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C:\Users\U6060174\OneDrive - Clarivate Analytics\Desktop\Perform search\"/>
    </mc:Choice>
  </mc:AlternateContent>
  <xr:revisionPtr revIDLastSave="0" documentId="13_ncr:1_{DE36934B-16D8-4BA3-B763-8DDC6B4F97CC}" xr6:coauthVersionLast="47" xr6:coauthVersionMax="47" xr10:uidLastSave="{00000000-0000-0000-0000-000000000000}"/>
  <bookViews>
    <workbookView xWindow="28680" yWindow="-120" windowWidth="29040" windowHeight="15840" xr2:uid="{00000000-000D-0000-FFFF-FFFF00000000}"/>
  </bookViews>
  <sheets>
    <sheet name="Perform Search" sheetId="16" r:id="rId1"/>
  </sheets>
  <definedNames>
    <definedName name="_xlnm._FilterDatabase" localSheetId="0" hidden="1">'Perform Search'!$A$1:$BO$1249</definedName>
    <definedName name="AGENTINPUT">""</definedName>
    <definedName name="AGENTINPUTAGTID">""</definedName>
    <definedName name="AGENTINPUTSUPID">""</definedName>
    <definedName name="AGENTINPUTTITLE">""</definedName>
    <definedName name="ARCPUBURL">""</definedName>
    <definedName name="BPAGE">"1"</definedName>
    <definedName name="CPAGE">"1146"</definedName>
    <definedName name="CPNMB">"1"</definedName>
    <definedName name="CTIM2">"064301"</definedName>
    <definedName name="CUDPAGE">"0"</definedName>
    <definedName name="CURPAGE">"0"</definedName>
    <definedName name="CWSDOCSIGDAT">""</definedName>
    <definedName name="CWSDOCSIGLAT">""</definedName>
    <definedName name="CWSDOCSIGLON">""</definedName>
    <definedName name="CWSDOCSIGNIP">""</definedName>
    <definedName name="CWSDOCSMSDAT">""</definedName>
    <definedName name="Data.Next">#REF!</definedName>
    <definedName name="DVNAM">"QPQUPRFIL"</definedName>
    <definedName name="DVTYP">"PRINTER"</definedName>
    <definedName name="EPAGE">"154"</definedName>
    <definedName name="FACC2">"20220905"</definedName>
    <definedName name="FACCE">"05/09/2022"</definedName>
    <definedName name="FACCET">"05/09/2022 07:13:44"</definedName>
    <definedName name="FATTR">"A"</definedName>
    <definedName name="FCDAY">"05"</definedName>
    <definedName name="FCMON">"09"</definedName>
    <definedName name="FCRE2">"20220905"</definedName>
    <definedName name="FCREA">"05/09/2022"</definedName>
    <definedName name="FCREAT">"05/09/2022 07:13:44"</definedName>
    <definedName name="FCYEA">"2022"</definedName>
    <definedName name="FEXTENSION">"spl"</definedName>
    <definedName name="FFORM">"*SCS"</definedName>
    <definedName name="FMOD2">"20220905"</definedName>
    <definedName name="FMODI">"05/09/2022"</definedName>
    <definedName name="FMODT">"05/09/2022 07:13:45"</definedName>
    <definedName name="FMTYP">"CPA167167"</definedName>
    <definedName name="FNAME">"80416811-63f8-4121-9dfb-7cefbab447be.spl"</definedName>
    <definedName name="FNAMEWITHOUTEXT">"80416811-63f8-4121-9dfb-7cefbab447be"</definedName>
    <definedName name="FSIZE">"606"</definedName>
    <definedName name="FSIZE1">"606 KB"</definedName>
    <definedName name="FTYPE">"Compleo i5 Spool File"</definedName>
    <definedName name="IPATH">"D:\OUTPUT\CPA167167\IDF"</definedName>
    <definedName name="JBNAM">"CPA167167"</definedName>
    <definedName name="JBNMB">"580823"</definedName>
    <definedName name="NBPAGES">"0"</definedName>
    <definedName name="NDPAGES">"0"</definedName>
    <definedName name="OQLIB">"QGPL"</definedName>
    <definedName name="OQNAM">"OPSOUTQ"</definedName>
    <definedName name="PAGEW">"378"</definedName>
    <definedName name="path2">"\\abc\folder1"</definedName>
    <definedName name="PathExcelTemplate">"D:\OUTPUT"</definedName>
    <definedName name="PathInputFile">"C:\Users\ameyer_admin\Documents\Input files"</definedName>
    <definedName name="PathJSYDataSavingLocation">"\\int.cpaglobal.net\corpdata\jsy-data"</definedName>
    <definedName name="PathLive">"D:\OUTPUT"</definedName>
    <definedName name="PathReportSavingLocation">"\\int.cpaglobal.net\corpdata\jsy-data\ISDept\Systems\Compleo\OUTPUT"</definedName>
    <definedName name="PathSDriveSavingLocation">"\\int.cpaglobal.net\corpdata\Shared-Data"</definedName>
    <definedName name="PathTest">"\\cpajersey\corpdata\Application-Data\Compleo Queries"</definedName>
    <definedName name="PCDAT">"05/09/2022"</definedName>
    <definedName name="PCDAY">"05"</definedName>
    <definedName name="PCDT2">"20220905"</definedName>
    <definedName name="PCMON">"09"</definedName>
    <definedName name="PCTIM">"07:13:47"</definedName>
    <definedName name="PCTM2">"071345"</definedName>
    <definedName name="PCYEA">"2022"</definedName>
    <definedName name="PRIOR">" 5"</definedName>
    <definedName name="PRNDPX">"*NO"</definedName>
    <definedName name="SPATH">"C:\ProgramData\Symtrax\Compleo Suite\Temp\i5Spools"</definedName>
    <definedName name="SPATH0">"C:"</definedName>
    <definedName name="SPATH1">"ProgramData"</definedName>
    <definedName name="SPATH10">""</definedName>
    <definedName name="SPATH11">""</definedName>
    <definedName name="SPATH12">""</definedName>
    <definedName name="SPATH13">""</definedName>
    <definedName name="SPATH14">""</definedName>
    <definedName name="SPATH15">""</definedName>
    <definedName name="SPATH16">""</definedName>
    <definedName name="SPATH17">""</definedName>
    <definedName name="SPATH18">""</definedName>
    <definedName name="SPATH19">""</definedName>
    <definedName name="SPATH2">"Symtrax"</definedName>
    <definedName name="SPATH20">""</definedName>
    <definedName name="SPATH21">""</definedName>
    <definedName name="SPATH22">""</definedName>
    <definedName name="SPATH23">""</definedName>
    <definedName name="SPATH24">""</definedName>
    <definedName name="SPATH25">""</definedName>
    <definedName name="SPATH26">""</definedName>
    <definedName name="SPATH27">""</definedName>
    <definedName name="SPATH28">""</definedName>
    <definedName name="SPATH29">""</definedName>
    <definedName name="SPATH3">"Compleo Suite"</definedName>
    <definedName name="SPATH4">"Temp"</definedName>
    <definedName name="SPATH5">"i5Spools"</definedName>
    <definedName name="SPATH6">""</definedName>
    <definedName name="SPATH7">""</definedName>
    <definedName name="SPATH8">""</definedName>
    <definedName name="SPATH9">""</definedName>
    <definedName name="SPDAT">"05/09/2022"</definedName>
    <definedName name="SPDAY">"05"</definedName>
    <definedName name="SPDT2">"20220905"</definedName>
    <definedName name="SPMON">"09"</definedName>
    <definedName name="SPNAM">"QPQUPRFIL"</definedName>
    <definedName name="SPNMB">"1"</definedName>
    <definedName name="SPTIM">"06:43:01"</definedName>
    <definedName name="SPTM2">"071347"</definedName>
    <definedName name="SPYEA">"2022"</definedName>
    <definedName name="SRCDRW">"1"</definedName>
    <definedName name="STATE">"*READY"</definedName>
    <definedName name="TOTPG">"154"</definedName>
    <definedName name="TPATH">"C:\ProgramData\Symtrax\Compleo Suite\Temp\c09295ee-4795-477c-b948-76c4672d3e1c"</definedName>
    <definedName name="USDAT">""</definedName>
    <definedName name="USNAM">"QSYSOPR"</definedName>
    <definedName name="XMLVALERRMSG">""</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Q2" i="16" l="1"/>
  <c r="BI2" i="16"/>
  <c r="BI3" i="16"/>
  <c r="BI4" i="16"/>
  <c r="BI5" i="16"/>
  <c r="BI6" i="16"/>
  <c r="BI7" i="16"/>
  <c r="BI8" i="16"/>
  <c r="BI9" i="16"/>
  <c r="BI10" i="16"/>
  <c r="BI11" i="16"/>
  <c r="BI12" i="16"/>
  <c r="BI13" i="16"/>
  <c r="BI14" i="16"/>
  <c r="BI15" i="16"/>
  <c r="BI16" i="16"/>
  <c r="BI17" i="16"/>
  <c r="BI18" i="16"/>
  <c r="BI19" i="16"/>
  <c r="BI20" i="16"/>
  <c r="BI21" i="16"/>
  <c r="BI22" i="16"/>
  <c r="BI23" i="16"/>
  <c r="BI24" i="16"/>
  <c r="BI25" i="16"/>
  <c r="BI26" i="16"/>
  <c r="BI27" i="16"/>
  <c r="BI28" i="16"/>
  <c r="BI29" i="16"/>
  <c r="BI30" i="16"/>
  <c r="BI31" i="16"/>
  <c r="BI32" i="16"/>
  <c r="BI33" i="16"/>
  <c r="BI34" i="16"/>
  <c r="BI35" i="16"/>
  <c r="BI36" i="16"/>
  <c r="BI37" i="16"/>
  <c r="BI38" i="16"/>
  <c r="BI39" i="16"/>
  <c r="BI40" i="16"/>
  <c r="BI41" i="16"/>
  <c r="BI42" i="16"/>
  <c r="BI43" i="16"/>
  <c r="BI44" i="16"/>
  <c r="BI45" i="16"/>
  <c r="BI46" i="16"/>
  <c r="BI47" i="16"/>
  <c r="BI48" i="16"/>
  <c r="BI49" i="16"/>
  <c r="BI50" i="16"/>
  <c r="BI51" i="16"/>
  <c r="BI52" i="16"/>
  <c r="BI53" i="16"/>
  <c r="BI54" i="16"/>
  <c r="BI55" i="16"/>
  <c r="BI56" i="16"/>
  <c r="BI57" i="16"/>
  <c r="BI58" i="16"/>
  <c r="BI59" i="16"/>
  <c r="BI60" i="16"/>
  <c r="BI61" i="16"/>
  <c r="BI62" i="16"/>
  <c r="BI63" i="16"/>
  <c r="BI64" i="16"/>
  <c r="BI65" i="16"/>
  <c r="BI66" i="16"/>
  <c r="BI67" i="16"/>
  <c r="BI68" i="16"/>
  <c r="BI69" i="16"/>
  <c r="BI70" i="16"/>
  <c r="BI71" i="16"/>
  <c r="BQ3" i="16"/>
  <c r="BQ4" i="16"/>
  <c r="BQ5" i="16"/>
  <c r="BQ6" i="16"/>
  <c r="BQ7" i="16"/>
  <c r="BQ8" i="16"/>
  <c r="BQ9" i="16"/>
  <c r="BQ10" i="16"/>
  <c r="BQ11" i="16"/>
  <c r="BQ12" i="16"/>
  <c r="BQ13" i="16"/>
  <c r="BQ14" i="16"/>
  <c r="BQ15" i="16"/>
  <c r="BQ16" i="16"/>
  <c r="BQ17" i="16"/>
  <c r="BQ18" i="16"/>
  <c r="BQ19" i="16"/>
  <c r="BQ20" i="16"/>
  <c r="BQ21" i="16"/>
  <c r="BQ22" i="16"/>
  <c r="BQ23" i="16"/>
  <c r="BQ24" i="16"/>
  <c r="BQ25" i="16"/>
  <c r="BQ26" i="16"/>
  <c r="BQ27" i="16"/>
  <c r="BQ28" i="16"/>
  <c r="BQ29" i="16"/>
  <c r="BQ30" i="16"/>
  <c r="BQ31" i="16"/>
  <c r="BQ32" i="16"/>
  <c r="BQ33" i="16"/>
  <c r="BQ34" i="16"/>
  <c r="BQ35" i="16"/>
  <c r="BQ36" i="16"/>
  <c r="BQ37" i="16"/>
  <c r="BQ38" i="16"/>
  <c r="BQ39" i="16"/>
  <c r="BQ40" i="16"/>
  <c r="BQ41" i="16"/>
  <c r="BQ42" i="16"/>
  <c r="BQ43" i="16"/>
  <c r="BQ44" i="16"/>
  <c r="BQ45" i="16"/>
  <c r="BQ46" i="16"/>
  <c r="BQ47" i="16"/>
  <c r="BQ48" i="16"/>
  <c r="BQ49" i="16"/>
  <c r="BQ50" i="16"/>
  <c r="BQ51" i="16"/>
  <c r="BQ52" i="16"/>
  <c r="BQ53" i="16"/>
  <c r="BQ54" i="16"/>
  <c r="BQ55" i="16"/>
  <c r="BQ56" i="16"/>
  <c r="BQ57" i="16"/>
  <c r="BQ58" i="16"/>
  <c r="BQ59" i="16"/>
  <c r="BQ60" i="16"/>
  <c r="BQ61" i="16"/>
  <c r="BQ62" i="16"/>
  <c r="BQ63" i="16"/>
  <c r="BQ64" i="16"/>
  <c r="BQ65" i="16"/>
  <c r="BQ66" i="16"/>
  <c r="BQ67" i="16"/>
  <c r="BQ68" i="16"/>
  <c r="BQ69" i="16"/>
  <c r="BQ70" i="16"/>
  <c r="BQ71" i="16"/>
  <c r="BQ72" i="16"/>
  <c r="BQ73" i="16"/>
  <c r="BQ74" i="16"/>
  <c r="BQ75" i="16"/>
  <c r="BQ76" i="16"/>
  <c r="BQ77" i="16"/>
  <c r="BQ78" i="16"/>
  <c r="BQ79" i="16"/>
  <c r="BQ80" i="16"/>
  <c r="BQ81" i="16"/>
  <c r="BQ82" i="16"/>
  <c r="BQ83" i="16"/>
  <c r="BQ84" i="16"/>
  <c r="BQ85" i="16"/>
  <c r="BQ86" i="16"/>
  <c r="BQ87" i="16"/>
  <c r="BQ88" i="16"/>
  <c r="BQ89" i="16"/>
  <c r="BQ90" i="16"/>
  <c r="BQ91" i="16"/>
  <c r="BQ92" i="16"/>
  <c r="BQ93" i="16"/>
  <c r="BQ94" i="16"/>
  <c r="BQ95" i="16"/>
  <c r="BQ96" i="16"/>
  <c r="BQ97" i="16"/>
  <c r="BQ98" i="16"/>
  <c r="BQ99" i="16"/>
  <c r="BQ100" i="16"/>
  <c r="BQ101" i="16"/>
  <c r="BQ102" i="16"/>
  <c r="BQ103" i="16"/>
  <c r="BQ104" i="16"/>
  <c r="BQ105" i="16"/>
  <c r="BQ106" i="16"/>
  <c r="BQ107" i="16"/>
  <c r="BQ108" i="16"/>
  <c r="BQ109" i="16"/>
  <c r="BQ110" i="16"/>
  <c r="BQ111" i="16"/>
  <c r="BQ112" i="16"/>
  <c r="BQ113" i="16"/>
  <c r="BQ114" i="16"/>
  <c r="BQ115" i="16"/>
  <c r="BQ116" i="16"/>
  <c r="BQ117" i="16"/>
  <c r="BQ118" i="16"/>
  <c r="BQ119" i="16"/>
  <c r="BQ120" i="16"/>
  <c r="BQ121" i="16"/>
  <c r="BQ122" i="16"/>
  <c r="BQ123" i="16"/>
  <c r="BQ124" i="16"/>
  <c r="BQ125" i="16"/>
  <c r="BQ126" i="16"/>
  <c r="BQ127" i="16"/>
  <c r="BQ128" i="16"/>
  <c r="BQ129" i="16"/>
  <c r="BQ130" i="16"/>
  <c r="BQ131" i="16"/>
  <c r="BQ132" i="16"/>
  <c r="BQ133" i="16"/>
  <c r="BQ134" i="16"/>
  <c r="BQ135" i="16"/>
  <c r="BQ136" i="16"/>
  <c r="BQ137" i="16"/>
  <c r="BQ138" i="16"/>
  <c r="BQ139" i="16"/>
  <c r="BQ140" i="16"/>
  <c r="BQ141" i="16"/>
  <c r="BQ142" i="16"/>
  <c r="BQ143" i="16"/>
  <c r="BQ144" i="16"/>
  <c r="BQ145" i="16"/>
  <c r="BQ146" i="16"/>
  <c r="BQ147" i="16"/>
  <c r="BQ148" i="16"/>
  <c r="BQ149" i="16"/>
  <c r="BQ150" i="16"/>
  <c r="BQ151" i="16"/>
  <c r="BQ152" i="16"/>
  <c r="BQ153" i="16"/>
  <c r="BQ154" i="16"/>
  <c r="BQ155" i="16"/>
  <c r="BQ156" i="16"/>
  <c r="BQ157" i="16"/>
  <c r="BQ158" i="16"/>
  <c r="BQ159" i="16"/>
  <c r="BQ160" i="16"/>
  <c r="BQ161" i="16"/>
  <c r="BQ162" i="16"/>
  <c r="BQ163" i="16"/>
  <c r="BQ164" i="16"/>
  <c r="BQ165" i="16"/>
  <c r="BQ166" i="16"/>
  <c r="BQ167" i="16"/>
  <c r="BQ168" i="16"/>
  <c r="BQ169" i="16"/>
  <c r="BQ170" i="16"/>
  <c r="BQ171" i="16"/>
  <c r="BQ172" i="16"/>
  <c r="BQ173" i="16"/>
  <c r="BQ174" i="16"/>
  <c r="BQ175" i="16"/>
  <c r="BQ176" i="16"/>
  <c r="BQ177" i="16"/>
  <c r="BQ178" i="16"/>
  <c r="BQ179" i="16"/>
  <c r="BQ180" i="16"/>
  <c r="BQ181" i="16"/>
  <c r="BQ182" i="16"/>
  <c r="BQ183" i="16"/>
  <c r="BQ184" i="16"/>
  <c r="BQ185" i="16"/>
  <c r="BQ186" i="16"/>
  <c r="BQ187" i="16"/>
  <c r="BQ188" i="16"/>
  <c r="BQ189" i="16"/>
  <c r="BQ190" i="16"/>
  <c r="BQ191" i="16"/>
  <c r="BQ192" i="16"/>
  <c r="BQ193" i="16"/>
  <c r="BQ194" i="16"/>
  <c r="BQ195" i="16"/>
  <c r="BQ196" i="16"/>
  <c r="BQ197" i="16"/>
  <c r="BQ198" i="16"/>
  <c r="BQ199" i="16"/>
  <c r="BQ200" i="16"/>
  <c r="BQ201" i="16"/>
  <c r="BQ202" i="16"/>
  <c r="BQ203" i="16"/>
  <c r="BQ204" i="16"/>
  <c r="BQ205" i="16"/>
  <c r="BQ206" i="16"/>
  <c r="BQ207" i="16"/>
  <c r="BQ208" i="16"/>
  <c r="BQ209" i="16"/>
  <c r="BQ210" i="16"/>
  <c r="BQ211" i="16"/>
  <c r="BQ212" i="16"/>
  <c r="BQ213" i="16"/>
  <c r="BQ214" i="16"/>
  <c r="BQ215" i="16"/>
  <c r="BQ216" i="16"/>
  <c r="BQ217" i="16"/>
  <c r="BQ218" i="16"/>
  <c r="BQ219" i="16"/>
  <c r="BQ220" i="16"/>
  <c r="BQ221" i="16"/>
  <c r="BQ222" i="16"/>
  <c r="BQ223" i="16"/>
  <c r="BQ224" i="16"/>
  <c r="BQ225" i="16"/>
  <c r="BQ226" i="16"/>
  <c r="BQ227" i="16"/>
  <c r="BQ228" i="16"/>
  <c r="BQ229" i="16"/>
  <c r="BQ230" i="16"/>
  <c r="BQ231" i="16"/>
  <c r="BQ232" i="16"/>
  <c r="BQ233" i="16"/>
  <c r="BQ234" i="16"/>
  <c r="BQ235" i="16"/>
  <c r="BQ236" i="16"/>
  <c r="BQ237" i="16"/>
  <c r="BQ238" i="16"/>
  <c r="BQ239" i="16"/>
  <c r="BQ240" i="16"/>
  <c r="BQ241" i="16"/>
  <c r="BQ242" i="16"/>
  <c r="BQ243" i="16"/>
  <c r="BQ244" i="16"/>
  <c r="BQ245" i="16"/>
  <c r="BQ246" i="16"/>
  <c r="BQ247" i="16"/>
  <c r="BQ248" i="16"/>
  <c r="BQ249" i="16"/>
  <c r="BQ250" i="16"/>
  <c r="BQ251" i="16"/>
  <c r="BQ252" i="16"/>
  <c r="BQ253" i="16"/>
  <c r="BQ254" i="16"/>
  <c r="BQ255" i="16"/>
  <c r="BQ256" i="16"/>
  <c r="BQ257" i="16"/>
  <c r="BQ258" i="16"/>
  <c r="BQ259" i="16"/>
  <c r="BQ260" i="16"/>
  <c r="BQ261" i="16"/>
  <c r="BQ262" i="16"/>
  <c r="BQ263" i="16"/>
  <c r="BQ264" i="16"/>
  <c r="BQ265" i="16"/>
  <c r="BQ266" i="16"/>
  <c r="BQ267" i="16"/>
  <c r="BQ268" i="16"/>
  <c r="BQ269" i="16"/>
  <c r="BQ270" i="16"/>
  <c r="BQ271" i="16"/>
  <c r="BQ272" i="16"/>
  <c r="BQ273" i="16"/>
  <c r="BQ274" i="16"/>
  <c r="BQ275" i="16"/>
  <c r="BQ276" i="16"/>
  <c r="BQ277" i="16"/>
  <c r="BQ278" i="16"/>
  <c r="BQ279" i="16"/>
  <c r="BQ280" i="16"/>
  <c r="BQ281" i="16"/>
  <c r="BQ282" i="16"/>
  <c r="BQ283" i="16"/>
  <c r="BQ284" i="16"/>
  <c r="BQ285" i="16"/>
  <c r="BQ286" i="16"/>
  <c r="BQ287" i="16"/>
  <c r="BQ288" i="16"/>
  <c r="BQ289" i="16"/>
  <c r="BQ290" i="16"/>
  <c r="BQ291" i="16"/>
  <c r="BQ292" i="16"/>
  <c r="BQ293" i="16"/>
  <c r="BQ294" i="16"/>
  <c r="BQ295" i="16"/>
  <c r="BQ296" i="16"/>
  <c r="BQ297" i="16"/>
  <c r="BQ298" i="16"/>
  <c r="BQ299" i="16"/>
  <c r="BQ300" i="16"/>
  <c r="BQ301" i="16"/>
  <c r="BQ302" i="16"/>
  <c r="BQ303" i="16"/>
  <c r="BQ304" i="16"/>
  <c r="BQ305" i="16"/>
  <c r="BQ306" i="16"/>
  <c r="BQ307" i="16"/>
  <c r="BQ308" i="16"/>
  <c r="BQ309" i="16"/>
  <c r="BQ310" i="16"/>
  <c r="BQ311" i="16"/>
  <c r="BQ312" i="16"/>
  <c r="BQ313" i="16"/>
  <c r="BQ314" i="16"/>
  <c r="BQ315" i="16"/>
  <c r="BQ316" i="16"/>
  <c r="BQ317" i="16"/>
  <c r="BQ318" i="16"/>
  <c r="BQ319" i="16"/>
  <c r="BQ320" i="16"/>
  <c r="BQ321" i="16"/>
  <c r="BQ322" i="16"/>
  <c r="BQ323" i="16"/>
  <c r="BQ324" i="16"/>
  <c r="BQ325" i="16"/>
  <c r="BQ326" i="16"/>
  <c r="BQ327" i="16"/>
  <c r="BQ328" i="16"/>
  <c r="BQ329" i="16"/>
  <c r="BQ330" i="16"/>
  <c r="BQ331" i="16"/>
  <c r="BQ332" i="16"/>
  <c r="BQ333" i="16"/>
  <c r="BQ334" i="16"/>
  <c r="BQ335" i="16"/>
  <c r="BQ336" i="16"/>
  <c r="BQ337" i="16"/>
  <c r="BQ338" i="16"/>
  <c r="BQ339" i="16"/>
  <c r="BQ340" i="16"/>
  <c r="BQ341" i="16"/>
  <c r="BQ342" i="16"/>
  <c r="BQ343" i="16"/>
  <c r="BQ344" i="16"/>
  <c r="BQ345" i="16"/>
  <c r="BQ346" i="16"/>
  <c r="BQ347" i="16"/>
  <c r="BQ348" i="16"/>
  <c r="BQ349" i="16"/>
  <c r="BQ350" i="16"/>
  <c r="BQ351" i="16"/>
  <c r="BQ352" i="16"/>
  <c r="BQ353" i="16"/>
  <c r="BQ354" i="16"/>
  <c r="BQ355" i="16"/>
  <c r="BQ356" i="16"/>
  <c r="BQ357" i="16"/>
  <c r="BQ358" i="16"/>
  <c r="BQ359" i="16"/>
  <c r="BQ360" i="16"/>
  <c r="BQ361" i="16"/>
  <c r="BQ362" i="16"/>
  <c r="BQ363" i="16"/>
  <c r="BQ364" i="16"/>
  <c r="BQ365" i="16"/>
  <c r="BQ366" i="16"/>
  <c r="BQ367" i="16"/>
  <c r="BQ368" i="16"/>
  <c r="BQ369" i="16"/>
  <c r="BQ370" i="16"/>
  <c r="BQ371" i="16"/>
  <c r="BQ372" i="16"/>
  <c r="BQ373" i="16"/>
  <c r="BQ374" i="16"/>
  <c r="BQ375" i="16"/>
  <c r="BQ376" i="16"/>
  <c r="BQ377" i="16"/>
  <c r="BQ378" i="16"/>
  <c r="BQ379" i="16"/>
  <c r="BQ380" i="16"/>
  <c r="BQ381" i="16"/>
  <c r="BQ382" i="16"/>
  <c r="BQ383" i="16"/>
  <c r="BQ384" i="16"/>
  <c r="BQ385" i="16"/>
  <c r="BQ386" i="16"/>
  <c r="BQ387" i="16"/>
  <c r="BQ388" i="16"/>
  <c r="BQ389" i="16"/>
  <c r="BQ390" i="16"/>
  <c r="BQ391" i="16"/>
  <c r="BQ392" i="16"/>
  <c r="BQ393" i="16"/>
  <c r="BQ394" i="16"/>
  <c r="BQ395" i="16"/>
  <c r="BQ396" i="16"/>
  <c r="BQ397" i="16"/>
  <c r="BQ398" i="16"/>
  <c r="BQ399" i="16"/>
  <c r="BQ400" i="16"/>
  <c r="BQ401" i="16"/>
  <c r="BQ402" i="16"/>
  <c r="BQ403" i="16"/>
  <c r="BQ404" i="16"/>
  <c r="BQ405" i="16"/>
  <c r="BQ406" i="16"/>
  <c r="BQ407" i="16"/>
  <c r="BQ408" i="16"/>
  <c r="BQ409" i="16"/>
  <c r="BQ410" i="16"/>
  <c r="BQ411" i="16"/>
  <c r="BQ412" i="16"/>
  <c r="BQ413" i="16"/>
  <c r="BQ414" i="16"/>
  <c r="BQ415" i="16"/>
  <c r="BQ416" i="16"/>
  <c r="BQ417" i="16"/>
  <c r="BQ418" i="16"/>
  <c r="BQ419" i="16"/>
  <c r="BQ420" i="16"/>
  <c r="BQ421" i="16"/>
  <c r="BQ422" i="16"/>
  <c r="BQ423" i="16"/>
  <c r="BQ424" i="16"/>
  <c r="BQ425" i="16"/>
  <c r="BQ426" i="16"/>
  <c r="BQ427" i="16"/>
  <c r="BQ428" i="16"/>
  <c r="BQ429" i="16"/>
  <c r="BQ430" i="16"/>
  <c r="BQ431" i="16"/>
  <c r="BQ432" i="16"/>
  <c r="BQ433" i="16"/>
  <c r="BQ434" i="16"/>
  <c r="BQ435" i="16"/>
  <c r="BQ436" i="16"/>
  <c r="BQ437" i="16"/>
  <c r="BQ438" i="16"/>
  <c r="BQ439" i="16"/>
  <c r="BQ440" i="16"/>
  <c r="BQ441" i="16"/>
  <c r="BQ442" i="16"/>
  <c r="BQ443" i="16"/>
  <c r="BQ444" i="16"/>
  <c r="BQ445" i="16"/>
  <c r="BQ446" i="16"/>
  <c r="BQ447" i="16"/>
  <c r="BQ448" i="16"/>
  <c r="BQ449" i="16"/>
  <c r="BQ450" i="16"/>
  <c r="BQ451" i="16"/>
  <c r="BQ452" i="16"/>
  <c r="BQ453" i="16"/>
  <c r="BQ454" i="16"/>
  <c r="BQ455" i="16"/>
  <c r="BQ456" i="16"/>
  <c r="BQ457" i="16"/>
  <c r="BQ458" i="16"/>
  <c r="BQ459" i="16"/>
  <c r="BQ460" i="16"/>
  <c r="BQ461" i="16"/>
  <c r="BQ462" i="16"/>
  <c r="BQ463" i="16"/>
  <c r="BQ464" i="16"/>
  <c r="BQ465" i="16"/>
  <c r="BQ466" i="16"/>
  <c r="BQ467" i="16"/>
  <c r="BQ468" i="16"/>
  <c r="BQ469" i="16"/>
  <c r="BQ470" i="16"/>
  <c r="BQ471" i="16"/>
  <c r="BQ472" i="16"/>
  <c r="BQ473" i="16"/>
  <c r="BQ474" i="16"/>
  <c r="BQ475" i="16"/>
  <c r="BQ476" i="16"/>
  <c r="BQ477" i="16"/>
  <c r="BQ478" i="16"/>
  <c r="BQ479" i="16"/>
  <c r="BQ480" i="16"/>
  <c r="BQ481" i="16"/>
  <c r="BQ482" i="16"/>
  <c r="BQ483" i="16"/>
  <c r="BQ484" i="16"/>
  <c r="BQ485" i="16"/>
  <c r="BQ486" i="16"/>
  <c r="BQ487" i="16"/>
  <c r="BQ488" i="16"/>
  <c r="BQ489" i="16"/>
  <c r="BQ490" i="16"/>
  <c r="BQ491" i="16"/>
  <c r="BQ492" i="16"/>
  <c r="BQ493" i="16"/>
  <c r="BQ494" i="16"/>
  <c r="BQ495" i="16"/>
  <c r="BQ496" i="16"/>
  <c r="BQ497" i="16"/>
  <c r="BQ498" i="16"/>
  <c r="BQ499" i="16"/>
  <c r="BQ500" i="16"/>
  <c r="BQ501" i="16"/>
  <c r="BQ502" i="16"/>
  <c r="BQ503" i="16"/>
  <c r="BQ504" i="16"/>
  <c r="BQ505" i="16"/>
  <c r="BQ506" i="16"/>
  <c r="BQ507" i="16"/>
  <c r="BQ508" i="16"/>
  <c r="BQ509" i="16"/>
  <c r="BQ510" i="16"/>
  <c r="BQ511" i="16"/>
  <c r="BQ512" i="16"/>
  <c r="BQ513" i="16"/>
  <c r="BQ514" i="16"/>
  <c r="BQ515" i="16"/>
  <c r="BQ516" i="16"/>
  <c r="BQ517" i="16"/>
  <c r="BQ518" i="16"/>
  <c r="BQ519" i="16"/>
  <c r="BQ520" i="16"/>
  <c r="BQ521" i="16"/>
  <c r="BQ522" i="16"/>
  <c r="BQ523" i="16"/>
  <c r="BQ524" i="16"/>
  <c r="BQ525" i="16"/>
  <c r="BQ526" i="16"/>
  <c r="BQ527" i="16"/>
  <c r="BQ528" i="16"/>
  <c r="BQ529" i="16"/>
  <c r="BQ530" i="16"/>
  <c r="BQ531" i="16"/>
  <c r="BQ532" i="16"/>
  <c r="BQ533" i="16"/>
  <c r="BQ534" i="16"/>
  <c r="BQ535" i="16"/>
  <c r="BQ536" i="16"/>
  <c r="BQ537" i="16"/>
  <c r="BQ538" i="16"/>
  <c r="BQ539" i="16"/>
  <c r="BQ540" i="16"/>
  <c r="BQ541" i="16"/>
  <c r="BQ542" i="16"/>
  <c r="BQ543" i="16"/>
  <c r="BQ544" i="16"/>
  <c r="BQ545" i="16"/>
  <c r="BQ546" i="16"/>
  <c r="BQ547" i="16"/>
  <c r="BQ548" i="16"/>
  <c r="BQ549" i="16"/>
  <c r="BQ550" i="16"/>
  <c r="BQ551" i="16"/>
  <c r="BQ552" i="16"/>
  <c r="BQ553" i="16"/>
  <c r="BQ554" i="16"/>
  <c r="BQ555" i="16"/>
  <c r="BQ556" i="16"/>
  <c r="BQ557" i="16"/>
  <c r="BQ558" i="16"/>
  <c r="BQ559" i="16"/>
  <c r="BQ560" i="16"/>
  <c r="BQ561" i="16"/>
  <c r="BQ562" i="16"/>
  <c r="BQ563" i="16"/>
  <c r="BQ564" i="16"/>
  <c r="BQ565" i="16"/>
  <c r="BQ566" i="16"/>
  <c r="BQ567" i="16"/>
  <c r="BQ568" i="16"/>
  <c r="BQ569" i="16"/>
  <c r="BQ570" i="16"/>
  <c r="BQ571" i="16"/>
  <c r="BQ572" i="16"/>
  <c r="BQ573" i="16"/>
  <c r="BQ574" i="16"/>
  <c r="BQ575" i="16"/>
  <c r="BQ576" i="16"/>
  <c r="BQ577" i="16"/>
  <c r="BQ578" i="16"/>
  <c r="BQ579" i="16"/>
  <c r="BQ580" i="16"/>
  <c r="BQ581" i="16"/>
  <c r="BQ582" i="16"/>
  <c r="BQ583" i="16"/>
  <c r="BQ584" i="16"/>
  <c r="BQ585" i="16"/>
  <c r="BQ586" i="16"/>
  <c r="BQ587" i="16"/>
  <c r="BQ588" i="16"/>
  <c r="BQ589" i="16"/>
  <c r="BQ590" i="16"/>
  <c r="BQ591" i="16"/>
  <c r="BQ592" i="16"/>
  <c r="BQ593" i="16"/>
  <c r="BQ594" i="16"/>
  <c r="BQ595" i="16"/>
  <c r="BQ596" i="16"/>
  <c r="BQ597" i="16"/>
  <c r="BQ598" i="16"/>
  <c r="BQ599" i="16"/>
  <c r="BQ600" i="16"/>
  <c r="BQ601" i="16"/>
  <c r="BQ602" i="16"/>
  <c r="BQ603" i="16"/>
  <c r="BQ604" i="16"/>
  <c r="BQ605" i="16"/>
  <c r="BQ606" i="16"/>
  <c r="BQ607" i="16"/>
  <c r="BQ608" i="16"/>
  <c r="BQ609" i="16"/>
  <c r="BQ610" i="16"/>
  <c r="BQ611" i="16"/>
  <c r="BQ612" i="16"/>
  <c r="BQ613" i="16"/>
  <c r="BQ614" i="16"/>
  <c r="BQ615" i="16"/>
  <c r="BQ616" i="16"/>
  <c r="BQ617" i="16"/>
  <c r="BQ618" i="16"/>
  <c r="BQ619" i="16"/>
  <c r="BQ620" i="16"/>
  <c r="BQ621" i="16"/>
  <c r="BQ622" i="16"/>
  <c r="BQ623" i="16"/>
  <c r="BQ624" i="16"/>
  <c r="BQ625" i="16"/>
  <c r="BQ626" i="16"/>
  <c r="BQ627" i="16"/>
  <c r="BQ628" i="16"/>
  <c r="BQ629" i="16"/>
  <c r="BQ630" i="16"/>
  <c r="BQ631" i="16"/>
  <c r="BQ632" i="16"/>
  <c r="BQ633" i="16"/>
  <c r="BQ634" i="16"/>
  <c r="BQ635" i="16"/>
  <c r="BQ636" i="16"/>
  <c r="BQ637" i="16"/>
  <c r="BQ638" i="16"/>
  <c r="BQ639" i="16"/>
  <c r="BQ640" i="16"/>
  <c r="BQ641" i="16"/>
  <c r="BQ642" i="16"/>
  <c r="BQ643" i="16"/>
  <c r="BQ644" i="16"/>
  <c r="BQ645" i="16"/>
  <c r="BQ646" i="16"/>
  <c r="BQ647" i="16"/>
  <c r="BQ648" i="16"/>
  <c r="BQ649" i="16"/>
  <c r="BQ650" i="16"/>
  <c r="BQ651" i="16"/>
  <c r="BQ652" i="16"/>
  <c r="BQ653" i="16"/>
  <c r="BQ654" i="16"/>
  <c r="BQ655" i="16"/>
  <c r="BQ656" i="16"/>
  <c r="BQ657" i="16"/>
  <c r="BQ658" i="16"/>
  <c r="BQ659" i="16"/>
  <c r="BQ660" i="16"/>
  <c r="BQ661" i="16"/>
  <c r="BQ662" i="16"/>
  <c r="BQ663" i="16"/>
  <c r="BQ664" i="16"/>
  <c r="BQ665" i="16"/>
  <c r="BQ666" i="16"/>
  <c r="BQ667" i="16"/>
  <c r="BQ668" i="16"/>
  <c r="BQ669" i="16"/>
  <c r="BQ670" i="16"/>
  <c r="BQ671" i="16"/>
  <c r="BQ672" i="16"/>
  <c r="BQ673" i="16"/>
  <c r="BQ674" i="16"/>
  <c r="BQ675" i="16"/>
  <c r="BQ676" i="16"/>
  <c r="BQ677" i="16"/>
  <c r="BQ678" i="16"/>
  <c r="BQ679" i="16"/>
  <c r="BQ680" i="16"/>
  <c r="BQ681" i="16"/>
  <c r="BQ682" i="16"/>
  <c r="BQ683" i="16"/>
  <c r="BQ684" i="16"/>
  <c r="BQ685" i="16"/>
  <c r="BQ686" i="16"/>
  <c r="BQ687" i="16"/>
  <c r="BQ688" i="16"/>
  <c r="BQ689" i="16"/>
  <c r="BQ690" i="16"/>
  <c r="BQ691" i="16"/>
  <c r="BQ692" i="16"/>
  <c r="BQ693" i="16"/>
  <c r="BQ694" i="16"/>
  <c r="BQ695" i="16"/>
  <c r="BQ696" i="16"/>
  <c r="BQ697" i="16"/>
  <c r="BQ698" i="16"/>
  <c r="BQ699" i="16"/>
  <c r="BQ700" i="16"/>
  <c r="BQ701" i="16"/>
  <c r="BQ702" i="16"/>
  <c r="BQ703" i="16"/>
  <c r="BQ704" i="16"/>
  <c r="BQ705" i="16"/>
  <c r="BQ706" i="16"/>
  <c r="BQ707" i="16"/>
  <c r="BQ708" i="16"/>
  <c r="BQ709" i="16"/>
  <c r="BQ710" i="16"/>
  <c r="BQ711" i="16"/>
  <c r="BQ712" i="16"/>
  <c r="BQ713" i="16"/>
  <c r="BQ714" i="16"/>
  <c r="BQ715" i="16"/>
  <c r="BQ716" i="16"/>
  <c r="BQ717" i="16"/>
  <c r="BQ718" i="16"/>
  <c r="BQ719" i="16"/>
  <c r="BQ720" i="16"/>
  <c r="BQ721" i="16"/>
  <c r="BQ722" i="16"/>
  <c r="BQ723" i="16"/>
  <c r="BQ724" i="16"/>
  <c r="BQ725" i="16"/>
  <c r="BQ726" i="16"/>
  <c r="BQ727" i="16"/>
  <c r="BQ728" i="16"/>
  <c r="BQ729" i="16"/>
  <c r="BQ730" i="16"/>
  <c r="BQ731" i="16"/>
  <c r="BQ732" i="16"/>
  <c r="BQ733" i="16"/>
  <c r="BQ734" i="16"/>
  <c r="BQ735" i="16"/>
  <c r="BQ736" i="16"/>
  <c r="BQ737" i="16"/>
  <c r="BQ738" i="16"/>
  <c r="BQ739" i="16"/>
  <c r="BQ740" i="16"/>
  <c r="BQ741" i="16"/>
  <c r="BQ742" i="16"/>
  <c r="BQ743" i="16"/>
  <c r="BQ744" i="16"/>
  <c r="BQ745" i="16"/>
  <c r="BQ746" i="16"/>
  <c r="BQ747" i="16"/>
  <c r="BQ748" i="16"/>
  <c r="BQ749" i="16"/>
  <c r="BQ750" i="16"/>
  <c r="BQ751" i="16"/>
  <c r="BQ752" i="16"/>
  <c r="BQ753" i="16"/>
  <c r="BQ754" i="16"/>
  <c r="BQ755" i="16"/>
  <c r="BQ756" i="16"/>
  <c r="BQ757" i="16"/>
  <c r="BQ758" i="16"/>
  <c r="BQ759" i="16"/>
  <c r="BQ760" i="16"/>
  <c r="BQ761" i="16"/>
  <c r="BQ762" i="16"/>
  <c r="BQ763" i="16"/>
  <c r="BQ764" i="16"/>
  <c r="BQ765" i="16"/>
  <c r="BQ766" i="16"/>
  <c r="BQ767" i="16"/>
  <c r="BQ768" i="16"/>
  <c r="BQ769" i="16"/>
  <c r="BQ770" i="16"/>
  <c r="BQ771" i="16"/>
  <c r="BQ772" i="16"/>
  <c r="BQ773" i="16"/>
  <c r="BQ774" i="16"/>
  <c r="BQ775" i="16"/>
  <c r="BQ776" i="16"/>
  <c r="BQ777" i="16"/>
  <c r="BQ778" i="16"/>
  <c r="BQ779" i="16"/>
  <c r="BQ780" i="16"/>
  <c r="BQ781" i="16"/>
  <c r="BQ782" i="16"/>
  <c r="BQ783" i="16"/>
  <c r="BQ784" i="16"/>
  <c r="BQ785" i="16"/>
  <c r="BQ786" i="16"/>
  <c r="BQ787" i="16"/>
  <c r="BQ788" i="16"/>
  <c r="BQ789" i="16"/>
  <c r="BQ790" i="16"/>
  <c r="BQ791" i="16"/>
  <c r="BQ792" i="16"/>
  <c r="BQ793" i="16"/>
  <c r="BQ794" i="16"/>
  <c r="BQ795" i="16"/>
  <c r="BQ796" i="16"/>
  <c r="BQ797" i="16"/>
  <c r="BQ798" i="16"/>
  <c r="BQ799" i="16"/>
  <c r="BQ800" i="16"/>
  <c r="BQ801" i="16"/>
  <c r="BQ802" i="16"/>
  <c r="BQ803" i="16"/>
  <c r="BQ804" i="16"/>
  <c r="BQ805" i="16"/>
  <c r="BQ806" i="16"/>
  <c r="BQ807" i="16"/>
  <c r="BQ808" i="16"/>
  <c r="BQ809" i="16"/>
  <c r="BQ810" i="16"/>
  <c r="BQ811" i="16"/>
  <c r="BQ812" i="16"/>
  <c r="BQ813" i="16"/>
  <c r="BQ814" i="16"/>
  <c r="BQ815" i="16"/>
  <c r="BQ816" i="16"/>
  <c r="BQ817" i="16"/>
  <c r="BQ818" i="16"/>
  <c r="BQ819" i="16"/>
  <c r="BQ820" i="16"/>
  <c r="BQ821" i="16"/>
  <c r="BQ822" i="16"/>
  <c r="BQ823" i="16"/>
  <c r="BQ824" i="16"/>
  <c r="BQ825" i="16"/>
  <c r="BQ826" i="16"/>
  <c r="BQ827" i="16"/>
  <c r="BQ828" i="16"/>
  <c r="BQ829" i="16"/>
  <c r="BQ830" i="16"/>
  <c r="BQ831" i="16"/>
  <c r="BQ832" i="16"/>
  <c r="BQ833" i="16"/>
  <c r="BQ834" i="16"/>
  <c r="BQ835" i="16"/>
  <c r="BQ836" i="16"/>
  <c r="BQ837" i="16"/>
  <c r="BQ838" i="16"/>
  <c r="BQ839" i="16"/>
  <c r="BQ840" i="16"/>
  <c r="BQ841" i="16"/>
  <c r="BQ842" i="16"/>
  <c r="BQ843" i="16"/>
  <c r="BQ844" i="16"/>
  <c r="BQ845" i="16"/>
  <c r="BQ846" i="16"/>
  <c r="BQ847" i="16"/>
  <c r="BQ848" i="16"/>
  <c r="BQ849" i="16"/>
  <c r="BQ850" i="16"/>
  <c r="BQ851" i="16"/>
  <c r="BQ852" i="16"/>
  <c r="BQ853" i="16"/>
  <c r="BQ854" i="16"/>
  <c r="BQ855" i="16"/>
  <c r="BQ856" i="16"/>
  <c r="BQ857" i="16"/>
  <c r="BQ858" i="16"/>
  <c r="BQ859" i="16"/>
  <c r="BQ860" i="16"/>
  <c r="BQ861" i="16"/>
  <c r="BQ862" i="16"/>
  <c r="BQ863" i="16"/>
  <c r="BQ864" i="16"/>
  <c r="BQ865" i="16"/>
  <c r="BQ866" i="16"/>
  <c r="BQ867" i="16"/>
  <c r="BQ868" i="16"/>
  <c r="BQ869" i="16"/>
  <c r="BQ870" i="16"/>
  <c r="BQ871" i="16"/>
  <c r="BQ872" i="16"/>
  <c r="BQ873" i="16"/>
  <c r="BQ874" i="16"/>
  <c r="BQ875" i="16"/>
  <c r="BQ876" i="16"/>
  <c r="BQ877" i="16"/>
  <c r="BQ878" i="16"/>
  <c r="BQ879" i="16"/>
  <c r="BQ880" i="16"/>
  <c r="BQ881" i="16"/>
  <c r="BQ882" i="16"/>
  <c r="BQ883" i="16"/>
  <c r="BQ884" i="16"/>
  <c r="BQ885" i="16"/>
  <c r="BQ886" i="16"/>
  <c r="BQ887" i="16"/>
  <c r="BQ888" i="16"/>
  <c r="BQ889" i="16"/>
  <c r="BQ890" i="16"/>
  <c r="BQ891" i="16"/>
  <c r="BQ892" i="16"/>
  <c r="BQ893" i="16"/>
  <c r="BQ894" i="16"/>
  <c r="BQ895" i="16"/>
  <c r="BQ896" i="16"/>
  <c r="BQ897" i="16"/>
  <c r="BQ898" i="16"/>
  <c r="BQ899" i="16"/>
  <c r="BQ900" i="16"/>
  <c r="BQ901" i="16"/>
  <c r="BQ902" i="16"/>
  <c r="BQ903" i="16"/>
  <c r="BQ904" i="16"/>
  <c r="BQ905" i="16"/>
  <c r="BQ906" i="16"/>
  <c r="BQ907" i="16"/>
  <c r="BQ908" i="16"/>
  <c r="BQ909" i="16"/>
  <c r="BQ910" i="16"/>
  <c r="BQ911" i="16"/>
  <c r="BQ912" i="16"/>
  <c r="BQ913" i="16"/>
  <c r="BQ914" i="16"/>
  <c r="BQ915" i="16"/>
  <c r="BQ916" i="16"/>
  <c r="BQ917" i="16"/>
  <c r="BQ918" i="16"/>
  <c r="BQ919" i="16"/>
  <c r="BQ920" i="16"/>
  <c r="BQ921" i="16"/>
  <c r="BQ922" i="16"/>
  <c r="BQ923" i="16"/>
  <c r="BQ924" i="16"/>
  <c r="BQ925" i="16"/>
  <c r="BQ926" i="16"/>
  <c r="BQ927" i="16"/>
  <c r="BQ928" i="16"/>
  <c r="BQ929" i="16"/>
  <c r="BQ930" i="16"/>
  <c r="BQ931" i="16"/>
  <c r="BQ932" i="16"/>
  <c r="BQ933" i="16"/>
  <c r="BQ934" i="16"/>
  <c r="BQ935" i="16"/>
  <c r="BQ936" i="16"/>
  <c r="BQ937" i="16"/>
  <c r="BQ938" i="16"/>
  <c r="BQ939" i="16"/>
  <c r="BQ940" i="16"/>
  <c r="BQ941" i="16"/>
  <c r="BQ942" i="16"/>
  <c r="BQ943" i="16"/>
  <c r="BQ944" i="16"/>
  <c r="BQ945" i="16"/>
  <c r="BQ946" i="16"/>
  <c r="BQ947" i="16"/>
  <c r="BQ948" i="16"/>
  <c r="BQ949" i="16"/>
  <c r="BQ950" i="16"/>
  <c r="BQ951" i="16"/>
  <c r="BQ952" i="16"/>
  <c r="BQ953" i="16"/>
  <c r="BQ954" i="16"/>
  <c r="BQ955" i="16"/>
  <c r="BQ956" i="16"/>
  <c r="BQ957" i="16"/>
  <c r="BQ958" i="16"/>
  <c r="BQ959" i="16"/>
  <c r="BQ960" i="16"/>
  <c r="BQ961" i="16"/>
  <c r="BQ962" i="16"/>
  <c r="BQ963" i="16"/>
  <c r="BQ964" i="16"/>
  <c r="BQ965" i="16"/>
  <c r="BQ966" i="16"/>
  <c r="BQ967" i="16"/>
  <c r="BQ968" i="16"/>
  <c r="BQ969" i="16"/>
  <c r="BQ970" i="16"/>
  <c r="BQ971" i="16"/>
  <c r="BQ972" i="16"/>
  <c r="BQ973" i="16"/>
  <c r="BQ974" i="16"/>
  <c r="BQ975" i="16"/>
  <c r="BQ976" i="16"/>
  <c r="BQ977" i="16"/>
  <c r="BQ978" i="16"/>
  <c r="BQ979" i="16"/>
  <c r="BQ980" i="16"/>
  <c r="BQ981" i="16"/>
  <c r="BQ982" i="16"/>
  <c r="BQ983" i="16"/>
  <c r="BQ984" i="16"/>
  <c r="BQ985" i="16"/>
  <c r="BQ986" i="16"/>
  <c r="BQ987" i="16"/>
  <c r="BQ988" i="16"/>
  <c r="BQ989" i="16"/>
  <c r="BQ990" i="16"/>
  <c r="BQ991" i="16"/>
  <c r="BQ992" i="16"/>
  <c r="BQ993" i="16"/>
  <c r="BQ994" i="16"/>
  <c r="BQ995" i="16"/>
  <c r="BQ996" i="16"/>
  <c r="BQ997" i="16"/>
  <c r="BQ998" i="16"/>
  <c r="BQ999" i="16"/>
  <c r="BQ1000" i="16"/>
  <c r="BQ1001" i="16"/>
  <c r="BQ1002" i="16"/>
  <c r="BQ1003" i="16"/>
  <c r="BQ1004" i="16"/>
  <c r="BQ1005" i="16"/>
  <c r="BQ1006" i="16"/>
  <c r="BQ1007" i="16"/>
  <c r="BQ1008" i="16"/>
  <c r="BQ1009" i="16"/>
  <c r="BQ1010" i="16"/>
  <c r="BQ1011" i="16"/>
  <c r="BQ1012" i="16"/>
  <c r="BQ1013" i="16"/>
  <c r="BQ1014" i="16"/>
  <c r="BQ1015" i="16"/>
  <c r="BQ1016" i="16"/>
  <c r="BQ1017" i="16"/>
  <c r="BQ1018" i="16"/>
  <c r="BQ1019" i="16"/>
  <c r="BQ1020" i="16"/>
  <c r="BQ1021" i="16"/>
  <c r="BQ1022" i="16"/>
  <c r="BQ1023" i="16"/>
  <c r="BQ1024" i="16"/>
  <c r="BQ1025" i="16"/>
  <c r="BQ1026" i="16"/>
  <c r="BQ1027" i="16"/>
  <c r="BQ1028" i="16"/>
  <c r="BQ1029" i="16"/>
  <c r="BQ1030" i="16"/>
  <c r="BQ1031" i="16"/>
  <c r="BQ1032" i="16"/>
  <c r="BQ1033" i="16"/>
  <c r="BQ1034" i="16"/>
  <c r="BQ1035" i="16"/>
  <c r="BQ1036" i="16"/>
  <c r="BQ1037" i="16"/>
  <c r="BQ1038" i="16"/>
  <c r="BQ1039" i="16"/>
  <c r="BQ1040" i="16"/>
  <c r="BQ1041" i="16"/>
  <c r="BQ1042" i="16"/>
  <c r="BQ1043" i="16"/>
  <c r="BQ1044" i="16"/>
  <c r="BQ1045" i="16"/>
  <c r="BQ1046" i="16"/>
  <c r="BQ1047" i="16"/>
  <c r="BQ1048" i="16"/>
  <c r="BQ1049" i="16"/>
  <c r="BQ1050" i="16"/>
  <c r="BQ1051" i="16"/>
  <c r="BQ1052" i="16"/>
  <c r="BQ1053" i="16"/>
  <c r="BQ1054" i="16"/>
  <c r="BQ1055" i="16"/>
  <c r="BQ1056" i="16"/>
  <c r="BQ1057" i="16"/>
  <c r="BQ1058" i="16"/>
  <c r="BQ1059" i="16"/>
  <c r="BQ1060" i="16"/>
  <c r="BQ1061" i="16"/>
  <c r="BQ1062" i="16"/>
  <c r="BQ1063" i="16"/>
  <c r="BQ1064" i="16"/>
  <c r="BQ1065" i="16"/>
  <c r="BQ1066" i="16"/>
  <c r="BQ1067" i="16"/>
  <c r="BQ1068" i="16"/>
  <c r="BQ1069" i="16"/>
  <c r="BQ1070" i="16"/>
  <c r="BQ1071" i="16"/>
  <c r="BQ1072" i="16"/>
  <c r="BQ1073" i="16"/>
  <c r="BQ1074" i="16"/>
  <c r="BQ1075" i="16"/>
  <c r="BQ1076" i="16"/>
  <c r="BQ1077" i="16"/>
  <c r="BQ1078" i="16"/>
  <c r="BQ1079" i="16"/>
  <c r="BQ1080" i="16"/>
  <c r="BQ1081" i="16"/>
  <c r="BQ1082" i="16"/>
  <c r="BQ1083" i="16"/>
  <c r="BQ1084" i="16"/>
  <c r="BQ1085" i="16"/>
  <c r="BQ1086" i="16"/>
  <c r="BQ1087" i="16"/>
  <c r="BQ1088" i="16"/>
  <c r="BQ1089" i="16"/>
  <c r="BQ1090" i="16"/>
  <c r="BQ1091" i="16"/>
  <c r="BQ1092" i="16"/>
  <c r="BQ1093" i="16"/>
  <c r="BQ1094" i="16"/>
  <c r="BQ1095" i="16"/>
  <c r="BQ1096" i="16"/>
  <c r="BQ1097" i="16"/>
  <c r="BQ1098" i="16"/>
  <c r="BQ1099" i="16"/>
  <c r="BQ1100" i="16"/>
  <c r="BQ1101" i="16"/>
  <c r="BQ1102" i="16"/>
  <c r="BQ1103" i="16"/>
  <c r="BQ1104" i="16"/>
  <c r="BQ1105" i="16"/>
  <c r="BQ1106" i="16"/>
  <c r="BQ1107" i="16"/>
  <c r="BQ1108" i="16"/>
  <c r="BQ1109" i="16"/>
  <c r="BQ1110" i="16"/>
  <c r="BQ1111" i="16"/>
  <c r="BQ1112" i="16"/>
  <c r="BQ1113" i="16"/>
  <c r="BQ1114" i="16"/>
  <c r="BQ1115" i="16"/>
  <c r="BQ1116" i="16"/>
  <c r="BQ1117" i="16"/>
  <c r="BQ1118" i="16"/>
  <c r="BQ1119" i="16"/>
  <c r="BQ1120" i="16"/>
  <c r="BQ1121" i="16"/>
  <c r="BQ1122" i="16"/>
  <c r="BQ1123" i="16"/>
  <c r="BQ1124" i="16"/>
  <c r="BQ1125" i="16"/>
  <c r="BQ1126" i="16"/>
  <c r="BQ1127" i="16"/>
  <c r="BQ1128" i="16"/>
  <c r="BQ1129" i="16"/>
  <c r="BQ1130" i="16"/>
  <c r="BQ1131" i="16"/>
  <c r="BQ1132" i="16"/>
  <c r="BQ1133" i="16"/>
  <c r="BQ1134" i="16"/>
  <c r="BQ1135" i="16"/>
  <c r="BQ1136" i="16"/>
  <c r="BQ1137" i="16"/>
  <c r="BQ1138" i="16"/>
  <c r="BQ1139" i="16"/>
  <c r="BQ1140" i="16"/>
  <c r="BQ1141" i="16"/>
  <c r="BQ1142" i="16"/>
  <c r="BQ1143" i="16"/>
  <c r="BQ1144" i="16"/>
  <c r="BQ1145" i="16"/>
  <c r="BQ1146" i="16"/>
  <c r="BQ1147" i="16"/>
  <c r="BQ1148" i="16"/>
  <c r="BQ1149" i="16"/>
  <c r="BQ1150" i="16"/>
  <c r="BQ1151" i="16"/>
  <c r="BQ1152" i="16"/>
  <c r="BQ1153" i="16"/>
  <c r="BQ1154" i="16"/>
  <c r="BQ1155" i="16"/>
  <c r="BQ1156" i="16"/>
  <c r="BQ1157" i="16"/>
  <c r="BQ1158" i="16"/>
  <c r="BQ1159" i="16"/>
  <c r="BQ1160" i="16"/>
  <c r="BQ1161" i="16"/>
  <c r="BQ1162" i="16"/>
  <c r="BQ1163" i="16"/>
  <c r="BQ1164" i="16"/>
  <c r="BQ1165" i="16"/>
  <c r="BQ1166" i="16"/>
  <c r="BQ1167" i="16"/>
  <c r="BQ1168" i="16"/>
  <c r="BQ1169" i="16"/>
  <c r="BQ1170" i="16"/>
  <c r="BQ1171" i="16"/>
  <c r="BQ1172" i="16"/>
  <c r="BQ1173" i="16"/>
  <c r="BQ1174" i="16"/>
  <c r="BQ1175" i="16"/>
  <c r="BQ1176" i="16"/>
  <c r="BQ1177" i="16"/>
  <c r="BQ1178" i="16"/>
  <c r="BQ1179" i="16"/>
  <c r="BQ1180" i="16"/>
  <c r="BQ1181" i="16"/>
  <c r="BQ1182" i="16"/>
  <c r="BQ1183" i="16"/>
  <c r="BQ1184" i="16"/>
  <c r="BQ1185" i="16"/>
  <c r="BQ1186" i="16"/>
  <c r="BQ1187" i="16"/>
  <c r="BQ1188" i="16"/>
  <c r="BQ1189" i="16"/>
  <c r="BQ1190" i="16"/>
  <c r="BQ1191" i="16"/>
  <c r="BQ1192" i="16"/>
  <c r="BQ1193" i="16"/>
  <c r="BQ1194" i="16"/>
  <c r="BQ1195" i="16"/>
  <c r="BQ1196" i="16"/>
  <c r="BQ1197" i="16"/>
  <c r="BQ1198" i="16"/>
  <c r="BQ1199" i="16"/>
  <c r="BQ1200" i="16"/>
  <c r="BQ1201" i="16"/>
  <c r="BQ1202" i="16"/>
  <c r="BQ1203" i="16"/>
  <c r="BQ1204" i="16"/>
  <c r="BQ1205" i="16"/>
  <c r="BQ1206" i="16"/>
  <c r="BQ1207" i="16"/>
  <c r="BQ1208" i="16"/>
  <c r="BQ1209" i="16"/>
  <c r="BQ1210" i="16"/>
  <c r="BQ1211" i="16"/>
  <c r="BQ1212" i="16"/>
  <c r="BQ1213" i="16"/>
  <c r="BQ1214" i="16"/>
  <c r="BQ1215" i="16"/>
  <c r="BQ1216" i="16"/>
  <c r="BQ1217" i="16"/>
  <c r="BQ1218" i="16"/>
  <c r="BQ1219" i="16"/>
  <c r="BQ1220" i="16"/>
  <c r="BQ1221" i="16"/>
  <c r="BQ1222" i="16"/>
  <c r="BQ1223" i="16"/>
  <c r="BQ1224" i="16"/>
  <c r="BQ1225" i="16"/>
  <c r="BQ1226" i="16"/>
  <c r="BQ1227" i="16"/>
  <c r="BQ1228" i="16"/>
  <c r="BQ1229" i="16"/>
  <c r="BQ1230" i="16"/>
  <c r="BQ1231" i="16"/>
  <c r="BQ1232" i="16"/>
  <c r="BQ1233" i="16"/>
  <c r="BQ1234" i="16"/>
  <c r="BQ1235" i="16"/>
  <c r="BQ1236" i="16"/>
  <c r="BQ1237" i="16"/>
  <c r="BQ1238" i="16"/>
  <c r="BQ1239" i="16"/>
  <c r="BQ1240" i="16"/>
  <c r="BQ1241" i="16"/>
  <c r="BQ1242" i="16"/>
  <c r="BQ1243" i="16"/>
  <c r="BQ1244" i="16"/>
  <c r="BQ1245" i="16"/>
  <c r="BQ1246" i="16"/>
  <c r="BQ1247" i="16"/>
  <c r="BQ1248" i="16"/>
  <c r="BQ1249" i="16"/>
  <c r="BN3" i="16"/>
  <c r="BN4" i="16"/>
  <c r="BN5" i="16"/>
  <c r="BN6" i="16"/>
  <c r="BN7" i="16"/>
  <c r="BN8" i="16"/>
  <c r="BN9" i="16"/>
  <c r="BN10" i="16"/>
  <c r="BN11" i="16"/>
  <c r="BN12" i="16"/>
  <c r="BN13" i="16"/>
  <c r="BN14" i="16"/>
  <c r="BN15" i="16"/>
  <c r="BN16" i="16"/>
  <c r="BN17" i="16"/>
  <c r="BN18" i="16"/>
  <c r="BN19" i="16"/>
  <c r="BN20" i="16"/>
  <c r="BN21" i="16"/>
  <c r="BN22" i="16"/>
  <c r="BN23" i="16"/>
  <c r="BN24" i="16"/>
  <c r="BN25" i="16"/>
  <c r="BN26" i="16"/>
  <c r="BN27" i="16"/>
  <c r="BN28" i="16"/>
  <c r="BN29" i="16"/>
  <c r="BN30" i="16"/>
  <c r="BN31" i="16"/>
  <c r="BN32" i="16"/>
  <c r="BN33" i="16"/>
  <c r="BN34" i="16"/>
  <c r="BN35" i="16"/>
  <c r="BN36" i="16"/>
  <c r="BN37" i="16"/>
  <c r="BN38" i="16"/>
  <c r="BN39" i="16"/>
  <c r="BN40" i="16"/>
  <c r="BN41" i="16"/>
  <c r="BN42" i="16"/>
  <c r="BN43" i="16"/>
  <c r="BN44" i="16"/>
  <c r="BN45" i="16"/>
  <c r="BN46" i="16"/>
  <c r="BN47" i="16"/>
  <c r="BN48" i="16"/>
  <c r="BN49" i="16"/>
  <c r="BN50" i="16"/>
  <c r="BN51" i="16"/>
  <c r="BN52" i="16"/>
  <c r="BN53" i="16"/>
  <c r="BN54" i="16"/>
  <c r="BN55" i="16"/>
  <c r="BN56" i="16"/>
  <c r="BN57" i="16"/>
  <c r="BN58" i="16"/>
  <c r="BN59" i="16"/>
  <c r="BN60" i="16"/>
  <c r="BN61" i="16"/>
  <c r="BN62" i="16"/>
  <c r="BN63" i="16"/>
  <c r="BN64" i="16"/>
  <c r="BN65" i="16"/>
  <c r="BN66" i="16"/>
  <c r="BN67" i="16"/>
  <c r="BN68" i="16"/>
  <c r="BN69" i="16"/>
  <c r="BN70" i="16"/>
  <c r="BN71" i="16"/>
  <c r="BN72" i="16"/>
  <c r="BN73" i="16"/>
  <c r="BN74" i="16"/>
  <c r="BN75" i="16"/>
  <c r="BN76" i="16"/>
  <c r="BN77" i="16"/>
  <c r="BN78" i="16"/>
  <c r="BN79" i="16"/>
  <c r="BN80" i="16"/>
  <c r="BN81" i="16"/>
  <c r="BN82" i="16"/>
  <c r="BN83" i="16"/>
  <c r="BN84" i="16"/>
  <c r="BN85" i="16"/>
  <c r="BN86" i="16"/>
  <c r="BN87" i="16"/>
  <c r="BN88" i="16"/>
  <c r="BN89" i="16"/>
  <c r="BN90" i="16"/>
  <c r="BN91" i="16"/>
  <c r="BN92" i="16"/>
  <c r="BN93" i="16"/>
  <c r="BN94" i="16"/>
  <c r="BN95" i="16"/>
  <c r="BN96" i="16"/>
  <c r="BN97" i="16"/>
  <c r="BN98" i="16"/>
  <c r="BN99" i="16"/>
  <c r="BN100" i="16"/>
  <c r="BN101" i="16"/>
  <c r="BN102" i="16"/>
  <c r="BN103" i="16"/>
  <c r="BN104" i="16"/>
  <c r="BN105" i="16"/>
  <c r="BN106" i="16"/>
  <c r="BN107" i="16"/>
  <c r="BN108" i="16"/>
  <c r="BN109" i="16"/>
  <c r="BN110" i="16"/>
  <c r="BN111" i="16"/>
  <c r="BN112" i="16"/>
  <c r="BN113" i="16"/>
  <c r="BN114" i="16"/>
  <c r="BN115" i="16"/>
  <c r="BN116" i="16"/>
  <c r="BN117" i="16"/>
  <c r="BN118" i="16"/>
  <c r="BN119" i="16"/>
  <c r="BN120" i="16"/>
  <c r="BN121" i="16"/>
  <c r="BN122" i="16"/>
  <c r="BN123" i="16"/>
  <c r="BN124" i="16"/>
  <c r="BN125" i="16"/>
  <c r="BN126" i="16"/>
  <c r="BN127" i="16"/>
  <c r="BN128" i="16"/>
  <c r="BN129" i="16"/>
  <c r="BN130" i="16"/>
  <c r="BN131" i="16"/>
  <c r="BN132" i="16"/>
  <c r="BN133" i="16"/>
  <c r="BN134" i="16"/>
  <c r="BN135" i="16"/>
  <c r="BN136" i="16"/>
  <c r="BN137" i="16"/>
  <c r="BN138" i="16"/>
  <c r="BN139" i="16"/>
  <c r="BN140" i="16"/>
  <c r="BN141" i="16"/>
  <c r="BN142" i="16"/>
  <c r="BN143" i="16"/>
  <c r="BN144" i="16"/>
  <c r="BN145" i="16"/>
  <c r="BN146" i="16"/>
  <c r="BN147" i="16"/>
  <c r="BN148" i="16"/>
  <c r="BN149" i="16"/>
  <c r="BN150" i="16"/>
  <c r="BN151" i="16"/>
  <c r="BN152" i="16"/>
  <c r="BN153" i="16"/>
  <c r="BN154" i="16"/>
  <c r="BN155" i="16"/>
  <c r="BN156" i="16"/>
  <c r="BN157" i="16"/>
  <c r="BN158" i="16"/>
  <c r="BN159" i="16"/>
  <c r="BN160" i="16"/>
  <c r="BN161" i="16"/>
  <c r="BN162" i="16"/>
  <c r="BN163" i="16"/>
  <c r="BN164" i="16"/>
  <c r="BN165" i="16"/>
  <c r="BN166" i="16"/>
  <c r="BN167" i="16"/>
  <c r="BN168" i="16"/>
  <c r="BN169" i="16"/>
  <c r="BN170" i="16"/>
  <c r="BN171" i="16"/>
  <c r="BN172" i="16"/>
  <c r="BN173" i="16"/>
  <c r="BN174" i="16"/>
  <c r="BN175" i="16"/>
  <c r="BN176" i="16"/>
  <c r="BN177" i="16"/>
  <c r="BN178" i="16"/>
  <c r="BN179" i="16"/>
  <c r="BN180" i="16"/>
  <c r="BN181" i="16"/>
  <c r="BN182" i="16"/>
  <c r="BN183" i="16"/>
  <c r="BN184" i="16"/>
  <c r="BN185" i="16"/>
  <c r="BN186" i="16"/>
  <c r="BN187" i="16"/>
  <c r="BN188" i="16"/>
  <c r="BN189" i="16"/>
  <c r="BN190" i="16"/>
  <c r="BN191" i="16"/>
  <c r="BN192" i="16"/>
  <c r="BN193" i="16"/>
  <c r="BN194" i="16"/>
  <c r="BN195" i="16"/>
  <c r="BN196" i="16"/>
  <c r="BN197" i="16"/>
  <c r="BN198" i="16"/>
  <c r="BN199" i="16"/>
  <c r="BN200" i="16"/>
  <c r="BN201" i="16"/>
  <c r="BN202" i="16"/>
  <c r="BN203" i="16"/>
  <c r="BN204" i="16"/>
  <c r="BN205" i="16"/>
  <c r="BN206" i="16"/>
  <c r="BN207" i="16"/>
  <c r="BN208" i="16"/>
  <c r="BN209" i="16"/>
  <c r="BN210" i="16"/>
  <c r="BN211" i="16"/>
  <c r="BN212" i="16"/>
  <c r="BN213" i="16"/>
  <c r="BN214" i="16"/>
  <c r="BN215" i="16"/>
  <c r="BN216" i="16"/>
  <c r="BN217" i="16"/>
  <c r="BN218" i="16"/>
  <c r="BN219" i="16"/>
  <c r="BN220" i="16"/>
  <c r="BN221" i="16"/>
  <c r="BN222" i="16"/>
  <c r="BN223" i="16"/>
  <c r="BN224" i="16"/>
  <c r="BN225" i="16"/>
  <c r="BN226" i="16"/>
  <c r="BN227" i="16"/>
  <c r="BN228" i="16"/>
  <c r="BN229" i="16"/>
  <c r="BN230" i="16"/>
  <c r="BN231" i="16"/>
  <c r="BN232" i="16"/>
  <c r="BN233" i="16"/>
  <c r="BN234" i="16"/>
  <c r="BN235" i="16"/>
  <c r="BN236" i="16"/>
  <c r="BN237" i="16"/>
  <c r="BN238" i="16"/>
  <c r="BN239" i="16"/>
  <c r="BN240" i="16"/>
  <c r="BN241" i="16"/>
  <c r="BN242" i="16"/>
  <c r="BN243" i="16"/>
  <c r="BN244" i="16"/>
  <c r="BN245" i="16"/>
  <c r="BN246" i="16"/>
  <c r="BN247" i="16"/>
  <c r="BN248" i="16"/>
  <c r="BN249" i="16"/>
  <c r="BN250" i="16"/>
  <c r="BN251" i="16"/>
  <c r="BN252" i="16"/>
  <c r="BN253" i="16"/>
  <c r="BN254" i="16"/>
  <c r="BN255" i="16"/>
  <c r="BN256" i="16"/>
  <c r="BN257" i="16"/>
  <c r="BN258" i="16"/>
  <c r="BN259" i="16"/>
  <c r="BN260" i="16"/>
  <c r="BN261" i="16"/>
  <c r="BN262" i="16"/>
  <c r="BN263" i="16"/>
  <c r="BN264" i="16"/>
  <c r="BN265" i="16"/>
  <c r="BN266" i="16"/>
  <c r="BN267" i="16"/>
  <c r="BN268" i="16"/>
  <c r="BN269" i="16"/>
  <c r="BN270" i="16"/>
  <c r="BN271" i="16"/>
  <c r="BN272" i="16"/>
  <c r="BN273" i="16"/>
  <c r="BN274" i="16"/>
  <c r="BN275" i="16"/>
  <c r="BN276" i="16"/>
  <c r="BN277" i="16"/>
  <c r="BN278" i="16"/>
  <c r="BN279" i="16"/>
  <c r="BN280" i="16"/>
  <c r="BN281" i="16"/>
  <c r="BN282" i="16"/>
  <c r="BN283" i="16"/>
  <c r="BN284" i="16"/>
  <c r="BN285" i="16"/>
  <c r="BN286" i="16"/>
  <c r="BN287" i="16"/>
  <c r="BN288" i="16"/>
  <c r="BN289" i="16"/>
  <c r="BN290" i="16"/>
  <c r="BN291" i="16"/>
  <c r="BN292" i="16"/>
  <c r="BN293" i="16"/>
  <c r="BN294" i="16"/>
  <c r="BN295" i="16"/>
  <c r="BN296" i="16"/>
  <c r="BN297" i="16"/>
  <c r="BN298" i="16"/>
  <c r="BN299" i="16"/>
  <c r="BN300" i="16"/>
  <c r="BN301" i="16"/>
  <c r="BN302" i="16"/>
  <c r="BN303" i="16"/>
  <c r="BN304" i="16"/>
  <c r="BN305" i="16"/>
  <c r="BN306" i="16"/>
  <c r="BN307" i="16"/>
  <c r="BN308" i="16"/>
  <c r="BN309" i="16"/>
  <c r="BN310" i="16"/>
  <c r="BN311" i="16"/>
  <c r="BN312" i="16"/>
  <c r="BN313" i="16"/>
  <c r="BN314" i="16"/>
  <c r="BN315" i="16"/>
  <c r="BN316" i="16"/>
  <c r="BN317" i="16"/>
  <c r="BN318" i="16"/>
  <c r="BN319" i="16"/>
  <c r="BN320" i="16"/>
  <c r="BN321" i="16"/>
  <c r="BN322" i="16"/>
  <c r="BN323" i="16"/>
  <c r="BN324" i="16"/>
  <c r="BN325" i="16"/>
  <c r="BN326" i="16"/>
  <c r="BN327" i="16"/>
  <c r="BN328" i="16"/>
  <c r="BN329" i="16"/>
  <c r="BN330" i="16"/>
  <c r="BN331" i="16"/>
  <c r="BN332" i="16"/>
  <c r="BN333" i="16"/>
  <c r="BN334" i="16"/>
  <c r="BN335" i="16"/>
  <c r="BN336" i="16"/>
  <c r="BN337" i="16"/>
  <c r="BN338" i="16"/>
  <c r="BN339" i="16"/>
  <c r="BN340" i="16"/>
  <c r="BN341" i="16"/>
  <c r="BN342" i="16"/>
  <c r="BN343" i="16"/>
  <c r="BN344" i="16"/>
  <c r="BN345" i="16"/>
  <c r="BN346" i="16"/>
  <c r="BN347" i="16"/>
  <c r="BN348" i="16"/>
  <c r="BN349" i="16"/>
  <c r="BN350" i="16"/>
  <c r="BN351" i="16"/>
  <c r="BN352" i="16"/>
  <c r="BN353" i="16"/>
  <c r="BN354" i="16"/>
  <c r="BN355" i="16"/>
  <c r="BN356" i="16"/>
  <c r="BN357" i="16"/>
  <c r="BN358" i="16"/>
  <c r="BN359" i="16"/>
  <c r="BN360" i="16"/>
  <c r="BN361" i="16"/>
  <c r="BN362" i="16"/>
  <c r="BN363" i="16"/>
  <c r="BN364" i="16"/>
  <c r="BN365" i="16"/>
  <c r="BN366" i="16"/>
  <c r="BN367" i="16"/>
  <c r="BN368" i="16"/>
  <c r="BN369" i="16"/>
  <c r="BN370" i="16"/>
  <c r="BN371" i="16"/>
  <c r="BN372" i="16"/>
  <c r="BN373" i="16"/>
  <c r="BN374" i="16"/>
  <c r="BN375" i="16"/>
  <c r="BN376" i="16"/>
  <c r="BN377" i="16"/>
  <c r="BN378" i="16"/>
  <c r="BN379" i="16"/>
  <c r="BN380" i="16"/>
  <c r="BN381" i="16"/>
  <c r="BN382" i="16"/>
  <c r="BN383" i="16"/>
  <c r="BN384" i="16"/>
  <c r="BN385" i="16"/>
  <c r="BN386" i="16"/>
  <c r="BN387" i="16"/>
  <c r="BN388" i="16"/>
  <c r="BN389" i="16"/>
  <c r="BN390" i="16"/>
  <c r="BN391" i="16"/>
  <c r="BN392" i="16"/>
  <c r="BN393" i="16"/>
  <c r="BN394" i="16"/>
  <c r="BN395" i="16"/>
  <c r="BN396" i="16"/>
  <c r="BN397" i="16"/>
  <c r="BN398" i="16"/>
  <c r="BN399" i="16"/>
  <c r="BN400" i="16"/>
  <c r="BN401" i="16"/>
  <c r="BN402" i="16"/>
  <c r="BN403" i="16"/>
  <c r="BN404" i="16"/>
  <c r="BN405" i="16"/>
  <c r="BN406" i="16"/>
  <c r="BN407" i="16"/>
  <c r="BN408" i="16"/>
  <c r="BN409" i="16"/>
  <c r="BN410" i="16"/>
  <c r="BN411" i="16"/>
  <c r="BN412" i="16"/>
  <c r="BN413" i="16"/>
  <c r="BN414" i="16"/>
  <c r="BN415" i="16"/>
  <c r="BN416" i="16"/>
  <c r="BN417" i="16"/>
  <c r="BN418" i="16"/>
  <c r="BN419" i="16"/>
  <c r="BN420" i="16"/>
  <c r="BN421" i="16"/>
  <c r="BN422" i="16"/>
  <c r="BN423" i="16"/>
  <c r="BN424" i="16"/>
  <c r="BN425" i="16"/>
  <c r="BN426" i="16"/>
  <c r="BN427" i="16"/>
  <c r="BN428" i="16"/>
  <c r="BN429" i="16"/>
  <c r="BN430" i="16"/>
  <c r="BN431" i="16"/>
  <c r="BN432" i="16"/>
  <c r="BN433" i="16"/>
  <c r="BN434" i="16"/>
  <c r="BN435" i="16"/>
  <c r="BN436" i="16"/>
  <c r="BN437" i="16"/>
  <c r="BN438" i="16"/>
  <c r="BN439" i="16"/>
  <c r="BN440" i="16"/>
  <c r="BN441" i="16"/>
  <c r="BN442" i="16"/>
  <c r="BN443" i="16"/>
  <c r="BN444" i="16"/>
  <c r="BN445" i="16"/>
  <c r="BN446" i="16"/>
  <c r="BN447" i="16"/>
  <c r="BN448" i="16"/>
  <c r="BN449" i="16"/>
  <c r="BN450" i="16"/>
  <c r="BN451" i="16"/>
  <c r="BN452" i="16"/>
  <c r="BN453" i="16"/>
  <c r="BN454" i="16"/>
  <c r="BN455" i="16"/>
  <c r="BN456" i="16"/>
  <c r="BN457" i="16"/>
  <c r="BN458" i="16"/>
  <c r="BN459" i="16"/>
  <c r="BN460" i="16"/>
  <c r="BN461" i="16"/>
  <c r="BN462" i="16"/>
  <c r="BN463" i="16"/>
  <c r="BN464" i="16"/>
  <c r="BN465" i="16"/>
  <c r="BN466" i="16"/>
  <c r="BN467" i="16"/>
  <c r="BN468" i="16"/>
  <c r="BN469" i="16"/>
  <c r="BN470" i="16"/>
  <c r="BN471" i="16"/>
  <c r="BN472" i="16"/>
  <c r="BN473" i="16"/>
  <c r="BN474" i="16"/>
  <c r="BN475" i="16"/>
  <c r="BN476" i="16"/>
  <c r="BN477" i="16"/>
  <c r="BN478" i="16"/>
  <c r="BN479" i="16"/>
  <c r="BN480" i="16"/>
  <c r="BN481" i="16"/>
  <c r="BN482" i="16"/>
  <c r="BN483" i="16"/>
  <c r="BN484" i="16"/>
  <c r="BN485" i="16"/>
  <c r="BN486" i="16"/>
  <c r="BN487" i="16"/>
  <c r="BN488" i="16"/>
  <c r="BN489" i="16"/>
  <c r="BN490" i="16"/>
  <c r="BN491" i="16"/>
  <c r="BN492" i="16"/>
  <c r="BN493" i="16"/>
  <c r="BN494" i="16"/>
  <c r="BN495" i="16"/>
  <c r="BN496" i="16"/>
  <c r="BN497" i="16"/>
  <c r="BN498" i="16"/>
  <c r="BN499" i="16"/>
  <c r="BN500" i="16"/>
  <c r="BN501" i="16"/>
  <c r="BN502" i="16"/>
  <c r="BN503" i="16"/>
  <c r="BN504" i="16"/>
  <c r="BN505" i="16"/>
  <c r="BN506" i="16"/>
  <c r="BN507" i="16"/>
  <c r="BN508" i="16"/>
  <c r="BN509" i="16"/>
  <c r="BN510" i="16"/>
  <c r="BN511" i="16"/>
  <c r="BN512" i="16"/>
  <c r="BN513" i="16"/>
  <c r="BN514" i="16"/>
  <c r="BN515" i="16"/>
  <c r="BN516" i="16"/>
  <c r="BN517" i="16"/>
  <c r="BN518" i="16"/>
  <c r="BN519" i="16"/>
  <c r="BN520" i="16"/>
  <c r="BN521" i="16"/>
  <c r="BN522" i="16"/>
  <c r="BN523" i="16"/>
  <c r="BN524" i="16"/>
  <c r="BN525" i="16"/>
  <c r="BN526" i="16"/>
  <c r="BN527" i="16"/>
  <c r="BN528" i="16"/>
  <c r="BN529" i="16"/>
  <c r="BN530" i="16"/>
  <c r="BN531" i="16"/>
  <c r="BN532" i="16"/>
  <c r="BN533" i="16"/>
  <c r="BN534" i="16"/>
  <c r="BN535" i="16"/>
  <c r="BN536" i="16"/>
  <c r="BN537" i="16"/>
  <c r="BN538" i="16"/>
  <c r="BN539" i="16"/>
  <c r="BN540" i="16"/>
  <c r="BN541" i="16"/>
  <c r="BN542" i="16"/>
  <c r="BN543" i="16"/>
  <c r="BN544" i="16"/>
  <c r="BN545" i="16"/>
  <c r="BN546" i="16"/>
  <c r="BN547" i="16"/>
  <c r="BN548" i="16"/>
  <c r="BN549" i="16"/>
  <c r="BN550" i="16"/>
  <c r="BN551" i="16"/>
  <c r="BN552" i="16"/>
  <c r="BN553" i="16"/>
  <c r="BN554" i="16"/>
  <c r="BN555" i="16"/>
  <c r="BN556" i="16"/>
  <c r="BN557" i="16"/>
  <c r="BN558" i="16"/>
  <c r="BN559" i="16"/>
  <c r="BN560" i="16"/>
  <c r="BN561" i="16"/>
  <c r="BN562" i="16"/>
  <c r="BN563" i="16"/>
  <c r="BN564" i="16"/>
  <c r="BN565" i="16"/>
  <c r="BN566" i="16"/>
  <c r="BN567" i="16"/>
  <c r="BN568" i="16"/>
  <c r="BN569" i="16"/>
  <c r="BN570" i="16"/>
  <c r="BN571" i="16"/>
  <c r="BN572" i="16"/>
  <c r="BN573" i="16"/>
  <c r="BN574" i="16"/>
  <c r="BN575" i="16"/>
  <c r="BN576" i="16"/>
  <c r="BN577" i="16"/>
  <c r="BN578" i="16"/>
  <c r="BN579" i="16"/>
  <c r="BN580" i="16"/>
  <c r="BN581" i="16"/>
  <c r="BN582" i="16"/>
  <c r="BN583" i="16"/>
  <c r="BN584" i="16"/>
  <c r="BN585" i="16"/>
  <c r="BN586" i="16"/>
  <c r="BN587" i="16"/>
  <c r="BN588" i="16"/>
  <c r="BN589" i="16"/>
  <c r="BN590" i="16"/>
  <c r="BN591" i="16"/>
  <c r="BN592" i="16"/>
  <c r="BN593" i="16"/>
  <c r="BN594" i="16"/>
  <c r="BN595" i="16"/>
  <c r="BN596" i="16"/>
  <c r="BN597" i="16"/>
  <c r="BN598" i="16"/>
  <c r="BN599" i="16"/>
  <c r="BN600" i="16"/>
  <c r="BN601" i="16"/>
  <c r="BN602" i="16"/>
  <c r="BN603" i="16"/>
  <c r="BN604" i="16"/>
  <c r="BN605" i="16"/>
  <c r="BN606" i="16"/>
  <c r="BN607" i="16"/>
  <c r="BN608" i="16"/>
  <c r="BN609" i="16"/>
  <c r="BN610" i="16"/>
  <c r="BN611" i="16"/>
  <c r="BN612" i="16"/>
  <c r="BN613" i="16"/>
  <c r="BN614" i="16"/>
  <c r="BN615" i="16"/>
  <c r="BN616" i="16"/>
  <c r="BN617" i="16"/>
  <c r="BN618" i="16"/>
  <c r="BN619" i="16"/>
  <c r="BN620" i="16"/>
  <c r="BN621" i="16"/>
  <c r="BN622" i="16"/>
  <c r="BN623" i="16"/>
  <c r="BN624" i="16"/>
  <c r="BN625" i="16"/>
  <c r="BN626" i="16"/>
  <c r="BN627" i="16"/>
  <c r="BN628" i="16"/>
  <c r="BN629" i="16"/>
  <c r="BN630" i="16"/>
  <c r="BN631" i="16"/>
  <c r="BN632" i="16"/>
  <c r="BN633" i="16"/>
  <c r="BN634" i="16"/>
  <c r="BN635" i="16"/>
  <c r="BN636" i="16"/>
  <c r="BN637" i="16"/>
  <c r="BN638" i="16"/>
  <c r="BN639" i="16"/>
  <c r="BN640" i="16"/>
  <c r="BN641" i="16"/>
  <c r="BN642" i="16"/>
  <c r="BN643" i="16"/>
  <c r="BN644" i="16"/>
  <c r="BN645" i="16"/>
  <c r="BN646" i="16"/>
  <c r="BN647" i="16"/>
  <c r="BN648" i="16"/>
  <c r="BN649" i="16"/>
  <c r="BN650" i="16"/>
  <c r="BN651" i="16"/>
  <c r="BN652" i="16"/>
  <c r="BN653" i="16"/>
  <c r="BN654" i="16"/>
  <c r="BN655" i="16"/>
  <c r="BN656" i="16"/>
  <c r="BN657" i="16"/>
  <c r="BN658" i="16"/>
  <c r="BN659" i="16"/>
  <c r="BN660" i="16"/>
  <c r="BN661" i="16"/>
  <c r="BN662" i="16"/>
  <c r="BN663" i="16"/>
  <c r="BN664" i="16"/>
  <c r="BN665" i="16"/>
  <c r="BN666" i="16"/>
  <c r="BN667" i="16"/>
  <c r="BN668" i="16"/>
  <c r="BN669" i="16"/>
  <c r="BN670" i="16"/>
  <c r="BN671" i="16"/>
  <c r="BN672" i="16"/>
  <c r="BN673" i="16"/>
  <c r="BN674" i="16"/>
  <c r="BN675" i="16"/>
  <c r="BN676" i="16"/>
  <c r="BN677" i="16"/>
  <c r="BN678" i="16"/>
  <c r="BN679" i="16"/>
  <c r="BN680" i="16"/>
  <c r="BN681" i="16"/>
  <c r="BN682" i="16"/>
  <c r="BN683" i="16"/>
  <c r="BN684" i="16"/>
  <c r="BN685" i="16"/>
  <c r="BN686" i="16"/>
  <c r="BN687" i="16"/>
  <c r="BN688" i="16"/>
  <c r="BN689" i="16"/>
  <c r="BN690" i="16"/>
  <c r="BN691" i="16"/>
  <c r="BN692" i="16"/>
  <c r="BN693" i="16"/>
  <c r="BN694" i="16"/>
  <c r="BN695" i="16"/>
  <c r="BN696" i="16"/>
  <c r="BN697" i="16"/>
  <c r="BN698" i="16"/>
  <c r="BN699" i="16"/>
  <c r="BN700" i="16"/>
  <c r="BN701" i="16"/>
  <c r="BN702" i="16"/>
  <c r="BN703" i="16"/>
  <c r="BN704" i="16"/>
  <c r="BN705" i="16"/>
  <c r="BN706" i="16"/>
  <c r="BN707" i="16"/>
  <c r="BN708" i="16"/>
  <c r="BN709" i="16"/>
  <c r="BN710" i="16"/>
  <c r="BN711" i="16"/>
  <c r="BN712" i="16"/>
  <c r="BN713" i="16"/>
  <c r="BN714" i="16"/>
  <c r="BN715" i="16"/>
  <c r="BN716" i="16"/>
  <c r="BN717" i="16"/>
  <c r="BN718" i="16"/>
  <c r="BN719" i="16"/>
  <c r="BN720" i="16"/>
  <c r="BN721" i="16"/>
  <c r="BN722" i="16"/>
  <c r="BN723" i="16"/>
  <c r="BN724" i="16"/>
  <c r="BN725" i="16"/>
  <c r="BN726" i="16"/>
  <c r="BN727" i="16"/>
  <c r="BN728" i="16"/>
  <c r="BN729" i="16"/>
  <c r="BN730" i="16"/>
  <c r="BN731" i="16"/>
  <c r="BN732" i="16"/>
  <c r="BN733" i="16"/>
  <c r="BN734" i="16"/>
  <c r="BN735" i="16"/>
  <c r="BN736" i="16"/>
  <c r="BN737" i="16"/>
  <c r="BN738" i="16"/>
  <c r="BN739" i="16"/>
  <c r="BN740" i="16"/>
  <c r="BN741" i="16"/>
  <c r="BN742" i="16"/>
  <c r="BN743" i="16"/>
  <c r="BN744" i="16"/>
  <c r="BN745" i="16"/>
  <c r="BN746" i="16"/>
  <c r="BN747" i="16"/>
  <c r="BN748" i="16"/>
  <c r="BN749" i="16"/>
  <c r="BN750" i="16"/>
  <c r="BN751" i="16"/>
  <c r="BN752" i="16"/>
  <c r="BN753" i="16"/>
  <c r="BN754" i="16"/>
  <c r="BN755" i="16"/>
  <c r="BN756" i="16"/>
  <c r="BN757" i="16"/>
  <c r="BN758" i="16"/>
  <c r="BN759" i="16"/>
  <c r="BN760" i="16"/>
  <c r="BN761" i="16"/>
  <c r="BN762" i="16"/>
  <c r="BN763" i="16"/>
  <c r="BN764" i="16"/>
  <c r="BN765" i="16"/>
  <c r="BN766" i="16"/>
  <c r="BN767" i="16"/>
  <c r="BN768" i="16"/>
  <c r="BN769" i="16"/>
  <c r="BN770" i="16"/>
  <c r="BN771" i="16"/>
  <c r="BN772" i="16"/>
  <c r="BN773" i="16"/>
  <c r="BN774" i="16"/>
  <c r="BN775" i="16"/>
  <c r="BN776" i="16"/>
  <c r="BN777" i="16"/>
  <c r="BN778" i="16"/>
  <c r="BN779" i="16"/>
  <c r="BN780" i="16"/>
  <c r="BN781" i="16"/>
  <c r="BN782" i="16"/>
  <c r="BN783" i="16"/>
  <c r="BN784" i="16"/>
  <c r="BN785" i="16"/>
  <c r="BN786" i="16"/>
  <c r="BN787" i="16"/>
  <c r="BN788" i="16"/>
  <c r="BN789" i="16"/>
  <c r="BN790" i="16"/>
  <c r="BN791" i="16"/>
  <c r="BN792" i="16"/>
  <c r="BN793" i="16"/>
  <c r="BN794" i="16"/>
  <c r="BN795" i="16"/>
  <c r="BN796" i="16"/>
  <c r="BN797" i="16"/>
  <c r="BN798" i="16"/>
  <c r="BN799" i="16"/>
  <c r="BN800" i="16"/>
  <c r="BN801" i="16"/>
  <c r="BN802" i="16"/>
  <c r="BN803" i="16"/>
  <c r="BN804" i="16"/>
  <c r="BN805" i="16"/>
  <c r="BN806" i="16"/>
  <c r="BN807" i="16"/>
  <c r="BN808" i="16"/>
  <c r="BN809" i="16"/>
  <c r="BN810" i="16"/>
  <c r="BN811" i="16"/>
  <c r="BN812" i="16"/>
  <c r="BN813" i="16"/>
  <c r="BN814" i="16"/>
  <c r="BN815" i="16"/>
  <c r="BN816" i="16"/>
  <c r="BN817" i="16"/>
  <c r="BN818" i="16"/>
  <c r="BN819" i="16"/>
  <c r="BN820" i="16"/>
  <c r="BN821" i="16"/>
  <c r="BN822" i="16"/>
  <c r="BN823" i="16"/>
  <c r="BN824" i="16"/>
  <c r="BN825" i="16"/>
  <c r="BN826" i="16"/>
  <c r="BN827" i="16"/>
  <c r="BN828" i="16"/>
  <c r="BN829" i="16"/>
  <c r="BN830" i="16"/>
  <c r="BN831" i="16"/>
  <c r="BN832" i="16"/>
  <c r="BN833" i="16"/>
  <c r="BN834" i="16"/>
  <c r="BN835" i="16"/>
  <c r="BN836" i="16"/>
  <c r="BN837" i="16"/>
  <c r="BN838" i="16"/>
  <c r="BN839" i="16"/>
  <c r="BN840" i="16"/>
  <c r="BN841" i="16"/>
  <c r="BN842" i="16"/>
  <c r="BN843" i="16"/>
  <c r="BN844" i="16"/>
  <c r="BN845" i="16"/>
  <c r="BN846" i="16"/>
  <c r="BN847" i="16"/>
  <c r="BN848" i="16"/>
  <c r="BN849" i="16"/>
  <c r="BN850" i="16"/>
  <c r="BN851" i="16"/>
  <c r="BN852" i="16"/>
  <c r="BN853" i="16"/>
  <c r="BN854" i="16"/>
  <c r="BN855" i="16"/>
  <c r="BN856" i="16"/>
  <c r="BN857" i="16"/>
  <c r="BN858" i="16"/>
  <c r="BN859" i="16"/>
  <c r="BN860" i="16"/>
  <c r="BN861" i="16"/>
  <c r="BN862" i="16"/>
  <c r="BN863" i="16"/>
  <c r="BN864" i="16"/>
  <c r="BN865" i="16"/>
  <c r="BN866" i="16"/>
  <c r="BN867" i="16"/>
  <c r="BN868" i="16"/>
  <c r="BN869" i="16"/>
  <c r="BN870" i="16"/>
  <c r="BN871" i="16"/>
  <c r="BN872" i="16"/>
  <c r="BN873" i="16"/>
  <c r="BN874" i="16"/>
  <c r="BN875" i="16"/>
  <c r="BN876" i="16"/>
  <c r="BN877" i="16"/>
  <c r="BN878" i="16"/>
  <c r="BN879" i="16"/>
  <c r="BN880" i="16"/>
  <c r="BN881" i="16"/>
  <c r="BN882" i="16"/>
  <c r="BN883" i="16"/>
  <c r="BN884" i="16"/>
  <c r="BN885" i="16"/>
  <c r="BN886" i="16"/>
  <c r="BN887" i="16"/>
  <c r="BN888" i="16"/>
  <c r="BN889" i="16"/>
  <c r="BN890" i="16"/>
  <c r="BN891" i="16"/>
  <c r="BN892" i="16"/>
  <c r="BN893" i="16"/>
  <c r="BN894" i="16"/>
  <c r="BN895" i="16"/>
  <c r="BN896" i="16"/>
  <c r="BN897" i="16"/>
  <c r="BN898" i="16"/>
  <c r="BN899" i="16"/>
  <c r="BN900" i="16"/>
  <c r="BN901" i="16"/>
  <c r="BN902" i="16"/>
  <c r="BN903" i="16"/>
  <c r="BN904" i="16"/>
  <c r="BN905" i="16"/>
  <c r="BN906" i="16"/>
  <c r="BN907" i="16"/>
  <c r="BN908" i="16"/>
  <c r="BN909" i="16"/>
  <c r="BN910" i="16"/>
  <c r="BN911" i="16"/>
  <c r="BN912" i="16"/>
  <c r="BN913" i="16"/>
  <c r="BN914" i="16"/>
  <c r="BN915" i="16"/>
  <c r="BN916" i="16"/>
  <c r="BN917" i="16"/>
  <c r="BN918" i="16"/>
  <c r="BN919" i="16"/>
  <c r="BN920" i="16"/>
  <c r="BN921" i="16"/>
  <c r="BN922" i="16"/>
  <c r="BN923" i="16"/>
  <c r="BN924" i="16"/>
  <c r="BN925" i="16"/>
  <c r="BN926" i="16"/>
  <c r="BN927" i="16"/>
  <c r="BN928" i="16"/>
  <c r="BN929" i="16"/>
  <c r="BN930" i="16"/>
  <c r="BN931" i="16"/>
  <c r="BN932" i="16"/>
  <c r="BN933" i="16"/>
  <c r="BN934" i="16"/>
  <c r="BN935" i="16"/>
  <c r="BN936" i="16"/>
  <c r="BN937" i="16"/>
  <c r="BN938" i="16"/>
  <c r="BN939" i="16"/>
  <c r="BN940" i="16"/>
  <c r="BN941" i="16"/>
  <c r="BN942" i="16"/>
  <c r="BN943" i="16"/>
  <c r="BN944" i="16"/>
  <c r="BN945" i="16"/>
  <c r="BN946" i="16"/>
  <c r="BN947" i="16"/>
  <c r="BN948" i="16"/>
  <c r="BN949" i="16"/>
  <c r="BN950" i="16"/>
  <c r="BN951" i="16"/>
  <c r="BN952" i="16"/>
  <c r="BN953" i="16"/>
  <c r="BN954" i="16"/>
  <c r="BN955" i="16"/>
  <c r="BN956" i="16"/>
  <c r="BN957" i="16"/>
  <c r="BN958" i="16"/>
  <c r="BN959" i="16"/>
  <c r="BN960" i="16"/>
  <c r="BN961" i="16"/>
  <c r="BN962" i="16"/>
  <c r="BN963" i="16"/>
  <c r="BN964" i="16"/>
  <c r="BN965" i="16"/>
  <c r="BN966" i="16"/>
  <c r="BN967" i="16"/>
  <c r="BN968" i="16"/>
  <c r="BN969" i="16"/>
  <c r="BN970" i="16"/>
  <c r="BN971" i="16"/>
  <c r="BN972" i="16"/>
  <c r="BN973" i="16"/>
  <c r="BN974" i="16"/>
  <c r="BN975" i="16"/>
  <c r="BN976" i="16"/>
  <c r="BN977" i="16"/>
  <c r="BN978" i="16"/>
  <c r="BN979" i="16"/>
  <c r="BN980" i="16"/>
  <c r="BN981" i="16"/>
  <c r="BN982" i="16"/>
  <c r="BN983" i="16"/>
  <c r="BN984" i="16"/>
  <c r="BN985" i="16"/>
  <c r="BN986" i="16"/>
  <c r="BN987" i="16"/>
  <c r="BN988" i="16"/>
  <c r="BN989" i="16"/>
  <c r="BN990" i="16"/>
  <c r="BN991" i="16"/>
  <c r="BN992" i="16"/>
  <c r="BN993" i="16"/>
  <c r="BN994" i="16"/>
  <c r="BN995" i="16"/>
  <c r="BN996" i="16"/>
  <c r="BN997" i="16"/>
  <c r="BN998" i="16"/>
  <c r="BN999" i="16"/>
  <c r="BN1000" i="16"/>
  <c r="BN1001" i="16"/>
  <c r="BN1002" i="16"/>
  <c r="BN1003" i="16"/>
  <c r="BN1004" i="16"/>
  <c r="BN1005" i="16"/>
  <c r="BN1006" i="16"/>
  <c r="BN1007" i="16"/>
  <c r="BN1008" i="16"/>
  <c r="BN1009" i="16"/>
  <c r="BN1010" i="16"/>
  <c r="BN1011" i="16"/>
  <c r="BN1012" i="16"/>
  <c r="BN1013" i="16"/>
  <c r="BN1014" i="16"/>
  <c r="BN1015" i="16"/>
  <c r="BN1016" i="16"/>
  <c r="BN1017" i="16"/>
  <c r="BN1018" i="16"/>
  <c r="BN1019" i="16"/>
  <c r="BN1020" i="16"/>
  <c r="BN1021" i="16"/>
  <c r="BN1022" i="16"/>
  <c r="BN1023" i="16"/>
  <c r="BN1024" i="16"/>
  <c r="BN1025" i="16"/>
  <c r="BN1026" i="16"/>
  <c r="BN1027" i="16"/>
  <c r="BN1028" i="16"/>
  <c r="BN1029" i="16"/>
  <c r="BN1030" i="16"/>
  <c r="BN1031" i="16"/>
  <c r="BN1032" i="16"/>
  <c r="BN1033" i="16"/>
  <c r="BN1034" i="16"/>
  <c r="BN1035" i="16"/>
  <c r="BN1036" i="16"/>
  <c r="BN1037" i="16"/>
  <c r="BN1038" i="16"/>
  <c r="BN1039" i="16"/>
  <c r="BN1040" i="16"/>
  <c r="BN1041" i="16"/>
  <c r="BN1042" i="16"/>
  <c r="BN1043" i="16"/>
  <c r="BN1044" i="16"/>
  <c r="BN1045" i="16"/>
  <c r="BN1046" i="16"/>
  <c r="BN1047" i="16"/>
  <c r="BN1048" i="16"/>
  <c r="BN1049" i="16"/>
  <c r="BN1050" i="16"/>
  <c r="BN1051" i="16"/>
  <c r="BN1052" i="16"/>
  <c r="BN1053" i="16"/>
  <c r="BN1054" i="16"/>
  <c r="BN1055" i="16"/>
  <c r="BN1056" i="16"/>
  <c r="BN1057" i="16"/>
  <c r="BN1058" i="16"/>
  <c r="BN1059" i="16"/>
  <c r="BN1060" i="16"/>
  <c r="BN1061" i="16"/>
  <c r="BN1062" i="16"/>
  <c r="BN1063" i="16"/>
  <c r="BN1064" i="16"/>
  <c r="BN1065" i="16"/>
  <c r="BN1066" i="16"/>
  <c r="BN1067" i="16"/>
  <c r="BN1068" i="16"/>
  <c r="BN1069" i="16"/>
  <c r="BN1070" i="16"/>
  <c r="BN1071" i="16"/>
  <c r="BN1072" i="16"/>
  <c r="BN1073" i="16"/>
  <c r="BN1074" i="16"/>
  <c r="BN1075" i="16"/>
  <c r="BN1076" i="16"/>
  <c r="BN1077" i="16"/>
  <c r="BN1078" i="16"/>
  <c r="BN1079" i="16"/>
  <c r="BN1080" i="16"/>
  <c r="BN1081" i="16"/>
  <c r="BN1082" i="16"/>
  <c r="BN1083" i="16"/>
  <c r="BN1084" i="16"/>
  <c r="BN1085" i="16"/>
  <c r="BN1086" i="16"/>
  <c r="BN1087" i="16"/>
  <c r="BN1088" i="16"/>
  <c r="BN1089" i="16"/>
  <c r="BN1090" i="16"/>
  <c r="BN1091" i="16"/>
  <c r="BN1092" i="16"/>
  <c r="BN1093" i="16"/>
  <c r="BN1094" i="16"/>
  <c r="BN1095" i="16"/>
  <c r="BN1096" i="16"/>
  <c r="BN1097" i="16"/>
  <c r="BN1098" i="16"/>
  <c r="BN1099" i="16"/>
  <c r="BN1100" i="16"/>
  <c r="BN1101" i="16"/>
  <c r="BN1102" i="16"/>
  <c r="BN1103" i="16"/>
  <c r="BN1104" i="16"/>
  <c r="BN1105" i="16"/>
  <c r="BN1106" i="16"/>
  <c r="BN1107" i="16"/>
  <c r="BN1108" i="16"/>
  <c r="BN1109" i="16"/>
  <c r="BN1110" i="16"/>
  <c r="BN1111" i="16"/>
  <c r="BN1112" i="16"/>
  <c r="BN1113" i="16"/>
  <c r="BN1114" i="16"/>
  <c r="BN1115" i="16"/>
  <c r="BN1116" i="16"/>
  <c r="BN1117" i="16"/>
  <c r="BN1118" i="16"/>
  <c r="BN1119" i="16"/>
  <c r="BN1120" i="16"/>
  <c r="BN1121" i="16"/>
  <c r="BN1122" i="16"/>
  <c r="BN1123" i="16"/>
  <c r="BN1124" i="16"/>
  <c r="BN1125" i="16"/>
  <c r="BN1126" i="16"/>
  <c r="BN1127" i="16"/>
  <c r="BN1128" i="16"/>
  <c r="BN1129" i="16"/>
  <c r="BN1130" i="16"/>
  <c r="BN1131" i="16"/>
  <c r="BN1132" i="16"/>
  <c r="BN1133" i="16"/>
  <c r="BN1134" i="16"/>
  <c r="BN1135" i="16"/>
  <c r="BN1136" i="16"/>
  <c r="BN1137" i="16"/>
  <c r="BN1138" i="16"/>
  <c r="BN1139" i="16"/>
  <c r="BN1140" i="16"/>
  <c r="BN1141" i="16"/>
  <c r="BN1142" i="16"/>
  <c r="BN1143" i="16"/>
  <c r="BN1144" i="16"/>
  <c r="BN1145" i="16"/>
  <c r="BN1146" i="16"/>
  <c r="BN1147" i="16"/>
  <c r="BN1148" i="16"/>
  <c r="BN1149" i="16"/>
  <c r="BN1150" i="16"/>
  <c r="BN1151" i="16"/>
  <c r="BN1152" i="16"/>
  <c r="BN1153" i="16"/>
  <c r="BN1154" i="16"/>
  <c r="BN1155" i="16"/>
  <c r="BN1156" i="16"/>
  <c r="BN1157" i="16"/>
  <c r="BN1158" i="16"/>
  <c r="BN1159" i="16"/>
  <c r="BN1160" i="16"/>
  <c r="BN1161" i="16"/>
  <c r="BN1162" i="16"/>
  <c r="BN1163" i="16"/>
  <c r="BN1164" i="16"/>
  <c r="BN1165" i="16"/>
  <c r="BN1166" i="16"/>
  <c r="BN1167" i="16"/>
  <c r="BN1168" i="16"/>
  <c r="BN1169" i="16"/>
  <c r="BN1170" i="16"/>
  <c r="BN1171" i="16"/>
  <c r="BN1172" i="16"/>
  <c r="BN1173" i="16"/>
  <c r="BN1174" i="16"/>
  <c r="BN1175" i="16"/>
  <c r="BN1176" i="16"/>
  <c r="BN1177" i="16"/>
  <c r="BN1178" i="16"/>
  <c r="BN1179" i="16"/>
  <c r="BN1180" i="16"/>
  <c r="BN1181" i="16"/>
  <c r="BN1182" i="16"/>
  <c r="BN1183" i="16"/>
  <c r="BN1184" i="16"/>
  <c r="BN1185" i="16"/>
  <c r="BN1186" i="16"/>
  <c r="BN1187" i="16"/>
  <c r="BN1188" i="16"/>
  <c r="BN1189" i="16"/>
  <c r="BN1190" i="16"/>
  <c r="BN1191" i="16"/>
  <c r="BN1192" i="16"/>
  <c r="BN1193" i="16"/>
  <c r="BN1194" i="16"/>
  <c r="BN1195" i="16"/>
  <c r="BN1196" i="16"/>
  <c r="BN1197" i="16"/>
  <c r="BN1198" i="16"/>
  <c r="BN1199" i="16"/>
  <c r="BN1200" i="16"/>
  <c r="BN1201" i="16"/>
  <c r="BN1202" i="16"/>
  <c r="BN1203" i="16"/>
  <c r="BN1204" i="16"/>
  <c r="BN1205" i="16"/>
  <c r="BN1206" i="16"/>
  <c r="BN1207" i="16"/>
  <c r="BN1208" i="16"/>
  <c r="BN1209" i="16"/>
  <c r="BN1210" i="16"/>
  <c r="BN1211" i="16"/>
  <c r="BN1212" i="16"/>
  <c r="BN1213" i="16"/>
  <c r="BN1214" i="16"/>
  <c r="BN1215" i="16"/>
  <c r="BN1216" i="16"/>
  <c r="BN1217" i="16"/>
  <c r="BN1218" i="16"/>
  <c r="BN1219" i="16"/>
  <c r="BN1220" i="16"/>
  <c r="BN1221" i="16"/>
  <c r="BN1222" i="16"/>
  <c r="BN1223" i="16"/>
  <c r="BN1224" i="16"/>
  <c r="BN1225" i="16"/>
  <c r="BN1226" i="16"/>
  <c r="BN1227" i="16"/>
  <c r="BN1228" i="16"/>
  <c r="BN1229" i="16"/>
  <c r="BN1230" i="16"/>
  <c r="BN1231" i="16"/>
  <c r="BN1232" i="16"/>
  <c r="BN1233" i="16"/>
  <c r="BN1234" i="16"/>
  <c r="BN1235" i="16"/>
  <c r="BN1236" i="16"/>
  <c r="BN1237" i="16"/>
  <c r="BN1238" i="16"/>
  <c r="BN1239" i="16"/>
  <c r="BN1240" i="16"/>
  <c r="BN1241" i="16"/>
  <c r="BN1242" i="16"/>
  <c r="BN1243" i="16"/>
  <c r="BN1244" i="16"/>
  <c r="BN1245" i="16"/>
  <c r="BN1246" i="16"/>
  <c r="BN1247" i="16"/>
  <c r="BN1248" i="16"/>
  <c r="BN1249" i="16"/>
  <c r="BN2" i="16"/>
  <c r="BO3" i="16"/>
  <c r="BO4" i="16"/>
  <c r="BO5" i="16"/>
  <c r="BO6" i="16"/>
  <c r="BO7" i="16"/>
  <c r="BO8" i="16"/>
  <c r="BO9" i="16"/>
  <c r="BO10" i="16"/>
  <c r="BO11" i="16"/>
  <c r="BO12" i="16"/>
  <c r="BO13" i="16"/>
  <c r="BO14" i="16"/>
  <c r="BO15" i="16"/>
  <c r="BO16" i="16"/>
  <c r="BP16" i="16" s="1"/>
  <c r="BO17" i="16"/>
  <c r="BO18" i="16"/>
  <c r="BO19" i="16"/>
  <c r="BO20" i="16"/>
  <c r="BO21" i="16"/>
  <c r="BO22" i="16"/>
  <c r="BO23" i="16"/>
  <c r="BO24" i="16"/>
  <c r="BP24" i="16" s="1"/>
  <c r="BO25" i="16"/>
  <c r="BO26" i="16"/>
  <c r="BO27" i="16"/>
  <c r="BO28" i="16"/>
  <c r="BO29" i="16"/>
  <c r="BO30" i="16"/>
  <c r="BO31" i="16"/>
  <c r="BO32" i="16"/>
  <c r="BP32" i="16" s="1"/>
  <c r="BO33" i="16"/>
  <c r="BO34" i="16"/>
  <c r="BO35" i="16"/>
  <c r="BO36" i="16"/>
  <c r="BO37" i="16"/>
  <c r="BO38" i="16"/>
  <c r="BO39" i="16"/>
  <c r="BO40" i="16"/>
  <c r="BP40" i="16" s="1"/>
  <c r="BO41" i="16"/>
  <c r="BO42" i="16"/>
  <c r="BO43" i="16"/>
  <c r="BO44" i="16"/>
  <c r="BO45" i="16"/>
  <c r="BO46" i="16"/>
  <c r="BO47" i="16"/>
  <c r="BO48" i="16"/>
  <c r="BO49" i="16"/>
  <c r="BO50" i="16"/>
  <c r="BO51" i="16"/>
  <c r="BO52" i="16"/>
  <c r="BO53" i="16"/>
  <c r="BO54" i="16"/>
  <c r="BO55" i="16"/>
  <c r="BO56" i="16"/>
  <c r="BO57" i="16"/>
  <c r="BO58" i="16"/>
  <c r="BO59" i="16"/>
  <c r="BO60" i="16"/>
  <c r="BO61" i="16"/>
  <c r="BO62" i="16"/>
  <c r="BO63" i="16"/>
  <c r="BO64" i="16"/>
  <c r="BO65" i="16"/>
  <c r="BO66" i="16"/>
  <c r="BO67" i="16"/>
  <c r="BO68" i="16"/>
  <c r="BO69" i="16"/>
  <c r="BO70" i="16"/>
  <c r="BO71" i="16"/>
  <c r="BO72" i="16"/>
  <c r="BO73" i="16"/>
  <c r="BO74" i="16"/>
  <c r="BO75" i="16"/>
  <c r="BO76" i="16"/>
  <c r="BO77" i="16"/>
  <c r="BO78" i="16"/>
  <c r="BO79" i="16"/>
  <c r="BO80" i="16"/>
  <c r="BO81" i="16"/>
  <c r="BO82" i="16"/>
  <c r="BO83" i="16"/>
  <c r="BO84" i="16"/>
  <c r="BO85" i="16"/>
  <c r="BO86" i="16"/>
  <c r="BO87" i="16"/>
  <c r="BO88" i="16"/>
  <c r="BO89" i="16"/>
  <c r="BO90" i="16"/>
  <c r="BO91" i="16"/>
  <c r="BO92" i="16"/>
  <c r="BO93" i="16"/>
  <c r="BO94" i="16"/>
  <c r="BO95" i="16"/>
  <c r="BO96" i="16"/>
  <c r="BO97" i="16"/>
  <c r="BO98" i="16"/>
  <c r="BO99" i="16"/>
  <c r="BO100" i="16"/>
  <c r="BO101" i="16"/>
  <c r="BO102" i="16"/>
  <c r="BO103" i="16"/>
  <c r="BO104" i="16"/>
  <c r="BO105" i="16"/>
  <c r="BO106" i="16"/>
  <c r="BO107" i="16"/>
  <c r="BO108" i="16"/>
  <c r="BO109" i="16"/>
  <c r="BO110" i="16"/>
  <c r="BO111" i="16"/>
  <c r="BO112" i="16"/>
  <c r="BO113" i="16"/>
  <c r="BO114" i="16"/>
  <c r="BO115" i="16"/>
  <c r="BO116" i="16"/>
  <c r="BO117" i="16"/>
  <c r="BO118" i="16"/>
  <c r="BO119" i="16"/>
  <c r="BO120" i="16"/>
  <c r="BO121" i="16"/>
  <c r="BO122" i="16"/>
  <c r="BO123" i="16"/>
  <c r="BO124" i="16"/>
  <c r="BO125" i="16"/>
  <c r="BO126" i="16"/>
  <c r="BO127" i="16"/>
  <c r="BO128" i="16"/>
  <c r="BO129" i="16"/>
  <c r="BO130" i="16"/>
  <c r="BO131" i="16"/>
  <c r="BO132" i="16"/>
  <c r="BO133" i="16"/>
  <c r="BO134" i="16"/>
  <c r="BO135" i="16"/>
  <c r="BO136" i="16"/>
  <c r="BO137" i="16"/>
  <c r="BO138" i="16"/>
  <c r="BO139" i="16"/>
  <c r="BO140" i="16"/>
  <c r="BO141" i="16"/>
  <c r="BO142" i="16"/>
  <c r="BO143" i="16"/>
  <c r="BO144" i="16"/>
  <c r="BO145" i="16"/>
  <c r="BO146" i="16"/>
  <c r="BO147" i="16"/>
  <c r="BO148" i="16"/>
  <c r="BO149" i="16"/>
  <c r="BO150" i="16"/>
  <c r="BO151" i="16"/>
  <c r="BO152" i="16"/>
  <c r="BO153" i="16"/>
  <c r="BO154" i="16"/>
  <c r="BO155" i="16"/>
  <c r="BO156" i="16"/>
  <c r="BO157" i="16"/>
  <c r="BO158" i="16"/>
  <c r="BO159" i="16"/>
  <c r="BO160" i="16"/>
  <c r="BO161" i="16"/>
  <c r="BO162" i="16"/>
  <c r="BO163" i="16"/>
  <c r="BO164" i="16"/>
  <c r="BO165" i="16"/>
  <c r="BO166" i="16"/>
  <c r="BO167" i="16"/>
  <c r="BO168" i="16"/>
  <c r="BO169" i="16"/>
  <c r="BO170" i="16"/>
  <c r="BO171" i="16"/>
  <c r="BO172" i="16"/>
  <c r="BO173" i="16"/>
  <c r="BO174" i="16"/>
  <c r="BO175" i="16"/>
  <c r="BO176" i="16"/>
  <c r="BO177" i="16"/>
  <c r="BO178" i="16"/>
  <c r="BO179" i="16"/>
  <c r="BO180" i="16"/>
  <c r="BO181" i="16"/>
  <c r="BO182" i="16"/>
  <c r="BO183" i="16"/>
  <c r="BO184" i="16"/>
  <c r="BO185" i="16"/>
  <c r="BO186" i="16"/>
  <c r="BO187" i="16"/>
  <c r="BO188" i="16"/>
  <c r="BO189" i="16"/>
  <c r="BO190" i="16"/>
  <c r="BO191" i="16"/>
  <c r="BO192" i="16"/>
  <c r="BO193" i="16"/>
  <c r="BO194" i="16"/>
  <c r="BO195" i="16"/>
  <c r="BO196" i="16"/>
  <c r="BO197" i="16"/>
  <c r="BO198" i="16"/>
  <c r="BO199" i="16"/>
  <c r="BO200" i="16"/>
  <c r="BO201" i="16"/>
  <c r="BO202" i="16"/>
  <c r="BO203" i="16"/>
  <c r="BO204" i="16"/>
  <c r="BO205" i="16"/>
  <c r="BO206" i="16"/>
  <c r="BO207" i="16"/>
  <c r="BO208" i="16"/>
  <c r="BO209" i="16"/>
  <c r="BO210" i="16"/>
  <c r="BO211" i="16"/>
  <c r="BO212" i="16"/>
  <c r="BO213" i="16"/>
  <c r="BO214" i="16"/>
  <c r="BO215" i="16"/>
  <c r="BO216" i="16"/>
  <c r="BO217" i="16"/>
  <c r="BO218" i="16"/>
  <c r="BO219" i="16"/>
  <c r="BO220" i="16"/>
  <c r="BO221" i="16"/>
  <c r="BO222" i="16"/>
  <c r="BO223" i="16"/>
  <c r="BO224" i="16"/>
  <c r="BO225" i="16"/>
  <c r="BO226" i="16"/>
  <c r="BO227" i="16"/>
  <c r="BO228" i="16"/>
  <c r="BO229" i="16"/>
  <c r="BO230" i="16"/>
  <c r="BO231" i="16"/>
  <c r="BO232" i="16"/>
  <c r="BO233" i="16"/>
  <c r="BO234" i="16"/>
  <c r="BO235" i="16"/>
  <c r="BO236" i="16"/>
  <c r="BO237" i="16"/>
  <c r="BO238" i="16"/>
  <c r="BO239" i="16"/>
  <c r="BO240" i="16"/>
  <c r="BO241" i="16"/>
  <c r="BO242" i="16"/>
  <c r="BO243" i="16"/>
  <c r="BO244" i="16"/>
  <c r="BO245" i="16"/>
  <c r="BO246" i="16"/>
  <c r="BO247" i="16"/>
  <c r="BO248" i="16"/>
  <c r="BO249" i="16"/>
  <c r="BO250" i="16"/>
  <c r="BO251" i="16"/>
  <c r="BO252" i="16"/>
  <c r="BO253" i="16"/>
  <c r="BO254" i="16"/>
  <c r="BO255" i="16"/>
  <c r="BO256" i="16"/>
  <c r="BO257" i="16"/>
  <c r="BO258" i="16"/>
  <c r="BO259" i="16"/>
  <c r="BO260" i="16"/>
  <c r="BO261" i="16"/>
  <c r="BO262" i="16"/>
  <c r="BO263" i="16"/>
  <c r="BO264" i="16"/>
  <c r="BO265" i="16"/>
  <c r="BO266" i="16"/>
  <c r="BO267" i="16"/>
  <c r="BO268" i="16"/>
  <c r="BO269" i="16"/>
  <c r="BO270" i="16"/>
  <c r="BO271" i="16"/>
  <c r="BO272" i="16"/>
  <c r="BO273" i="16"/>
  <c r="BO274" i="16"/>
  <c r="BO275" i="16"/>
  <c r="BO276" i="16"/>
  <c r="BO277" i="16"/>
  <c r="BO278" i="16"/>
  <c r="BO279" i="16"/>
  <c r="BO280" i="16"/>
  <c r="BO281" i="16"/>
  <c r="BO282" i="16"/>
  <c r="BO283" i="16"/>
  <c r="BO284" i="16"/>
  <c r="BO285" i="16"/>
  <c r="BO286" i="16"/>
  <c r="BO287" i="16"/>
  <c r="BO288" i="16"/>
  <c r="BO289" i="16"/>
  <c r="BO290" i="16"/>
  <c r="BO291" i="16"/>
  <c r="BO292" i="16"/>
  <c r="BO293" i="16"/>
  <c r="BO294" i="16"/>
  <c r="BO295" i="16"/>
  <c r="BO296" i="16"/>
  <c r="BO297" i="16"/>
  <c r="BO298" i="16"/>
  <c r="BO299" i="16"/>
  <c r="BO300" i="16"/>
  <c r="BO301" i="16"/>
  <c r="BO302" i="16"/>
  <c r="BO303" i="16"/>
  <c r="BO304" i="16"/>
  <c r="BO305" i="16"/>
  <c r="BO306" i="16"/>
  <c r="BO307" i="16"/>
  <c r="BO308" i="16"/>
  <c r="BO309" i="16"/>
  <c r="BO310" i="16"/>
  <c r="BO311" i="16"/>
  <c r="BO312" i="16"/>
  <c r="BO313" i="16"/>
  <c r="BO314" i="16"/>
  <c r="BO315" i="16"/>
  <c r="BO316" i="16"/>
  <c r="BO317" i="16"/>
  <c r="BO318" i="16"/>
  <c r="BO319" i="16"/>
  <c r="BO320" i="16"/>
  <c r="BO321" i="16"/>
  <c r="BO322" i="16"/>
  <c r="BO323" i="16"/>
  <c r="BO324" i="16"/>
  <c r="BO325" i="16"/>
  <c r="BO326" i="16"/>
  <c r="BO327" i="16"/>
  <c r="BO328" i="16"/>
  <c r="BO329" i="16"/>
  <c r="BO330" i="16"/>
  <c r="BO331" i="16"/>
  <c r="BO332" i="16"/>
  <c r="BO333" i="16"/>
  <c r="BO334" i="16"/>
  <c r="BO335" i="16"/>
  <c r="BO336" i="16"/>
  <c r="BO337" i="16"/>
  <c r="BO338" i="16"/>
  <c r="BO339" i="16"/>
  <c r="BO340" i="16"/>
  <c r="BO341" i="16"/>
  <c r="BO342" i="16"/>
  <c r="BO343" i="16"/>
  <c r="BO344" i="16"/>
  <c r="BO345" i="16"/>
  <c r="BO346" i="16"/>
  <c r="BO347" i="16"/>
  <c r="BO348" i="16"/>
  <c r="BO349" i="16"/>
  <c r="BO350" i="16"/>
  <c r="BO351" i="16"/>
  <c r="BO352" i="16"/>
  <c r="BO353" i="16"/>
  <c r="BO354" i="16"/>
  <c r="BO355" i="16"/>
  <c r="BO356" i="16"/>
  <c r="BO357" i="16"/>
  <c r="BO358" i="16"/>
  <c r="BO359" i="16"/>
  <c r="BO360" i="16"/>
  <c r="BO361" i="16"/>
  <c r="BO362" i="16"/>
  <c r="BO363" i="16"/>
  <c r="BO364" i="16"/>
  <c r="BO365" i="16"/>
  <c r="BO366" i="16"/>
  <c r="BO367" i="16"/>
  <c r="BO368" i="16"/>
  <c r="BO369" i="16"/>
  <c r="BO370" i="16"/>
  <c r="BO371" i="16"/>
  <c r="BO372" i="16"/>
  <c r="BO373" i="16"/>
  <c r="BO374" i="16"/>
  <c r="BO375" i="16"/>
  <c r="BO376" i="16"/>
  <c r="BO377" i="16"/>
  <c r="BO378" i="16"/>
  <c r="BO379" i="16"/>
  <c r="BO380" i="16"/>
  <c r="BO381" i="16"/>
  <c r="BO382" i="16"/>
  <c r="BO383" i="16"/>
  <c r="BO384" i="16"/>
  <c r="BO385" i="16"/>
  <c r="BO386" i="16"/>
  <c r="BO387" i="16"/>
  <c r="BO388" i="16"/>
  <c r="BO389" i="16"/>
  <c r="BO390" i="16"/>
  <c r="BO391" i="16"/>
  <c r="BO392" i="16"/>
  <c r="BO393" i="16"/>
  <c r="BO394" i="16"/>
  <c r="BO395" i="16"/>
  <c r="BO396" i="16"/>
  <c r="BO397" i="16"/>
  <c r="BO398" i="16"/>
  <c r="BO399" i="16"/>
  <c r="BO400" i="16"/>
  <c r="BO401" i="16"/>
  <c r="BO402" i="16"/>
  <c r="BO403" i="16"/>
  <c r="BO404" i="16"/>
  <c r="BO405" i="16"/>
  <c r="BO406" i="16"/>
  <c r="BO407" i="16"/>
  <c r="BO408" i="16"/>
  <c r="BO409" i="16"/>
  <c r="BO410" i="16"/>
  <c r="BO411" i="16"/>
  <c r="BO412" i="16"/>
  <c r="BO413" i="16"/>
  <c r="BO414" i="16"/>
  <c r="BO415" i="16"/>
  <c r="BO416" i="16"/>
  <c r="BO417" i="16"/>
  <c r="BO418" i="16"/>
  <c r="BO419" i="16"/>
  <c r="BO420" i="16"/>
  <c r="BO421" i="16"/>
  <c r="BO422" i="16"/>
  <c r="BO423" i="16"/>
  <c r="BO424" i="16"/>
  <c r="BO425" i="16"/>
  <c r="BO426" i="16"/>
  <c r="BO427" i="16"/>
  <c r="BO428" i="16"/>
  <c r="BO429" i="16"/>
  <c r="BO430" i="16"/>
  <c r="BO431" i="16"/>
  <c r="BO432" i="16"/>
  <c r="BO433" i="16"/>
  <c r="BO434" i="16"/>
  <c r="BO435" i="16"/>
  <c r="BO436" i="16"/>
  <c r="BO437" i="16"/>
  <c r="BO438" i="16"/>
  <c r="BO439" i="16"/>
  <c r="BO440" i="16"/>
  <c r="BO441" i="16"/>
  <c r="BO442" i="16"/>
  <c r="BO443" i="16"/>
  <c r="BO444" i="16"/>
  <c r="BO445" i="16"/>
  <c r="BO446" i="16"/>
  <c r="BO447" i="16"/>
  <c r="BO448" i="16"/>
  <c r="BO449" i="16"/>
  <c r="BO450" i="16"/>
  <c r="BO451" i="16"/>
  <c r="BO452" i="16"/>
  <c r="BO453" i="16"/>
  <c r="BO454" i="16"/>
  <c r="BO455" i="16"/>
  <c r="BO456" i="16"/>
  <c r="BO457" i="16"/>
  <c r="BO458" i="16"/>
  <c r="BO459" i="16"/>
  <c r="BO460" i="16"/>
  <c r="BO461" i="16"/>
  <c r="BO462" i="16"/>
  <c r="BO463" i="16"/>
  <c r="BO464" i="16"/>
  <c r="BO465" i="16"/>
  <c r="BO466" i="16"/>
  <c r="BO467" i="16"/>
  <c r="BO468" i="16"/>
  <c r="BO469" i="16"/>
  <c r="BO470" i="16"/>
  <c r="BO471" i="16"/>
  <c r="BO472" i="16"/>
  <c r="BO473" i="16"/>
  <c r="BO474" i="16"/>
  <c r="BO475" i="16"/>
  <c r="BO476" i="16"/>
  <c r="BO477" i="16"/>
  <c r="BO478" i="16"/>
  <c r="BO479" i="16"/>
  <c r="BO480" i="16"/>
  <c r="BO481" i="16"/>
  <c r="BO482" i="16"/>
  <c r="BO483" i="16"/>
  <c r="BO484" i="16"/>
  <c r="BO485" i="16"/>
  <c r="BO486" i="16"/>
  <c r="BO487" i="16"/>
  <c r="BO488" i="16"/>
  <c r="BO489" i="16"/>
  <c r="BO490" i="16"/>
  <c r="BO491" i="16"/>
  <c r="BO492" i="16"/>
  <c r="BO493" i="16"/>
  <c r="BO494" i="16"/>
  <c r="BO495" i="16"/>
  <c r="BO496" i="16"/>
  <c r="BO497" i="16"/>
  <c r="BO498" i="16"/>
  <c r="BO499" i="16"/>
  <c r="BO500" i="16"/>
  <c r="BO501" i="16"/>
  <c r="BO502" i="16"/>
  <c r="BO503" i="16"/>
  <c r="BO504" i="16"/>
  <c r="BO505" i="16"/>
  <c r="BO506" i="16"/>
  <c r="BO507" i="16"/>
  <c r="BO508" i="16"/>
  <c r="BO509" i="16"/>
  <c r="BO510" i="16"/>
  <c r="BO511" i="16"/>
  <c r="BO512" i="16"/>
  <c r="BO513" i="16"/>
  <c r="BO514" i="16"/>
  <c r="BO515" i="16"/>
  <c r="BO516" i="16"/>
  <c r="BO517" i="16"/>
  <c r="BO518" i="16"/>
  <c r="BO519" i="16"/>
  <c r="BO520" i="16"/>
  <c r="BO521" i="16"/>
  <c r="BO522" i="16"/>
  <c r="BO523" i="16"/>
  <c r="BO524" i="16"/>
  <c r="BO525" i="16"/>
  <c r="BO526" i="16"/>
  <c r="BO527" i="16"/>
  <c r="BO528" i="16"/>
  <c r="BO529" i="16"/>
  <c r="BO530" i="16"/>
  <c r="BO531" i="16"/>
  <c r="BO532" i="16"/>
  <c r="BO533" i="16"/>
  <c r="BO534" i="16"/>
  <c r="BO535" i="16"/>
  <c r="BO536" i="16"/>
  <c r="BO537" i="16"/>
  <c r="BO538" i="16"/>
  <c r="BO539" i="16"/>
  <c r="BO540" i="16"/>
  <c r="BO541" i="16"/>
  <c r="BO542" i="16"/>
  <c r="BO543" i="16"/>
  <c r="BO544" i="16"/>
  <c r="BO545" i="16"/>
  <c r="BO546" i="16"/>
  <c r="BO547" i="16"/>
  <c r="BO548" i="16"/>
  <c r="BO549" i="16"/>
  <c r="BO550" i="16"/>
  <c r="BO551" i="16"/>
  <c r="BO552" i="16"/>
  <c r="BO553" i="16"/>
  <c r="BO554" i="16"/>
  <c r="BO555" i="16"/>
  <c r="BO556" i="16"/>
  <c r="BO557" i="16"/>
  <c r="BO558" i="16"/>
  <c r="BO559" i="16"/>
  <c r="BO560" i="16"/>
  <c r="BO561" i="16"/>
  <c r="BO562" i="16"/>
  <c r="BO563" i="16"/>
  <c r="BO564" i="16"/>
  <c r="BO565" i="16"/>
  <c r="BO566" i="16"/>
  <c r="BO567" i="16"/>
  <c r="BO568" i="16"/>
  <c r="BO569" i="16"/>
  <c r="BO570" i="16"/>
  <c r="BO571" i="16"/>
  <c r="BO572" i="16"/>
  <c r="BO573" i="16"/>
  <c r="BO574" i="16"/>
  <c r="BO575" i="16"/>
  <c r="BO576" i="16"/>
  <c r="BO577" i="16"/>
  <c r="BO578" i="16"/>
  <c r="BO579" i="16"/>
  <c r="BO580" i="16"/>
  <c r="BO581" i="16"/>
  <c r="BO582" i="16"/>
  <c r="BO583" i="16"/>
  <c r="BO584" i="16"/>
  <c r="BO585" i="16"/>
  <c r="BO586" i="16"/>
  <c r="BO587" i="16"/>
  <c r="BO588" i="16"/>
  <c r="BO589" i="16"/>
  <c r="BO590" i="16"/>
  <c r="BO591" i="16"/>
  <c r="BO592" i="16"/>
  <c r="BO593" i="16"/>
  <c r="BO594" i="16"/>
  <c r="BO595" i="16"/>
  <c r="BO596" i="16"/>
  <c r="BO597" i="16"/>
  <c r="BO598" i="16"/>
  <c r="BO599" i="16"/>
  <c r="BO600" i="16"/>
  <c r="BO601" i="16"/>
  <c r="BO602" i="16"/>
  <c r="BO603" i="16"/>
  <c r="BO604" i="16"/>
  <c r="BO605" i="16"/>
  <c r="BO606" i="16"/>
  <c r="BO607" i="16"/>
  <c r="BO608" i="16"/>
  <c r="BO609" i="16"/>
  <c r="BO610" i="16"/>
  <c r="BO611" i="16"/>
  <c r="BO612" i="16"/>
  <c r="BO613" i="16"/>
  <c r="BO614" i="16"/>
  <c r="BO615" i="16"/>
  <c r="BO616" i="16"/>
  <c r="BO617" i="16"/>
  <c r="BO618" i="16"/>
  <c r="BO619" i="16"/>
  <c r="BO620" i="16"/>
  <c r="BO621" i="16"/>
  <c r="BO622" i="16"/>
  <c r="BO623" i="16"/>
  <c r="BO624" i="16"/>
  <c r="BO625" i="16"/>
  <c r="BO626" i="16"/>
  <c r="BO627" i="16"/>
  <c r="BO628" i="16"/>
  <c r="BO629" i="16"/>
  <c r="BO630" i="16"/>
  <c r="BO631" i="16"/>
  <c r="BO632" i="16"/>
  <c r="BO633" i="16"/>
  <c r="BO634" i="16"/>
  <c r="BO635" i="16"/>
  <c r="BO636" i="16"/>
  <c r="BO637" i="16"/>
  <c r="BO638" i="16"/>
  <c r="BO639" i="16"/>
  <c r="BO640" i="16"/>
  <c r="BO641" i="16"/>
  <c r="BO642" i="16"/>
  <c r="BO643" i="16"/>
  <c r="BO644" i="16"/>
  <c r="BO645" i="16"/>
  <c r="BO646" i="16"/>
  <c r="BO647" i="16"/>
  <c r="BO648" i="16"/>
  <c r="BO649" i="16"/>
  <c r="BO650" i="16"/>
  <c r="BO651" i="16"/>
  <c r="BO652" i="16"/>
  <c r="BO653" i="16"/>
  <c r="BO654" i="16"/>
  <c r="BO655" i="16"/>
  <c r="BO656" i="16"/>
  <c r="BO657" i="16"/>
  <c r="BO658" i="16"/>
  <c r="BO659" i="16"/>
  <c r="BO660" i="16"/>
  <c r="BO661" i="16"/>
  <c r="BO662" i="16"/>
  <c r="BO663" i="16"/>
  <c r="BO664" i="16"/>
  <c r="BO665" i="16"/>
  <c r="BO666" i="16"/>
  <c r="BO667" i="16"/>
  <c r="BO668" i="16"/>
  <c r="BO669" i="16"/>
  <c r="BO670" i="16"/>
  <c r="BO671" i="16"/>
  <c r="BO672" i="16"/>
  <c r="BO673" i="16"/>
  <c r="BO674" i="16"/>
  <c r="BO675" i="16"/>
  <c r="BO676" i="16"/>
  <c r="BO677" i="16"/>
  <c r="BO678" i="16"/>
  <c r="BO679" i="16"/>
  <c r="BO680" i="16"/>
  <c r="BO681" i="16"/>
  <c r="BO682" i="16"/>
  <c r="BO683" i="16"/>
  <c r="BO684" i="16"/>
  <c r="BO685" i="16"/>
  <c r="BO686" i="16"/>
  <c r="BO687" i="16"/>
  <c r="BO688" i="16"/>
  <c r="BO689" i="16"/>
  <c r="BO690" i="16"/>
  <c r="BO691" i="16"/>
  <c r="BO692" i="16"/>
  <c r="BO693" i="16"/>
  <c r="BO694" i="16"/>
  <c r="BO695" i="16"/>
  <c r="BO696" i="16"/>
  <c r="BO697" i="16"/>
  <c r="BO698" i="16"/>
  <c r="BO699" i="16"/>
  <c r="BO700" i="16"/>
  <c r="BO701" i="16"/>
  <c r="BO702" i="16"/>
  <c r="BO703" i="16"/>
  <c r="BO704" i="16"/>
  <c r="BO705" i="16"/>
  <c r="BO706" i="16"/>
  <c r="BO707" i="16"/>
  <c r="BO708" i="16"/>
  <c r="BO709" i="16"/>
  <c r="BO710" i="16"/>
  <c r="BO711" i="16"/>
  <c r="BO712" i="16"/>
  <c r="BO713" i="16"/>
  <c r="BO714" i="16"/>
  <c r="BO715" i="16"/>
  <c r="BO716" i="16"/>
  <c r="BO717" i="16"/>
  <c r="BO718" i="16"/>
  <c r="BO719" i="16"/>
  <c r="BO720" i="16"/>
  <c r="BO721" i="16"/>
  <c r="BO722" i="16"/>
  <c r="BO723" i="16"/>
  <c r="BO724" i="16"/>
  <c r="BO725" i="16"/>
  <c r="BO726" i="16"/>
  <c r="BO727" i="16"/>
  <c r="BO728" i="16"/>
  <c r="BO729" i="16"/>
  <c r="BO730" i="16"/>
  <c r="BO731" i="16"/>
  <c r="BO732" i="16"/>
  <c r="BO733" i="16"/>
  <c r="BO734" i="16"/>
  <c r="BO735" i="16"/>
  <c r="BO736" i="16"/>
  <c r="BO737" i="16"/>
  <c r="BO738" i="16"/>
  <c r="BO739" i="16"/>
  <c r="BO740" i="16"/>
  <c r="BO741" i="16"/>
  <c r="BO742" i="16"/>
  <c r="BO743" i="16"/>
  <c r="BO744" i="16"/>
  <c r="BO745" i="16"/>
  <c r="BO746" i="16"/>
  <c r="BO747" i="16"/>
  <c r="BO748" i="16"/>
  <c r="BO749" i="16"/>
  <c r="BO750" i="16"/>
  <c r="BO751" i="16"/>
  <c r="BO752" i="16"/>
  <c r="BO753" i="16"/>
  <c r="BO754" i="16"/>
  <c r="BO755" i="16"/>
  <c r="BO756" i="16"/>
  <c r="BO757" i="16"/>
  <c r="BO758" i="16"/>
  <c r="BO759" i="16"/>
  <c r="BO760" i="16"/>
  <c r="BO761" i="16"/>
  <c r="BO762" i="16"/>
  <c r="BO763" i="16"/>
  <c r="BO764" i="16"/>
  <c r="BO765" i="16"/>
  <c r="BO766" i="16"/>
  <c r="BO767" i="16"/>
  <c r="BO768" i="16"/>
  <c r="BO769" i="16"/>
  <c r="BO770" i="16"/>
  <c r="BO771" i="16"/>
  <c r="BO772" i="16"/>
  <c r="BO773" i="16"/>
  <c r="BO774" i="16"/>
  <c r="BO775" i="16"/>
  <c r="BO776" i="16"/>
  <c r="BO777" i="16"/>
  <c r="BO778" i="16"/>
  <c r="BO779" i="16"/>
  <c r="BO780" i="16"/>
  <c r="BO781" i="16"/>
  <c r="BO782" i="16"/>
  <c r="BO783" i="16"/>
  <c r="BO784" i="16"/>
  <c r="BO785" i="16"/>
  <c r="BO786" i="16"/>
  <c r="BO787" i="16"/>
  <c r="BO788" i="16"/>
  <c r="BO789" i="16"/>
  <c r="BO790" i="16"/>
  <c r="BO791" i="16"/>
  <c r="BO792" i="16"/>
  <c r="BO793" i="16"/>
  <c r="BO794" i="16"/>
  <c r="BO795" i="16"/>
  <c r="BO796" i="16"/>
  <c r="BO797" i="16"/>
  <c r="BO798" i="16"/>
  <c r="BO799" i="16"/>
  <c r="BO800" i="16"/>
  <c r="BO801" i="16"/>
  <c r="BO802" i="16"/>
  <c r="BO803" i="16"/>
  <c r="BO804" i="16"/>
  <c r="BO805" i="16"/>
  <c r="BO806" i="16"/>
  <c r="BO807" i="16"/>
  <c r="BO808" i="16"/>
  <c r="BO809" i="16"/>
  <c r="BO810" i="16"/>
  <c r="BO811" i="16"/>
  <c r="BO812" i="16"/>
  <c r="BO813" i="16"/>
  <c r="BO814" i="16"/>
  <c r="BO815" i="16"/>
  <c r="BO816" i="16"/>
  <c r="BO817" i="16"/>
  <c r="BO818" i="16"/>
  <c r="BO819" i="16"/>
  <c r="BO820" i="16"/>
  <c r="BO821" i="16"/>
  <c r="BO822" i="16"/>
  <c r="BO823" i="16"/>
  <c r="BO824" i="16"/>
  <c r="BO825" i="16"/>
  <c r="BO826" i="16"/>
  <c r="BO827" i="16"/>
  <c r="BO828" i="16"/>
  <c r="BO829" i="16"/>
  <c r="BO830" i="16"/>
  <c r="BO831" i="16"/>
  <c r="BO832" i="16"/>
  <c r="BO833" i="16"/>
  <c r="BO834" i="16"/>
  <c r="BO835" i="16"/>
  <c r="BO836" i="16"/>
  <c r="BO837" i="16"/>
  <c r="BO838" i="16"/>
  <c r="BO839" i="16"/>
  <c r="BO840" i="16"/>
  <c r="BO841" i="16"/>
  <c r="BO842" i="16"/>
  <c r="BO843" i="16"/>
  <c r="BO844" i="16"/>
  <c r="BO845" i="16"/>
  <c r="BO846" i="16"/>
  <c r="BO847" i="16"/>
  <c r="BO848" i="16"/>
  <c r="BO849" i="16"/>
  <c r="BO850" i="16"/>
  <c r="BO851" i="16"/>
  <c r="BO852" i="16"/>
  <c r="BO853" i="16"/>
  <c r="BO854" i="16"/>
  <c r="BO855" i="16"/>
  <c r="BO856" i="16"/>
  <c r="BO857" i="16"/>
  <c r="BO858" i="16"/>
  <c r="BO859" i="16"/>
  <c r="BO860" i="16"/>
  <c r="BO861" i="16"/>
  <c r="BO862" i="16"/>
  <c r="BO863" i="16"/>
  <c r="BO864" i="16"/>
  <c r="BO865" i="16"/>
  <c r="BO866" i="16"/>
  <c r="BO867" i="16"/>
  <c r="BO868" i="16"/>
  <c r="BO869" i="16"/>
  <c r="BO870" i="16"/>
  <c r="BO871" i="16"/>
  <c r="BO872" i="16"/>
  <c r="BO873" i="16"/>
  <c r="BO874" i="16"/>
  <c r="BO875" i="16"/>
  <c r="BO876" i="16"/>
  <c r="BO877" i="16"/>
  <c r="BO878" i="16"/>
  <c r="BO879" i="16"/>
  <c r="BO880" i="16"/>
  <c r="BO881" i="16"/>
  <c r="BO882" i="16"/>
  <c r="BO883" i="16"/>
  <c r="BO884" i="16"/>
  <c r="BO885" i="16"/>
  <c r="BO886" i="16"/>
  <c r="BO887" i="16"/>
  <c r="BO888" i="16"/>
  <c r="BO889" i="16"/>
  <c r="BO890" i="16"/>
  <c r="BO891" i="16"/>
  <c r="BO892" i="16"/>
  <c r="BO893" i="16"/>
  <c r="BO894" i="16"/>
  <c r="BO895" i="16"/>
  <c r="BO896" i="16"/>
  <c r="BO897" i="16"/>
  <c r="BO898" i="16"/>
  <c r="BO899" i="16"/>
  <c r="BO900" i="16"/>
  <c r="BO901" i="16"/>
  <c r="BO902" i="16"/>
  <c r="BO903" i="16"/>
  <c r="BO904" i="16"/>
  <c r="BO905" i="16"/>
  <c r="BO906" i="16"/>
  <c r="BO907" i="16"/>
  <c r="BO908" i="16"/>
  <c r="BO909" i="16"/>
  <c r="BO910" i="16"/>
  <c r="BO911" i="16"/>
  <c r="BO912" i="16"/>
  <c r="BO913" i="16"/>
  <c r="BO914" i="16"/>
  <c r="BO915" i="16"/>
  <c r="BO916" i="16"/>
  <c r="BO917" i="16"/>
  <c r="BO918" i="16"/>
  <c r="BO919" i="16"/>
  <c r="BO920" i="16"/>
  <c r="BO921" i="16"/>
  <c r="BO922" i="16"/>
  <c r="BO923" i="16"/>
  <c r="BO924" i="16"/>
  <c r="BO925" i="16"/>
  <c r="BO926" i="16"/>
  <c r="BO927" i="16"/>
  <c r="BO928" i="16"/>
  <c r="BO929" i="16"/>
  <c r="BO930" i="16"/>
  <c r="BO931" i="16"/>
  <c r="BO932" i="16"/>
  <c r="BO933" i="16"/>
  <c r="BO934" i="16"/>
  <c r="BO935" i="16"/>
  <c r="BO936" i="16"/>
  <c r="BO937" i="16"/>
  <c r="BO938" i="16"/>
  <c r="BO939" i="16"/>
  <c r="BO940" i="16"/>
  <c r="BO941" i="16"/>
  <c r="BO942" i="16"/>
  <c r="BO943" i="16"/>
  <c r="BO944" i="16"/>
  <c r="BO945" i="16"/>
  <c r="BO946" i="16"/>
  <c r="BO947" i="16"/>
  <c r="BO948" i="16"/>
  <c r="BO949" i="16"/>
  <c r="BO950" i="16"/>
  <c r="BO951" i="16"/>
  <c r="BO952" i="16"/>
  <c r="BO953" i="16"/>
  <c r="BO954" i="16"/>
  <c r="BO955" i="16"/>
  <c r="BO956" i="16"/>
  <c r="BO957" i="16"/>
  <c r="BO958" i="16"/>
  <c r="BO959" i="16"/>
  <c r="BO960" i="16"/>
  <c r="BO961" i="16"/>
  <c r="BO962" i="16"/>
  <c r="BO963" i="16"/>
  <c r="BO964" i="16"/>
  <c r="BO965" i="16"/>
  <c r="BO966" i="16"/>
  <c r="BO967" i="16"/>
  <c r="BO968" i="16"/>
  <c r="BO969" i="16"/>
  <c r="BO970" i="16"/>
  <c r="BO971" i="16"/>
  <c r="BO972" i="16"/>
  <c r="BO973" i="16"/>
  <c r="BO974" i="16"/>
  <c r="BO975" i="16"/>
  <c r="BO976" i="16"/>
  <c r="BO977" i="16"/>
  <c r="BO978" i="16"/>
  <c r="BO979" i="16"/>
  <c r="BO980" i="16"/>
  <c r="BO981" i="16"/>
  <c r="BO982" i="16"/>
  <c r="BO983" i="16"/>
  <c r="BO984" i="16"/>
  <c r="BO985" i="16"/>
  <c r="BO986" i="16"/>
  <c r="BO987" i="16"/>
  <c r="BO988" i="16"/>
  <c r="BO989" i="16"/>
  <c r="BO990" i="16"/>
  <c r="BO991" i="16"/>
  <c r="BO992" i="16"/>
  <c r="BO993" i="16"/>
  <c r="BO994" i="16"/>
  <c r="BO995" i="16"/>
  <c r="BO996" i="16"/>
  <c r="BO997" i="16"/>
  <c r="BO998" i="16"/>
  <c r="BO999" i="16"/>
  <c r="BO1000" i="16"/>
  <c r="BO1001" i="16"/>
  <c r="BO1002" i="16"/>
  <c r="BO1003" i="16"/>
  <c r="BO1004" i="16"/>
  <c r="BO1005" i="16"/>
  <c r="BO1006" i="16"/>
  <c r="BO1007" i="16"/>
  <c r="BO1008" i="16"/>
  <c r="BO1009" i="16"/>
  <c r="BO1010" i="16"/>
  <c r="BO1011" i="16"/>
  <c r="BO1012" i="16"/>
  <c r="BO1013" i="16"/>
  <c r="BO1014" i="16"/>
  <c r="BO1015" i="16"/>
  <c r="BO1016" i="16"/>
  <c r="BO1017" i="16"/>
  <c r="BO1018" i="16"/>
  <c r="BO1019" i="16"/>
  <c r="BO1020" i="16"/>
  <c r="BO1021" i="16"/>
  <c r="BO1022" i="16"/>
  <c r="BO1023" i="16"/>
  <c r="BO1024" i="16"/>
  <c r="BO1025" i="16"/>
  <c r="BO1026" i="16"/>
  <c r="BO1027" i="16"/>
  <c r="BO1028" i="16"/>
  <c r="BO1029" i="16"/>
  <c r="BO1030" i="16"/>
  <c r="BO1031" i="16"/>
  <c r="BO1032" i="16"/>
  <c r="BO1033" i="16"/>
  <c r="BO1034" i="16"/>
  <c r="BO1035" i="16"/>
  <c r="BO1036" i="16"/>
  <c r="BO1037" i="16"/>
  <c r="BO1038" i="16"/>
  <c r="BO1039" i="16"/>
  <c r="BO1040" i="16"/>
  <c r="BO1041" i="16"/>
  <c r="BO1042" i="16"/>
  <c r="BO1043" i="16"/>
  <c r="BO1044" i="16"/>
  <c r="BO1045" i="16"/>
  <c r="BO1046" i="16"/>
  <c r="BO1047" i="16"/>
  <c r="BO1048" i="16"/>
  <c r="BO1049" i="16"/>
  <c r="BO1050" i="16"/>
  <c r="BO1051" i="16"/>
  <c r="BO1052" i="16"/>
  <c r="BO1053" i="16"/>
  <c r="BO1054" i="16"/>
  <c r="BO1055" i="16"/>
  <c r="BO1056" i="16"/>
  <c r="BO1057" i="16"/>
  <c r="BO1058" i="16"/>
  <c r="BO1059" i="16"/>
  <c r="BO1060" i="16"/>
  <c r="BO1061" i="16"/>
  <c r="BO1062" i="16"/>
  <c r="BO1063" i="16"/>
  <c r="BO1064" i="16"/>
  <c r="BO1065" i="16"/>
  <c r="BO1066" i="16"/>
  <c r="BO1067" i="16"/>
  <c r="BO1068" i="16"/>
  <c r="BO1069" i="16"/>
  <c r="BO1070" i="16"/>
  <c r="BO1071" i="16"/>
  <c r="BO1072" i="16"/>
  <c r="BO1073" i="16"/>
  <c r="BO1074" i="16"/>
  <c r="BO1075" i="16"/>
  <c r="BO1076" i="16"/>
  <c r="BO1077" i="16"/>
  <c r="BO1078" i="16"/>
  <c r="BO1079" i="16"/>
  <c r="BO1080" i="16"/>
  <c r="BO1081" i="16"/>
  <c r="BO1082" i="16"/>
  <c r="BO1083" i="16"/>
  <c r="BO1084" i="16"/>
  <c r="BO1085" i="16"/>
  <c r="BO1086" i="16"/>
  <c r="BO1087" i="16"/>
  <c r="BO1088" i="16"/>
  <c r="BO1089" i="16"/>
  <c r="BO1090" i="16"/>
  <c r="BO1091" i="16"/>
  <c r="BO1092" i="16"/>
  <c r="BO1093" i="16"/>
  <c r="BO1094" i="16"/>
  <c r="BO1095" i="16"/>
  <c r="BO1096" i="16"/>
  <c r="BO1097" i="16"/>
  <c r="BO1098" i="16"/>
  <c r="BO1099" i="16"/>
  <c r="BO1100" i="16"/>
  <c r="BO1101" i="16"/>
  <c r="BO1102" i="16"/>
  <c r="BO1103" i="16"/>
  <c r="BO1104" i="16"/>
  <c r="BO1105" i="16"/>
  <c r="BO1106" i="16"/>
  <c r="BO1107" i="16"/>
  <c r="BO1108" i="16"/>
  <c r="BO1109" i="16"/>
  <c r="BO1110" i="16"/>
  <c r="BO1111" i="16"/>
  <c r="BO1112" i="16"/>
  <c r="BO1113" i="16"/>
  <c r="BO1114" i="16"/>
  <c r="BO1115" i="16"/>
  <c r="BO1116" i="16"/>
  <c r="BO1117" i="16"/>
  <c r="BO1118" i="16"/>
  <c r="BO1119" i="16"/>
  <c r="BO1120" i="16"/>
  <c r="BO1121" i="16"/>
  <c r="BO1122" i="16"/>
  <c r="BO1123" i="16"/>
  <c r="BO1124" i="16"/>
  <c r="BO1125" i="16"/>
  <c r="BO1126" i="16"/>
  <c r="BO1127" i="16"/>
  <c r="BO1128" i="16"/>
  <c r="BO1129" i="16"/>
  <c r="BO1130" i="16"/>
  <c r="BO1131" i="16"/>
  <c r="BO1132" i="16"/>
  <c r="BO1133" i="16"/>
  <c r="BO1134" i="16"/>
  <c r="BO1135" i="16"/>
  <c r="BO1136" i="16"/>
  <c r="BO1137" i="16"/>
  <c r="BO1138" i="16"/>
  <c r="BO1139" i="16"/>
  <c r="BO1140" i="16"/>
  <c r="BO1141" i="16"/>
  <c r="BO1142" i="16"/>
  <c r="BO1143" i="16"/>
  <c r="BO1144" i="16"/>
  <c r="BO1145" i="16"/>
  <c r="BO1146" i="16"/>
  <c r="BO1147" i="16"/>
  <c r="BO1148" i="16"/>
  <c r="BO1149" i="16"/>
  <c r="BO1150" i="16"/>
  <c r="BO1151" i="16"/>
  <c r="BO1152" i="16"/>
  <c r="BO1153" i="16"/>
  <c r="BO1154" i="16"/>
  <c r="BO1155" i="16"/>
  <c r="BO1156" i="16"/>
  <c r="BO1157" i="16"/>
  <c r="BO1158" i="16"/>
  <c r="BO1159" i="16"/>
  <c r="BO1160" i="16"/>
  <c r="BO1161" i="16"/>
  <c r="BO1162" i="16"/>
  <c r="BO1163" i="16"/>
  <c r="BO1164" i="16"/>
  <c r="BO1165" i="16"/>
  <c r="BO1166" i="16"/>
  <c r="BO1167" i="16"/>
  <c r="BO1168" i="16"/>
  <c r="BO1169" i="16"/>
  <c r="BO1170" i="16"/>
  <c r="BO1171" i="16"/>
  <c r="BO1172" i="16"/>
  <c r="BO1173" i="16"/>
  <c r="BO1174" i="16"/>
  <c r="BO1175" i="16"/>
  <c r="BO1176" i="16"/>
  <c r="BO1177" i="16"/>
  <c r="BO1178" i="16"/>
  <c r="BO1179" i="16"/>
  <c r="BO1180" i="16"/>
  <c r="BO1181" i="16"/>
  <c r="BO1182" i="16"/>
  <c r="BO1183" i="16"/>
  <c r="BO1184" i="16"/>
  <c r="BO1185" i="16"/>
  <c r="BO1186" i="16"/>
  <c r="BO1187" i="16"/>
  <c r="BO1188" i="16"/>
  <c r="BO1189" i="16"/>
  <c r="BO1190" i="16"/>
  <c r="BO1191" i="16"/>
  <c r="BO1192" i="16"/>
  <c r="BO1193" i="16"/>
  <c r="BO1194" i="16"/>
  <c r="BO1195" i="16"/>
  <c r="BO1196" i="16"/>
  <c r="BO1197" i="16"/>
  <c r="BO1198" i="16"/>
  <c r="BO1199" i="16"/>
  <c r="BO1200" i="16"/>
  <c r="BO1201" i="16"/>
  <c r="BO1202" i="16"/>
  <c r="BO1203" i="16"/>
  <c r="BO1204" i="16"/>
  <c r="BO1205" i="16"/>
  <c r="BO1206" i="16"/>
  <c r="BO1207" i="16"/>
  <c r="BO1208" i="16"/>
  <c r="BO1209" i="16"/>
  <c r="BO1210" i="16"/>
  <c r="BO1211" i="16"/>
  <c r="BO1212" i="16"/>
  <c r="BO1213" i="16"/>
  <c r="BO1214" i="16"/>
  <c r="BO1215" i="16"/>
  <c r="BO1216" i="16"/>
  <c r="BO1217" i="16"/>
  <c r="BO1218" i="16"/>
  <c r="BO1219" i="16"/>
  <c r="BO1220" i="16"/>
  <c r="BO1221" i="16"/>
  <c r="BO1222" i="16"/>
  <c r="BO1223" i="16"/>
  <c r="BO1224" i="16"/>
  <c r="BO1225" i="16"/>
  <c r="BO1226" i="16"/>
  <c r="BO1227" i="16"/>
  <c r="BO1228" i="16"/>
  <c r="BO1229" i="16"/>
  <c r="BO1230" i="16"/>
  <c r="BO1231" i="16"/>
  <c r="BO1232" i="16"/>
  <c r="BO1233" i="16"/>
  <c r="BO1234" i="16"/>
  <c r="BO1235" i="16"/>
  <c r="BO1236" i="16"/>
  <c r="BO1237" i="16"/>
  <c r="BO1238" i="16"/>
  <c r="BO1239" i="16"/>
  <c r="BO1240" i="16"/>
  <c r="BO1241" i="16"/>
  <c r="BO1242" i="16"/>
  <c r="BO1243" i="16"/>
  <c r="BO1244" i="16"/>
  <c r="BO1245" i="16"/>
  <c r="BO1246" i="16"/>
  <c r="BO1247" i="16"/>
  <c r="BO1248" i="16"/>
  <c r="BO1249" i="16"/>
  <c r="BO2" i="16"/>
  <c r="BP3" i="16"/>
  <c r="BP4" i="16"/>
  <c r="BP5" i="16"/>
  <c r="BP6" i="16"/>
  <c r="BP7" i="16"/>
  <c r="BP8" i="16"/>
  <c r="BP9" i="16"/>
  <c r="BP10" i="16"/>
  <c r="BP11" i="16"/>
  <c r="BP12" i="16"/>
  <c r="BP13" i="16"/>
  <c r="BP14" i="16"/>
  <c r="BP15" i="16"/>
  <c r="BP17" i="16"/>
  <c r="BP18" i="16"/>
  <c r="BP19" i="16"/>
  <c r="BP20" i="16"/>
  <c r="BP21" i="16"/>
  <c r="BP22" i="16"/>
  <c r="BP23" i="16"/>
  <c r="BP25" i="16"/>
  <c r="BP26" i="16"/>
  <c r="BP27" i="16"/>
  <c r="BP28" i="16"/>
  <c r="BP29" i="16"/>
  <c r="BP30" i="16"/>
  <c r="BP31" i="16"/>
  <c r="BP33" i="16"/>
  <c r="BP34" i="16"/>
  <c r="BP35" i="16"/>
  <c r="BP36" i="16"/>
  <c r="BP37" i="16"/>
  <c r="BP38" i="16"/>
  <c r="BP39" i="16"/>
  <c r="BP41" i="16"/>
  <c r="BP42" i="16"/>
  <c r="BP43" i="16"/>
  <c r="BP44" i="16"/>
  <c r="BP45" i="16"/>
  <c r="BP46" i="16"/>
  <c r="BP47" i="16"/>
  <c r="BP48" i="16"/>
  <c r="BP49" i="16"/>
  <c r="BP50" i="16"/>
  <c r="BP51" i="16"/>
  <c r="BP52" i="16"/>
  <c r="BP53" i="16"/>
  <c r="BP54" i="16"/>
  <c r="BP55" i="16"/>
  <c r="BP56" i="16"/>
  <c r="BP57" i="16"/>
  <c r="BP58" i="16"/>
  <c r="BP59" i="16"/>
  <c r="BP60" i="16"/>
  <c r="BP61" i="16"/>
  <c r="BP62" i="16"/>
  <c r="BP63" i="16"/>
  <c r="BP64" i="16"/>
  <c r="BP65" i="16"/>
  <c r="BP66" i="16"/>
  <c r="BP67" i="16"/>
  <c r="BP68" i="16"/>
  <c r="BP69" i="16"/>
  <c r="BP70" i="16"/>
  <c r="BP71" i="16"/>
  <c r="BP72" i="16"/>
  <c r="BP73" i="16"/>
  <c r="BP74" i="16"/>
  <c r="BP75" i="16"/>
  <c r="BP76" i="16"/>
  <c r="BP77" i="16"/>
  <c r="BP78" i="16"/>
  <c r="BP79" i="16"/>
  <c r="BP80" i="16"/>
  <c r="BP81" i="16"/>
  <c r="BP82" i="16"/>
  <c r="BP83" i="16"/>
  <c r="BP84" i="16"/>
  <c r="BP85" i="16"/>
  <c r="BP86" i="16"/>
  <c r="BP87" i="16"/>
  <c r="BP88" i="16"/>
  <c r="BP89" i="16"/>
  <c r="BP90" i="16"/>
  <c r="BP91" i="16"/>
  <c r="BP92" i="16"/>
  <c r="BP93" i="16"/>
  <c r="BP94" i="16"/>
  <c r="BP95" i="16"/>
  <c r="BP96" i="16"/>
  <c r="BP97" i="16"/>
  <c r="BP98" i="16"/>
  <c r="BP99" i="16"/>
  <c r="BP100" i="16"/>
  <c r="BP101" i="16"/>
  <c r="BP102" i="16"/>
  <c r="BP103" i="16"/>
  <c r="BP104" i="16"/>
  <c r="BP105" i="16"/>
  <c r="BP106" i="16"/>
  <c r="BP107" i="16"/>
  <c r="BP108" i="16"/>
  <c r="BP109" i="16"/>
  <c r="BP110" i="16"/>
  <c r="BP111" i="16"/>
  <c r="BP112" i="16"/>
  <c r="BP113" i="16"/>
  <c r="BP114" i="16"/>
  <c r="BP115" i="16"/>
  <c r="BP116" i="16"/>
  <c r="BP117" i="16"/>
  <c r="BP118" i="16"/>
  <c r="BP119" i="16"/>
  <c r="BP120" i="16"/>
  <c r="BP121" i="16"/>
  <c r="BP122" i="16"/>
  <c r="BP123" i="16"/>
  <c r="BP124" i="16"/>
  <c r="BP125" i="16"/>
  <c r="BP126" i="16"/>
  <c r="BP127" i="16"/>
  <c r="BP128" i="16"/>
  <c r="BP129" i="16"/>
  <c r="BP130" i="16"/>
  <c r="BP131" i="16"/>
  <c r="BP132" i="16"/>
  <c r="BP133" i="16"/>
  <c r="BP134" i="16"/>
  <c r="BP135" i="16"/>
  <c r="BP136" i="16"/>
  <c r="BP137" i="16"/>
  <c r="BP138" i="16"/>
  <c r="BP139" i="16"/>
  <c r="BP140" i="16"/>
  <c r="BP141" i="16"/>
  <c r="BP142" i="16"/>
  <c r="BP143" i="16"/>
  <c r="BP144" i="16"/>
  <c r="BP145" i="16"/>
  <c r="BP146" i="16"/>
  <c r="BP147" i="16"/>
  <c r="BP148" i="16"/>
  <c r="BP149" i="16"/>
  <c r="BP150" i="16"/>
  <c r="BP151" i="16"/>
  <c r="BP152" i="16"/>
  <c r="BP153" i="16"/>
  <c r="BP154" i="16"/>
  <c r="BP155" i="16"/>
  <c r="BP156" i="16"/>
  <c r="BP157" i="16"/>
  <c r="BP158" i="16"/>
  <c r="BP159" i="16"/>
  <c r="BP160" i="16"/>
  <c r="BP161" i="16"/>
  <c r="BP162" i="16"/>
  <c r="BP163" i="16"/>
  <c r="BP164" i="16"/>
  <c r="BP165" i="16"/>
  <c r="BP166" i="16"/>
  <c r="BP167" i="16"/>
  <c r="BP168" i="16"/>
  <c r="BP169" i="16"/>
  <c r="BP170" i="16"/>
  <c r="BP171" i="16"/>
  <c r="BP172" i="16"/>
  <c r="BP173" i="16"/>
  <c r="BP174" i="16"/>
  <c r="BP175" i="16"/>
  <c r="BP176" i="16"/>
  <c r="BP177" i="16"/>
  <c r="BP178" i="16"/>
  <c r="BP179" i="16"/>
  <c r="BP180" i="16"/>
  <c r="BP181" i="16"/>
  <c r="BP182" i="16"/>
  <c r="BP183" i="16"/>
  <c r="BP184" i="16"/>
  <c r="BP185" i="16"/>
  <c r="BP186" i="16"/>
  <c r="BP187" i="16"/>
  <c r="BP188" i="16"/>
  <c r="BP189" i="16"/>
  <c r="BP190" i="16"/>
  <c r="BP191" i="16"/>
  <c r="BP192" i="16"/>
  <c r="BP193" i="16"/>
  <c r="BP194" i="16"/>
  <c r="BP195" i="16"/>
  <c r="BP196" i="16"/>
  <c r="BP197" i="16"/>
  <c r="BP198" i="16"/>
  <c r="BP199" i="16"/>
  <c r="BP200" i="16"/>
  <c r="BP201" i="16"/>
  <c r="BP202" i="16"/>
  <c r="BP203" i="16"/>
  <c r="BP204" i="16"/>
  <c r="BP205" i="16"/>
  <c r="BP206" i="16"/>
  <c r="BP207" i="16"/>
  <c r="BP208" i="16"/>
  <c r="BP209" i="16"/>
  <c r="BP210" i="16"/>
  <c r="BP211" i="16"/>
  <c r="BP212" i="16"/>
  <c r="BP213" i="16"/>
  <c r="BP214" i="16"/>
  <c r="BP215" i="16"/>
  <c r="BP216" i="16"/>
  <c r="BP217" i="16"/>
  <c r="BP218" i="16"/>
  <c r="BP219" i="16"/>
  <c r="BP220" i="16"/>
  <c r="BP221" i="16"/>
  <c r="BP222" i="16"/>
  <c r="BP223" i="16"/>
  <c r="BP224" i="16"/>
  <c r="BP225" i="16"/>
  <c r="BP226" i="16"/>
  <c r="BP227" i="16"/>
  <c r="BP228" i="16"/>
  <c r="BP229" i="16"/>
  <c r="BP230" i="16"/>
  <c r="BP231" i="16"/>
  <c r="BP232" i="16"/>
  <c r="BP233" i="16"/>
  <c r="BP234" i="16"/>
  <c r="BP235" i="16"/>
  <c r="BP236" i="16"/>
  <c r="BP237" i="16"/>
  <c r="BP238" i="16"/>
  <c r="BP239" i="16"/>
  <c r="BP240" i="16"/>
  <c r="BP241" i="16"/>
  <c r="BP242" i="16"/>
  <c r="BP243" i="16"/>
  <c r="BP244" i="16"/>
  <c r="BP245" i="16"/>
  <c r="BP246" i="16"/>
  <c r="BP247" i="16"/>
  <c r="BP248" i="16"/>
  <c r="BP249" i="16"/>
  <c r="BP250" i="16"/>
  <c r="BP251" i="16"/>
  <c r="BP252" i="16"/>
  <c r="BP253" i="16"/>
  <c r="BP254" i="16"/>
  <c r="BP255" i="16"/>
  <c r="BP256" i="16"/>
  <c r="BP257" i="16"/>
  <c r="BP258" i="16"/>
  <c r="BP259" i="16"/>
  <c r="BP260" i="16"/>
  <c r="BP261" i="16"/>
  <c r="BP262" i="16"/>
  <c r="BP263" i="16"/>
  <c r="BP264" i="16"/>
  <c r="BP265" i="16"/>
  <c r="BP266" i="16"/>
  <c r="BP267" i="16"/>
  <c r="BP268" i="16"/>
  <c r="BP269" i="16"/>
  <c r="BP270" i="16"/>
  <c r="BP271" i="16"/>
  <c r="BP272" i="16"/>
  <c r="BP273" i="16"/>
  <c r="BP274" i="16"/>
  <c r="BP275" i="16"/>
  <c r="BP276" i="16"/>
  <c r="BP277" i="16"/>
  <c r="BP278" i="16"/>
  <c r="BP279" i="16"/>
  <c r="BP280" i="16"/>
  <c r="BP281" i="16"/>
  <c r="BP282" i="16"/>
  <c r="BP283" i="16"/>
  <c r="BP284" i="16"/>
  <c r="BP285" i="16"/>
  <c r="BP286" i="16"/>
  <c r="BP287" i="16"/>
  <c r="BP288" i="16"/>
  <c r="BP289" i="16"/>
  <c r="BP290" i="16"/>
  <c r="BP291" i="16"/>
  <c r="BP292" i="16"/>
  <c r="BP293" i="16"/>
  <c r="BP294" i="16"/>
  <c r="BP295" i="16"/>
  <c r="BP296" i="16"/>
  <c r="BP297" i="16"/>
  <c r="BP298" i="16"/>
  <c r="BP299" i="16"/>
  <c r="BP300" i="16"/>
  <c r="BP301" i="16"/>
  <c r="BP302" i="16"/>
  <c r="BP303" i="16"/>
  <c r="BP304" i="16"/>
  <c r="BP305" i="16"/>
  <c r="BP306" i="16"/>
  <c r="BP307" i="16"/>
  <c r="BP308" i="16"/>
  <c r="BP309" i="16"/>
  <c r="BP310" i="16"/>
  <c r="BP311" i="16"/>
  <c r="BP312" i="16"/>
  <c r="BP313" i="16"/>
  <c r="BP314" i="16"/>
  <c r="BP315" i="16"/>
  <c r="BP316" i="16"/>
  <c r="BP317" i="16"/>
  <c r="BP318" i="16"/>
  <c r="BP319" i="16"/>
  <c r="BP320" i="16"/>
  <c r="BP321" i="16"/>
  <c r="BP322" i="16"/>
  <c r="BP323" i="16"/>
  <c r="BP324" i="16"/>
  <c r="BP325" i="16"/>
  <c r="BP326" i="16"/>
  <c r="BP327" i="16"/>
  <c r="BP328" i="16"/>
  <c r="BP329" i="16"/>
  <c r="BP330" i="16"/>
  <c r="BP331" i="16"/>
  <c r="BP332" i="16"/>
  <c r="BP333" i="16"/>
  <c r="BP334" i="16"/>
  <c r="BP335" i="16"/>
  <c r="BP336" i="16"/>
  <c r="BP337" i="16"/>
  <c r="BP338" i="16"/>
  <c r="BP339" i="16"/>
  <c r="BP340" i="16"/>
  <c r="BP341" i="16"/>
  <c r="BP342" i="16"/>
  <c r="BP343" i="16"/>
  <c r="BP344" i="16"/>
  <c r="BP345" i="16"/>
  <c r="BP346" i="16"/>
  <c r="BP347" i="16"/>
  <c r="BP348" i="16"/>
  <c r="BP349" i="16"/>
  <c r="BP350" i="16"/>
  <c r="BP351" i="16"/>
  <c r="BP352" i="16"/>
  <c r="BP353" i="16"/>
  <c r="BP354" i="16"/>
  <c r="BP355" i="16"/>
  <c r="BP356" i="16"/>
  <c r="BP357" i="16"/>
  <c r="BP358" i="16"/>
  <c r="BP359" i="16"/>
  <c r="BP360" i="16"/>
  <c r="BP361" i="16"/>
  <c r="BP362" i="16"/>
  <c r="BP363" i="16"/>
  <c r="BP364" i="16"/>
  <c r="BP365" i="16"/>
  <c r="BP366" i="16"/>
  <c r="BP367" i="16"/>
  <c r="BP368" i="16"/>
  <c r="BP369" i="16"/>
  <c r="BP370" i="16"/>
  <c r="BP371" i="16"/>
  <c r="BP372" i="16"/>
  <c r="BP373" i="16"/>
  <c r="BP374" i="16"/>
  <c r="BP375" i="16"/>
  <c r="BP376" i="16"/>
  <c r="BP377" i="16"/>
  <c r="BP378" i="16"/>
  <c r="BP379" i="16"/>
  <c r="BP380" i="16"/>
  <c r="BP381" i="16"/>
  <c r="BP382" i="16"/>
  <c r="BP383" i="16"/>
  <c r="BP384" i="16"/>
  <c r="BP385" i="16"/>
  <c r="BP386" i="16"/>
  <c r="BP387" i="16"/>
  <c r="BP388" i="16"/>
  <c r="BP389" i="16"/>
  <c r="BP390" i="16"/>
  <c r="BP391" i="16"/>
  <c r="BP392" i="16"/>
  <c r="BP393" i="16"/>
  <c r="BP394" i="16"/>
  <c r="BP395" i="16"/>
  <c r="BP396" i="16"/>
  <c r="BP397" i="16"/>
  <c r="BP398" i="16"/>
  <c r="BP399" i="16"/>
  <c r="BP400" i="16"/>
  <c r="BP401" i="16"/>
  <c r="BP402" i="16"/>
  <c r="BP403" i="16"/>
  <c r="BP404" i="16"/>
  <c r="BP405" i="16"/>
  <c r="BP406" i="16"/>
  <c r="BP407" i="16"/>
  <c r="BP408" i="16"/>
  <c r="BP409" i="16"/>
  <c r="BP410" i="16"/>
  <c r="BP411" i="16"/>
  <c r="BP412" i="16"/>
  <c r="BP413" i="16"/>
  <c r="BP414" i="16"/>
  <c r="BP415" i="16"/>
  <c r="BP416" i="16"/>
  <c r="BP417" i="16"/>
  <c r="BP418" i="16"/>
  <c r="BP419" i="16"/>
  <c r="BP420" i="16"/>
  <c r="BP421" i="16"/>
  <c r="BP422" i="16"/>
  <c r="BP423" i="16"/>
  <c r="BP424" i="16"/>
  <c r="BP425" i="16"/>
  <c r="BP426" i="16"/>
  <c r="BP427" i="16"/>
  <c r="BP428" i="16"/>
  <c r="BP429" i="16"/>
  <c r="BP430" i="16"/>
  <c r="BP431" i="16"/>
  <c r="BP432" i="16"/>
  <c r="BP433" i="16"/>
  <c r="BP434" i="16"/>
  <c r="BP435" i="16"/>
  <c r="BP436" i="16"/>
  <c r="BP437" i="16"/>
  <c r="BP438" i="16"/>
  <c r="BP439" i="16"/>
  <c r="BP440" i="16"/>
  <c r="BP441" i="16"/>
  <c r="BP442" i="16"/>
  <c r="BP443" i="16"/>
  <c r="BP444" i="16"/>
  <c r="BP445" i="16"/>
  <c r="BP446" i="16"/>
  <c r="BP447" i="16"/>
  <c r="BP448" i="16"/>
  <c r="BP449" i="16"/>
  <c r="BP450" i="16"/>
  <c r="BP451" i="16"/>
  <c r="BP452" i="16"/>
  <c r="BP453" i="16"/>
  <c r="BP454" i="16"/>
  <c r="BP455" i="16"/>
  <c r="BP456" i="16"/>
  <c r="BP457" i="16"/>
  <c r="BP458" i="16"/>
  <c r="BP459" i="16"/>
  <c r="BP460" i="16"/>
  <c r="BP461" i="16"/>
  <c r="BP462" i="16"/>
  <c r="BP463" i="16"/>
  <c r="BP464" i="16"/>
  <c r="BP465" i="16"/>
  <c r="BP466" i="16"/>
  <c r="BP467" i="16"/>
  <c r="BP468" i="16"/>
  <c r="BP469" i="16"/>
  <c r="BP470" i="16"/>
  <c r="BP471" i="16"/>
  <c r="BP472" i="16"/>
  <c r="BP473" i="16"/>
  <c r="BP474" i="16"/>
  <c r="BP475" i="16"/>
  <c r="BP476" i="16"/>
  <c r="BP477" i="16"/>
  <c r="BP478" i="16"/>
  <c r="BP479" i="16"/>
  <c r="BP480" i="16"/>
  <c r="BP481" i="16"/>
  <c r="BP482" i="16"/>
  <c r="BP483" i="16"/>
  <c r="BP484" i="16"/>
  <c r="BP485" i="16"/>
  <c r="BP486" i="16"/>
  <c r="BP487" i="16"/>
  <c r="BP488" i="16"/>
  <c r="BP489" i="16"/>
  <c r="BP490" i="16"/>
  <c r="BP491" i="16"/>
  <c r="BP492" i="16"/>
  <c r="BP493" i="16"/>
  <c r="BP494" i="16"/>
  <c r="BP495" i="16"/>
  <c r="BP496" i="16"/>
  <c r="BP497" i="16"/>
  <c r="BP498" i="16"/>
  <c r="BP499" i="16"/>
  <c r="BP500" i="16"/>
  <c r="BP501" i="16"/>
  <c r="BP502" i="16"/>
  <c r="BP503" i="16"/>
  <c r="BP504" i="16"/>
  <c r="BP505" i="16"/>
  <c r="BP506" i="16"/>
  <c r="BP507" i="16"/>
  <c r="BP508" i="16"/>
  <c r="BP509" i="16"/>
  <c r="BP510" i="16"/>
  <c r="BP511" i="16"/>
  <c r="BP512" i="16"/>
  <c r="BP513" i="16"/>
  <c r="BP514" i="16"/>
  <c r="BP515" i="16"/>
  <c r="BP516" i="16"/>
  <c r="BP517" i="16"/>
  <c r="BP518" i="16"/>
  <c r="BP519" i="16"/>
  <c r="BP520" i="16"/>
  <c r="BP521" i="16"/>
  <c r="BP522" i="16"/>
  <c r="BP523" i="16"/>
  <c r="BP524" i="16"/>
  <c r="BP525" i="16"/>
  <c r="BP526" i="16"/>
  <c r="BP527" i="16"/>
  <c r="BP528" i="16"/>
  <c r="BP529" i="16"/>
  <c r="BP530" i="16"/>
  <c r="BP531" i="16"/>
  <c r="BP532" i="16"/>
  <c r="BP533" i="16"/>
  <c r="BP534" i="16"/>
  <c r="BP535" i="16"/>
  <c r="BP536" i="16"/>
  <c r="BP537" i="16"/>
  <c r="BP538" i="16"/>
  <c r="BP539" i="16"/>
  <c r="BP540" i="16"/>
  <c r="BP541" i="16"/>
  <c r="BP542" i="16"/>
  <c r="BP543" i="16"/>
  <c r="BP544" i="16"/>
  <c r="BP545" i="16"/>
  <c r="BP546" i="16"/>
  <c r="BP547" i="16"/>
  <c r="BP548" i="16"/>
  <c r="BP549" i="16"/>
  <c r="BP550" i="16"/>
  <c r="BP551" i="16"/>
  <c r="BP552" i="16"/>
  <c r="BP553" i="16"/>
  <c r="BP554" i="16"/>
  <c r="BP555" i="16"/>
  <c r="BP556" i="16"/>
  <c r="BP557" i="16"/>
  <c r="BP558" i="16"/>
  <c r="BP559" i="16"/>
  <c r="BP560" i="16"/>
  <c r="BP561" i="16"/>
  <c r="BP562" i="16"/>
  <c r="BP563" i="16"/>
  <c r="BP564" i="16"/>
  <c r="BP565" i="16"/>
  <c r="BP566" i="16"/>
  <c r="BP567" i="16"/>
  <c r="BP568" i="16"/>
  <c r="BP569" i="16"/>
  <c r="BP570" i="16"/>
  <c r="BP571" i="16"/>
  <c r="BP572" i="16"/>
  <c r="BP573" i="16"/>
  <c r="BP574" i="16"/>
  <c r="BP575" i="16"/>
  <c r="BP576" i="16"/>
  <c r="BP577" i="16"/>
  <c r="BP578" i="16"/>
  <c r="BP579" i="16"/>
  <c r="BP580" i="16"/>
  <c r="BP581" i="16"/>
  <c r="BP582" i="16"/>
  <c r="BP583" i="16"/>
  <c r="BP584" i="16"/>
  <c r="BP585" i="16"/>
  <c r="BP586" i="16"/>
  <c r="BP587" i="16"/>
  <c r="BP588" i="16"/>
  <c r="BP589" i="16"/>
  <c r="BP590" i="16"/>
  <c r="BP591" i="16"/>
  <c r="BP592" i="16"/>
  <c r="BP593" i="16"/>
  <c r="BP594" i="16"/>
  <c r="BP595" i="16"/>
  <c r="BP596" i="16"/>
  <c r="BP597" i="16"/>
  <c r="BP598" i="16"/>
  <c r="BP599" i="16"/>
  <c r="BP600" i="16"/>
  <c r="BP601" i="16"/>
  <c r="BP602" i="16"/>
  <c r="BP603" i="16"/>
  <c r="BP604" i="16"/>
  <c r="BP605" i="16"/>
  <c r="BP606" i="16"/>
  <c r="BP607" i="16"/>
  <c r="BP608" i="16"/>
  <c r="BP609" i="16"/>
  <c r="BP610" i="16"/>
  <c r="BP611" i="16"/>
  <c r="BP612" i="16"/>
  <c r="BP613" i="16"/>
  <c r="BP614" i="16"/>
  <c r="BP615" i="16"/>
  <c r="BP616" i="16"/>
  <c r="BP617" i="16"/>
  <c r="BP618" i="16"/>
  <c r="BP619" i="16"/>
  <c r="BP620" i="16"/>
  <c r="BP621" i="16"/>
  <c r="BP622" i="16"/>
  <c r="BP623" i="16"/>
  <c r="BP624" i="16"/>
  <c r="BP625" i="16"/>
  <c r="BP626" i="16"/>
  <c r="BP627" i="16"/>
  <c r="BP628" i="16"/>
  <c r="BP629" i="16"/>
  <c r="BP630" i="16"/>
  <c r="BP631" i="16"/>
  <c r="BP632" i="16"/>
  <c r="BP633" i="16"/>
  <c r="BP634" i="16"/>
  <c r="BP635" i="16"/>
  <c r="BP636" i="16"/>
  <c r="BP637" i="16"/>
  <c r="BP638" i="16"/>
  <c r="BP639" i="16"/>
  <c r="BP640" i="16"/>
  <c r="BP641" i="16"/>
  <c r="BP642" i="16"/>
  <c r="BP643" i="16"/>
  <c r="BP644" i="16"/>
  <c r="BP645" i="16"/>
  <c r="BP646" i="16"/>
  <c r="BP647" i="16"/>
  <c r="BP648" i="16"/>
  <c r="BP649" i="16"/>
  <c r="BP650" i="16"/>
  <c r="BP651" i="16"/>
  <c r="BP652" i="16"/>
  <c r="BP653" i="16"/>
  <c r="BP654" i="16"/>
  <c r="BP655" i="16"/>
  <c r="BP656" i="16"/>
  <c r="BP657" i="16"/>
  <c r="BP658" i="16"/>
  <c r="BP659" i="16"/>
  <c r="BP660" i="16"/>
  <c r="BP661" i="16"/>
  <c r="BP662" i="16"/>
  <c r="BP663" i="16"/>
  <c r="BP664" i="16"/>
  <c r="BP665" i="16"/>
  <c r="BP666" i="16"/>
  <c r="BP667" i="16"/>
  <c r="BP668" i="16"/>
  <c r="BP669" i="16"/>
  <c r="BP670" i="16"/>
  <c r="BP671" i="16"/>
  <c r="BP672" i="16"/>
  <c r="BP673" i="16"/>
  <c r="BP674" i="16"/>
  <c r="BP675" i="16"/>
  <c r="BP676" i="16"/>
  <c r="BP677" i="16"/>
  <c r="BP678" i="16"/>
  <c r="BP679" i="16"/>
  <c r="BP680" i="16"/>
  <c r="BP681" i="16"/>
  <c r="BP682" i="16"/>
  <c r="BP683" i="16"/>
  <c r="BP684" i="16"/>
  <c r="BP685" i="16"/>
  <c r="BP686" i="16"/>
  <c r="BP687" i="16"/>
  <c r="BP688" i="16"/>
  <c r="BP689" i="16"/>
  <c r="BP690" i="16"/>
  <c r="BP691" i="16"/>
  <c r="BP692" i="16"/>
  <c r="BP693" i="16"/>
  <c r="BP694" i="16"/>
  <c r="BP695" i="16"/>
  <c r="BP696" i="16"/>
  <c r="BP697" i="16"/>
  <c r="BP698" i="16"/>
  <c r="BP699" i="16"/>
  <c r="BP700" i="16"/>
  <c r="BP701" i="16"/>
  <c r="BP702" i="16"/>
  <c r="BP703" i="16"/>
  <c r="BP704" i="16"/>
  <c r="BP705" i="16"/>
  <c r="BP706" i="16"/>
  <c r="BP707" i="16"/>
  <c r="BP708" i="16"/>
  <c r="BP709" i="16"/>
  <c r="BP710" i="16"/>
  <c r="BP711" i="16"/>
  <c r="BP712" i="16"/>
  <c r="BP713" i="16"/>
  <c r="BP714" i="16"/>
  <c r="BP715" i="16"/>
  <c r="BP716" i="16"/>
  <c r="BP717" i="16"/>
  <c r="BP718" i="16"/>
  <c r="BP719" i="16"/>
  <c r="BP720" i="16"/>
  <c r="BP721" i="16"/>
  <c r="BP722" i="16"/>
  <c r="BP723" i="16"/>
  <c r="BP724" i="16"/>
  <c r="BP725" i="16"/>
  <c r="BP726" i="16"/>
  <c r="BP727" i="16"/>
  <c r="BP728" i="16"/>
  <c r="BP729" i="16"/>
  <c r="BP730" i="16"/>
  <c r="BP731" i="16"/>
  <c r="BP732" i="16"/>
  <c r="BP733" i="16"/>
  <c r="BP734" i="16"/>
  <c r="BP735" i="16"/>
  <c r="BP736" i="16"/>
  <c r="BP737" i="16"/>
  <c r="BP738" i="16"/>
  <c r="BP739" i="16"/>
  <c r="BP740" i="16"/>
  <c r="BP741" i="16"/>
  <c r="BP742" i="16"/>
  <c r="BP743" i="16"/>
  <c r="BP744" i="16"/>
  <c r="BP745" i="16"/>
  <c r="BP746" i="16"/>
  <c r="BP747" i="16"/>
  <c r="BP748" i="16"/>
  <c r="BP749" i="16"/>
  <c r="BP750" i="16"/>
  <c r="BP751" i="16"/>
  <c r="BP752" i="16"/>
  <c r="BP753" i="16"/>
  <c r="BP754" i="16"/>
  <c r="BP755" i="16"/>
  <c r="BP756" i="16"/>
  <c r="BP757" i="16"/>
  <c r="BP758" i="16"/>
  <c r="BP759" i="16"/>
  <c r="BP760" i="16"/>
  <c r="BP761" i="16"/>
  <c r="BP762" i="16"/>
  <c r="BP763" i="16"/>
  <c r="BP764" i="16"/>
  <c r="BP765" i="16"/>
  <c r="BP766" i="16"/>
  <c r="BP767" i="16"/>
  <c r="BP768" i="16"/>
  <c r="BP769" i="16"/>
  <c r="BP770" i="16"/>
  <c r="BP771" i="16"/>
  <c r="BP772" i="16"/>
  <c r="BP773" i="16"/>
  <c r="BP774" i="16"/>
  <c r="BP775" i="16"/>
  <c r="BP776" i="16"/>
  <c r="BP777" i="16"/>
  <c r="BP778" i="16"/>
  <c r="BP779" i="16"/>
  <c r="BP780" i="16"/>
  <c r="BP781" i="16"/>
  <c r="BP782" i="16"/>
  <c r="BP783" i="16"/>
  <c r="BP784" i="16"/>
  <c r="BP785" i="16"/>
  <c r="BP786" i="16"/>
  <c r="BP787" i="16"/>
  <c r="BP788" i="16"/>
  <c r="BP789" i="16"/>
  <c r="BP790" i="16"/>
  <c r="BP791" i="16"/>
  <c r="BP792" i="16"/>
  <c r="BP793" i="16"/>
  <c r="BP794" i="16"/>
  <c r="BP795" i="16"/>
  <c r="BP796" i="16"/>
  <c r="BP797" i="16"/>
  <c r="BP798" i="16"/>
  <c r="BP799" i="16"/>
  <c r="BP800" i="16"/>
  <c r="BP801" i="16"/>
  <c r="BP802" i="16"/>
  <c r="BP803" i="16"/>
  <c r="BP804" i="16"/>
  <c r="BP805" i="16"/>
  <c r="BP806" i="16"/>
  <c r="BP807" i="16"/>
  <c r="BP808" i="16"/>
  <c r="BP809" i="16"/>
  <c r="BP810" i="16"/>
  <c r="BP811" i="16"/>
  <c r="BP812" i="16"/>
  <c r="BP813" i="16"/>
  <c r="BP814" i="16"/>
  <c r="BP815" i="16"/>
  <c r="BP816" i="16"/>
  <c r="BP817" i="16"/>
  <c r="BP818" i="16"/>
  <c r="BP819" i="16"/>
  <c r="BP820" i="16"/>
  <c r="BP821" i="16"/>
  <c r="BP822" i="16"/>
  <c r="BP823" i="16"/>
  <c r="BP824" i="16"/>
  <c r="BP825" i="16"/>
  <c r="BP826" i="16"/>
  <c r="BP827" i="16"/>
  <c r="BP828" i="16"/>
  <c r="BP829" i="16"/>
  <c r="BP830" i="16"/>
  <c r="BP831" i="16"/>
  <c r="BP832" i="16"/>
  <c r="BP833" i="16"/>
  <c r="BP834" i="16"/>
  <c r="BP835" i="16"/>
  <c r="BP836" i="16"/>
  <c r="BP837" i="16"/>
  <c r="BP838" i="16"/>
  <c r="BP839" i="16"/>
  <c r="BP840" i="16"/>
  <c r="BP841" i="16"/>
  <c r="BP842" i="16"/>
  <c r="BP843" i="16"/>
  <c r="BP844" i="16"/>
  <c r="BP845" i="16"/>
  <c r="BP846" i="16"/>
  <c r="BP847" i="16"/>
  <c r="BP848" i="16"/>
  <c r="BP849" i="16"/>
  <c r="BP850" i="16"/>
  <c r="BP851" i="16"/>
  <c r="BP852" i="16"/>
  <c r="BP853" i="16"/>
  <c r="BP854" i="16"/>
  <c r="BP855" i="16"/>
  <c r="BP856" i="16"/>
  <c r="BP857" i="16"/>
  <c r="BP858" i="16"/>
  <c r="BP859" i="16"/>
  <c r="BP860" i="16"/>
  <c r="BP861" i="16"/>
  <c r="BP862" i="16"/>
  <c r="BP863" i="16"/>
  <c r="BP864" i="16"/>
  <c r="BP865" i="16"/>
  <c r="BP866" i="16"/>
  <c r="BP867" i="16"/>
  <c r="BP868" i="16"/>
  <c r="BP869" i="16"/>
  <c r="BP870" i="16"/>
  <c r="BP871" i="16"/>
  <c r="BP872" i="16"/>
  <c r="BP873" i="16"/>
  <c r="BP874" i="16"/>
  <c r="BP875" i="16"/>
  <c r="BP876" i="16"/>
  <c r="BP877" i="16"/>
  <c r="BP878" i="16"/>
  <c r="BP879" i="16"/>
  <c r="BP880" i="16"/>
  <c r="BP881" i="16"/>
  <c r="BP882" i="16"/>
  <c r="BP883" i="16"/>
  <c r="BP884" i="16"/>
  <c r="BP885" i="16"/>
  <c r="BP886" i="16"/>
  <c r="BP887" i="16"/>
  <c r="BP888" i="16"/>
  <c r="BP889" i="16"/>
  <c r="BP890" i="16"/>
  <c r="BP891" i="16"/>
  <c r="BP892" i="16"/>
  <c r="BP893" i="16"/>
  <c r="BP894" i="16"/>
  <c r="BP895" i="16"/>
  <c r="BP896" i="16"/>
  <c r="BP897" i="16"/>
  <c r="BP898" i="16"/>
  <c r="BP899" i="16"/>
  <c r="BP900" i="16"/>
  <c r="BP901" i="16"/>
  <c r="BP902" i="16"/>
  <c r="BP903" i="16"/>
  <c r="BP904" i="16"/>
  <c r="BP905" i="16"/>
  <c r="BP906" i="16"/>
  <c r="BP907" i="16"/>
  <c r="BP908" i="16"/>
  <c r="BP909" i="16"/>
  <c r="BP910" i="16"/>
  <c r="BP911" i="16"/>
  <c r="BP912" i="16"/>
  <c r="BP913" i="16"/>
  <c r="BP914" i="16"/>
  <c r="BP915" i="16"/>
  <c r="BP916" i="16"/>
  <c r="BP917" i="16"/>
  <c r="BP918" i="16"/>
  <c r="BP919" i="16"/>
  <c r="BP920" i="16"/>
  <c r="BP921" i="16"/>
  <c r="BP922" i="16"/>
  <c r="BP923" i="16"/>
  <c r="BP924" i="16"/>
  <c r="BP925" i="16"/>
  <c r="BP926" i="16"/>
  <c r="BP927" i="16"/>
  <c r="BP928" i="16"/>
  <c r="BP929" i="16"/>
  <c r="BP930" i="16"/>
  <c r="BP931" i="16"/>
  <c r="BP932" i="16"/>
  <c r="BP933" i="16"/>
  <c r="BP934" i="16"/>
  <c r="BP935" i="16"/>
  <c r="BP936" i="16"/>
  <c r="BP937" i="16"/>
  <c r="BP938" i="16"/>
  <c r="BP939" i="16"/>
  <c r="BP940" i="16"/>
  <c r="BP941" i="16"/>
  <c r="BP942" i="16"/>
  <c r="BP943" i="16"/>
  <c r="BP944" i="16"/>
  <c r="BP945" i="16"/>
  <c r="BP946" i="16"/>
  <c r="BP947" i="16"/>
  <c r="BP948" i="16"/>
  <c r="BP949" i="16"/>
  <c r="BP950" i="16"/>
  <c r="BP951" i="16"/>
  <c r="BP952" i="16"/>
  <c r="BP953" i="16"/>
  <c r="BP954" i="16"/>
  <c r="BP955" i="16"/>
  <c r="BP956" i="16"/>
  <c r="BP957" i="16"/>
  <c r="BP958" i="16"/>
  <c r="BP959" i="16"/>
  <c r="BP960" i="16"/>
  <c r="BP961" i="16"/>
  <c r="BP962" i="16"/>
  <c r="BP963" i="16"/>
  <c r="BP964" i="16"/>
  <c r="BP965" i="16"/>
  <c r="BP966" i="16"/>
  <c r="BP967" i="16"/>
  <c r="BP968" i="16"/>
  <c r="BP969" i="16"/>
  <c r="BP970" i="16"/>
  <c r="BP971" i="16"/>
  <c r="BP972" i="16"/>
  <c r="BP973" i="16"/>
  <c r="BP974" i="16"/>
  <c r="BP975" i="16"/>
  <c r="BP976" i="16"/>
  <c r="BP977" i="16"/>
  <c r="BP978" i="16"/>
  <c r="BP979" i="16"/>
  <c r="BP980" i="16"/>
  <c r="BP981" i="16"/>
  <c r="BP982" i="16"/>
  <c r="BP983" i="16"/>
  <c r="BP984" i="16"/>
  <c r="BP985" i="16"/>
  <c r="BP986" i="16"/>
  <c r="BP987" i="16"/>
  <c r="BP988" i="16"/>
  <c r="BP989" i="16"/>
  <c r="BP990" i="16"/>
  <c r="BP991" i="16"/>
  <c r="BP992" i="16"/>
  <c r="BP993" i="16"/>
  <c r="BP994" i="16"/>
  <c r="BP995" i="16"/>
  <c r="BP996" i="16"/>
  <c r="BP997" i="16"/>
  <c r="BP998" i="16"/>
  <c r="BP999" i="16"/>
  <c r="BP1000" i="16"/>
  <c r="BP1001" i="16"/>
  <c r="BP1002" i="16"/>
  <c r="BP1003" i="16"/>
  <c r="BP1004" i="16"/>
  <c r="BP1005" i="16"/>
  <c r="BP1006" i="16"/>
  <c r="BP1007" i="16"/>
  <c r="BP1008" i="16"/>
  <c r="BP1009" i="16"/>
  <c r="BP1010" i="16"/>
  <c r="BP1011" i="16"/>
  <c r="BP1012" i="16"/>
  <c r="BP1013" i="16"/>
  <c r="BP1014" i="16"/>
  <c r="BP1015" i="16"/>
  <c r="BP1016" i="16"/>
  <c r="BP1017" i="16"/>
  <c r="BP1018" i="16"/>
  <c r="BP1019" i="16"/>
  <c r="BP1020" i="16"/>
  <c r="BP1021" i="16"/>
  <c r="BP1022" i="16"/>
  <c r="BP1023" i="16"/>
  <c r="BP1024" i="16"/>
  <c r="BP1025" i="16"/>
  <c r="BP1026" i="16"/>
  <c r="BP1027" i="16"/>
  <c r="BP1028" i="16"/>
  <c r="BP1029" i="16"/>
  <c r="BP1030" i="16"/>
  <c r="BP1031" i="16"/>
  <c r="BP1032" i="16"/>
  <c r="BP1033" i="16"/>
  <c r="BP1034" i="16"/>
  <c r="BP1035" i="16"/>
  <c r="BP1036" i="16"/>
  <c r="BP1037" i="16"/>
  <c r="BP1038" i="16"/>
  <c r="BP1039" i="16"/>
  <c r="BP1040" i="16"/>
  <c r="BP1041" i="16"/>
  <c r="BP1042" i="16"/>
  <c r="BP1043" i="16"/>
  <c r="BP1044" i="16"/>
  <c r="BP1045" i="16"/>
  <c r="BP1046" i="16"/>
  <c r="BP1047" i="16"/>
  <c r="BP1048" i="16"/>
  <c r="BP1049" i="16"/>
  <c r="BP1050" i="16"/>
  <c r="BP1051" i="16"/>
  <c r="BP1052" i="16"/>
  <c r="BP1053" i="16"/>
  <c r="BP1054" i="16"/>
  <c r="BP1055" i="16"/>
  <c r="BP1056" i="16"/>
  <c r="BP1057" i="16"/>
  <c r="BP1058" i="16"/>
  <c r="BP1059" i="16"/>
  <c r="BP1060" i="16"/>
  <c r="BP1061" i="16"/>
  <c r="BP1062" i="16"/>
  <c r="BP1063" i="16"/>
  <c r="BP1064" i="16"/>
  <c r="BP1065" i="16"/>
  <c r="BP1066" i="16"/>
  <c r="BP1067" i="16"/>
  <c r="BP1068" i="16"/>
  <c r="BP1069" i="16"/>
  <c r="BP1070" i="16"/>
  <c r="BP1071" i="16"/>
  <c r="BP1072" i="16"/>
  <c r="BP1073" i="16"/>
  <c r="BP1074" i="16"/>
  <c r="BP1075" i="16"/>
  <c r="BP1076" i="16"/>
  <c r="BP1077" i="16"/>
  <c r="BP1078" i="16"/>
  <c r="BP1079" i="16"/>
  <c r="BP1080" i="16"/>
  <c r="BP1081" i="16"/>
  <c r="BP1082" i="16"/>
  <c r="BP1083" i="16"/>
  <c r="BP1084" i="16"/>
  <c r="BP1085" i="16"/>
  <c r="BP1086" i="16"/>
  <c r="BP1087" i="16"/>
  <c r="BP1088" i="16"/>
  <c r="BP1089" i="16"/>
  <c r="BP1090" i="16"/>
  <c r="BP1091" i="16"/>
  <c r="BP1092" i="16"/>
  <c r="BP1093" i="16"/>
  <c r="BP1094" i="16"/>
  <c r="BP1095" i="16"/>
  <c r="BP1096" i="16"/>
  <c r="BP1097" i="16"/>
  <c r="BP1098" i="16"/>
  <c r="BP1099" i="16"/>
  <c r="BP1100" i="16"/>
  <c r="BP1101" i="16"/>
  <c r="BP1102" i="16"/>
  <c r="BP1103" i="16"/>
  <c r="BP1104" i="16"/>
  <c r="BP1105" i="16"/>
  <c r="BP1106" i="16"/>
  <c r="BP1107" i="16"/>
  <c r="BP1108" i="16"/>
  <c r="BP1109" i="16"/>
  <c r="BP1110" i="16"/>
  <c r="BP1111" i="16"/>
  <c r="BP1112" i="16"/>
  <c r="BP1113" i="16"/>
  <c r="BP1114" i="16"/>
  <c r="BP1115" i="16"/>
  <c r="BP1116" i="16"/>
  <c r="BP1117" i="16"/>
  <c r="BP1118" i="16"/>
  <c r="BP1119" i="16"/>
  <c r="BP1120" i="16"/>
  <c r="BP1121" i="16"/>
  <c r="BP1122" i="16"/>
  <c r="BP1123" i="16"/>
  <c r="BP1124" i="16"/>
  <c r="BP1125" i="16"/>
  <c r="BP1126" i="16"/>
  <c r="BP1127" i="16"/>
  <c r="BP1128" i="16"/>
  <c r="BP1129" i="16"/>
  <c r="BP1130" i="16"/>
  <c r="BP1131" i="16"/>
  <c r="BP1132" i="16"/>
  <c r="BP1133" i="16"/>
  <c r="BP1134" i="16"/>
  <c r="BP1135" i="16"/>
  <c r="BP1136" i="16"/>
  <c r="BP1137" i="16"/>
  <c r="BP1138" i="16"/>
  <c r="BP1139" i="16"/>
  <c r="BP1140" i="16"/>
  <c r="BP1141" i="16"/>
  <c r="BP1142" i="16"/>
  <c r="BP1143" i="16"/>
  <c r="BP1144" i="16"/>
  <c r="BP1145" i="16"/>
  <c r="BP1146" i="16"/>
  <c r="BP1147" i="16"/>
  <c r="BP1148" i="16"/>
  <c r="BP1149" i="16"/>
  <c r="BP1150" i="16"/>
  <c r="BP1151" i="16"/>
  <c r="BP1152" i="16"/>
  <c r="BP1153" i="16"/>
  <c r="BP1154" i="16"/>
  <c r="BP1155" i="16"/>
  <c r="BP1156" i="16"/>
  <c r="BP1157" i="16"/>
  <c r="BP1158" i="16"/>
  <c r="BP1159" i="16"/>
  <c r="BP1160" i="16"/>
  <c r="BP1161" i="16"/>
  <c r="BP1162" i="16"/>
  <c r="BP1163" i="16"/>
  <c r="BP1164" i="16"/>
  <c r="BP1165" i="16"/>
  <c r="BP1166" i="16"/>
  <c r="BP1167" i="16"/>
  <c r="BP1168" i="16"/>
  <c r="BP1169" i="16"/>
  <c r="BP1170" i="16"/>
  <c r="BP1171" i="16"/>
  <c r="BP1172" i="16"/>
  <c r="BP1173" i="16"/>
  <c r="BP1174" i="16"/>
  <c r="BP1175" i="16"/>
  <c r="BP1176" i="16"/>
  <c r="BP1177" i="16"/>
  <c r="BP1178" i="16"/>
  <c r="BP1179" i="16"/>
  <c r="BP1180" i="16"/>
  <c r="BP1181" i="16"/>
  <c r="BP1182" i="16"/>
  <c r="BP1183" i="16"/>
  <c r="BP1184" i="16"/>
  <c r="BP1185" i="16"/>
  <c r="BP1186" i="16"/>
  <c r="BP1187" i="16"/>
  <c r="BP1188" i="16"/>
  <c r="BP1189" i="16"/>
  <c r="BP1190" i="16"/>
  <c r="BP1191" i="16"/>
  <c r="BP1192" i="16"/>
  <c r="BP1193" i="16"/>
  <c r="BP1194" i="16"/>
  <c r="BP1195" i="16"/>
  <c r="BP1196" i="16"/>
  <c r="BP1197" i="16"/>
  <c r="BP1198" i="16"/>
  <c r="BP1199" i="16"/>
  <c r="BP1200" i="16"/>
  <c r="BP1201" i="16"/>
  <c r="BP1202" i="16"/>
  <c r="BP1203" i="16"/>
  <c r="BP1204" i="16"/>
  <c r="BP1205" i="16"/>
  <c r="BP1206" i="16"/>
  <c r="BP1207" i="16"/>
  <c r="BP1208" i="16"/>
  <c r="BP1209" i="16"/>
  <c r="BP1210" i="16"/>
  <c r="BP1211" i="16"/>
  <c r="BP1212" i="16"/>
  <c r="BP1213" i="16"/>
  <c r="BP1214" i="16"/>
  <c r="BP1215" i="16"/>
  <c r="BP1216" i="16"/>
  <c r="BP1217" i="16"/>
  <c r="BP1218" i="16"/>
  <c r="BP1219" i="16"/>
  <c r="BP1220" i="16"/>
  <c r="BP1221" i="16"/>
  <c r="BP1222" i="16"/>
  <c r="BP1223" i="16"/>
  <c r="BP1224" i="16"/>
  <c r="BP1225" i="16"/>
  <c r="BP1226" i="16"/>
  <c r="BP1227" i="16"/>
  <c r="BP1228" i="16"/>
  <c r="BP1229" i="16"/>
  <c r="BP1230" i="16"/>
  <c r="BP1231" i="16"/>
  <c r="BP1232" i="16"/>
  <c r="BP1233" i="16"/>
  <c r="BP1234" i="16"/>
  <c r="BP1235" i="16"/>
  <c r="BP1236" i="16"/>
  <c r="BP1237" i="16"/>
  <c r="BP1238" i="16"/>
  <c r="BP1239" i="16"/>
  <c r="BP1240" i="16"/>
  <c r="BP1241" i="16"/>
  <c r="BP1242" i="16"/>
  <c r="BP1243" i="16"/>
  <c r="BP1244" i="16"/>
  <c r="BP1245" i="16"/>
  <c r="BP1246" i="16"/>
  <c r="BP1247" i="16"/>
  <c r="BP1248" i="16"/>
  <c r="BP1249" i="16"/>
  <c r="BP2" i="16"/>
  <c r="BM3" i="16"/>
  <c r="BM4" i="16"/>
  <c r="BM5" i="16"/>
  <c r="BM6" i="16"/>
  <c r="BM7" i="16"/>
  <c r="BM8" i="16"/>
  <c r="BM9" i="16"/>
  <c r="BM10" i="16"/>
  <c r="BM11" i="16"/>
  <c r="BM12" i="16"/>
  <c r="BM13" i="16"/>
  <c r="BM14" i="16"/>
  <c r="BM15" i="16"/>
  <c r="BM16" i="16"/>
  <c r="BM17" i="16"/>
  <c r="BM18" i="16"/>
  <c r="BM19" i="16"/>
  <c r="BM20" i="16"/>
  <c r="BM21" i="16"/>
  <c r="BM22" i="16"/>
  <c r="BM23" i="16"/>
  <c r="BM24" i="16"/>
  <c r="BM25" i="16"/>
  <c r="BM26" i="16"/>
  <c r="BM27" i="16"/>
  <c r="BM28" i="16"/>
  <c r="BM29" i="16"/>
  <c r="BM30" i="16"/>
  <c r="BM31" i="16"/>
  <c r="BM32" i="16"/>
  <c r="BM33" i="16"/>
  <c r="BM34" i="16"/>
  <c r="BM35" i="16"/>
  <c r="BM36" i="16"/>
  <c r="BM37" i="16"/>
  <c r="BM38" i="16"/>
  <c r="BM39" i="16"/>
  <c r="BM40" i="16"/>
  <c r="BM41" i="16"/>
  <c r="BM42" i="16"/>
  <c r="BM43" i="16"/>
  <c r="BM44" i="16"/>
  <c r="BM45" i="16"/>
  <c r="BM46" i="16"/>
  <c r="BM47" i="16"/>
  <c r="BM48" i="16"/>
  <c r="BM49" i="16"/>
  <c r="BM50" i="16"/>
  <c r="BM51" i="16"/>
  <c r="BM52" i="16"/>
  <c r="BM53" i="16"/>
  <c r="BM54" i="16"/>
  <c r="BM55" i="16"/>
  <c r="BM56" i="16"/>
  <c r="BM57" i="16"/>
  <c r="BM58" i="16"/>
  <c r="BM59" i="16"/>
  <c r="BM60" i="16"/>
  <c r="BM61" i="16"/>
  <c r="BM62" i="16"/>
  <c r="BM63" i="16"/>
  <c r="BM64" i="16"/>
  <c r="BM65" i="16"/>
  <c r="BM66" i="16"/>
  <c r="BM67" i="16"/>
  <c r="BM68" i="16"/>
  <c r="BM69" i="16"/>
  <c r="BM70" i="16"/>
  <c r="BM71" i="16"/>
  <c r="BM72" i="16"/>
  <c r="BM73" i="16"/>
  <c r="BM74" i="16"/>
  <c r="BM75" i="16"/>
  <c r="BM76" i="16"/>
  <c r="BM77" i="16"/>
  <c r="BM78" i="16"/>
  <c r="BM79" i="16"/>
  <c r="BM80" i="16"/>
  <c r="BM81" i="16"/>
  <c r="BM82" i="16"/>
  <c r="BM83" i="16"/>
  <c r="BM84" i="16"/>
  <c r="BM85" i="16"/>
  <c r="BM86" i="16"/>
  <c r="BM87" i="16"/>
  <c r="BM88" i="16"/>
  <c r="BM89" i="16"/>
  <c r="BM90" i="16"/>
  <c r="BM91" i="16"/>
  <c r="BM92" i="16"/>
  <c r="BM93" i="16"/>
  <c r="BM94" i="16"/>
  <c r="BM95" i="16"/>
  <c r="BM96" i="16"/>
  <c r="BM97" i="16"/>
  <c r="BM98" i="16"/>
  <c r="BM99" i="16"/>
  <c r="BM100" i="16"/>
  <c r="BM101" i="16"/>
  <c r="BM102" i="16"/>
  <c r="BM103" i="16"/>
  <c r="BM104" i="16"/>
  <c r="BM105" i="16"/>
  <c r="BM106" i="16"/>
  <c r="BM107" i="16"/>
  <c r="BM108" i="16"/>
  <c r="BM109" i="16"/>
  <c r="BM110" i="16"/>
  <c r="BM111" i="16"/>
  <c r="BM112" i="16"/>
  <c r="BM113" i="16"/>
  <c r="BM114" i="16"/>
  <c r="BM115" i="16"/>
  <c r="BM116" i="16"/>
  <c r="BM117" i="16"/>
  <c r="BM118" i="16"/>
  <c r="BM119" i="16"/>
  <c r="BM120" i="16"/>
  <c r="BM121" i="16"/>
  <c r="BM122" i="16"/>
  <c r="BM123" i="16"/>
  <c r="BM124" i="16"/>
  <c r="BM125" i="16"/>
  <c r="BM126" i="16"/>
  <c r="BM127" i="16"/>
  <c r="BM128" i="16"/>
  <c r="BM129" i="16"/>
  <c r="BM130" i="16"/>
  <c r="BM131" i="16"/>
  <c r="BM132" i="16"/>
  <c r="BM133" i="16"/>
  <c r="BM134" i="16"/>
  <c r="BM135" i="16"/>
  <c r="BM136" i="16"/>
  <c r="BM137" i="16"/>
  <c r="BM138" i="16"/>
  <c r="BM139" i="16"/>
  <c r="BM140" i="16"/>
  <c r="BM141" i="16"/>
  <c r="BM142" i="16"/>
  <c r="BM143" i="16"/>
  <c r="BM144" i="16"/>
  <c r="BM145" i="16"/>
  <c r="BM146" i="16"/>
  <c r="BM147" i="16"/>
  <c r="BM148" i="16"/>
  <c r="BM149" i="16"/>
  <c r="BM150" i="16"/>
  <c r="BM151" i="16"/>
  <c r="BM152" i="16"/>
  <c r="BM153" i="16"/>
  <c r="BM154" i="16"/>
  <c r="BM155" i="16"/>
  <c r="BM156" i="16"/>
  <c r="BM157" i="16"/>
  <c r="BM158" i="16"/>
  <c r="BM159" i="16"/>
  <c r="BM160" i="16"/>
  <c r="BM161" i="16"/>
  <c r="BM162" i="16"/>
  <c r="BM163" i="16"/>
  <c r="BM164" i="16"/>
  <c r="BM165" i="16"/>
  <c r="BM166" i="16"/>
  <c r="BM167" i="16"/>
  <c r="BM168" i="16"/>
  <c r="BM169" i="16"/>
  <c r="BM170" i="16"/>
  <c r="BM171" i="16"/>
  <c r="BM172" i="16"/>
  <c r="BM173" i="16"/>
  <c r="BM174" i="16"/>
  <c r="BM175" i="16"/>
  <c r="BM176" i="16"/>
  <c r="BM177" i="16"/>
  <c r="BM178" i="16"/>
  <c r="BM179" i="16"/>
  <c r="BM180" i="16"/>
  <c r="BM181" i="16"/>
  <c r="BM182" i="16"/>
  <c r="BM183" i="16"/>
  <c r="BM184" i="16"/>
  <c r="BM185" i="16"/>
  <c r="BM186" i="16"/>
  <c r="BM187" i="16"/>
  <c r="BM188" i="16"/>
  <c r="BM189" i="16"/>
  <c r="BM190" i="16"/>
  <c r="BM191" i="16"/>
  <c r="BM192" i="16"/>
  <c r="BM193" i="16"/>
  <c r="BM194" i="16"/>
  <c r="BM195" i="16"/>
  <c r="BM196" i="16"/>
  <c r="BM197" i="16"/>
  <c r="BM198" i="16"/>
  <c r="BM199" i="16"/>
  <c r="BM200" i="16"/>
  <c r="BM201" i="16"/>
  <c r="BM202" i="16"/>
  <c r="BM203" i="16"/>
  <c r="BM204" i="16"/>
  <c r="BM205" i="16"/>
  <c r="BM206" i="16"/>
  <c r="BM207" i="16"/>
  <c r="BM208" i="16"/>
  <c r="BM209" i="16"/>
  <c r="BM210" i="16"/>
  <c r="BM211" i="16"/>
  <c r="BM212" i="16"/>
  <c r="BM213" i="16"/>
  <c r="BM214" i="16"/>
  <c r="BM215" i="16"/>
  <c r="BM216" i="16"/>
  <c r="BM217" i="16"/>
  <c r="BM218" i="16"/>
  <c r="BM219" i="16"/>
  <c r="BM220" i="16"/>
  <c r="BM221" i="16"/>
  <c r="BM222" i="16"/>
  <c r="BM223" i="16"/>
  <c r="BM224" i="16"/>
  <c r="BM225" i="16"/>
  <c r="BM226" i="16"/>
  <c r="BM227" i="16"/>
  <c r="BM228" i="16"/>
  <c r="BM229" i="16"/>
  <c r="BM230" i="16"/>
  <c r="BM231" i="16"/>
  <c r="BM232" i="16"/>
  <c r="BM233" i="16"/>
  <c r="BM234" i="16"/>
  <c r="BM235" i="16"/>
  <c r="BM236" i="16"/>
  <c r="BM237" i="16"/>
  <c r="BM238" i="16"/>
  <c r="BM239" i="16"/>
  <c r="BM240" i="16"/>
  <c r="BM241" i="16"/>
  <c r="BM242" i="16"/>
  <c r="BM243" i="16"/>
  <c r="BM244" i="16"/>
  <c r="BM245" i="16"/>
  <c r="BM246" i="16"/>
  <c r="BM247" i="16"/>
  <c r="BM248" i="16"/>
  <c r="BM249" i="16"/>
  <c r="BM250" i="16"/>
  <c r="BM251" i="16"/>
  <c r="BM252" i="16"/>
  <c r="BM253" i="16"/>
  <c r="BM254" i="16"/>
  <c r="BM255" i="16"/>
  <c r="BM256" i="16"/>
  <c r="BM257" i="16"/>
  <c r="BM258" i="16"/>
  <c r="BM259" i="16"/>
  <c r="BM260" i="16"/>
  <c r="BM261" i="16"/>
  <c r="BM262" i="16"/>
  <c r="BM263" i="16"/>
  <c r="BM264" i="16"/>
  <c r="BM265" i="16"/>
  <c r="BM266" i="16"/>
  <c r="BM267" i="16"/>
  <c r="BM268" i="16"/>
  <c r="BM269" i="16"/>
  <c r="BM270" i="16"/>
  <c r="BM271" i="16"/>
  <c r="BM272" i="16"/>
  <c r="BM273" i="16"/>
  <c r="BM274" i="16"/>
  <c r="BM275" i="16"/>
  <c r="BM276" i="16"/>
  <c r="BM277" i="16"/>
  <c r="BM278" i="16"/>
  <c r="BM279" i="16"/>
  <c r="BM280" i="16"/>
  <c r="BM281" i="16"/>
  <c r="BM282" i="16"/>
  <c r="BM283" i="16"/>
  <c r="BM284" i="16"/>
  <c r="BM285" i="16"/>
  <c r="BM286" i="16"/>
  <c r="BM287" i="16"/>
  <c r="BM288" i="16"/>
  <c r="BM289" i="16"/>
  <c r="BM290" i="16"/>
  <c r="BM291" i="16"/>
  <c r="BM292" i="16"/>
  <c r="BM293" i="16"/>
  <c r="BM294" i="16"/>
  <c r="BM295" i="16"/>
  <c r="BM296" i="16"/>
  <c r="BM297" i="16"/>
  <c r="BM298" i="16"/>
  <c r="BM299" i="16"/>
  <c r="BM300" i="16"/>
  <c r="BM301" i="16"/>
  <c r="BM302" i="16"/>
  <c r="BM303" i="16"/>
  <c r="BM304" i="16"/>
  <c r="BM305" i="16"/>
  <c r="BM306" i="16"/>
  <c r="BM307" i="16"/>
  <c r="BM308" i="16"/>
  <c r="BM309" i="16"/>
  <c r="BM310" i="16"/>
  <c r="BM311" i="16"/>
  <c r="BM312" i="16"/>
  <c r="BM313" i="16"/>
  <c r="BM314" i="16"/>
  <c r="BM315" i="16"/>
  <c r="BM316" i="16"/>
  <c r="BM317" i="16"/>
  <c r="BM318" i="16"/>
  <c r="BM319" i="16"/>
  <c r="BM320" i="16"/>
  <c r="BM321" i="16"/>
  <c r="BM322" i="16"/>
  <c r="BM323" i="16"/>
  <c r="BM324" i="16"/>
  <c r="BM325" i="16"/>
  <c r="BM326" i="16"/>
  <c r="BM327" i="16"/>
  <c r="BM328" i="16"/>
  <c r="BM329" i="16"/>
  <c r="BM330" i="16"/>
  <c r="BM331" i="16"/>
  <c r="BM332" i="16"/>
  <c r="BM333" i="16"/>
  <c r="BM334" i="16"/>
  <c r="BM335" i="16"/>
  <c r="BM336" i="16"/>
  <c r="BM337" i="16"/>
  <c r="BM338" i="16"/>
  <c r="BM339" i="16"/>
  <c r="BM340" i="16"/>
  <c r="BM341" i="16"/>
  <c r="BM342" i="16"/>
  <c r="BM343" i="16"/>
  <c r="BM344" i="16"/>
  <c r="BM345" i="16"/>
  <c r="BM346" i="16"/>
  <c r="BM347" i="16"/>
  <c r="BM348" i="16"/>
  <c r="BM349" i="16"/>
  <c r="BM350" i="16"/>
  <c r="BM351" i="16"/>
  <c r="BM352" i="16"/>
  <c r="BM353" i="16"/>
  <c r="BM354" i="16"/>
  <c r="BM355" i="16"/>
  <c r="BM356" i="16"/>
  <c r="BM357" i="16"/>
  <c r="BM358" i="16"/>
  <c r="BM359" i="16"/>
  <c r="BM360" i="16"/>
  <c r="BM361" i="16"/>
  <c r="BM362" i="16"/>
  <c r="BM363" i="16"/>
  <c r="BM364" i="16"/>
  <c r="BM365" i="16"/>
  <c r="BM366" i="16"/>
  <c r="BM367" i="16"/>
  <c r="BM368" i="16"/>
  <c r="BM369" i="16"/>
  <c r="BM370" i="16"/>
  <c r="BM371" i="16"/>
  <c r="BM372" i="16"/>
  <c r="BM373" i="16"/>
  <c r="BM374" i="16"/>
  <c r="BM375" i="16"/>
  <c r="BM376" i="16"/>
  <c r="BM377" i="16"/>
  <c r="BM378" i="16"/>
  <c r="BM379" i="16"/>
  <c r="BM380" i="16"/>
  <c r="BM381" i="16"/>
  <c r="BM382" i="16"/>
  <c r="BM383" i="16"/>
  <c r="BM384" i="16"/>
  <c r="BM385" i="16"/>
  <c r="BM386" i="16"/>
  <c r="BM387" i="16"/>
  <c r="BM388" i="16"/>
  <c r="BM389" i="16"/>
  <c r="BM390" i="16"/>
  <c r="BM391" i="16"/>
  <c r="BM392" i="16"/>
  <c r="BM393" i="16"/>
  <c r="BM394" i="16"/>
  <c r="BM395" i="16"/>
  <c r="BM396" i="16"/>
  <c r="BM397" i="16"/>
  <c r="BM398" i="16"/>
  <c r="BM399" i="16"/>
  <c r="BM400" i="16"/>
  <c r="BM401" i="16"/>
  <c r="BM402" i="16"/>
  <c r="BM403" i="16"/>
  <c r="BM404" i="16"/>
  <c r="BM405" i="16"/>
  <c r="BM406" i="16"/>
  <c r="BM407" i="16"/>
  <c r="BM408" i="16"/>
  <c r="BM409" i="16"/>
  <c r="BM410" i="16"/>
  <c r="BM411" i="16"/>
  <c r="BM412" i="16"/>
  <c r="BM413" i="16"/>
  <c r="BM414" i="16"/>
  <c r="BM415" i="16"/>
  <c r="BM416" i="16"/>
  <c r="BM417" i="16"/>
  <c r="BM418" i="16"/>
  <c r="BM419" i="16"/>
  <c r="BM420" i="16"/>
  <c r="BM421" i="16"/>
  <c r="BM422" i="16"/>
  <c r="BM423" i="16"/>
  <c r="BM424" i="16"/>
  <c r="BM425" i="16"/>
  <c r="BM426" i="16"/>
  <c r="BM427" i="16"/>
  <c r="BM428" i="16"/>
  <c r="BM429" i="16"/>
  <c r="BM430" i="16"/>
  <c r="BM431" i="16"/>
  <c r="BM432" i="16"/>
  <c r="BM433" i="16"/>
  <c r="BM434" i="16"/>
  <c r="BM435" i="16"/>
  <c r="BM436" i="16"/>
  <c r="BM437" i="16"/>
  <c r="BM438" i="16"/>
  <c r="BM439" i="16"/>
  <c r="BM440" i="16"/>
  <c r="BM441" i="16"/>
  <c r="BM442" i="16"/>
  <c r="BM443" i="16"/>
  <c r="BM444" i="16"/>
  <c r="BM445" i="16"/>
  <c r="BM446" i="16"/>
  <c r="BM447" i="16"/>
  <c r="BM448" i="16"/>
  <c r="BM449" i="16"/>
  <c r="BM450" i="16"/>
  <c r="BM451" i="16"/>
  <c r="BM452" i="16"/>
  <c r="BM453" i="16"/>
  <c r="BM454" i="16"/>
  <c r="BM455" i="16"/>
  <c r="BM456" i="16"/>
  <c r="BM457" i="16"/>
  <c r="BM458" i="16"/>
  <c r="BM459" i="16"/>
  <c r="BM460" i="16"/>
  <c r="BM461" i="16"/>
  <c r="BM462" i="16"/>
  <c r="BM463" i="16"/>
  <c r="BM464" i="16"/>
  <c r="BM465" i="16"/>
  <c r="BM466" i="16"/>
  <c r="BM467" i="16"/>
  <c r="BM468" i="16"/>
  <c r="BM469" i="16"/>
  <c r="BM470" i="16"/>
  <c r="BM471" i="16"/>
  <c r="BM472" i="16"/>
  <c r="BM473" i="16"/>
  <c r="BM474" i="16"/>
  <c r="BM475" i="16"/>
  <c r="BM476" i="16"/>
  <c r="BM477" i="16"/>
  <c r="BM478" i="16"/>
  <c r="BM479" i="16"/>
  <c r="BM480" i="16"/>
  <c r="BM481" i="16"/>
  <c r="BM482" i="16"/>
  <c r="BM483" i="16"/>
  <c r="BM484" i="16"/>
  <c r="BM485" i="16"/>
  <c r="BM486" i="16"/>
  <c r="BM487" i="16"/>
  <c r="BM488" i="16"/>
  <c r="BM489" i="16"/>
  <c r="BM490" i="16"/>
  <c r="BM491" i="16"/>
  <c r="BM492" i="16"/>
  <c r="BM493" i="16"/>
  <c r="BM494" i="16"/>
  <c r="BM495" i="16"/>
  <c r="BM496" i="16"/>
  <c r="BM497" i="16"/>
  <c r="BM498" i="16"/>
  <c r="BM499" i="16"/>
  <c r="BM500" i="16"/>
  <c r="BM501" i="16"/>
  <c r="BM502" i="16"/>
  <c r="BM503" i="16"/>
  <c r="BM504" i="16"/>
  <c r="BM505" i="16"/>
  <c r="BM506" i="16"/>
  <c r="BM507" i="16"/>
  <c r="BM508" i="16"/>
  <c r="BM509" i="16"/>
  <c r="BM510" i="16"/>
  <c r="BM511" i="16"/>
  <c r="BM512" i="16"/>
  <c r="BM513" i="16"/>
  <c r="BM514" i="16"/>
  <c r="BM515" i="16"/>
  <c r="BM516" i="16"/>
  <c r="BM517" i="16"/>
  <c r="BM518" i="16"/>
  <c r="BM519" i="16"/>
  <c r="BM520" i="16"/>
  <c r="BM521" i="16"/>
  <c r="BM522" i="16"/>
  <c r="BM523" i="16"/>
  <c r="BM524" i="16"/>
  <c r="BM525" i="16"/>
  <c r="BM526" i="16"/>
  <c r="BM527" i="16"/>
  <c r="BM528" i="16"/>
  <c r="BM529" i="16"/>
  <c r="BM530" i="16"/>
  <c r="BM531" i="16"/>
  <c r="BM532" i="16"/>
  <c r="BM533" i="16"/>
  <c r="BM534" i="16"/>
  <c r="BM535" i="16"/>
  <c r="BM536" i="16"/>
  <c r="BM537" i="16"/>
  <c r="BM538" i="16"/>
  <c r="BM539" i="16"/>
  <c r="BM540" i="16"/>
  <c r="BM541" i="16"/>
  <c r="BM542" i="16"/>
  <c r="BM543" i="16"/>
  <c r="BM544" i="16"/>
  <c r="BM545" i="16"/>
  <c r="BM546" i="16"/>
  <c r="BM547" i="16"/>
  <c r="BM548" i="16"/>
  <c r="BM549" i="16"/>
  <c r="BM550" i="16"/>
  <c r="BM551" i="16"/>
  <c r="BM552" i="16"/>
  <c r="BM553" i="16"/>
  <c r="BM554" i="16"/>
  <c r="BM555" i="16"/>
  <c r="BM556" i="16"/>
  <c r="BM557" i="16"/>
  <c r="BM558" i="16"/>
  <c r="BM559" i="16"/>
  <c r="BM560" i="16"/>
  <c r="BM561" i="16"/>
  <c r="BM562" i="16"/>
  <c r="BM563" i="16"/>
  <c r="BM564" i="16"/>
  <c r="BM565" i="16"/>
  <c r="BM566" i="16"/>
  <c r="BM567" i="16"/>
  <c r="BM568" i="16"/>
  <c r="BM569" i="16"/>
  <c r="BM570" i="16"/>
  <c r="BM571" i="16"/>
  <c r="BM572" i="16"/>
  <c r="BM573" i="16"/>
  <c r="BM574" i="16"/>
  <c r="BM575" i="16"/>
  <c r="BM576" i="16"/>
  <c r="BM577" i="16"/>
  <c r="BM578" i="16"/>
  <c r="BM579" i="16"/>
  <c r="BM580" i="16"/>
  <c r="BM581" i="16"/>
  <c r="BM582" i="16"/>
  <c r="BM583" i="16"/>
  <c r="BM584" i="16"/>
  <c r="BM585" i="16"/>
  <c r="BM586" i="16"/>
  <c r="BM587" i="16"/>
  <c r="BM588" i="16"/>
  <c r="BM589" i="16"/>
  <c r="BM590" i="16"/>
  <c r="BM591" i="16"/>
  <c r="BM592" i="16"/>
  <c r="BM593" i="16"/>
  <c r="BM594" i="16"/>
  <c r="BM595" i="16"/>
  <c r="BM596" i="16"/>
  <c r="BM597" i="16"/>
  <c r="BM598" i="16"/>
  <c r="BM599" i="16"/>
  <c r="BM600" i="16"/>
  <c r="BM601" i="16"/>
  <c r="BM602" i="16"/>
  <c r="BM603" i="16"/>
  <c r="BM604" i="16"/>
  <c r="BM605" i="16"/>
  <c r="BM606" i="16"/>
  <c r="BM607" i="16"/>
  <c r="BM608" i="16"/>
  <c r="BM609" i="16"/>
  <c r="BM610" i="16"/>
  <c r="BM611" i="16"/>
  <c r="BM612" i="16"/>
  <c r="BM613" i="16"/>
  <c r="BM614" i="16"/>
  <c r="BM615" i="16"/>
  <c r="BM616" i="16"/>
  <c r="BM617" i="16"/>
  <c r="BM618" i="16"/>
  <c r="BM619" i="16"/>
  <c r="BM620" i="16"/>
  <c r="BM621" i="16"/>
  <c r="BM622" i="16"/>
  <c r="BM623" i="16"/>
  <c r="BM624" i="16"/>
  <c r="BM625" i="16"/>
  <c r="BM626" i="16"/>
  <c r="BM627" i="16"/>
  <c r="BM628" i="16"/>
  <c r="BM629" i="16"/>
  <c r="BM630" i="16"/>
  <c r="BM631" i="16"/>
  <c r="BM632" i="16"/>
  <c r="BM633" i="16"/>
  <c r="BM634" i="16"/>
  <c r="BM635" i="16"/>
  <c r="BM636" i="16"/>
  <c r="BM637" i="16"/>
  <c r="BM638" i="16"/>
  <c r="BM639" i="16"/>
  <c r="BM640" i="16"/>
  <c r="BM641" i="16"/>
  <c r="BM642" i="16"/>
  <c r="BM643" i="16"/>
  <c r="BM644" i="16"/>
  <c r="BM645" i="16"/>
  <c r="BM646" i="16"/>
  <c r="BM647" i="16"/>
  <c r="BM648" i="16"/>
  <c r="BM649" i="16"/>
  <c r="BM650" i="16"/>
  <c r="BM651" i="16"/>
  <c r="BM652" i="16"/>
  <c r="BM653" i="16"/>
  <c r="BM654" i="16"/>
  <c r="BM655" i="16"/>
  <c r="BM656" i="16"/>
  <c r="BM657" i="16"/>
  <c r="BM658" i="16"/>
  <c r="BM659" i="16"/>
  <c r="BM660" i="16"/>
  <c r="BM661" i="16"/>
  <c r="BM662" i="16"/>
  <c r="BM663" i="16"/>
  <c r="BM664" i="16"/>
  <c r="BM665" i="16"/>
  <c r="BM666" i="16"/>
  <c r="BM667" i="16"/>
  <c r="BM668" i="16"/>
  <c r="BM669" i="16"/>
  <c r="BM670" i="16"/>
  <c r="BM671" i="16"/>
  <c r="BM672" i="16"/>
  <c r="BM673" i="16"/>
  <c r="BM674" i="16"/>
  <c r="BM675" i="16"/>
  <c r="BM676" i="16"/>
  <c r="BM677" i="16"/>
  <c r="BM678" i="16"/>
  <c r="BM679" i="16"/>
  <c r="BM680" i="16"/>
  <c r="BM681" i="16"/>
  <c r="BM682" i="16"/>
  <c r="BM683" i="16"/>
  <c r="BM684" i="16"/>
  <c r="BM685" i="16"/>
  <c r="BM686" i="16"/>
  <c r="BM687" i="16"/>
  <c r="BM688" i="16"/>
  <c r="BM689" i="16"/>
  <c r="BM690" i="16"/>
  <c r="BM691" i="16"/>
  <c r="BM692" i="16"/>
  <c r="BM693" i="16"/>
  <c r="BM694" i="16"/>
  <c r="BM695" i="16"/>
  <c r="BM696" i="16"/>
  <c r="BM697" i="16"/>
  <c r="BM698" i="16"/>
  <c r="BM699" i="16"/>
  <c r="BM700" i="16"/>
  <c r="BM701" i="16"/>
  <c r="BM702" i="16"/>
  <c r="BM703" i="16"/>
  <c r="BM704" i="16"/>
  <c r="BM705" i="16"/>
  <c r="BM706" i="16"/>
  <c r="BM707" i="16"/>
  <c r="BM708" i="16"/>
  <c r="BM709" i="16"/>
  <c r="BM710" i="16"/>
  <c r="BM711" i="16"/>
  <c r="BM712" i="16"/>
  <c r="BM713" i="16"/>
  <c r="BM714" i="16"/>
  <c r="BM715" i="16"/>
  <c r="BM716" i="16"/>
  <c r="BM717" i="16"/>
  <c r="BM718" i="16"/>
  <c r="BM719" i="16"/>
  <c r="BM720" i="16"/>
  <c r="BM721" i="16"/>
  <c r="BM722" i="16"/>
  <c r="BM723" i="16"/>
  <c r="BM724" i="16"/>
  <c r="BM725" i="16"/>
  <c r="BM726" i="16"/>
  <c r="BM727" i="16"/>
  <c r="BM728" i="16"/>
  <c r="BM729" i="16"/>
  <c r="BM730" i="16"/>
  <c r="BM731" i="16"/>
  <c r="BM732" i="16"/>
  <c r="BM733" i="16"/>
  <c r="BM734" i="16"/>
  <c r="BM735" i="16"/>
  <c r="BM736" i="16"/>
  <c r="BM737" i="16"/>
  <c r="BM738" i="16"/>
  <c r="BM739" i="16"/>
  <c r="BM740" i="16"/>
  <c r="BM741" i="16"/>
  <c r="BM742" i="16"/>
  <c r="BM743" i="16"/>
  <c r="BM744" i="16"/>
  <c r="BM745" i="16"/>
  <c r="BM746" i="16"/>
  <c r="BM747" i="16"/>
  <c r="BM748" i="16"/>
  <c r="BM749" i="16"/>
  <c r="BM750" i="16"/>
  <c r="BM751" i="16"/>
  <c r="BM752" i="16"/>
  <c r="BM753" i="16"/>
  <c r="BM754" i="16"/>
  <c r="BM755" i="16"/>
  <c r="BM756" i="16"/>
  <c r="BM757" i="16"/>
  <c r="BM758" i="16"/>
  <c r="BM759" i="16"/>
  <c r="BM760" i="16"/>
  <c r="BM761" i="16"/>
  <c r="BM762" i="16"/>
  <c r="BM763" i="16"/>
  <c r="BM764" i="16"/>
  <c r="BM765" i="16"/>
  <c r="BM766" i="16"/>
  <c r="BM767" i="16"/>
  <c r="BM768" i="16"/>
  <c r="BM769" i="16"/>
  <c r="BM770" i="16"/>
  <c r="BM771" i="16"/>
  <c r="BM772" i="16"/>
  <c r="BM773" i="16"/>
  <c r="BM774" i="16"/>
  <c r="BM775" i="16"/>
  <c r="BM776" i="16"/>
  <c r="BM777" i="16"/>
  <c r="BM778" i="16"/>
  <c r="BM779" i="16"/>
  <c r="BM780" i="16"/>
  <c r="BM781" i="16"/>
  <c r="BM782" i="16"/>
  <c r="BM783" i="16"/>
  <c r="BM784" i="16"/>
  <c r="BM785" i="16"/>
  <c r="BM786" i="16"/>
  <c r="BM787" i="16"/>
  <c r="BM788" i="16"/>
  <c r="BM789" i="16"/>
  <c r="BM790" i="16"/>
  <c r="BM791" i="16"/>
  <c r="BM792" i="16"/>
  <c r="BM793" i="16"/>
  <c r="BM794" i="16"/>
  <c r="BM795" i="16"/>
  <c r="BM796" i="16"/>
  <c r="BM797" i="16"/>
  <c r="BM798" i="16"/>
  <c r="BM799" i="16"/>
  <c r="BM800" i="16"/>
  <c r="BM801" i="16"/>
  <c r="BM802" i="16"/>
  <c r="BM803" i="16"/>
  <c r="BM804" i="16"/>
  <c r="BM805" i="16"/>
  <c r="BM806" i="16"/>
  <c r="BM807" i="16"/>
  <c r="BM808" i="16"/>
  <c r="BM809" i="16"/>
  <c r="BM810" i="16"/>
  <c r="BM811" i="16"/>
  <c r="BM812" i="16"/>
  <c r="BM813" i="16"/>
  <c r="BM814" i="16"/>
  <c r="BM815" i="16"/>
  <c r="BM816" i="16"/>
  <c r="BM817" i="16"/>
  <c r="BM818" i="16"/>
  <c r="BM819" i="16"/>
  <c r="BM820" i="16"/>
  <c r="BM821" i="16"/>
  <c r="BM822" i="16"/>
  <c r="BM823" i="16"/>
  <c r="BM824" i="16"/>
  <c r="BM825" i="16"/>
  <c r="BM826" i="16"/>
  <c r="BM827" i="16"/>
  <c r="BM828" i="16"/>
  <c r="BM829" i="16"/>
  <c r="BM830" i="16"/>
  <c r="BM831" i="16"/>
  <c r="BM832" i="16"/>
  <c r="BM833" i="16"/>
  <c r="BM834" i="16"/>
  <c r="BM835" i="16"/>
  <c r="BM836" i="16"/>
  <c r="BM837" i="16"/>
  <c r="BM838" i="16"/>
  <c r="BM839" i="16"/>
  <c r="BM840" i="16"/>
  <c r="BM841" i="16"/>
  <c r="BM842" i="16"/>
  <c r="BM843" i="16"/>
  <c r="BM844" i="16"/>
  <c r="BM845" i="16"/>
  <c r="BM846" i="16"/>
  <c r="BM847" i="16"/>
  <c r="BM848" i="16"/>
  <c r="BM849" i="16"/>
  <c r="BM850" i="16"/>
  <c r="BM851" i="16"/>
  <c r="BM852" i="16"/>
  <c r="BM853" i="16"/>
  <c r="BM854" i="16"/>
  <c r="BM855" i="16"/>
  <c r="BM856" i="16"/>
  <c r="BM857" i="16"/>
  <c r="BM858" i="16"/>
  <c r="BM859" i="16"/>
  <c r="BM860" i="16"/>
  <c r="BM861" i="16"/>
  <c r="BM862" i="16"/>
  <c r="BM863" i="16"/>
  <c r="BM864" i="16"/>
  <c r="BM865" i="16"/>
  <c r="BM866" i="16"/>
  <c r="BM867" i="16"/>
  <c r="BM868" i="16"/>
  <c r="BM869" i="16"/>
  <c r="BM870" i="16"/>
  <c r="BM871" i="16"/>
  <c r="BM872" i="16"/>
  <c r="BM873" i="16"/>
  <c r="BM874" i="16"/>
  <c r="BM875" i="16"/>
  <c r="BM876" i="16"/>
  <c r="BM877" i="16"/>
  <c r="BM878" i="16"/>
  <c r="BM879" i="16"/>
  <c r="BM880" i="16"/>
  <c r="BM881" i="16"/>
  <c r="BM882" i="16"/>
  <c r="BM883" i="16"/>
  <c r="BM884" i="16"/>
  <c r="BM885" i="16"/>
  <c r="BM886" i="16"/>
  <c r="BM887" i="16"/>
  <c r="BM888" i="16"/>
  <c r="BM889" i="16"/>
  <c r="BM890" i="16"/>
  <c r="BM891" i="16"/>
  <c r="BM892" i="16"/>
  <c r="BM893" i="16"/>
  <c r="BM894" i="16"/>
  <c r="BM895" i="16"/>
  <c r="BM896" i="16"/>
  <c r="BM897" i="16"/>
  <c r="BM898" i="16"/>
  <c r="BM899" i="16"/>
  <c r="BM900" i="16"/>
  <c r="BM901" i="16"/>
  <c r="BM902" i="16"/>
  <c r="BM903" i="16"/>
  <c r="BM904" i="16"/>
  <c r="BM905" i="16"/>
  <c r="BM906" i="16"/>
  <c r="BM907" i="16"/>
  <c r="BM908" i="16"/>
  <c r="BM909" i="16"/>
  <c r="BM910" i="16"/>
  <c r="BM911" i="16"/>
  <c r="BM912" i="16"/>
  <c r="BM913" i="16"/>
  <c r="BM914" i="16"/>
  <c r="BM915" i="16"/>
  <c r="BM916" i="16"/>
  <c r="BM917" i="16"/>
  <c r="BM918" i="16"/>
  <c r="BM919" i="16"/>
  <c r="BM920" i="16"/>
  <c r="BM921" i="16"/>
  <c r="BM922" i="16"/>
  <c r="BM923" i="16"/>
  <c r="BM924" i="16"/>
  <c r="BM925" i="16"/>
  <c r="BM926" i="16"/>
  <c r="BM927" i="16"/>
  <c r="BM928" i="16"/>
  <c r="BM929" i="16"/>
  <c r="BM930" i="16"/>
  <c r="BM931" i="16"/>
  <c r="BM932" i="16"/>
  <c r="BM933" i="16"/>
  <c r="BM934" i="16"/>
  <c r="BM935" i="16"/>
  <c r="BM936" i="16"/>
  <c r="BM937" i="16"/>
  <c r="BM938" i="16"/>
  <c r="BM939" i="16"/>
  <c r="BM940" i="16"/>
  <c r="BM941" i="16"/>
  <c r="BM942" i="16"/>
  <c r="BM943" i="16"/>
  <c r="BM944" i="16"/>
  <c r="BM945" i="16"/>
  <c r="BM946" i="16"/>
  <c r="BM947" i="16"/>
  <c r="BM948" i="16"/>
  <c r="BM949" i="16"/>
  <c r="BM950" i="16"/>
  <c r="BM951" i="16"/>
  <c r="BM952" i="16"/>
  <c r="BM953" i="16"/>
  <c r="BM954" i="16"/>
  <c r="BM955" i="16"/>
  <c r="BM956" i="16"/>
  <c r="BM957" i="16"/>
  <c r="BM958" i="16"/>
  <c r="BM959" i="16"/>
  <c r="BM960" i="16"/>
  <c r="BM961" i="16"/>
  <c r="BM962" i="16"/>
  <c r="BM963" i="16"/>
  <c r="BM964" i="16"/>
  <c r="BM965" i="16"/>
  <c r="BM966" i="16"/>
  <c r="BM967" i="16"/>
  <c r="BM968" i="16"/>
  <c r="BM969" i="16"/>
  <c r="BM970" i="16"/>
  <c r="BM971" i="16"/>
  <c r="BM972" i="16"/>
  <c r="BM973" i="16"/>
  <c r="BM974" i="16"/>
  <c r="BM975" i="16"/>
  <c r="BM976" i="16"/>
  <c r="BM977" i="16"/>
  <c r="BM978" i="16"/>
  <c r="BM979" i="16"/>
  <c r="BM980" i="16"/>
  <c r="BM981" i="16"/>
  <c r="BM982" i="16"/>
  <c r="BM983" i="16"/>
  <c r="BM984" i="16"/>
  <c r="BM985" i="16"/>
  <c r="BM986" i="16"/>
  <c r="BM987" i="16"/>
  <c r="BM988" i="16"/>
  <c r="BM989" i="16"/>
  <c r="BM990" i="16"/>
  <c r="BM991" i="16"/>
  <c r="BM992" i="16"/>
  <c r="BM993" i="16"/>
  <c r="BM994" i="16"/>
  <c r="BM995" i="16"/>
  <c r="BM996" i="16"/>
  <c r="BM997" i="16"/>
  <c r="BM998" i="16"/>
  <c r="BM999" i="16"/>
  <c r="BM1000" i="16"/>
  <c r="BM1001" i="16"/>
  <c r="BM1002" i="16"/>
  <c r="BM1003" i="16"/>
  <c r="BM1004" i="16"/>
  <c r="BM1005" i="16"/>
  <c r="BM1006" i="16"/>
  <c r="BM1007" i="16"/>
  <c r="BM1008" i="16"/>
  <c r="BM1009" i="16"/>
  <c r="BM1010" i="16"/>
  <c r="BM1011" i="16"/>
  <c r="BM1012" i="16"/>
  <c r="BM1013" i="16"/>
  <c r="BM1014" i="16"/>
  <c r="BM1015" i="16"/>
  <c r="BM1016" i="16"/>
  <c r="BM1017" i="16"/>
  <c r="BM1018" i="16"/>
  <c r="BM1019" i="16"/>
  <c r="BM1020" i="16"/>
  <c r="BM1021" i="16"/>
  <c r="BM1022" i="16"/>
  <c r="BM1023" i="16"/>
  <c r="BM1024" i="16"/>
  <c r="BM1025" i="16"/>
  <c r="BM1026" i="16"/>
  <c r="BM1027" i="16"/>
  <c r="BM1028" i="16"/>
  <c r="BM1029" i="16"/>
  <c r="BM1030" i="16"/>
  <c r="BM1031" i="16"/>
  <c r="BM1032" i="16"/>
  <c r="BM1033" i="16"/>
  <c r="BM1034" i="16"/>
  <c r="BM1035" i="16"/>
  <c r="BM1036" i="16"/>
  <c r="BM1037" i="16"/>
  <c r="BM1038" i="16"/>
  <c r="BM1039" i="16"/>
  <c r="BM1040" i="16"/>
  <c r="BM1041" i="16"/>
  <c r="BM1042" i="16"/>
  <c r="BM1043" i="16"/>
  <c r="BM1044" i="16"/>
  <c r="BM1045" i="16"/>
  <c r="BM1046" i="16"/>
  <c r="BM1047" i="16"/>
  <c r="BM1048" i="16"/>
  <c r="BM1049" i="16"/>
  <c r="BM1050" i="16"/>
  <c r="BM1051" i="16"/>
  <c r="BM1052" i="16"/>
  <c r="BM1053" i="16"/>
  <c r="BM1054" i="16"/>
  <c r="BM1055" i="16"/>
  <c r="BM1056" i="16"/>
  <c r="BM1057" i="16"/>
  <c r="BM1058" i="16"/>
  <c r="BM1059" i="16"/>
  <c r="BM1060" i="16"/>
  <c r="BM1061" i="16"/>
  <c r="BM1062" i="16"/>
  <c r="BM1063" i="16"/>
  <c r="BM1064" i="16"/>
  <c r="BM1065" i="16"/>
  <c r="BM1066" i="16"/>
  <c r="BM1067" i="16"/>
  <c r="BM1068" i="16"/>
  <c r="BM1069" i="16"/>
  <c r="BM1070" i="16"/>
  <c r="BM1071" i="16"/>
  <c r="BM1072" i="16"/>
  <c r="BM1073" i="16"/>
  <c r="BM1074" i="16"/>
  <c r="BM1075" i="16"/>
  <c r="BM1076" i="16"/>
  <c r="BM1077" i="16"/>
  <c r="BM1078" i="16"/>
  <c r="BM1079" i="16"/>
  <c r="BM1080" i="16"/>
  <c r="BM1081" i="16"/>
  <c r="BM1082" i="16"/>
  <c r="BM1083" i="16"/>
  <c r="BM1084" i="16"/>
  <c r="BM1085" i="16"/>
  <c r="BM1086" i="16"/>
  <c r="BM1087" i="16"/>
  <c r="BM1088" i="16"/>
  <c r="BM1089" i="16"/>
  <c r="BM1090" i="16"/>
  <c r="BM1091" i="16"/>
  <c r="BM1092" i="16"/>
  <c r="BM1093" i="16"/>
  <c r="BM1094" i="16"/>
  <c r="BM1095" i="16"/>
  <c r="BM1096" i="16"/>
  <c r="BM1097" i="16"/>
  <c r="BM1098" i="16"/>
  <c r="BM1099" i="16"/>
  <c r="BM1100" i="16"/>
  <c r="BM1101" i="16"/>
  <c r="BM1102" i="16"/>
  <c r="BM1103" i="16"/>
  <c r="BM1104" i="16"/>
  <c r="BM1105" i="16"/>
  <c r="BM1106" i="16"/>
  <c r="BM1107" i="16"/>
  <c r="BM1108" i="16"/>
  <c r="BM1109" i="16"/>
  <c r="BM1110" i="16"/>
  <c r="BM1111" i="16"/>
  <c r="BM1112" i="16"/>
  <c r="BM1113" i="16"/>
  <c r="BM1114" i="16"/>
  <c r="BM1115" i="16"/>
  <c r="BM1116" i="16"/>
  <c r="BM1117" i="16"/>
  <c r="BM1118" i="16"/>
  <c r="BM1119" i="16"/>
  <c r="BM1120" i="16"/>
  <c r="BM1121" i="16"/>
  <c r="BM1122" i="16"/>
  <c r="BM1123" i="16"/>
  <c r="BM1124" i="16"/>
  <c r="BM1125" i="16"/>
  <c r="BM1126" i="16"/>
  <c r="BM1127" i="16"/>
  <c r="BM1128" i="16"/>
  <c r="BM1129" i="16"/>
  <c r="BM1130" i="16"/>
  <c r="BM1131" i="16"/>
  <c r="BM1132" i="16"/>
  <c r="BM1133" i="16"/>
  <c r="BM1134" i="16"/>
  <c r="BM1135" i="16"/>
  <c r="BM1136" i="16"/>
  <c r="BM1137" i="16"/>
  <c r="BM1138" i="16"/>
  <c r="BM1139" i="16"/>
  <c r="BM1140" i="16"/>
  <c r="BM1141" i="16"/>
  <c r="BM1142" i="16"/>
  <c r="BM1143" i="16"/>
  <c r="BM1144" i="16"/>
  <c r="BM1145" i="16"/>
  <c r="BM1146" i="16"/>
  <c r="BM1147" i="16"/>
  <c r="BM1148" i="16"/>
  <c r="BM1149" i="16"/>
  <c r="BM1150" i="16"/>
  <c r="BM1151" i="16"/>
  <c r="BM1152" i="16"/>
  <c r="BM1153" i="16"/>
  <c r="BM1154" i="16"/>
  <c r="BM1155" i="16"/>
  <c r="BM1156" i="16"/>
  <c r="BM1157" i="16"/>
  <c r="BM1158" i="16"/>
  <c r="BM1159" i="16"/>
  <c r="BM1160" i="16"/>
  <c r="BM1161" i="16"/>
  <c r="BM1162" i="16"/>
  <c r="BM1163" i="16"/>
  <c r="BM1164" i="16"/>
  <c r="BM1165" i="16"/>
  <c r="BM1166" i="16"/>
  <c r="BM1167" i="16"/>
  <c r="BM1168" i="16"/>
  <c r="BM1169" i="16"/>
  <c r="BM1170" i="16"/>
  <c r="BM1171" i="16"/>
  <c r="BM1172" i="16"/>
  <c r="BM1173" i="16"/>
  <c r="BM1174" i="16"/>
  <c r="BM1175" i="16"/>
  <c r="BM1176" i="16"/>
  <c r="BM1177" i="16"/>
  <c r="BM1178" i="16"/>
  <c r="BM1179" i="16"/>
  <c r="BM1180" i="16"/>
  <c r="BM1181" i="16"/>
  <c r="BM1182" i="16"/>
  <c r="BM1183" i="16"/>
  <c r="BM1184" i="16"/>
  <c r="BM1185" i="16"/>
  <c r="BM1186" i="16"/>
  <c r="BM1187" i="16"/>
  <c r="BM1188" i="16"/>
  <c r="BM1189" i="16"/>
  <c r="BM1190" i="16"/>
  <c r="BM1191" i="16"/>
  <c r="BM1192" i="16"/>
  <c r="BM1193" i="16"/>
  <c r="BM1194" i="16"/>
  <c r="BM1195" i="16"/>
  <c r="BM1196" i="16"/>
  <c r="BM1197" i="16"/>
  <c r="BM1198" i="16"/>
  <c r="BM1199" i="16"/>
  <c r="BM1200" i="16"/>
  <c r="BM1201" i="16"/>
  <c r="BM1202" i="16"/>
  <c r="BM1203" i="16"/>
  <c r="BM1204" i="16"/>
  <c r="BM1205" i="16"/>
  <c r="BM1206" i="16"/>
  <c r="BM1207" i="16"/>
  <c r="BM1208" i="16"/>
  <c r="BM1209" i="16"/>
  <c r="BM1210" i="16"/>
  <c r="BM1211" i="16"/>
  <c r="BM1212" i="16"/>
  <c r="BM1213" i="16"/>
  <c r="BM1214" i="16"/>
  <c r="BM1215" i="16"/>
  <c r="BM1216" i="16"/>
  <c r="BM1217" i="16"/>
  <c r="BM1218" i="16"/>
  <c r="BM1219" i="16"/>
  <c r="BM1220" i="16"/>
  <c r="BM1221" i="16"/>
  <c r="BM1222" i="16"/>
  <c r="BM1223" i="16"/>
  <c r="BM1224" i="16"/>
  <c r="BM1225" i="16"/>
  <c r="BM1226" i="16"/>
  <c r="BM1227" i="16"/>
  <c r="BM1228" i="16"/>
  <c r="BM1229" i="16"/>
  <c r="BM1230" i="16"/>
  <c r="BM1231" i="16"/>
  <c r="BM1232" i="16"/>
  <c r="BM1233" i="16"/>
  <c r="BM1234" i="16"/>
  <c r="BM1235" i="16"/>
  <c r="BM1236" i="16"/>
  <c r="BM1237" i="16"/>
  <c r="BM1238" i="16"/>
  <c r="BM1239" i="16"/>
  <c r="BM1240" i="16"/>
  <c r="BM1241" i="16"/>
  <c r="BM1242" i="16"/>
  <c r="BM1243" i="16"/>
  <c r="BM1244" i="16"/>
  <c r="BM1245" i="16"/>
  <c r="BM1246" i="16"/>
  <c r="BM1247" i="16"/>
  <c r="BM1248" i="16"/>
  <c r="BM1249" i="16"/>
  <c r="BM2" i="16"/>
  <c r="BL3" i="16"/>
  <c r="BL4" i="16"/>
  <c r="BL5" i="16"/>
  <c r="BL6" i="16"/>
  <c r="BL7" i="16"/>
  <c r="BL8" i="16"/>
  <c r="BL9" i="16"/>
  <c r="BL10" i="16"/>
  <c r="BL11" i="16"/>
  <c r="BL12" i="16"/>
  <c r="BL13" i="16"/>
  <c r="BL14" i="16"/>
  <c r="BL15" i="16"/>
  <c r="BL16" i="16"/>
  <c r="BL17" i="16"/>
  <c r="BL18" i="16"/>
  <c r="BL19" i="16"/>
  <c r="BL20" i="16"/>
  <c r="BL21" i="16"/>
  <c r="BL22" i="16"/>
  <c r="BL23" i="16"/>
  <c r="BL24" i="16"/>
  <c r="BL25" i="16"/>
  <c r="BL26" i="16"/>
  <c r="BL27" i="16"/>
  <c r="BL28" i="16"/>
  <c r="BL29" i="16"/>
  <c r="BL30" i="16"/>
  <c r="BL31" i="16"/>
  <c r="BL32" i="16"/>
  <c r="BL33" i="16"/>
  <c r="BL34" i="16"/>
  <c r="BL35" i="16"/>
  <c r="BL36" i="16"/>
  <c r="BL37" i="16"/>
  <c r="BL38" i="16"/>
  <c r="BL39" i="16"/>
  <c r="BL40" i="16"/>
  <c r="BL41" i="16"/>
  <c r="BL42" i="16"/>
  <c r="BL43" i="16"/>
  <c r="BL44" i="16"/>
  <c r="BL45" i="16"/>
  <c r="BL46" i="16"/>
  <c r="BL47" i="16"/>
  <c r="BL48" i="16"/>
  <c r="BL49" i="16"/>
  <c r="BL50" i="16"/>
  <c r="BL51" i="16"/>
  <c r="BL52" i="16"/>
  <c r="BL53" i="16"/>
  <c r="BL54" i="16"/>
  <c r="BL55" i="16"/>
  <c r="BL56" i="16"/>
  <c r="BL57" i="16"/>
  <c r="BL58" i="16"/>
  <c r="BL59" i="16"/>
  <c r="BL60" i="16"/>
  <c r="BL61" i="16"/>
  <c r="BL62" i="16"/>
  <c r="BL63" i="16"/>
  <c r="BL64" i="16"/>
  <c r="BL65" i="16"/>
  <c r="BL66" i="16"/>
  <c r="BL67" i="16"/>
  <c r="BL68" i="16"/>
  <c r="BL69" i="16"/>
  <c r="BL70" i="16"/>
  <c r="BL71" i="16"/>
  <c r="BL72" i="16"/>
  <c r="BL73" i="16"/>
  <c r="BL74" i="16"/>
  <c r="BL75" i="16"/>
  <c r="BL76" i="16"/>
  <c r="BL77" i="16"/>
  <c r="BL78" i="16"/>
  <c r="BL79" i="16"/>
  <c r="BL80" i="16"/>
  <c r="BL81" i="16"/>
  <c r="BL82" i="16"/>
  <c r="BL83" i="16"/>
  <c r="BL84" i="16"/>
  <c r="BL85" i="16"/>
  <c r="BL86" i="16"/>
  <c r="BL87" i="16"/>
  <c r="BL88" i="16"/>
  <c r="BL89" i="16"/>
  <c r="BL90" i="16"/>
  <c r="BL91" i="16"/>
  <c r="BL92" i="16"/>
  <c r="BL93" i="16"/>
  <c r="BL94" i="16"/>
  <c r="BL95" i="16"/>
  <c r="BL96" i="16"/>
  <c r="BL97" i="16"/>
  <c r="BL98" i="16"/>
  <c r="BL99" i="16"/>
  <c r="BL100" i="16"/>
  <c r="BL101" i="16"/>
  <c r="BL102" i="16"/>
  <c r="BL103" i="16"/>
  <c r="BL104" i="16"/>
  <c r="BL105" i="16"/>
  <c r="BL106" i="16"/>
  <c r="BL107" i="16"/>
  <c r="BL108" i="16"/>
  <c r="BL109" i="16"/>
  <c r="BL110" i="16"/>
  <c r="BL111" i="16"/>
  <c r="BL112" i="16"/>
  <c r="BL113" i="16"/>
  <c r="BL114" i="16"/>
  <c r="BL115" i="16"/>
  <c r="BL116" i="16"/>
  <c r="BL117" i="16"/>
  <c r="BL118" i="16"/>
  <c r="BL119" i="16"/>
  <c r="BL120" i="16"/>
  <c r="BL121" i="16"/>
  <c r="BL122" i="16"/>
  <c r="BL123" i="16"/>
  <c r="BL124" i="16"/>
  <c r="BL125" i="16"/>
  <c r="BL126" i="16"/>
  <c r="BL127" i="16"/>
  <c r="BL128" i="16"/>
  <c r="BL129" i="16"/>
  <c r="BL130" i="16"/>
  <c r="BL131" i="16"/>
  <c r="BL132" i="16"/>
  <c r="BL133" i="16"/>
  <c r="BL134" i="16"/>
  <c r="BL135" i="16"/>
  <c r="BL136" i="16"/>
  <c r="BL137" i="16"/>
  <c r="BL138" i="16"/>
  <c r="BL139" i="16"/>
  <c r="BL140" i="16"/>
  <c r="BL141" i="16"/>
  <c r="BL142" i="16"/>
  <c r="BL143" i="16"/>
  <c r="BL144" i="16"/>
  <c r="BL145" i="16"/>
  <c r="BL146" i="16"/>
  <c r="BL147" i="16"/>
  <c r="BL148" i="16"/>
  <c r="BL149" i="16"/>
  <c r="BL150" i="16"/>
  <c r="BL151" i="16"/>
  <c r="BL152" i="16"/>
  <c r="BL153" i="16"/>
  <c r="BL154" i="16"/>
  <c r="BL155" i="16"/>
  <c r="BL156" i="16"/>
  <c r="BL157" i="16"/>
  <c r="BL158" i="16"/>
  <c r="BL159" i="16"/>
  <c r="BL160" i="16"/>
  <c r="BL161" i="16"/>
  <c r="BL162" i="16"/>
  <c r="BL163" i="16"/>
  <c r="BL164" i="16"/>
  <c r="BL165" i="16"/>
  <c r="BL166" i="16"/>
  <c r="BL167" i="16"/>
  <c r="BL168" i="16"/>
  <c r="BL169" i="16"/>
  <c r="BL170" i="16"/>
  <c r="BL171" i="16"/>
  <c r="BL172" i="16"/>
  <c r="BL173" i="16"/>
  <c r="BL174" i="16"/>
  <c r="BL175" i="16"/>
  <c r="BL176" i="16"/>
  <c r="BL177" i="16"/>
  <c r="BL178" i="16"/>
  <c r="BL179" i="16"/>
  <c r="BL180" i="16"/>
  <c r="BL181" i="16"/>
  <c r="BL182" i="16"/>
  <c r="BL183" i="16"/>
  <c r="BL184" i="16"/>
  <c r="BL185" i="16"/>
  <c r="BL186" i="16"/>
  <c r="BL187" i="16"/>
  <c r="BL188" i="16"/>
  <c r="BL189" i="16"/>
  <c r="BL190" i="16"/>
  <c r="BL191" i="16"/>
  <c r="BL192" i="16"/>
  <c r="BL193" i="16"/>
  <c r="BL194" i="16"/>
  <c r="BL195" i="16"/>
  <c r="BL196" i="16"/>
  <c r="BL197" i="16"/>
  <c r="BL198" i="16"/>
  <c r="BL199" i="16"/>
  <c r="BL200" i="16"/>
  <c r="BL201" i="16"/>
  <c r="BL202" i="16"/>
  <c r="BL203" i="16"/>
  <c r="BL204" i="16"/>
  <c r="BL205" i="16"/>
  <c r="BL206" i="16"/>
  <c r="BL207" i="16"/>
  <c r="BL208" i="16"/>
  <c r="BL209" i="16"/>
  <c r="BL210" i="16"/>
  <c r="BL211" i="16"/>
  <c r="BL212" i="16"/>
  <c r="BL213" i="16"/>
  <c r="BL214" i="16"/>
  <c r="BL215" i="16"/>
  <c r="BL216" i="16"/>
  <c r="BL217" i="16"/>
  <c r="BL218" i="16"/>
  <c r="BL219" i="16"/>
  <c r="BL220" i="16"/>
  <c r="BL221" i="16"/>
  <c r="BL222" i="16"/>
  <c r="BL223" i="16"/>
  <c r="BL224" i="16"/>
  <c r="BL225" i="16"/>
  <c r="BL226" i="16"/>
  <c r="BL227" i="16"/>
  <c r="BL228" i="16"/>
  <c r="BL229" i="16"/>
  <c r="BL230" i="16"/>
  <c r="BL231" i="16"/>
  <c r="BL232" i="16"/>
  <c r="BL233" i="16"/>
  <c r="BL234" i="16"/>
  <c r="BL235" i="16"/>
  <c r="BL236" i="16"/>
  <c r="BL237" i="16"/>
  <c r="BL238" i="16"/>
  <c r="BL239" i="16"/>
  <c r="BL240" i="16"/>
  <c r="BL241" i="16"/>
  <c r="BL242" i="16"/>
  <c r="BL243" i="16"/>
  <c r="BL244" i="16"/>
  <c r="BL245" i="16"/>
  <c r="BL246" i="16"/>
  <c r="BL247" i="16"/>
  <c r="BL248" i="16"/>
  <c r="BL249" i="16"/>
  <c r="BL250" i="16"/>
  <c r="BL251" i="16"/>
  <c r="BL252" i="16"/>
  <c r="BL253" i="16"/>
  <c r="BL254" i="16"/>
  <c r="BL255" i="16"/>
  <c r="BL256" i="16"/>
  <c r="BL257" i="16"/>
  <c r="BL258" i="16"/>
  <c r="BL259" i="16"/>
  <c r="BL260" i="16"/>
  <c r="BL261" i="16"/>
  <c r="BL262" i="16"/>
  <c r="BL263" i="16"/>
  <c r="BL264" i="16"/>
  <c r="BL265" i="16"/>
  <c r="BL266" i="16"/>
  <c r="BL267" i="16"/>
  <c r="BL268" i="16"/>
  <c r="BL269" i="16"/>
  <c r="BL270" i="16"/>
  <c r="BL271" i="16"/>
  <c r="BL272" i="16"/>
  <c r="BL273" i="16"/>
  <c r="BL274" i="16"/>
  <c r="BL275" i="16"/>
  <c r="BL276" i="16"/>
  <c r="BL277" i="16"/>
  <c r="BL278" i="16"/>
  <c r="BL279" i="16"/>
  <c r="BL280" i="16"/>
  <c r="BL281" i="16"/>
  <c r="BL282" i="16"/>
  <c r="BL283" i="16"/>
  <c r="BL284" i="16"/>
  <c r="BL285" i="16"/>
  <c r="BL286" i="16"/>
  <c r="BL287" i="16"/>
  <c r="BL288" i="16"/>
  <c r="BL289" i="16"/>
  <c r="BL290" i="16"/>
  <c r="BL291" i="16"/>
  <c r="BL292" i="16"/>
  <c r="BL293" i="16"/>
  <c r="BL294" i="16"/>
  <c r="BL295" i="16"/>
  <c r="BL296" i="16"/>
  <c r="BL297" i="16"/>
  <c r="BL298" i="16"/>
  <c r="BL299" i="16"/>
  <c r="BL300" i="16"/>
  <c r="BL301" i="16"/>
  <c r="BL302" i="16"/>
  <c r="BL303" i="16"/>
  <c r="BL304" i="16"/>
  <c r="BL305" i="16"/>
  <c r="BL306" i="16"/>
  <c r="BL307" i="16"/>
  <c r="BL308" i="16"/>
  <c r="BL309" i="16"/>
  <c r="BL310" i="16"/>
  <c r="BL311" i="16"/>
  <c r="BL312" i="16"/>
  <c r="BL313" i="16"/>
  <c r="BL314" i="16"/>
  <c r="BL315" i="16"/>
  <c r="BL316" i="16"/>
  <c r="BL317" i="16"/>
  <c r="BL318" i="16"/>
  <c r="BL319" i="16"/>
  <c r="BL320" i="16"/>
  <c r="BL321" i="16"/>
  <c r="BL322" i="16"/>
  <c r="BL323" i="16"/>
  <c r="BL324" i="16"/>
  <c r="BL325" i="16"/>
  <c r="BL326" i="16"/>
  <c r="BL327" i="16"/>
  <c r="BL328" i="16"/>
  <c r="BL329" i="16"/>
  <c r="BL330" i="16"/>
  <c r="BL331" i="16"/>
  <c r="BL332" i="16"/>
  <c r="BL333" i="16"/>
  <c r="BL334" i="16"/>
  <c r="BL335" i="16"/>
  <c r="BL336" i="16"/>
  <c r="BL337" i="16"/>
  <c r="BL338" i="16"/>
  <c r="BL339" i="16"/>
  <c r="BL340" i="16"/>
  <c r="BL341" i="16"/>
  <c r="BL342" i="16"/>
  <c r="BL343" i="16"/>
  <c r="BL344" i="16"/>
  <c r="BL345" i="16"/>
  <c r="BL346" i="16"/>
  <c r="BL347" i="16"/>
  <c r="BL348" i="16"/>
  <c r="BL349" i="16"/>
  <c r="BL350" i="16"/>
  <c r="BL351" i="16"/>
  <c r="BL352" i="16"/>
  <c r="BL353" i="16"/>
  <c r="BL354" i="16"/>
  <c r="BL355" i="16"/>
  <c r="BL356" i="16"/>
  <c r="BL357" i="16"/>
  <c r="BL358" i="16"/>
  <c r="BL359" i="16"/>
  <c r="BL360" i="16"/>
  <c r="BL361" i="16"/>
  <c r="BL362" i="16"/>
  <c r="BL363" i="16"/>
  <c r="BL364" i="16"/>
  <c r="BL365" i="16"/>
  <c r="BL366" i="16"/>
  <c r="BL367" i="16"/>
  <c r="BL368" i="16"/>
  <c r="BL369" i="16"/>
  <c r="BL370" i="16"/>
  <c r="BL371" i="16"/>
  <c r="BL372" i="16"/>
  <c r="BL373" i="16"/>
  <c r="BL374" i="16"/>
  <c r="BL375" i="16"/>
  <c r="BL376" i="16"/>
  <c r="BL377" i="16"/>
  <c r="BL378" i="16"/>
  <c r="BL379" i="16"/>
  <c r="BL380" i="16"/>
  <c r="BL381" i="16"/>
  <c r="BL382" i="16"/>
  <c r="BL383" i="16"/>
  <c r="BL384" i="16"/>
  <c r="BL385" i="16"/>
  <c r="BL386" i="16"/>
  <c r="BL387" i="16"/>
  <c r="BL388" i="16"/>
  <c r="BL389" i="16"/>
  <c r="BL390" i="16"/>
  <c r="BL391" i="16"/>
  <c r="BL392" i="16"/>
  <c r="BL393" i="16"/>
  <c r="BL394" i="16"/>
  <c r="BL395" i="16"/>
  <c r="BL396" i="16"/>
  <c r="BL397" i="16"/>
  <c r="BL398" i="16"/>
  <c r="BL399" i="16"/>
  <c r="BL400" i="16"/>
  <c r="BL401" i="16"/>
  <c r="BL402" i="16"/>
  <c r="BL403" i="16"/>
  <c r="BL404" i="16"/>
  <c r="BL405" i="16"/>
  <c r="BL406" i="16"/>
  <c r="BL407" i="16"/>
  <c r="BL408" i="16"/>
  <c r="BL409" i="16"/>
  <c r="BL410" i="16"/>
  <c r="BL411" i="16"/>
  <c r="BL412" i="16"/>
  <c r="BL413" i="16"/>
  <c r="BL414" i="16"/>
  <c r="BL415" i="16"/>
  <c r="BL416" i="16"/>
  <c r="BL417" i="16"/>
  <c r="BL418" i="16"/>
  <c r="BL419" i="16"/>
  <c r="BL420" i="16"/>
  <c r="BL421" i="16"/>
  <c r="BL422" i="16"/>
  <c r="BL423" i="16"/>
  <c r="BL424" i="16"/>
  <c r="BL425" i="16"/>
  <c r="BL426" i="16"/>
  <c r="BL427" i="16"/>
  <c r="BL428" i="16"/>
  <c r="BL429" i="16"/>
  <c r="BL430" i="16"/>
  <c r="BL431" i="16"/>
  <c r="BL432" i="16"/>
  <c r="BL433" i="16"/>
  <c r="BL434" i="16"/>
  <c r="BL435" i="16"/>
  <c r="BL436" i="16"/>
  <c r="BL437" i="16"/>
  <c r="BL438" i="16"/>
  <c r="BL439" i="16"/>
  <c r="BL440" i="16"/>
  <c r="BL441" i="16"/>
  <c r="BL442" i="16"/>
  <c r="BL443" i="16"/>
  <c r="BL444" i="16"/>
  <c r="BL445" i="16"/>
  <c r="BL446" i="16"/>
  <c r="BL447" i="16"/>
  <c r="BL448" i="16"/>
  <c r="BL449" i="16"/>
  <c r="BL450" i="16"/>
  <c r="BL451" i="16"/>
  <c r="BL452" i="16"/>
  <c r="BL453" i="16"/>
  <c r="BL454" i="16"/>
  <c r="BL455" i="16"/>
  <c r="BL456" i="16"/>
  <c r="BL457" i="16"/>
  <c r="BL458" i="16"/>
  <c r="BL459" i="16"/>
  <c r="BL460" i="16"/>
  <c r="BL461" i="16"/>
  <c r="BL462" i="16"/>
  <c r="BL463" i="16"/>
  <c r="BL464" i="16"/>
  <c r="BL465" i="16"/>
  <c r="BL466" i="16"/>
  <c r="BL467" i="16"/>
  <c r="BL468" i="16"/>
  <c r="BL469" i="16"/>
  <c r="BL470" i="16"/>
  <c r="BL471" i="16"/>
  <c r="BL472" i="16"/>
  <c r="BL473" i="16"/>
  <c r="BL474" i="16"/>
  <c r="BL475" i="16"/>
  <c r="BL476" i="16"/>
  <c r="BL477" i="16"/>
  <c r="BL478" i="16"/>
  <c r="BL479" i="16"/>
  <c r="BL480" i="16"/>
  <c r="BL481" i="16"/>
  <c r="BL482" i="16"/>
  <c r="BL483" i="16"/>
  <c r="BL484" i="16"/>
  <c r="BL485" i="16"/>
  <c r="BL486" i="16"/>
  <c r="BL487" i="16"/>
  <c r="BL488" i="16"/>
  <c r="BL489" i="16"/>
  <c r="BL490" i="16"/>
  <c r="BL491" i="16"/>
  <c r="BL492" i="16"/>
  <c r="BL493" i="16"/>
  <c r="BL494" i="16"/>
  <c r="BL495" i="16"/>
  <c r="BL496" i="16"/>
  <c r="BL497" i="16"/>
  <c r="BL498" i="16"/>
  <c r="BL499" i="16"/>
  <c r="BL500" i="16"/>
  <c r="BL501" i="16"/>
  <c r="BL502" i="16"/>
  <c r="BL503" i="16"/>
  <c r="BL504" i="16"/>
  <c r="BL505" i="16"/>
  <c r="BL506" i="16"/>
  <c r="BL507" i="16"/>
  <c r="BL508" i="16"/>
  <c r="BL509" i="16"/>
  <c r="BL510" i="16"/>
  <c r="BL511" i="16"/>
  <c r="BL512" i="16"/>
  <c r="BL513" i="16"/>
  <c r="BL514" i="16"/>
  <c r="BL515" i="16"/>
  <c r="BL516" i="16"/>
  <c r="BL517" i="16"/>
  <c r="BL518" i="16"/>
  <c r="BL519" i="16"/>
  <c r="BL520" i="16"/>
  <c r="BL521" i="16"/>
  <c r="BL522" i="16"/>
  <c r="BL523" i="16"/>
  <c r="BL524" i="16"/>
  <c r="BL525" i="16"/>
  <c r="BL526" i="16"/>
  <c r="BL527" i="16"/>
  <c r="BL528" i="16"/>
  <c r="BL529" i="16"/>
  <c r="BL530" i="16"/>
  <c r="BL531" i="16"/>
  <c r="BL532" i="16"/>
  <c r="BL533" i="16"/>
  <c r="BL534" i="16"/>
  <c r="BL535" i="16"/>
  <c r="BL536" i="16"/>
  <c r="BL537" i="16"/>
  <c r="BL538" i="16"/>
  <c r="BL539" i="16"/>
  <c r="BL540" i="16"/>
  <c r="BL541" i="16"/>
  <c r="BL542" i="16"/>
  <c r="BL543" i="16"/>
  <c r="BL544" i="16"/>
  <c r="BL545" i="16"/>
  <c r="BL546" i="16"/>
  <c r="BL547" i="16"/>
  <c r="BL548" i="16"/>
  <c r="BL549" i="16"/>
  <c r="BL550" i="16"/>
  <c r="BL551" i="16"/>
  <c r="BL552" i="16"/>
  <c r="BL553" i="16"/>
  <c r="BL554" i="16"/>
  <c r="BL555" i="16"/>
  <c r="BL556" i="16"/>
  <c r="BL557" i="16"/>
  <c r="BL558" i="16"/>
  <c r="BL559" i="16"/>
  <c r="BL560" i="16"/>
  <c r="BL561" i="16"/>
  <c r="BL562" i="16"/>
  <c r="BL563" i="16"/>
  <c r="BL564" i="16"/>
  <c r="BL565" i="16"/>
  <c r="BL566" i="16"/>
  <c r="BL567" i="16"/>
  <c r="BL568" i="16"/>
  <c r="BL569" i="16"/>
  <c r="BL570" i="16"/>
  <c r="BL571" i="16"/>
  <c r="BL572" i="16"/>
  <c r="BL573" i="16"/>
  <c r="BL574" i="16"/>
  <c r="BL575" i="16"/>
  <c r="BL576" i="16"/>
  <c r="BL577" i="16"/>
  <c r="BL578" i="16"/>
  <c r="BL579" i="16"/>
  <c r="BL580" i="16"/>
  <c r="BL581" i="16"/>
  <c r="BL582" i="16"/>
  <c r="BL583" i="16"/>
  <c r="BL584" i="16"/>
  <c r="BL585" i="16"/>
  <c r="BL586" i="16"/>
  <c r="BL587" i="16"/>
  <c r="BL588" i="16"/>
  <c r="BL589" i="16"/>
  <c r="BL590" i="16"/>
  <c r="BL591" i="16"/>
  <c r="BL592" i="16"/>
  <c r="BL593" i="16"/>
  <c r="BL594" i="16"/>
  <c r="BL595" i="16"/>
  <c r="BL596" i="16"/>
  <c r="BL597" i="16"/>
  <c r="BL598" i="16"/>
  <c r="BL599" i="16"/>
  <c r="BL600" i="16"/>
  <c r="BL601" i="16"/>
  <c r="BL602" i="16"/>
  <c r="BL603" i="16"/>
  <c r="BL604" i="16"/>
  <c r="BL605" i="16"/>
  <c r="BL606" i="16"/>
  <c r="BL607" i="16"/>
  <c r="BL608" i="16"/>
  <c r="BL609" i="16"/>
  <c r="BL610" i="16"/>
  <c r="BL611" i="16"/>
  <c r="BL612" i="16"/>
  <c r="BL613" i="16"/>
  <c r="BL614" i="16"/>
  <c r="BL615" i="16"/>
  <c r="BL616" i="16"/>
  <c r="BL617" i="16"/>
  <c r="BL618" i="16"/>
  <c r="BL619" i="16"/>
  <c r="BL620" i="16"/>
  <c r="BL621" i="16"/>
  <c r="BL622" i="16"/>
  <c r="BL623" i="16"/>
  <c r="BL624" i="16"/>
  <c r="BL625" i="16"/>
  <c r="BL626" i="16"/>
  <c r="BL627" i="16"/>
  <c r="BL628" i="16"/>
  <c r="BL629" i="16"/>
  <c r="BL630" i="16"/>
  <c r="BL631" i="16"/>
  <c r="BL632" i="16"/>
  <c r="BL633" i="16"/>
  <c r="BL634" i="16"/>
  <c r="BL635" i="16"/>
  <c r="BL636" i="16"/>
  <c r="BL637" i="16"/>
  <c r="BL638" i="16"/>
  <c r="BL639" i="16"/>
  <c r="BL640" i="16"/>
  <c r="BL641" i="16"/>
  <c r="BL642" i="16"/>
  <c r="BL643" i="16"/>
  <c r="BL644" i="16"/>
  <c r="BL645" i="16"/>
  <c r="BL646" i="16"/>
  <c r="BL647" i="16"/>
  <c r="BL648" i="16"/>
  <c r="BL649" i="16"/>
  <c r="BL650" i="16"/>
  <c r="BL651" i="16"/>
  <c r="BL652" i="16"/>
  <c r="BL653" i="16"/>
  <c r="BL654" i="16"/>
  <c r="BL655" i="16"/>
  <c r="BL656" i="16"/>
  <c r="BL657" i="16"/>
  <c r="BL658" i="16"/>
  <c r="BL659" i="16"/>
  <c r="BL660" i="16"/>
  <c r="BL661" i="16"/>
  <c r="BL662" i="16"/>
  <c r="BL663" i="16"/>
  <c r="BL664" i="16"/>
  <c r="BL665" i="16"/>
  <c r="BL666" i="16"/>
  <c r="BL667" i="16"/>
  <c r="BL668" i="16"/>
  <c r="BL669" i="16"/>
  <c r="BL670" i="16"/>
  <c r="BL671" i="16"/>
  <c r="BL672" i="16"/>
  <c r="BL673" i="16"/>
  <c r="BL674" i="16"/>
  <c r="BL675" i="16"/>
  <c r="BL676" i="16"/>
  <c r="BL677" i="16"/>
  <c r="BL678" i="16"/>
  <c r="BL679" i="16"/>
  <c r="BL680" i="16"/>
  <c r="BL681" i="16"/>
  <c r="BL682" i="16"/>
  <c r="BL683" i="16"/>
  <c r="BL684" i="16"/>
  <c r="BL685" i="16"/>
  <c r="BL686" i="16"/>
  <c r="BL687" i="16"/>
  <c r="BL688" i="16"/>
  <c r="BL689" i="16"/>
  <c r="BL690" i="16"/>
  <c r="BL691" i="16"/>
  <c r="BL692" i="16"/>
  <c r="BL693" i="16"/>
  <c r="BL694" i="16"/>
  <c r="BL695" i="16"/>
  <c r="BL696" i="16"/>
  <c r="BL697" i="16"/>
  <c r="BL698" i="16"/>
  <c r="BL699" i="16"/>
  <c r="BL700" i="16"/>
  <c r="BL701" i="16"/>
  <c r="BL702" i="16"/>
  <c r="BL703" i="16"/>
  <c r="BL704" i="16"/>
  <c r="BL705" i="16"/>
  <c r="BL706" i="16"/>
  <c r="BL707" i="16"/>
  <c r="BL708" i="16"/>
  <c r="BL709" i="16"/>
  <c r="BL710" i="16"/>
  <c r="BL711" i="16"/>
  <c r="BL712" i="16"/>
  <c r="BL713" i="16"/>
  <c r="BL714" i="16"/>
  <c r="BL715" i="16"/>
  <c r="BL716" i="16"/>
  <c r="BL717" i="16"/>
  <c r="BL718" i="16"/>
  <c r="BL719" i="16"/>
  <c r="BL720" i="16"/>
  <c r="BL721" i="16"/>
  <c r="BL722" i="16"/>
  <c r="BL723" i="16"/>
  <c r="BL724" i="16"/>
  <c r="BL725" i="16"/>
  <c r="BL726" i="16"/>
  <c r="BL727" i="16"/>
  <c r="BL728" i="16"/>
  <c r="BL729" i="16"/>
  <c r="BL730" i="16"/>
  <c r="BL731" i="16"/>
  <c r="BL732" i="16"/>
  <c r="BL733" i="16"/>
  <c r="BL734" i="16"/>
  <c r="BL735" i="16"/>
  <c r="BL736" i="16"/>
  <c r="BL737" i="16"/>
  <c r="BL738" i="16"/>
  <c r="BL739" i="16"/>
  <c r="BL740" i="16"/>
  <c r="BL741" i="16"/>
  <c r="BL742" i="16"/>
  <c r="BL743" i="16"/>
  <c r="BL744" i="16"/>
  <c r="BL745" i="16"/>
  <c r="BL746" i="16"/>
  <c r="BL747" i="16"/>
  <c r="BL748" i="16"/>
  <c r="BL749" i="16"/>
  <c r="BL750" i="16"/>
  <c r="BL751" i="16"/>
  <c r="BL752" i="16"/>
  <c r="BL753" i="16"/>
  <c r="BL754" i="16"/>
  <c r="BL755" i="16"/>
  <c r="BL756" i="16"/>
  <c r="BL757" i="16"/>
  <c r="BL758" i="16"/>
  <c r="BL759" i="16"/>
  <c r="BL760" i="16"/>
  <c r="BL761" i="16"/>
  <c r="BL762" i="16"/>
  <c r="BL763" i="16"/>
  <c r="BL764" i="16"/>
  <c r="BL765" i="16"/>
  <c r="BL766" i="16"/>
  <c r="BL767" i="16"/>
  <c r="BL768" i="16"/>
  <c r="BL769" i="16"/>
  <c r="BL770" i="16"/>
  <c r="BL771" i="16"/>
  <c r="BL772" i="16"/>
  <c r="BL773" i="16"/>
  <c r="BL774" i="16"/>
  <c r="BL775" i="16"/>
  <c r="BL776" i="16"/>
  <c r="BL777" i="16"/>
  <c r="BL778" i="16"/>
  <c r="BL779" i="16"/>
  <c r="BL780" i="16"/>
  <c r="BL781" i="16"/>
  <c r="BL782" i="16"/>
  <c r="BL783" i="16"/>
  <c r="BL784" i="16"/>
  <c r="BL785" i="16"/>
  <c r="BL786" i="16"/>
  <c r="BL787" i="16"/>
  <c r="BL788" i="16"/>
  <c r="BL789" i="16"/>
  <c r="BL790" i="16"/>
  <c r="BL791" i="16"/>
  <c r="BL792" i="16"/>
  <c r="BL793" i="16"/>
  <c r="BL794" i="16"/>
  <c r="BL795" i="16"/>
  <c r="BL796" i="16"/>
  <c r="BL797" i="16"/>
  <c r="BL798" i="16"/>
  <c r="BL799" i="16"/>
  <c r="BL800" i="16"/>
  <c r="BL801" i="16"/>
  <c r="BL802" i="16"/>
  <c r="BL803" i="16"/>
  <c r="BL804" i="16"/>
  <c r="BL805" i="16"/>
  <c r="BL806" i="16"/>
  <c r="BL807" i="16"/>
  <c r="BL808" i="16"/>
  <c r="BL809" i="16"/>
  <c r="BL810" i="16"/>
  <c r="BL811" i="16"/>
  <c r="BL812" i="16"/>
  <c r="BL813" i="16"/>
  <c r="BL814" i="16"/>
  <c r="BL815" i="16"/>
  <c r="BL816" i="16"/>
  <c r="BL817" i="16"/>
  <c r="BL818" i="16"/>
  <c r="BL819" i="16"/>
  <c r="BL820" i="16"/>
  <c r="BL821" i="16"/>
  <c r="BL822" i="16"/>
  <c r="BL823" i="16"/>
  <c r="BL824" i="16"/>
  <c r="BL825" i="16"/>
  <c r="BL826" i="16"/>
  <c r="BL827" i="16"/>
  <c r="BL828" i="16"/>
  <c r="BL829" i="16"/>
  <c r="BL830" i="16"/>
  <c r="BL831" i="16"/>
  <c r="BL832" i="16"/>
  <c r="BL833" i="16"/>
  <c r="BL834" i="16"/>
  <c r="BL835" i="16"/>
  <c r="BL836" i="16"/>
  <c r="BL837" i="16"/>
  <c r="BL838" i="16"/>
  <c r="BL839" i="16"/>
  <c r="BL840" i="16"/>
  <c r="BL841" i="16"/>
  <c r="BL842" i="16"/>
  <c r="BL843" i="16"/>
  <c r="BL844" i="16"/>
  <c r="BL845" i="16"/>
  <c r="BL846" i="16"/>
  <c r="BL847" i="16"/>
  <c r="BL848" i="16"/>
  <c r="BL849" i="16"/>
  <c r="BL850" i="16"/>
  <c r="BL851" i="16"/>
  <c r="BL852" i="16"/>
  <c r="BL853" i="16"/>
  <c r="BL854" i="16"/>
  <c r="BL855" i="16"/>
  <c r="BL856" i="16"/>
  <c r="BL857" i="16"/>
  <c r="BL858" i="16"/>
  <c r="BL859" i="16"/>
  <c r="BL860" i="16"/>
  <c r="BL861" i="16"/>
  <c r="BL862" i="16"/>
  <c r="BL863" i="16"/>
  <c r="BL864" i="16"/>
  <c r="BL865" i="16"/>
  <c r="BL866" i="16"/>
  <c r="BL867" i="16"/>
  <c r="BL868" i="16"/>
  <c r="BL869" i="16"/>
  <c r="BL870" i="16"/>
  <c r="BL871" i="16"/>
  <c r="BL872" i="16"/>
  <c r="BL873" i="16"/>
  <c r="BL874" i="16"/>
  <c r="BL875" i="16"/>
  <c r="BL876" i="16"/>
  <c r="BL877" i="16"/>
  <c r="BL878" i="16"/>
  <c r="BL879" i="16"/>
  <c r="BL880" i="16"/>
  <c r="BL881" i="16"/>
  <c r="BL882" i="16"/>
  <c r="BL883" i="16"/>
  <c r="BL884" i="16"/>
  <c r="BL885" i="16"/>
  <c r="BL886" i="16"/>
  <c r="BL887" i="16"/>
  <c r="BL888" i="16"/>
  <c r="BL889" i="16"/>
  <c r="BL890" i="16"/>
  <c r="BL891" i="16"/>
  <c r="BL892" i="16"/>
  <c r="BL893" i="16"/>
  <c r="BL894" i="16"/>
  <c r="BL895" i="16"/>
  <c r="BL896" i="16"/>
  <c r="BL897" i="16"/>
  <c r="BL898" i="16"/>
  <c r="BL899" i="16"/>
  <c r="BL900" i="16"/>
  <c r="BL901" i="16"/>
  <c r="BL902" i="16"/>
  <c r="BL903" i="16"/>
  <c r="BL904" i="16"/>
  <c r="BL905" i="16"/>
  <c r="BL906" i="16"/>
  <c r="BL907" i="16"/>
  <c r="BL908" i="16"/>
  <c r="BL909" i="16"/>
  <c r="BL910" i="16"/>
  <c r="BL911" i="16"/>
  <c r="BL912" i="16"/>
  <c r="BL913" i="16"/>
  <c r="BL914" i="16"/>
  <c r="BL915" i="16"/>
  <c r="BL916" i="16"/>
  <c r="BL917" i="16"/>
  <c r="BL918" i="16"/>
  <c r="BL919" i="16"/>
  <c r="BL920" i="16"/>
  <c r="BL921" i="16"/>
  <c r="BL922" i="16"/>
  <c r="BL923" i="16"/>
  <c r="BL924" i="16"/>
  <c r="BL925" i="16"/>
  <c r="BL926" i="16"/>
  <c r="BL927" i="16"/>
  <c r="BL928" i="16"/>
  <c r="BL929" i="16"/>
  <c r="BL930" i="16"/>
  <c r="BL931" i="16"/>
  <c r="BL932" i="16"/>
  <c r="BL933" i="16"/>
  <c r="BL934" i="16"/>
  <c r="BL935" i="16"/>
  <c r="BL936" i="16"/>
  <c r="BL937" i="16"/>
  <c r="BL938" i="16"/>
  <c r="BL939" i="16"/>
  <c r="BL940" i="16"/>
  <c r="BL941" i="16"/>
  <c r="BL942" i="16"/>
  <c r="BL943" i="16"/>
  <c r="BL944" i="16"/>
  <c r="BL945" i="16"/>
  <c r="BL946" i="16"/>
  <c r="BL947" i="16"/>
  <c r="BL948" i="16"/>
  <c r="BL949" i="16"/>
  <c r="BL950" i="16"/>
  <c r="BL951" i="16"/>
  <c r="BL952" i="16"/>
  <c r="BL953" i="16"/>
  <c r="BL954" i="16"/>
  <c r="BL955" i="16"/>
  <c r="BL956" i="16"/>
  <c r="BL957" i="16"/>
  <c r="BL958" i="16"/>
  <c r="BL959" i="16"/>
  <c r="BL960" i="16"/>
  <c r="BL961" i="16"/>
  <c r="BL962" i="16"/>
  <c r="BL963" i="16"/>
  <c r="BL964" i="16"/>
  <c r="BL965" i="16"/>
  <c r="BL966" i="16"/>
  <c r="BL967" i="16"/>
  <c r="BL968" i="16"/>
  <c r="BL969" i="16"/>
  <c r="BL970" i="16"/>
  <c r="BL971" i="16"/>
  <c r="BL972" i="16"/>
  <c r="BL973" i="16"/>
  <c r="BL974" i="16"/>
  <c r="BL975" i="16"/>
  <c r="BL976" i="16"/>
  <c r="BL977" i="16"/>
  <c r="BL978" i="16"/>
  <c r="BL979" i="16"/>
  <c r="BL980" i="16"/>
  <c r="BL981" i="16"/>
  <c r="BL982" i="16"/>
  <c r="BL983" i="16"/>
  <c r="BL984" i="16"/>
  <c r="BL985" i="16"/>
  <c r="BL986" i="16"/>
  <c r="BL987" i="16"/>
  <c r="BL988" i="16"/>
  <c r="BL989" i="16"/>
  <c r="BL990" i="16"/>
  <c r="BL991" i="16"/>
  <c r="BL992" i="16"/>
  <c r="BL993" i="16"/>
  <c r="BL994" i="16"/>
  <c r="BL995" i="16"/>
  <c r="BL996" i="16"/>
  <c r="BL997" i="16"/>
  <c r="BL998" i="16"/>
  <c r="BL999" i="16"/>
  <c r="BL1000" i="16"/>
  <c r="BL1001" i="16"/>
  <c r="BL1002" i="16"/>
  <c r="BL1003" i="16"/>
  <c r="BL1004" i="16"/>
  <c r="BL1005" i="16"/>
  <c r="BL1006" i="16"/>
  <c r="BL1007" i="16"/>
  <c r="BL1008" i="16"/>
  <c r="BL1009" i="16"/>
  <c r="BL1010" i="16"/>
  <c r="BL1011" i="16"/>
  <c r="BL1012" i="16"/>
  <c r="BL1013" i="16"/>
  <c r="BL1014" i="16"/>
  <c r="BL1015" i="16"/>
  <c r="BL1016" i="16"/>
  <c r="BL1017" i="16"/>
  <c r="BL1018" i="16"/>
  <c r="BL1019" i="16"/>
  <c r="BL1020" i="16"/>
  <c r="BL1021" i="16"/>
  <c r="BL1022" i="16"/>
  <c r="BL1023" i="16"/>
  <c r="BL1024" i="16"/>
  <c r="BL1025" i="16"/>
  <c r="BL1026" i="16"/>
  <c r="BL1027" i="16"/>
  <c r="BL1028" i="16"/>
  <c r="BL1029" i="16"/>
  <c r="BL1030" i="16"/>
  <c r="BL1031" i="16"/>
  <c r="BL1032" i="16"/>
  <c r="BL1033" i="16"/>
  <c r="BL1034" i="16"/>
  <c r="BL1035" i="16"/>
  <c r="BL1036" i="16"/>
  <c r="BL1037" i="16"/>
  <c r="BL1038" i="16"/>
  <c r="BL1039" i="16"/>
  <c r="BL1040" i="16"/>
  <c r="BL1041" i="16"/>
  <c r="BL1042" i="16"/>
  <c r="BL1043" i="16"/>
  <c r="BL1044" i="16"/>
  <c r="BL1045" i="16"/>
  <c r="BL1046" i="16"/>
  <c r="BL1047" i="16"/>
  <c r="BL1048" i="16"/>
  <c r="BL1049" i="16"/>
  <c r="BL1050" i="16"/>
  <c r="BL1051" i="16"/>
  <c r="BL1052" i="16"/>
  <c r="BL1053" i="16"/>
  <c r="BL1054" i="16"/>
  <c r="BL1055" i="16"/>
  <c r="BL1056" i="16"/>
  <c r="BL1057" i="16"/>
  <c r="BL1058" i="16"/>
  <c r="BL1059" i="16"/>
  <c r="BL1060" i="16"/>
  <c r="BL1061" i="16"/>
  <c r="BL1062" i="16"/>
  <c r="BL1063" i="16"/>
  <c r="BL1064" i="16"/>
  <c r="BL1065" i="16"/>
  <c r="BL1066" i="16"/>
  <c r="BL1067" i="16"/>
  <c r="BL1068" i="16"/>
  <c r="BL1069" i="16"/>
  <c r="BL1070" i="16"/>
  <c r="BL1071" i="16"/>
  <c r="BL1072" i="16"/>
  <c r="BL1073" i="16"/>
  <c r="BL1074" i="16"/>
  <c r="BL1075" i="16"/>
  <c r="BL1076" i="16"/>
  <c r="BL1077" i="16"/>
  <c r="BL1078" i="16"/>
  <c r="BL1079" i="16"/>
  <c r="BL1080" i="16"/>
  <c r="BL1081" i="16"/>
  <c r="BL1082" i="16"/>
  <c r="BL1083" i="16"/>
  <c r="BL1084" i="16"/>
  <c r="BL1085" i="16"/>
  <c r="BL1086" i="16"/>
  <c r="BL1087" i="16"/>
  <c r="BL1088" i="16"/>
  <c r="BL1089" i="16"/>
  <c r="BL1090" i="16"/>
  <c r="BL1091" i="16"/>
  <c r="BL1092" i="16"/>
  <c r="BL1093" i="16"/>
  <c r="BL1094" i="16"/>
  <c r="BL1095" i="16"/>
  <c r="BL1096" i="16"/>
  <c r="BL1097" i="16"/>
  <c r="BL1098" i="16"/>
  <c r="BL1099" i="16"/>
  <c r="BL1100" i="16"/>
  <c r="BL1101" i="16"/>
  <c r="BL1102" i="16"/>
  <c r="BL1103" i="16"/>
  <c r="BL1104" i="16"/>
  <c r="BL1105" i="16"/>
  <c r="BL1106" i="16"/>
  <c r="BL1107" i="16"/>
  <c r="BL1108" i="16"/>
  <c r="BL1109" i="16"/>
  <c r="BL1110" i="16"/>
  <c r="BL1111" i="16"/>
  <c r="BL1112" i="16"/>
  <c r="BL1113" i="16"/>
  <c r="BL1114" i="16"/>
  <c r="BL1115" i="16"/>
  <c r="BL1116" i="16"/>
  <c r="BL1117" i="16"/>
  <c r="BL1118" i="16"/>
  <c r="BL1119" i="16"/>
  <c r="BL1120" i="16"/>
  <c r="BL1121" i="16"/>
  <c r="BL1122" i="16"/>
  <c r="BL1123" i="16"/>
  <c r="BL1124" i="16"/>
  <c r="BL1125" i="16"/>
  <c r="BL1126" i="16"/>
  <c r="BL1127" i="16"/>
  <c r="BL1128" i="16"/>
  <c r="BL1129" i="16"/>
  <c r="BL1130" i="16"/>
  <c r="BL1131" i="16"/>
  <c r="BL1132" i="16"/>
  <c r="BL1133" i="16"/>
  <c r="BL1134" i="16"/>
  <c r="BL1135" i="16"/>
  <c r="BL1136" i="16"/>
  <c r="BL1137" i="16"/>
  <c r="BL1138" i="16"/>
  <c r="BL1139" i="16"/>
  <c r="BL1140" i="16"/>
  <c r="BL1141" i="16"/>
  <c r="BL1142" i="16"/>
  <c r="BL1143" i="16"/>
  <c r="BL1144" i="16"/>
  <c r="BL1145" i="16"/>
  <c r="BL1146" i="16"/>
  <c r="BL1147" i="16"/>
  <c r="BL1148" i="16"/>
  <c r="BL1149" i="16"/>
  <c r="BL1150" i="16"/>
  <c r="BL1151" i="16"/>
  <c r="BL1152" i="16"/>
  <c r="BL1153" i="16"/>
  <c r="BL1154" i="16"/>
  <c r="BL1155" i="16"/>
  <c r="BL1156" i="16"/>
  <c r="BL1157" i="16"/>
  <c r="BL1158" i="16"/>
  <c r="BL1159" i="16"/>
  <c r="BL1160" i="16"/>
  <c r="BL1161" i="16"/>
  <c r="BL1162" i="16"/>
  <c r="BL1163" i="16"/>
  <c r="BL1164" i="16"/>
  <c r="BL1165" i="16"/>
  <c r="BL1166" i="16"/>
  <c r="BL1167" i="16"/>
  <c r="BL1168" i="16"/>
  <c r="BL1169" i="16"/>
  <c r="BL1170" i="16"/>
  <c r="BL1171" i="16"/>
  <c r="BL1172" i="16"/>
  <c r="BL1173" i="16"/>
  <c r="BL1174" i="16"/>
  <c r="BL1175" i="16"/>
  <c r="BL1176" i="16"/>
  <c r="BL1177" i="16"/>
  <c r="BL1178" i="16"/>
  <c r="BL1179" i="16"/>
  <c r="BL1180" i="16"/>
  <c r="BL1181" i="16"/>
  <c r="BL1182" i="16"/>
  <c r="BL1183" i="16"/>
  <c r="BL1184" i="16"/>
  <c r="BL1185" i="16"/>
  <c r="BL1186" i="16"/>
  <c r="BL1187" i="16"/>
  <c r="BL1188" i="16"/>
  <c r="BL1189" i="16"/>
  <c r="BL1190" i="16"/>
  <c r="BL1191" i="16"/>
  <c r="BL1192" i="16"/>
  <c r="BL1193" i="16"/>
  <c r="BL1194" i="16"/>
  <c r="BL1195" i="16"/>
  <c r="BL1196" i="16"/>
  <c r="BL1197" i="16"/>
  <c r="BL1198" i="16"/>
  <c r="BL1199" i="16"/>
  <c r="BL1200" i="16"/>
  <c r="BL1201" i="16"/>
  <c r="BL1202" i="16"/>
  <c r="BL1203" i="16"/>
  <c r="BL1204" i="16"/>
  <c r="BL1205" i="16"/>
  <c r="BL1206" i="16"/>
  <c r="BL1207" i="16"/>
  <c r="BL1208" i="16"/>
  <c r="BL1209" i="16"/>
  <c r="BL1210" i="16"/>
  <c r="BL1211" i="16"/>
  <c r="BL1212" i="16"/>
  <c r="BL1213" i="16"/>
  <c r="BL1214" i="16"/>
  <c r="BL1215" i="16"/>
  <c r="BL1216" i="16"/>
  <c r="BL1217" i="16"/>
  <c r="BL1218" i="16"/>
  <c r="BL1219" i="16"/>
  <c r="BL1220" i="16"/>
  <c r="BL1221" i="16"/>
  <c r="BL1222" i="16"/>
  <c r="BL1223" i="16"/>
  <c r="BL1224" i="16"/>
  <c r="BL1225" i="16"/>
  <c r="BL1226" i="16"/>
  <c r="BL1227" i="16"/>
  <c r="BL1228" i="16"/>
  <c r="BL1229" i="16"/>
  <c r="BL1230" i="16"/>
  <c r="BL1231" i="16"/>
  <c r="BL1232" i="16"/>
  <c r="BL1233" i="16"/>
  <c r="BL1234" i="16"/>
  <c r="BL1235" i="16"/>
  <c r="BL1236" i="16"/>
  <c r="BL1237" i="16"/>
  <c r="BL1238" i="16"/>
  <c r="BL1239" i="16"/>
  <c r="BL1240" i="16"/>
  <c r="BL1241" i="16"/>
  <c r="BL1242" i="16"/>
  <c r="BL1243" i="16"/>
  <c r="BL1244" i="16"/>
  <c r="BL1245" i="16"/>
  <c r="BL1246" i="16"/>
  <c r="BL1247" i="16"/>
  <c r="BL1248" i="16"/>
  <c r="BL1249" i="16"/>
  <c r="BL2" i="16"/>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89" i="16"/>
  <c r="Q90" i="16"/>
  <c r="Q91" i="16"/>
  <c r="Q92" i="16"/>
  <c r="Q93" i="16"/>
  <c r="Q94" i="16"/>
  <c r="Q95" i="16"/>
  <c r="Q96" i="16"/>
  <c r="Q97" i="16"/>
  <c r="Q98" i="16"/>
  <c r="Q99" i="16"/>
  <c r="Q100" i="16"/>
  <c r="Q101" i="16"/>
  <c r="Q102" i="16"/>
  <c r="Q103" i="16"/>
  <c r="Q104" i="16"/>
  <c r="Q105" i="16"/>
  <c r="Q106" i="16"/>
  <c r="Q107" i="16"/>
  <c r="Q108" i="16"/>
  <c r="Q109" i="16"/>
  <c r="Q110" i="16"/>
  <c r="Q111" i="16"/>
  <c r="Q112" i="16"/>
  <c r="Q113" i="16"/>
  <c r="Q114" i="16"/>
  <c r="Q115" i="16"/>
  <c r="Q116" i="16"/>
  <c r="Q117" i="16"/>
  <c r="Q118" i="16"/>
  <c r="Q119" i="16"/>
  <c r="Q120" i="16"/>
  <c r="Q121" i="16"/>
  <c r="Q122" i="16"/>
  <c r="Q123" i="16"/>
  <c r="Q124" i="16"/>
  <c r="Q125" i="16"/>
  <c r="Q126" i="16"/>
  <c r="Q127" i="16"/>
  <c r="Q128" i="16"/>
  <c r="Q129" i="16"/>
  <c r="Q130" i="16"/>
  <c r="Q131" i="16"/>
  <c r="Q132" i="16"/>
  <c r="Q133" i="16"/>
  <c r="Q134" i="16"/>
  <c r="Q135" i="16"/>
  <c r="Q136" i="16"/>
  <c r="Q137" i="16"/>
  <c r="Q138" i="16"/>
  <c r="Q139" i="16"/>
  <c r="Q140" i="16"/>
  <c r="Q141" i="16"/>
  <c r="Q142" i="16"/>
  <c r="Q143" i="16"/>
  <c r="Q144" i="16"/>
  <c r="Q145" i="16"/>
  <c r="Q146" i="16"/>
  <c r="Q147" i="16"/>
  <c r="Q148" i="16"/>
  <c r="Q149" i="16"/>
  <c r="Q150" i="16"/>
  <c r="Q151" i="16"/>
  <c r="Q152" i="16"/>
  <c r="Q153" i="16"/>
  <c r="Q154" i="16"/>
  <c r="Q155" i="16"/>
  <c r="Q156" i="16"/>
  <c r="Q157" i="16"/>
  <c r="Q158" i="16"/>
  <c r="Q159" i="16"/>
  <c r="Q160" i="16"/>
  <c r="Q161" i="16"/>
  <c r="Q162" i="16"/>
  <c r="Q163" i="16"/>
  <c r="Q164" i="16"/>
  <c r="Q165" i="16"/>
  <c r="Q166" i="16"/>
  <c r="Q167" i="16"/>
  <c r="Q168" i="16"/>
  <c r="Q169" i="16"/>
  <c r="Q170" i="16"/>
  <c r="Q171" i="16"/>
  <c r="Q172" i="16"/>
  <c r="Q173" i="16"/>
  <c r="Q174" i="16"/>
  <c r="Q175" i="16"/>
  <c r="Q176" i="16"/>
  <c r="Q177" i="16"/>
  <c r="Q178" i="16"/>
  <c r="Q179" i="16"/>
  <c r="Q180" i="16"/>
  <c r="Q181" i="16"/>
  <c r="Q182" i="16"/>
  <c r="Q183" i="16"/>
  <c r="Q184" i="16"/>
  <c r="Q185" i="16"/>
  <c r="Q186" i="16"/>
  <c r="Q187" i="16"/>
  <c r="Q188" i="16"/>
  <c r="Q189" i="16"/>
  <c r="Q190" i="16"/>
  <c r="Q191" i="16"/>
  <c r="Q192" i="16"/>
  <c r="Q193" i="16"/>
  <c r="Q194" i="16"/>
  <c r="Q195" i="16"/>
  <c r="Q196" i="16"/>
  <c r="Q197" i="16"/>
  <c r="Q198" i="16"/>
  <c r="Q199" i="16"/>
  <c r="Q200" i="16"/>
  <c r="Q201" i="16"/>
  <c r="Q202" i="16"/>
  <c r="Q203" i="16"/>
  <c r="Q204" i="16"/>
  <c r="Q205" i="16"/>
  <c r="Q206" i="16"/>
  <c r="Q207" i="16"/>
  <c r="Q208" i="16"/>
  <c r="Q209" i="16"/>
  <c r="Q210" i="16"/>
  <c r="Q211" i="16"/>
  <c r="Q212" i="16"/>
  <c r="Q213" i="16"/>
  <c r="Q214" i="16"/>
  <c r="Q215" i="16"/>
  <c r="Q216" i="16"/>
  <c r="Q217" i="16"/>
  <c r="Q218" i="16"/>
  <c r="Q219" i="16"/>
  <c r="Q220" i="16"/>
  <c r="Q221" i="16"/>
  <c r="Q222" i="16"/>
  <c r="Q223" i="16"/>
  <c r="Q224" i="16"/>
  <c r="Q225" i="16"/>
  <c r="Q226" i="16"/>
  <c r="Q227" i="16"/>
  <c r="Q228" i="16"/>
  <c r="Q229" i="16"/>
  <c r="Q230" i="16"/>
  <c r="Q231" i="16"/>
  <c r="Q232" i="16"/>
  <c r="Q233" i="16"/>
  <c r="Q234" i="16"/>
  <c r="Q235" i="16"/>
  <c r="Q236" i="16"/>
  <c r="Q237" i="16"/>
  <c r="Q238" i="16"/>
  <c r="Q239" i="16"/>
  <c r="Q240" i="16"/>
  <c r="Q241" i="16"/>
  <c r="Q242" i="16"/>
  <c r="Q243" i="16"/>
  <c r="Q244" i="16"/>
  <c r="Q245" i="16"/>
  <c r="Q246" i="16"/>
  <c r="Q247" i="16"/>
  <c r="Q248" i="16"/>
  <c r="Q249" i="16"/>
  <c r="Q250" i="16"/>
  <c r="Q251" i="16"/>
  <c r="Q252" i="16"/>
  <c r="Q253" i="16"/>
  <c r="Q254" i="16"/>
  <c r="Q255" i="16"/>
  <c r="Q256" i="16"/>
  <c r="Q257" i="16"/>
  <c r="Q258" i="16"/>
  <c r="Q259" i="16"/>
  <c r="Q260" i="16"/>
  <c r="Q261" i="16"/>
  <c r="Q262" i="16"/>
  <c r="Q263" i="16"/>
  <c r="Q264" i="16"/>
  <c r="Q265" i="16"/>
  <c r="Q266" i="16"/>
  <c r="Q267" i="16"/>
  <c r="Q268" i="16"/>
  <c r="Q269" i="16"/>
  <c r="Q270" i="16"/>
  <c r="Q271" i="16"/>
  <c r="Q272" i="16"/>
  <c r="Q273" i="16"/>
  <c r="Q274" i="16"/>
  <c r="Q275" i="16"/>
  <c r="Q276" i="16"/>
  <c r="Q277" i="16"/>
  <c r="Q278" i="16"/>
  <c r="Q279" i="16"/>
  <c r="Q280" i="16"/>
  <c r="Q281" i="16"/>
  <c r="Q282" i="16"/>
  <c r="Q283" i="16"/>
  <c r="Q284" i="16"/>
  <c r="Q285" i="16"/>
  <c r="Q286" i="16"/>
  <c r="Q287" i="16"/>
  <c r="Q288" i="16"/>
  <c r="Q289" i="16"/>
  <c r="Q290" i="16"/>
  <c r="Q291" i="16"/>
  <c r="Q292" i="16"/>
  <c r="Q293" i="16"/>
  <c r="Q294" i="16"/>
  <c r="Q295" i="16"/>
  <c r="Q296" i="16"/>
  <c r="Q297" i="16"/>
  <c r="Q298" i="16"/>
  <c r="Q299" i="16"/>
  <c r="Q300" i="16"/>
  <c r="Q301" i="16"/>
  <c r="Q302" i="16"/>
  <c r="Q303" i="16"/>
  <c r="Q304" i="16"/>
  <c r="Q305" i="16"/>
  <c r="Q306" i="16"/>
  <c r="Q307" i="16"/>
  <c r="Q308" i="16"/>
  <c r="Q309" i="16"/>
  <c r="Q310" i="16"/>
  <c r="Q311" i="16"/>
  <c r="Q312" i="16"/>
  <c r="Q313" i="16"/>
  <c r="Q314" i="16"/>
  <c r="Q315" i="16"/>
  <c r="Q316" i="16"/>
  <c r="Q317" i="16"/>
  <c r="Q318" i="16"/>
  <c r="Q319" i="16"/>
  <c r="Q320" i="16"/>
  <c r="Q321" i="16"/>
  <c r="Q322" i="16"/>
  <c r="Q323" i="16"/>
  <c r="Q324" i="16"/>
  <c r="Q325" i="16"/>
  <c r="Q326" i="16"/>
  <c r="Q327" i="16"/>
  <c r="Q328" i="16"/>
  <c r="Q329" i="16"/>
  <c r="Q330" i="16"/>
  <c r="Q331" i="16"/>
  <c r="Q332" i="16"/>
  <c r="Q333" i="16"/>
  <c r="Q334" i="16"/>
  <c r="Q335" i="16"/>
  <c r="Q336" i="16"/>
  <c r="Q337" i="16"/>
  <c r="Q338" i="16"/>
  <c r="Q339" i="16"/>
  <c r="Q340" i="16"/>
  <c r="Q341" i="16"/>
  <c r="Q342" i="16"/>
  <c r="Q343" i="16"/>
  <c r="Q344" i="16"/>
  <c r="Q345" i="16"/>
  <c r="Q346" i="16"/>
  <c r="Q347" i="16"/>
  <c r="Q348" i="16"/>
  <c r="Q349" i="16"/>
  <c r="Q350" i="16"/>
  <c r="Q351" i="16"/>
  <c r="Q352" i="16"/>
  <c r="Q353" i="16"/>
  <c r="Q354" i="16"/>
  <c r="Q355" i="16"/>
  <c r="Q356" i="16"/>
  <c r="Q357" i="16"/>
  <c r="Q358" i="16"/>
  <c r="Q359" i="16"/>
  <c r="Q360" i="16"/>
  <c r="Q361" i="16"/>
  <c r="Q362" i="16"/>
  <c r="Q363" i="16"/>
  <c r="Q364" i="16"/>
  <c r="Q365" i="16"/>
  <c r="Q366" i="16"/>
  <c r="Q367" i="16"/>
  <c r="Q368" i="16"/>
  <c r="Q369" i="16"/>
  <c r="Q370" i="16"/>
  <c r="Q371" i="16"/>
  <c r="Q372" i="16"/>
  <c r="Q373" i="16"/>
  <c r="Q374" i="16"/>
  <c r="Q375" i="16"/>
  <c r="Q376" i="16"/>
  <c r="Q377" i="16"/>
  <c r="Q378" i="16"/>
  <c r="Q379" i="16"/>
  <c r="Q380" i="16"/>
  <c r="Q381" i="16"/>
  <c r="Q382" i="16"/>
  <c r="Q383" i="16"/>
  <c r="Q384" i="16"/>
  <c r="Q385" i="16"/>
  <c r="Q386" i="16"/>
  <c r="Q387" i="16"/>
  <c r="Q388" i="16"/>
  <c r="Q389" i="16"/>
  <c r="Q390" i="16"/>
  <c r="Q391" i="16"/>
  <c r="Q392" i="16"/>
  <c r="Q393" i="16"/>
  <c r="Q394" i="16"/>
  <c r="Q395" i="16"/>
  <c r="Q396" i="16"/>
  <c r="Q397" i="16"/>
  <c r="Q398" i="16"/>
  <c r="Q399" i="16"/>
  <c r="Q400" i="16"/>
  <c r="Q401" i="16"/>
  <c r="Q402" i="16"/>
  <c r="Q403" i="16"/>
  <c r="Q404" i="16"/>
  <c r="Q405" i="16"/>
  <c r="Q406" i="16"/>
  <c r="Q407" i="16"/>
  <c r="Q408" i="16"/>
  <c r="Q409" i="16"/>
  <c r="Q410" i="16"/>
  <c r="Q411" i="16"/>
  <c r="Q412" i="16"/>
  <c r="Q413" i="16"/>
  <c r="Q414" i="16"/>
  <c r="Q415" i="16"/>
  <c r="Q416" i="16"/>
  <c r="Q417" i="16"/>
  <c r="Q418" i="16"/>
  <c r="Q419" i="16"/>
  <c r="Q420" i="16"/>
  <c r="Q421" i="16"/>
  <c r="Q422" i="16"/>
  <c r="Q423" i="16"/>
  <c r="Q424" i="16"/>
  <c r="Q425" i="16"/>
  <c r="Q426" i="16"/>
  <c r="Q427" i="16"/>
  <c r="Q428" i="16"/>
  <c r="Q429" i="16"/>
  <c r="Q430" i="16"/>
  <c r="Q431" i="16"/>
  <c r="Q432" i="16"/>
  <c r="Q433" i="16"/>
  <c r="Q434" i="16"/>
  <c r="Q435" i="16"/>
  <c r="Q436" i="16"/>
  <c r="Q437" i="16"/>
  <c r="Q438" i="16"/>
  <c r="Q439" i="16"/>
  <c r="Q440" i="16"/>
  <c r="Q441" i="16"/>
  <c r="Q442" i="16"/>
  <c r="Q443" i="16"/>
  <c r="Q444" i="16"/>
  <c r="Q445" i="16"/>
  <c r="Q446" i="16"/>
  <c r="Q447" i="16"/>
  <c r="Q448" i="16"/>
  <c r="Q449" i="16"/>
  <c r="Q450" i="16"/>
  <c r="Q451" i="16"/>
  <c r="Q452" i="16"/>
  <c r="Q453" i="16"/>
  <c r="Q454" i="16"/>
  <c r="Q455" i="16"/>
  <c r="Q456" i="16"/>
  <c r="Q457" i="16"/>
  <c r="Q458" i="16"/>
  <c r="Q459" i="16"/>
  <c r="Q460" i="16"/>
  <c r="Q461" i="16"/>
  <c r="Q462" i="16"/>
  <c r="Q463" i="16"/>
  <c r="Q464" i="16"/>
  <c r="Q465" i="16"/>
  <c r="Q466" i="16"/>
  <c r="Q467" i="16"/>
  <c r="Q468" i="16"/>
  <c r="Q469" i="16"/>
  <c r="Q470" i="16"/>
  <c r="Q471" i="16"/>
  <c r="Q472" i="16"/>
  <c r="Q473" i="16"/>
  <c r="Q474" i="16"/>
  <c r="Q475" i="16"/>
  <c r="Q476" i="16"/>
  <c r="Q477" i="16"/>
  <c r="Q478" i="16"/>
  <c r="Q479" i="16"/>
  <c r="Q480" i="16"/>
  <c r="Q481" i="16"/>
  <c r="Q482" i="16"/>
  <c r="Q483" i="16"/>
  <c r="Q484" i="16"/>
  <c r="Q485" i="16"/>
  <c r="Q486" i="16"/>
  <c r="Q487" i="16"/>
  <c r="Q488" i="16"/>
  <c r="Q489" i="16"/>
  <c r="Q490" i="16"/>
  <c r="Q491" i="16"/>
  <c r="Q492" i="16"/>
  <c r="Q493" i="16"/>
  <c r="Q494" i="16"/>
  <c r="Q495" i="16"/>
  <c r="Q496" i="16"/>
  <c r="Q497" i="16"/>
  <c r="Q498" i="16"/>
  <c r="Q499" i="16"/>
  <c r="Q500" i="16"/>
  <c r="Q501" i="16"/>
  <c r="Q502" i="16"/>
  <c r="Q503" i="16"/>
  <c r="Q504" i="16"/>
  <c r="Q505" i="16"/>
  <c r="Q506" i="16"/>
  <c r="Q507" i="16"/>
  <c r="Q508" i="16"/>
  <c r="Q509" i="16"/>
  <c r="Q510" i="16"/>
  <c r="Q511" i="16"/>
  <c r="Q512" i="16"/>
  <c r="Q513" i="16"/>
  <c r="Q514" i="16"/>
  <c r="Q515" i="16"/>
  <c r="Q516" i="16"/>
  <c r="Q517" i="16"/>
  <c r="Q518" i="16"/>
  <c r="Q519" i="16"/>
  <c r="Q520" i="16"/>
  <c r="Q521" i="16"/>
  <c r="Q522" i="16"/>
  <c r="Q523" i="16"/>
  <c r="Q524" i="16"/>
  <c r="Q525" i="16"/>
  <c r="Q526" i="16"/>
  <c r="Q527" i="16"/>
  <c r="Q528" i="16"/>
  <c r="Q529" i="16"/>
  <c r="Q530" i="16"/>
  <c r="Q531" i="16"/>
  <c r="Q532" i="16"/>
  <c r="Q533" i="16"/>
  <c r="Q534" i="16"/>
  <c r="Q535" i="16"/>
  <c r="Q536" i="16"/>
  <c r="Q537" i="16"/>
  <c r="Q538" i="16"/>
  <c r="Q539" i="16"/>
  <c r="Q540" i="16"/>
  <c r="Q541" i="16"/>
  <c r="Q542" i="16"/>
  <c r="Q543" i="16"/>
  <c r="Q544" i="16"/>
  <c r="Q545" i="16"/>
  <c r="Q546" i="16"/>
  <c r="Q547" i="16"/>
  <c r="Q548" i="16"/>
  <c r="Q549" i="16"/>
  <c r="Q550" i="16"/>
  <c r="Q551" i="16"/>
  <c r="Q552" i="16"/>
  <c r="Q553" i="16"/>
  <c r="Q554" i="16"/>
  <c r="Q555" i="16"/>
  <c r="Q556" i="16"/>
  <c r="Q557" i="16"/>
  <c r="Q558" i="16"/>
  <c r="Q559" i="16"/>
  <c r="Q560" i="16"/>
  <c r="Q561" i="16"/>
  <c r="Q562" i="16"/>
  <c r="Q563" i="16"/>
  <c r="Q564" i="16"/>
  <c r="Q565" i="16"/>
  <c r="Q566" i="16"/>
  <c r="Q567" i="16"/>
  <c r="Q568" i="16"/>
  <c r="Q569" i="16"/>
  <c r="Q570" i="16"/>
  <c r="Q571" i="16"/>
  <c r="Q572" i="16"/>
  <c r="Q573" i="16"/>
  <c r="Q574" i="16"/>
  <c r="Q575" i="16"/>
  <c r="Q576" i="16"/>
  <c r="Q577" i="16"/>
  <c r="Q578" i="16"/>
  <c r="Q579" i="16"/>
  <c r="Q580" i="16"/>
  <c r="Q581" i="16"/>
  <c r="Q582" i="16"/>
  <c r="Q583" i="16"/>
  <c r="Q584" i="16"/>
  <c r="Q585" i="16"/>
  <c r="Q586" i="16"/>
  <c r="Q587" i="16"/>
  <c r="Q588" i="16"/>
  <c r="Q589" i="16"/>
  <c r="Q590" i="16"/>
  <c r="Q591" i="16"/>
  <c r="Q592" i="16"/>
  <c r="Q593" i="16"/>
  <c r="Q594" i="16"/>
  <c r="Q595" i="16"/>
  <c r="Q596" i="16"/>
  <c r="Q597" i="16"/>
  <c r="Q598" i="16"/>
  <c r="Q599" i="16"/>
  <c r="Q600" i="16"/>
  <c r="Q601" i="16"/>
  <c r="Q602" i="16"/>
  <c r="Q603" i="16"/>
  <c r="Q604" i="16"/>
  <c r="Q605" i="16"/>
  <c r="Q606" i="16"/>
  <c r="Q607" i="16"/>
  <c r="Q608" i="16"/>
  <c r="Q609" i="16"/>
  <c r="Q610" i="16"/>
  <c r="Q611" i="16"/>
  <c r="Q612" i="16"/>
  <c r="Q613" i="16"/>
  <c r="Q614" i="16"/>
  <c r="Q615" i="16"/>
  <c r="Q616" i="16"/>
  <c r="Q617" i="16"/>
  <c r="Q618" i="16"/>
  <c r="Q619" i="16"/>
  <c r="Q620" i="16"/>
  <c r="Q621" i="16"/>
  <c r="Q622" i="16"/>
  <c r="Q623" i="16"/>
  <c r="Q624" i="16"/>
  <c r="Q625" i="16"/>
  <c r="Q626" i="16"/>
  <c r="Q627" i="16"/>
  <c r="Q628" i="16"/>
  <c r="Q629" i="16"/>
  <c r="Q630" i="16"/>
  <c r="Q631" i="16"/>
  <c r="Q632" i="16"/>
  <c r="Q633" i="16"/>
  <c r="Q634" i="16"/>
  <c r="Q635" i="16"/>
  <c r="Q636" i="16"/>
  <c r="Q637" i="16"/>
  <c r="Q638" i="16"/>
  <c r="Q639" i="16"/>
  <c r="Q640" i="16"/>
  <c r="Q641" i="16"/>
  <c r="Q642" i="16"/>
  <c r="Q643" i="16"/>
  <c r="Q644" i="16"/>
  <c r="Q645" i="16"/>
  <c r="Q646" i="16"/>
  <c r="Q647" i="16"/>
  <c r="Q648" i="16"/>
  <c r="Q649" i="16"/>
  <c r="Q650" i="16"/>
  <c r="Q651" i="16"/>
  <c r="Q652" i="16"/>
  <c r="Q653" i="16"/>
  <c r="Q654" i="16"/>
  <c r="Q655" i="16"/>
  <c r="Q656" i="16"/>
  <c r="Q657" i="16"/>
  <c r="Q658" i="16"/>
  <c r="Q659" i="16"/>
  <c r="Q660" i="16"/>
  <c r="Q661" i="16"/>
  <c r="Q662" i="16"/>
  <c r="Q663" i="16"/>
  <c r="Q664" i="16"/>
  <c r="Q665" i="16"/>
  <c r="Q666" i="16"/>
  <c r="Q667" i="16"/>
  <c r="Q668" i="16"/>
  <c r="Q669" i="16"/>
  <c r="Q670" i="16"/>
  <c r="Q671" i="16"/>
  <c r="Q672" i="16"/>
  <c r="Q673" i="16"/>
  <c r="Q674" i="16"/>
  <c r="Q675" i="16"/>
  <c r="Q676" i="16"/>
  <c r="Q677" i="16"/>
  <c r="Q678" i="16"/>
  <c r="Q679" i="16"/>
  <c r="Q680" i="16"/>
  <c r="Q681" i="16"/>
  <c r="Q682" i="16"/>
  <c r="Q683" i="16"/>
  <c r="Q684" i="16"/>
  <c r="Q685" i="16"/>
  <c r="Q686" i="16"/>
  <c r="Q687" i="16"/>
  <c r="Q688" i="16"/>
  <c r="Q689" i="16"/>
  <c r="Q690" i="16"/>
  <c r="Q691" i="16"/>
  <c r="Q692" i="16"/>
  <c r="Q693" i="16"/>
  <c r="Q694" i="16"/>
  <c r="Q695" i="16"/>
  <c r="Q696" i="16"/>
  <c r="Q697" i="16"/>
  <c r="Q698" i="16"/>
  <c r="Q699" i="16"/>
  <c r="Q700" i="16"/>
  <c r="Q701" i="16"/>
  <c r="Q702" i="16"/>
  <c r="Q703" i="16"/>
  <c r="Q704" i="16"/>
  <c r="Q705" i="16"/>
  <c r="Q706" i="16"/>
  <c r="Q707" i="16"/>
  <c r="Q708" i="16"/>
  <c r="Q709" i="16"/>
  <c r="Q710" i="16"/>
  <c r="Q711" i="16"/>
  <c r="Q712" i="16"/>
  <c r="Q713" i="16"/>
  <c r="Q714" i="16"/>
  <c r="Q715" i="16"/>
  <c r="Q716" i="16"/>
  <c r="Q717" i="16"/>
  <c r="Q718" i="16"/>
  <c r="Q719" i="16"/>
  <c r="Q720" i="16"/>
  <c r="Q721" i="16"/>
  <c r="Q722" i="16"/>
  <c r="Q723" i="16"/>
  <c r="Q724" i="16"/>
  <c r="Q725" i="16"/>
  <c r="Q726" i="16"/>
  <c r="Q727" i="16"/>
  <c r="Q728" i="16"/>
  <c r="Q729" i="16"/>
  <c r="Q730" i="16"/>
  <c r="Q731" i="16"/>
  <c r="Q732" i="16"/>
  <c r="Q733" i="16"/>
  <c r="Q734" i="16"/>
  <c r="Q735" i="16"/>
  <c r="Q736" i="16"/>
  <c r="Q737" i="16"/>
  <c r="Q738" i="16"/>
  <c r="Q739" i="16"/>
  <c r="Q740" i="16"/>
  <c r="Q741" i="16"/>
  <c r="Q742" i="16"/>
  <c r="Q743" i="16"/>
  <c r="Q744" i="16"/>
  <c r="Q745" i="16"/>
  <c r="Q746" i="16"/>
  <c r="Q747" i="16"/>
  <c r="Q748" i="16"/>
  <c r="Q749" i="16"/>
  <c r="Q750" i="16"/>
  <c r="Q751" i="16"/>
  <c r="Q752" i="16"/>
  <c r="Q753" i="16"/>
  <c r="Q754" i="16"/>
  <c r="Q755" i="16"/>
  <c r="Q756" i="16"/>
  <c r="Q757" i="16"/>
  <c r="Q758" i="16"/>
  <c r="Q759" i="16"/>
  <c r="Q760" i="16"/>
  <c r="Q761" i="16"/>
  <c r="Q762" i="16"/>
  <c r="Q763" i="16"/>
  <c r="Q764" i="16"/>
  <c r="Q765" i="16"/>
  <c r="Q766" i="16"/>
  <c r="Q767" i="16"/>
  <c r="Q768" i="16"/>
  <c r="Q769" i="16"/>
  <c r="Q770" i="16"/>
  <c r="Q771" i="16"/>
  <c r="Q772" i="16"/>
  <c r="Q773" i="16"/>
  <c r="Q774" i="16"/>
  <c r="Q775" i="16"/>
  <c r="Q776" i="16"/>
  <c r="Q777" i="16"/>
  <c r="Q778" i="16"/>
  <c r="Q779" i="16"/>
  <c r="Q780" i="16"/>
  <c r="Q781" i="16"/>
  <c r="Q782" i="16"/>
  <c r="Q783" i="16"/>
  <c r="Q784" i="16"/>
  <c r="Q785" i="16"/>
  <c r="Q786" i="16"/>
  <c r="Q787" i="16"/>
  <c r="Q788" i="16"/>
  <c r="Q789" i="16"/>
  <c r="Q790" i="16"/>
  <c r="Q791" i="16"/>
  <c r="Q792" i="16"/>
  <c r="Q793" i="16"/>
  <c r="Q794" i="16"/>
  <c r="Q795" i="16"/>
  <c r="Q796" i="16"/>
  <c r="Q797" i="16"/>
  <c r="Q798" i="16"/>
  <c r="Q799" i="16"/>
  <c r="Q800" i="16"/>
  <c r="Q801" i="16"/>
  <c r="Q802" i="16"/>
  <c r="Q803" i="16"/>
  <c r="Q804" i="16"/>
  <c r="Q805" i="16"/>
  <c r="Q806" i="16"/>
  <c r="Q807" i="16"/>
  <c r="Q808" i="16"/>
  <c r="Q809" i="16"/>
  <c r="Q810" i="16"/>
  <c r="Q811" i="16"/>
  <c r="Q812" i="16"/>
  <c r="Q813" i="16"/>
  <c r="Q814" i="16"/>
  <c r="Q815" i="16"/>
  <c r="Q816" i="16"/>
  <c r="Q817" i="16"/>
  <c r="Q818" i="16"/>
  <c r="Q819" i="16"/>
  <c r="Q820" i="16"/>
  <c r="Q821" i="16"/>
  <c r="Q822" i="16"/>
  <c r="Q823" i="16"/>
  <c r="Q824" i="16"/>
  <c r="Q825" i="16"/>
  <c r="Q826" i="16"/>
  <c r="Q827" i="16"/>
  <c r="Q828" i="16"/>
  <c r="Q829" i="16"/>
  <c r="Q830" i="16"/>
  <c r="Q831" i="16"/>
  <c r="Q832" i="16"/>
  <c r="Q833" i="16"/>
  <c r="Q834" i="16"/>
  <c r="Q835" i="16"/>
  <c r="Q836" i="16"/>
  <c r="Q837" i="16"/>
  <c r="Q838" i="16"/>
  <c r="Q839" i="16"/>
  <c r="Q840" i="16"/>
  <c r="Q841" i="16"/>
  <c r="Q842" i="16"/>
  <c r="Q843" i="16"/>
  <c r="Q844" i="16"/>
  <c r="Q845" i="16"/>
  <c r="Q846" i="16"/>
  <c r="Q847" i="16"/>
  <c r="Q848" i="16"/>
  <c r="Q849" i="16"/>
  <c r="Q850" i="16"/>
  <c r="Q851" i="16"/>
  <c r="Q852" i="16"/>
  <c r="Q853" i="16"/>
  <c r="Q854" i="16"/>
  <c r="Q855" i="16"/>
  <c r="Q856" i="16"/>
  <c r="Q857" i="16"/>
  <c r="Q858" i="16"/>
  <c r="Q859" i="16"/>
  <c r="Q860" i="16"/>
  <c r="Q861" i="16"/>
  <c r="Q862" i="16"/>
  <c r="Q863" i="16"/>
  <c r="Q864" i="16"/>
  <c r="Q865" i="16"/>
  <c r="Q866" i="16"/>
  <c r="Q867" i="16"/>
  <c r="Q868" i="16"/>
  <c r="Q869" i="16"/>
  <c r="Q870" i="16"/>
  <c r="Q871" i="16"/>
  <c r="Q872" i="16"/>
  <c r="Q873" i="16"/>
  <c r="Q874" i="16"/>
  <c r="Q875" i="16"/>
  <c r="Q876" i="16"/>
  <c r="Q877" i="16"/>
  <c r="Q878" i="16"/>
  <c r="Q879" i="16"/>
  <c r="Q880" i="16"/>
  <c r="Q881" i="16"/>
  <c r="Q882" i="16"/>
  <c r="Q883" i="16"/>
  <c r="Q884" i="16"/>
  <c r="Q885" i="16"/>
  <c r="Q886" i="16"/>
  <c r="Q887" i="16"/>
  <c r="Q888" i="16"/>
  <c r="Q889" i="16"/>
  <c r="Q890" i="16"/>
  <c r="Q891" i="16"/>
  <c r="Q892" i="16"/>
  <c r="Q893" i="16"/>
  <c r="Q894" i="16"/>
  <c r="Q895" i="16"/>
  <c r="Q896" i="16"/>
  <c r="Q897" i="16"/>
  <c r="Q898" i="16"/>
  <c r="Q899" i="16"/>
  <c r="Q900" i="16"/>
  <c r="Q901" i="16"/>
  <c r="Q902" i="16"/>
  <c r="Q903" i="16"/>
  <c r="Q904" i="16"/>
  <c r="Q905" i="16"/>
  <c r="Q906" i="16"/>
  <c r="Q907" i="16"/>
  <c r="Q908" i="16"/>
  <c r="Q909" i="16"/>
  <c r="Q910" i="16"/>
  <c r="Q911" i="16"/>
  <c r="Q912" i="16"/>
  <c r="Q913" i="16"/>
  <c r="Q914" i="16"/>
  <c r="Q915" i="16"/>
  <c r="Q916" i="16"/>
  <c r="Q917" i="16"/>
  <c r="Q918" i="16"/>
  <c r="Q919" i="16"/>
  <c r="Q920" i="16"/>
  <c r="Q921" i="16"/>
  <c r="Q922" i="16"/>
  <c r="Q923" i="16"/>
  <c r="Q924" i="16"/>
  <c r="Q925" i="16"/>
  <c r="Q926" i="16"/>
  <c r="Q927" i="16"/>
  <c r="Q928" i="16"/>
  <c r="Q929" i="16"/>
  <c r="Q930" i="16"/>
  <c r="Q931" i="16"/>
  <c r="Q932" i="16"/>
  <c r="Q933" i="16"/>
  <c r="Q934" i="16"/>
  <c r="Q935" i="16"/>
  <c r="Q936" i="16"/>
  <c r="Q937" i="16"/>
  <c r="Q938" i="16"/>
  <c r="Q939" i="16"/>
  <c r="Q940" i="16"/>
  <c r="Q941" i="16"/>
  <c r="Q942" i="16"/>
  <c r="Q943" i="16"/>
  <c r="Q944" i="16"/>
  <c r="Q945" i="16"/>
  <c r="Q946" i="16"/>
  <c r="Q947" i="16"/>
  <c r="Q948" i="16"/>
  <c r="Q949" i="16"/>
  <c r="Q950" i="16"/>
  <c r="Q951" i="16"/>
  <c r="Q952" i="16"/>
  <c r="Q953" i="16"/>
  <c r="Q954" i="16"/>
  <c r="Q955" i="16"/>
  <c r="Q956" i="16"/>
  <c r="Q957" i="16"/>
  <c r="Q958" i="16"/>
  <c r="Q959" i="16"/>
  <c r="Q960" i="16"/>
  <c r="Q961" i="16"/>
  <c r="Q962" i="16"/>
  <c r="Q963" i="16"/>
  <c r="Q964" i="16"/>
  <c r="Q965" i="16"/>
  <c r="Q966" i="16"/>
  <c r="Q967" i="16"/>
  <c r="Q968" i="16"/>
  <c r="Q969" i="16"/>
  <c r="Q970" i="16"/>
  <c r="Q971" i="16"/>
  <c r="Q972" i="16"/>
  <c r="Q973" i="16"/>
  <c r="Q974" i="16"/>
  <c r="Q975" i="16"/>
  <c r="Q976" i="16"/>
  <c r="Q977" i="16"/>
  <c r="Q978" i="16"/>
  <c r="Q979" i="16"/>
  <c r="Q980" i="16"/>
  <c r="Q981" i="16"/>
  <c r="Q982" i="16"/>
  <c r="Q983" i="16"/>
  <c r="Q984" i="16"/>
  <c r="Q985" i="16"/>
  <c r="Q986" i="16"/>
  <c r="Q987" i="16"/>
  <c r="Q988" i="16"/>
  <c r="Q989" i="16"/>
  <c r="Q990" i="16"/>
  <c r="Q991" i="16"/>
  <c r="Q992" i="16"/>
  <c r="Q993" i="16"/>
  <c r="Q994" i="16"/>
  <c r="Q995" i="16"/>
  <c r="Q996" i="16"/>
  <c r="Q997" i="16"/>
  <c r="Q998" i="16"/>
  <c r="Q999" i="16"/>
  <c r="Q1000" i="16"/>
  <c r="Q1001" i="16"/>
  <c r="Q1002" i="16"/>
  <c r="Q1003" i="16"/>
  <c r="Q1004" i="16"/>
  <c r="Q1005" i="16"/>
  <c r="Q1006" i="16"/>
  <c r="Q1007" i="16"/>
  <c r="Q1008" i="16"/>
  <c r="Q1009" i="16"/>
  <c r="Q1010" i="16"/>
  <c r="Q1011" i="16"/>
  <c r="Q1012" i="16"/>
  <c r="Q1013" i="16"/>
  <c r="Q1014" i="16"/>
  <c r="Q1015" i="16"/>
  <c r="Q1016" i="16"/>
  <c r="Q1017" i="16"/>
  <c r="Q1018" i="16"/>
  <c r="Q1019" i="16"/>
  <c r="Q1020" i="16"/>
  <c r="Q1021" i="16"/>
  <c r="Q1022" i="16"/>
  <c r="Q1023" i="16"/>
  <c r="Q1024" i="16"/>
  <c r="Q1025" i="16"/>
  <c r="Q1026" i="16"/>
  <c r="Q1027" i="16"/>
  <c r="Q1028" i="16"/>
  <c r="Q1029" i="16"/>
  <c r="Q1030" i="16"/>
  <c r="Q1031" i="16"/>
  <c r="Q1032" i="16"/>
  <c r="Q1033" i="16"/>
  <c r="Q1034" i="16"/>
  <c r="Q1035" i="16"/>
  <c r="Q1036" i="16"/>
  <c r="Q1037" i="16"/>
  <c r="Q1038" i="16"/>
  <c r="Q1039" i="16"/>
  <c r="Q1040" i="16"/>
  <c r="Q1041" i="16"/>
  <c r="Q1042" i="16"/>
  <c r="Q1043" i="16"/>
  <c r="Q1044" i="16"/>
  <c r="Q1045" i="16"/>
  <c r="Q1046" i="16"/>
  <c r="Q1047" i="16"/>
  <c r="Q1048" i="16"/>
  <c r="Q1049" i="16"/>
  <c r="Q1050" i="16"/>
  <c r="Q1051" i="16"/>
  <c r="Q1052" i="16"/>
  <c r="Q1053" i="16"/>
  <c r="Q1054" i="16"/>
  <c r="Q1055" i="16"/>
  <c r="Q1056" i="16"/>
  <c r="Q1057" i="16"/>
  <c r="Q1058" i="16"/>
  <c r="Q1059" i="16"/>
  <c r="Q1060" i="16"/>
  <c r="Q1061" i="16"/>
  <c r="Q1062" i="16"/>
  <c r="Q1063" i="16"/>
  <c r="Q1064" i="16"/>
  <c r="Q1065" i="16"/>
  <c r="Q1066" i="16"/>
  <c r="Q1067" i="16"/>
  <c r="Q1068" i="16"/>
  <c r="Q1069" i="16"/>
  <c r="Q1070" i="16"/>
  <c r="Q1071" i="16"/>
  <c r="Q1072" i="16"/>
  <c r="Q1073" i="16"/>
  <c r="Q1074" i="16"/>
  <c r="Q1075" i="16"/>
  <c r="Q1076" i="16"/>
  <c r="Q1077" i="16"/>
  <c r="Q1078" i="16"/>
  <c r="Q1079" i="16"/>
  <c r="Q1080" i="16"/>
  <c r="Q1081" i="16"/>
  <c r="Q1082" i="16"/>
  <c r="Q1083" i="16"/>
  <c r="Q1084" i="16"/>
  <c r="Q1085" i="16"/>
  <c r="Q1086" i="16"/>
  <c r="Q1087" i="16"/>
  <c r="Q1088" i="16"/>
  <c r="Q1089" i="16"/>
  <c r="Q1090" i="16"/>
  <c r="Q1091" i="16"/>
  <c r="Q1092" i="16"/>
  <c r="Q1093" i="16"/>
  <c r="Q1094" i="16"/>
  <c r="Q1095" i="16"/>
  <c r="Q1096" i="16"/>
  <c r="Q1097" i="16"/>
  <c r="Q1098" i="16"/>
  <c r="Q1099" i="16"/>
  <c r="Q1100" i="16"/>
  <c r="Q1101" i="16"/>
  <c r="Q1102" i="16"/>
  <c r="Q1103" i="16"/>
  <c r="Q1104" i="16"/>
  <c r="Q1105" i="16"/>
  <c r="Q1106" i="16"/>
  <c r="Q1107" i="16"/>
  <c r="Q1108" i="16"/>
  <c r="Q1109" i="16"/>
  <c r="Q1110" i="16"/>
  <c r="Q1111" i="16"/>
  <c r="Q1112" i="16"/>
  <c r="Q1113" i="16"/>
  <c r="Q1114" i="16"/>
  <c r="Q1115" i="16"/>
  <c r="Q1116" i="16"/>
  <c r="Q1117" i="16"/>
  <c r="Q1118" i="16"/>
  <c r="Q1119" i="16"/>
  <c r="Q1120" i="16"/>
  <c r="Q1121" i="16"/>
  <c r="Q1122" i="16"/>
  <c r="Q1123" i="16"/>
  <c r="Q1124" i="16"/>
  <c r="Q1125" i="16"/>
  <c r="Q1126" i="16"/>
  <c r="Q1127" i="16"/>
  <c r="Q1128" i="16"/>
  <c r="Q1129" i="16"/>
  <c r="Q1130" i="16"/>
  <c r="Q1131" i="16"/>
  <c r="Q1132" i="16"/>
  <c r="Q1133" i="16"/>
  <c r="Q1134" i="16"/>
  <c r="Q1135" i="16"/>
  <c r="Q1136" i="16"/>
  <c r="Q1137" i="16"/>
  <c r="Q1138" i="16"/>
  <c r="Q1139" i="16"/>
  <c r="Q1140" i="16"/>
  <c r="Q1141" i="16"/>
  <c r="Q1142" i="16"/>
  <c r="Q1143" i="16"/>
  <c r="Q1144" i="16"/>
  <c r="Q1145" i="16"/>
  <c r="Q1146" i="16"/>
  <c r="Q1147" i="16"/>
  <c r="Q1148" i="16"/>
  <c r="Q1149" i="16"/>
  <c r="Q1150" i="16"/>
  <c r="Q1151" i="16"/>
  <c r="Q1152" i="16"/>
  <c r="Q1153" i="16"/>
  <c r="Q1154" i="16"/>
  <c r="Q1155" i="16"/>
  <c r="Q1156" i="16"/>
  <c r="Q1157" i="16"/>
  <c r="Q1158" i="16"/>
  <c r="Q1159" i="16"/>
  <c r="Q1160" i="16"/>
  <c r="Q1161" i="16"/>
  <c r="Q1162" i="16"/>
  <c r="Q1163" i="16"/>
  <c r="Q1164" i="16"/>
  <c r="Q1165" i="16"/>
  <c r="Q1166" i="16"/>
  <c r="Q1167" i="16"/>
  <c r="Q1168" i="16"/>
  <c r="Q1169" i="16"/>
  <c r="Q1170" i="16"/>
  <c r="Q1171" i="16"/>
  <c r="Q1172" i="16"/>
  <c r="Q1173" i="16"/>
  <c r="Q1174" i="16"/>
  <c r="Q1175" i="16"/>
  <c r="Q1176" i="16"/>
  <c r="Q1177" i="16"/>
  <c r="Q1178" i="16"/>
  <c r="Q1179" i="16"/>
  <c r="Q1180" i="16"/>
  <c r="Q1181" i="16"/>
  <c r="Q1182" i="16"/>
  <c r="Q1183" i="16"/>
  <c r="Q1184" i="16"/>
  <c r="Q1185" i="16"/>
  <c r="Q1186" i="16"/>
  <c r="Q1187" i="16"/>
  <c r="Q1188" i="16"/>
  <c r="Q1189" i="16"/>
  <c r="Q1190" i="16"/>
  <c r="Q1191" i="16"/>
  <c r="Q1192" i="16"/>
  <c r="Q1193" i="16"/>
  <c r="Q1194" i="16"/>
  <c r="Q1195" i="16"/>
  <c r="Q1196" i="16"/>
  <c r="Q1197" i="16"/>
  <c r="Q1198" i="16"/>
  <c r="Q1199" i="16"/>
  <c r="Q1200" i="16"/>
  <c r="Q1201" i="16"/>
  <c r="Q1202" i="16"/>
  <c r="Q1203" i="16"/>
  <c r="Q1204" i="16"/>
  <c r="Q1205" i="16"/>
  <c r="Q1206" i="16"/>
  <c r="Q1207" i="16"/>
  <c r="Q1208" i="16"/>
  <c r="Q1209" i="16"/>
  <c r="Q1210" i="16"/>
  <c r="Q1211" i="16"/>
  <c r="Q1212" i="16"/>
  <c r="Q1213" i="16"/>
  <c r="Q1214" i="16"/>
  <c r="Q1215" i="16"/>
  <c r="Q1216" i="16"/>
  <c r="Q1217" i="16"/>
  <c r="Q1218" i="16"/>
  <c r="Q1219" i="16"/>
  <c r="Q1220" i="16"/>
  <c r="Q1221" i="16"/>
  <c r="Q1222" i="16"/>
  <c r="Q1223" i="16"/>
  <c r="Q1224" i="16"/>
  <c r="Q1225" i="16"/>
  <c r="Q1226" i="16"/>
  <c r="Q1227" i="16"/>
  <c r="Q1228" i="16"/>
  <c r="Q1229" i="16"/>
  <c r="Q1230" i="16"/>
  <c r="Q1231" i="16"/>
  <c r="Q1232" i="16"/>
  <c r="Q1233" i="16"/>
  <c r="Q1234" i="16"/>
  <c r="Q1235" i="16"/>
  <c r="Q1236" i="16"/>
  <c r="Q1237" i="16"/>
  <c r="Q1238" i="16"/>
  <c r="Q1239" i="16"/>
  <c r="Q1240" i="16"/>
  <c r="Q1241" i="16"/>
  <c r="Q1242" i="16"/>
  <c r="Q1243" i="16"/>
  <c r="Q1244" i="16"/>
  <c r="Q1245" i="16"/>
  <c r="Q1246" i="16"/>
  <c r="Q1247" i="16"/>
  <c r="Q1248" i="16"/>
  <c r="Q1249" i="16"/>
  <c r="Q2" i="16"/>
  <c r="BK72" i="16"/>
  <c r="BK73" i="16"/>
  <c r="BK74" i="16"/>
  <c r="BK75" i="16"/>
  <c r="BK76" i="16"/>
  <c r="BK77" i="16"/>
  <c r="BK78" i="16"/>
  <c r="BK79" i="16"/>
  <c r="BK80" i="16"/>
  <c r="BK81" i="16"/>
  <c r="BK82" i="16"/>
  <c r="BK83" i="16"/>
  <c r="BK84" i="16"/>
  <c r="BK85" i="16"/>
  <c r="BK86" i="16"/>
  <c r="BK87" i="16"/>
  <c r="BK88" i="16"/>
  <c r="BK89" i="16"/>
  <c r="BK90" i="16"/>
  <c r="BK91" i="16"/>
  <c r="BK92" i="16"/>
  <c r="BK93" i="16"/>
  <c r="BK94" i="16"/>
  <c r="BK95" i="16"/>
  <c r="BK96" i="16"/>
  <c r="BK97" i="16"/>
  <c r="BK98" i="16"/>
  <c r="BK99" i="16"/>
  <c r="BK100" i="16"/>
  <c r="BK101" i="16"/>
  <c r="BK102" i="16"/>
  <c r="BK103" i="16"/>
  <c r="BK104" i="16"/>
  <c r="BK105" i="16"/>
  <c r="BK106" i="16"/>
  <c r="BK107" i="16"/>
  <c r="BK108" i="16"/>
  <c r="BK109" i="16"/>
  <c r="BK110" i="16"/>
  <c r="BK111" i="16"/>
  <c r="BK112" i="16"/>
  <c r="BK113" i="16"/>
  <c r="BK114" i="16"/>
  <c r="BK115" i="16"/>
  <c r="BK116" i="16"/>
  <c r="BK117" i="16"/>
  <c r="BK118" i="16"/>
  <c r="BK119" i="16"/>
  <c r="BK120" i="16"/>
  <c r="BK121" i="16"/>
  <c r="BK122" i="16"/>
  <c r="BK123" i="16"/>
  <c r="BK124" i="16"/>
  <c r="BK125" i="16"/>
  <c r="BK126" i="16"/>
  <c r="BK127" i="16"/>
  <c r="BK128" i="16"/>
  <c r="BK129" i="16"/>
  <c r="BK130" i="16"/>
  <c r="BK131" i="16"/>
  <c r="BK132" i="16"/>
  <c r="BK133" i="16"/>
  <c r="BK134" i="16"/>
  <c r="BK135" i="16"/>
  <c r="BK136" i="16"/>
  <c r="BK137" i="16"/>
  <c r="BK138" i="16"/>
  <c r="BK139" i="16"/>
  <c r="BK140" i="16"/>
  <c r="BK141" i="16"/>
  <c r="BK142" i="16"/>
  <c r="BK143" i="16"/>
  <c r="BK144" i="16"/>
  <c r="BK145" i="16"/>
  <c r="BK146" i="16"/>
  <c r="BK147" i="16"/>
  <c r="BK148" i="16"/>
  <c r="BK149" i="16"/>
  <c r="BK150" i="16"/>
  <c r="BK151" i="16"/>
  <c r="BK152" i="16"/>
  <c r="BK153" i="16"/>
  <c r="BK154" i="16"/>
  <c r="BK155" i="16"/>
  <c r="BK156" i="16"/>
  <c r="BK157" i="16"/>
  <c r="BK158" i="16"/>
  <c r="BK159" i="16"/>
  <c r="BK160" i="16"/>
  <c r="BK161" i="16"/>
  <c r="BK162" i="16"/>
  <c r="BK163" i="16"/>
  <c r="BK164" i="16"/>
  <c r="BK165" i="16"/>
  <c r="BK166" i="16"/>
  <c r="BK167" i="16"/>
  <c r="BK168" i="16"/>
  <c r="BK169" i="16"/>
  <c r="BK170" i="16"/>
  <c r="BK171" i="16"/>
  <c r="BK172" i="16"/>
  <c r="BK173" i="16"/>
  <c r="BK174" i="16"/>
  <c r="BK175" i="16"/>
  <c r="BK176" i="16"/>
  <c r="BK177" i="16"/>
  <c r="BK178" i="16"/>
  <c r="BK179" i="16"/>
  <c r="BK180" i="16"/>
  <c r="BK181" i="16"/>
  <c r="BK182" i="16"/>
  <c r="BK183" i="16"/>
  <c r="BK184" i="16"/>
  <c r="BK185" i="16"/>
  <c r="BK186" i="16"/>
  <c r="BK187" i="16"/>
  <c r="BK188" i="16"/>
  <c r="BK189" i="16"/>
  <c r="BK190" i="16"/>
  <c r="BK191" i="16"/>
  <c r="BK192" i="16"/>
  <c r="BK193" i="16"/>
  <c r="BK194" i="16"/>
  <c r="BK195" i="16"/>
  <c r="BK196" i="16"/>
  <c r="BK197" i="16"/>
  <c r="BK198" i="16"/>
  <c r="BK199" i="16"/>
  <c r="BK200" i="16"/>
  <c r="BK201" i="16"/>
  <c r="BK202" i="16"/>
  <c r="BK203" i="16"/>
  <c r="BK204" i="16"/>
  <c r="BK205" i="16"/>
  <c r="BK206" i="16"/>
  <c r="BK207" i="16"/>
  <c r="BK208" i="16"/>
  <c r="BK209" i="16"/>
  <c r="BK210" i="16"/>
  <c r="BK211" i="16"/>
  <c r="BK212" i="16"/>
  <c r="BK213" i="16"/>
  <c r="BK214" i="16"/>
  <c r="BK215" i="16"/>
  <c r="BK216" i="16"/>
  <c r="BK217" i="16"/>
  <c r="BK218" i="16"/>
  <c r="BK219" i="16"/>
  <c r="BK220" i="16"/>
  <c r="BK221" i="16"/>
  <c r="BK222" i="16"/>
  <c r="BK223" i="16"/>
  <c r="BK224" i="16"/>
  <c r="BK225" i="16"/>
  <c r="BK226" i="16"/>
  <c r="BK227" i="16"/>
  <c r="BK228" i="16"/>
  <c r="BK229" i="16"/>
  <c r="BK230" i="16"/>
  <c r="BK231" i="16"/>
  <c r="BK232" i="16"/>
  <c r="BK233" i="16"/>
  <c r="BK234" i="16"/>
  <c r="BK235" i="16"/>
  <c r="BK236" i="16"/>
  <c r="BK237" i="16"/>
  <c r="BK238" i="16"/>
  <c r="BK239" i="16"/>
  <c r="BK240" i="16"/>
  <c r="BK241" i="16"/>
  <c r="BK242" i="16"/>
  <c r="BK243" i="16"/>
  <c r="BK244" i="16"/>
  <c r="BK245" i="16"/>
  <c r="BK246" i="16"/>
  <c r="BK247" i="16"/>
  <c r="BK248" i="16"/>
  <c r="BK249" i="16"/>
  <c r="BK250" i="16"/>
  <c r="BK251" i="16"/>
  <c r="BK252" i="16"/>
  <c r="BK253" i="16"/>
  <c r="BK254" i="16"/>
  <c r="BK255" i="16"/>
  <c r="BK256" i="16"/>
  <c r="BK257" i="16"/>
  <c r="BK258" i="16"/>
  <c r="BK259" i="16"/>
  <c r="BK260" i="16"/>
  <c r="BK261" i="16"/>
  <c r="BK262" i="16"/>
  <c r="BK263" i="16"/>
  <c r="BK264" i="16"/>
  <c r="BK265" i="16"/>
  <c r="BK266" i="16"/>
  <c r="BK267" i="16"/>
  <c r="BK268" i="16"/>
  <c r="BK269" i="16"/>
  <c r="BK270" i="16"/>
  <c r="BK271" i="16"/>
  <c r="BK272" i="16"/>
  <c r="BK273" i="16"/>
  <c r="BK274" i="16"/>
  <c r="BK275" i="16"/>
  <c r="BK276" i="16"/>
  <c r="BK277" i="16"/>
  <c r="BK278" i="16"/>
  <c r="BK279" i="16"/>
  <c r="BK280" i="16"/>
  <c r="BK281" i="16"/>
  <c r="BK282" i="16"/>
  <c r="BK283" i="16"/>
  <c r="BK284" i="16"/>
  <c r="BK285" i="16"/>
  <c r="BK286" i="16"/>
  <c r="BK287" i="16"/>
  <c r="BK288" i="16"/>
  <c r="BK289" i="16"/>
  <c r="BK290" i="16"/>
  <c r="BK291" i="16"/>
  <c r="BK292" i="16"/>
  <c r="BK293" i="16"/>
  <c r="BK294" i="16"/>
  <c r="BK295" i="16"/>
  <c r="BK296" i="16"/>
  <c r="BK297" i="16"/>
  <c r="BK298" i="16"/>
  <c r="BK299" i="16"/>
  <c r="BK300" i="16"/>
  <c r="BK301" i="16"/>
  <c r="BK302" i="16"/>
  <c r="BK303" i="16"/>
  <c r="BK304" i="16"/>
  <c r="BK305" i="16"/>
  <c r="BK306" i="16"/>
  <c r="BK307" i="16"/>
  <c r="BK308" i="16"/>
  <c r="BK309" i="16"/>
  <c r="BK310" i="16"/>
  <c r="BK311" i="16"/>
  <c r="BK312" i="16"/>
  <c r="BK313" i="16"/>
  <c r="BK314" i="16"/>
  <c r="BK315" i="16"/>
  <c r="BK316" i="16"/>
  <c r="BK317" i="16"/>
  <c r="BK318" i="16"/>
  <c r="BK319" i="16"/>
  <c r="BK320" i="16"/>
  <c r="BK321" i="16"/>
  <c r="BK322" i="16"/>
  <c r="BK323" i="16"/>
  <c r="BK324" i="16"/>
  <c r="BK325" i="16"/>
  <c r="BK326" i="16"/>
  <c r="BK327" i="16"/>
  <c r="BK328" i="16"/>
  <c r="BK329" i="16"/>
  <c r="BK330" i="16"/>
  <c r="BK331" i="16"/>
  <c r="BK332" i="16"/>
  <c r="BK333" i="16"/>
  <c r="BK334" i="16"/>
  <c r="BK335" i="16"/>
  <c r="BK336" i="16"/>
  <c r="BK337" i="16"/>
  <c r="BK338" i="16"/>
  <c r="BK339" i="16"/>
  <c r="BK340" i="16"/>
  <c r="BK341" i="16"/>
  <c r="BK342" i="16"/>
  <c r="BK343" i="16"/>
  <c r="BK344" i="16"/>
  <c r="BK345" i="16"/>
  <c r="BK346" i="16"/>
  <c r="BK347" i="16"/>
  <c r="BK348" i="16"/>
  <c r="BK349" i="16"/>
  <c r="BK350" i="16"/>
  <c r="BK351" i="16"/>
  <c r="BK352" i="16"/>
  <c r="BK353" i="16"/>
  <c r="BK354" i="16"/>
  <c r="BK355" i="16"/>
  <c r="BK356" i="16"/>
  <c r="BK357" i="16"/>
  <c r="BK358" i="16"/>
  <c r="BK359" i="16"/>
  <c r="BK360" i="16"/>
  <c r="BK361" i="16"/>
  <c r="BK362" i="16"/>
  <c r="BK363" i="16"/>
  <c r="BK364" i="16"/>
  <c r="BK365" i="16"/>
  <c r="BK366" i="16"/>
  <c r="BK367" i="16"/>
  <c r="BK368" i="16"/>
  <c r="BK369" i="16"/>
  <c r="BK370" i="16"/>
  <c r="BK371" i="16"/>
  <c r="BK372" i="16"/>
  <c r="BK373" i="16"/>
  <c r="BK374" i="16"/>
  <c r="BK375" i="16"/>
  <c r="BK376" i="16"/>
  <c r="BK377" i="16"/>
  <c r="BK378" i="16"/>
  <c r="BK379" i="16"/>
  <c r="BK380" i="16"/>
  <c r="BK381" i="16"/>
  <c r="BK382" i="16"/>
  <c r="BK383" i="16"/>
  <c r="BK384" i="16"/>
  <c r="BK385" i="16"/>
  <c r="BK386" i="16"/>
  <c r="BK387" i="16"/>
  <c r="BK388" i="16"/>
  <c r="BK389" i="16"/>
  <c r="BK390" i="16"/>
  <c r="BK391" i="16"/>
  <c r="BK392" i="16"/>
  <c r="BK393" i="16"/>
  <c r="BK394" i="16"/>
  <c r="BK395" i="16"/>
  <c r="BK396" i="16"/>
  <c r="BK397" i="16"/>
  <c r="BK398" i="16"/>
  <c r="BK399" i="16"/>
  <c r="BK400" i="16"/>
  <c r="BK401" i="16"/>
  <c r="BK402" i="16"/>
  <c r="BK403" i="16"/>
  <c r="BK404" i="16"/>
  <c r="BK405" i="16"/>
  <c r="BK406" i="16"/>
  <c r="BK407" i="16"/>
  <c r="BK408" i="16"/>
  <c r="BK409" i="16"/>
  <c r="BK410" i="16"/>
  <c r="BK411" i="16"/>
  <c r="BK412" i="16"/>
  <c r="BK413" i="16"/>
  <c r="BK414" i="16"/>
  <c r="BK415" i="16"/>
  <c r="BK416" i="16"/>
  <c r="BK417" i="16"/>
  <c r="BK418" i="16"/>
  <c r="BK419" i="16"/>
  <c r="BK420" i="16"/>
  <c r="BK421" i="16"/>
  <c r="BK422" i="16"/>
  <c r="BK423" i="16"/>
  <c r="BK424" i="16"/>
  <c r="BK425" i="16"/>
  <c r="BK426" i="16"/>
  <c r="BK427" i="16"/>
  <c r="BK428" i="16"/>
  <c r="BK429" i="16"/>
  <c r="BK430" i="16"/>
  <c r="BK431" i="16"/>
  <c r="BK432" i="16"/>
  <c r="BK433" i="16"/>
  <c r="BK434" i="16"/>
  <c r="BK435" i="16"/>
  <c r="BK436" i="16"/>
  <c r="BK437" i="16"/>
  <c r="BK438" i="16"/>
  <c r="BK439" i="16"/>
  <c r="BK440" i="16"/>
  <c r="BK441" i="16"/>
  <c r="BK442" i="16"/>
  <c r="BK443" i="16"/>
  <c r="BK444" i="16"/>
  <c r="BK445" i="16"/>
  <c r="BK446" i="16"/>
  <c r="BK447" i="16"/>
  <c r="BK448" i="16"/>
  <c r="BK449" i="16"/>
  <c r="BK450" i="16"/>
  <c r="BK451" i="16"/>
  <c r="BK452" i="16"/>
  <c r="BK453" i="16"/>
  <c r="BK454" i="16"/>
  <c r="BK455" i="16"/>
  <c r="BK456" i="16"/>
  <c r="BK457" i="16"/>
  <c r="BK458" i="16"/>
  <c r="BK459" i="16"/>
  <c r="BK460" i="16"/>
  <c r="BK461" i="16"/>
  <c r="BK462" i="16"/>
  <c r="BK463" i="16"/>
  <c r="BK464" i="16"/>
  <c r="BK465" i="16"/>
  <c r="BK466" i="16"/>
  <c r="BK467" i="16"/>
  <c r="BK468" i="16"/>
  <c r="BK469" i="16"/>
  <c r="BK470" i="16"/>
  <c r="BK471" i="16"/>
  <c r="BK472" i="16"/>
  <c r="BK473" i="16"/>
  <c r="BK474" i="16"/>
  <c r="BK475" i="16"/>
  <c r="BK476" i="16"/>
  <c r="BK477" i="16"/>
  <c r="BK478" i="16"/>
  <c r="BK479" i="16"/>
  <c r="BK480" i="16"/>
  <c r="BK481" i="16"/>
  <c r="BK482" i="16"/>
  <c r="BK483" i="16"/>
  <c r="BK484" i="16"/>
  <c r="BK485" i="16"/>
  <c r="BK486" i="16"/>
  <c r="BK487" i="16"/>
  <c r="BK488" i="16"/>
  <c r="BK489" i="16"/>
  <c r="BK490" i="16"/>
  <c r="BK491" i="16"/>
  <c r="BK492" i="16"/>
  <c r="BK493" i="16"/>
  <c r="BK494" i="16"/>
  <c r="BK495" i="16"/>
  <c r="BK496" i="16"/>
  <c r="BK497" i="16"/>
  <c r="BK498" i="16"/>
  <c r="BK499" i="16"/>
  <c r="BK500" i="16"/>
  <c r="BK501" i="16"/>
  <c r="BK502" i="16"/>
  <c r="BK503" i="16"/>
  <c r="BK504" i="16"/>
  <c r="BK505" i="16"/>
  <c r="BK506" i="16"/>
  <c r="BK507" i="16"/>
  <c r="BK508" i="16"/>
  <c r="BK509" i="16"/>
  <c r="BK510" i="16"/>
  <c r="BK511" i="16"/>
  <c r="BK512" i="16"/>
  <c r="BK513" i="16"/>
  <c r="BK514" i="16"/>
  <c r="BK515" i="16"/>
  <c r="BK516" i="16"/>
  <c r="BK517" i="16"/>
  <c r="BK518" i="16"/>
  <c r="BK519" i="16"/>
  <c r="BK520" i="16"/>
  <c r="BK521" i="16"/>
  <c r="BK522" i="16"/>
  <c r="BK523" i="16"/>
  <c r="BK524" i="16"/>
  <c r="BK525" i="16"/>
  <c r="BK526" i="16"/>
  <c r="BK527" i="16"/>
  <c r="BK528" i="16"/>
  <c r="BK529" i="16"/>
  <c r="BK530" i="16"/>
  <c r="BK531" i="16"/>
  <c r="BK532" i="16"/>
  <c r="BK533" i="16"/>
  <c r="BK534" i="16"/>
  <c r="BK535" i="16"/>
  <c r="BK536" i="16"/>
  <c r="BK537" i="16"/>
  <c r="BK538" i="16"/>
  <c r="BK539" i="16"/>
  <c r="BK540" i="16"/>
  <c r="BK541" i="16"/>
  <c r="BK542" i="16"/>
  <c r="BK543" i="16"/>
  <c r="BK544" i="16"/>
  <c r="BK545" i="16"/>
  <c r="BK546" i="16"/>
  <c r="BK547" i="16"/>
  <c r="BK548" i="16"/>
  <c r="BK549" i="16"/>
  <c r="BK550" i="16"/>
  <c r="BK551" i="16"/>
  <c r="BK552" i="16"/>
  <c r="BK553" i="16"/>
  <c r="BK554" i="16"/>
  <c r="BK555" i="16"/>
  <c r="BK556" i="16"/>
  <c r="BK557" i="16"/>
  <c r="BK558" i="16"/>
  <c r="BK559" i="16"/>
  <c r="BK560" i="16"/>
  <c r="BK561" i="16"/>
  <c r="BK562" i="16"/>
  <c r="BK563" i="16"/>
  <c r="BK564" i="16"/>
  <c r="BK565" i="16"/>
  <c r="BK566" i="16"/>
  <c r="BK567" i="16"/>
  <c r="BK568" i="16"/>
  <c r="BK569" i="16"/>
  <c r="BK570" i="16"/>
  <c r="BK571" i="16"/>
  <c r="BK572" i="16"/>
  <c r="BK573" i="16"/>
  <c r="BK574" i="16"/>
  <c r="BK575" i="16"/>
  <c r="BK576" i="16"/>
  <c r="BK577" i="16"/>
  <c r="BK578" i="16"/>
  <c r="BK579" i="16"/>
  <c r="BK580" i="16"/>
  <c r="BK581" i="16"/>
  <c r="BK582" i="16"/>
  <c r="BK583" i="16"/>
  <c r="BK584" i="16"/>
  <c r="BK585" i="16"/>
  <c r="BK586" i="16"/>
  <c r="BK587" i="16"/>
  <c r="BK588" i="16"/>
  <c r="BK589" i="16"/>
  <c r="BK590" i="16"/>
  <c r="BK591" i="16"/>
  <c r="BK592" i="16"/>
  <c r="BK593" i="16"/>
  <c r="BK594" i="16"/>
  <c r="BK595" i="16"/>
  <c r="BK596" i="16"/>
  <c r="BK597" i="16"/>
  <c r="BK598" i="16"/>
  <c r="BK599" i="16"/>
  <c r="BK600" i="16"/>
  <c r="BK601" i="16"/>
  <c r="BK602" i="16"/>
  <c r="BK603" i="16"/>
  <c r="BK604" i="16"/>
  <c r="BK605" i="16"/>
  <c r="BK606" i="16"/>
  <c r="BK607" i="16"/>
  <c r="BK608" i="16"/>
  <c r="BK609" i="16"/>
  <c r="BK610" i="16"/>
  <c r="BK611" i="16"/>
  <c r="BK612" i="16"/>
  <c r="BK613" i="16"/>
  <c r="BK614" i="16"/>
  <c r="BK615" i="16"/>
  <c r="BK616" i="16"/>
  <c r="BK617" i="16"/>
  <c r="BK618" i="16"/>
  <c r="BK619" i="16"/>
  <c r="BK620" i="16"/>
  <c r="BK621" i="16"/>
  <c r="BK622" i="16"/>
  <c r="BK623" i="16"/>
  <c r="BK624" i="16"/>
  <c r="BK625" i="16"/>
  <c r="BK626" i="16"/>
  <c r="BK627" i="16"/>
  <c r="BK628" i="16"/>
  <c r="BK629" i="16"/>
  <c r="BK630" i="16"/>
  <c r="BK631" i="16"/>
  <c r="BK632" i="16"/>
  <c r="BK633" i="16"/>
  <c r="BK634" i="16"/>
  <c r="BK635" i="16"/>
  <c r="BK636" i="16"/>
  <c r="BK637" i="16"/>
  <c r="BK638" i="16"/>
  <c r="BK639" i="16"/>
  <c r="BK640" i="16"/>
  <c r="BK641" i="16"/>
  <c r="BK642" i="16"/>
  <c r="BK643" i="16"/>
  <c r="BK644" i="16"/>
  <c r="BK645" i="16"/>
  <c r="BK646" i="16"/>
  <c r="BK647" i="16"/>
  <c r="BK648" i="16"/>
  <c r="BK649" i="16"/>
  <c r="BK650" i="16"/>
  <c r="BK651" i="16"/>
  <c r="BK652" i="16"/>
  <c r="BK653" i="16"/>
  <c r="BK654" i="16"/>
  <c r="BK655" i="16"/>
  <c r="BK656" i="16"/>
  <c r="BK657" i="16"/>
  <c r="BK658" i="16"/>
  <c r="BK659" i="16"/>
  <c r="BK660" i="16"/>
  <c r="BK661" i="16"/>
  <c r="BK662" i="16"/>
  <c r="BK663" i="16"/>
  <c r="BK664" i="16"/>
  <c r="BK665" i="16"/>
  <c r="BK666" i="16"/>
  <c r="BK667" i="16"/>
  <c r="BK668" i="16"/>
  <c r="BK669" i="16"/>
  <c r="BK670" i="16"/>
  <c r="BK671" i="16"/>
  <c r="BK672" i="16"/>
  <c r="BK673" i="16"/>
  <c r="BK674" i="16"/>
  <c r="BK675" i="16"/>
  <c r="BK676" i="16"/>
  <c r="BK677" i="16"/>
  <c r="BK678" i="16"/>
  <c r="BK679" i="16"/>
  <c r="BK680" i="16"/>
  <c r="BK681" i="16"/>
  <c r="BK682" i="16"/>
  <c r="BK683" i="16"/>
  <c r="BK684" i="16"/>
  <c r="BK685" i="16"/>
  <c r="BK686" i="16"/>
  <c r="BK687" i="16"/>
  <c r="BK688" i="16"/>
  <c r="BK689" i="16"/>
  <c r="BK690" i="16"/>
  <c r="BK691" i="16"/>
  <c r="BK692" i="16"/>
  <c r="BK693" i="16"/>
  <c r="BK694" i="16"/>
  <c r="BK695" i="16"/>
  <c r="BK696" i="16"/>
  <c r="BK697" i="16"/>
  <c r="BK698" i="16"/>
  <c r="BK699" i="16"/>
  <c r="BK700" i="16"/>
  <c r="BK701" i="16"/>
  <c r="BK702" i="16"/>
  <c r="BK703" i="16"/>
  <c r="BK704" i="16"/>
  <c r="BK705" i="16"/>
  <c r="BK706" i="16"/>
  <c r="BK707" i="16"/>
  <c r="BK708" i="16"/>
  <c r="BK709" i="16"/>
  <c r="BK710" i="16"/>
  <c r="BK711" i="16"/>
  <c r="BK712" i="16"/>
  <c r="BK713" i="16"/>
  <c r="BK714" i="16"/>
  <c r="BK715" i="16"/>
  <c r="BK716" i="16"/>
  <c r="BK717" i="16"/>
  <c r="BK718" i="16"/>
  <c r="BK719" i="16"/>
  <c r="BK720" i="16"/>
  <c r="BK721" i="16"/>
  <c r="BK722" i="16"/>
  <c r="BK723" i="16"/>
  <c r="BK724" i="16"/>
  <c r="BK725" i="16"/>
  <c r="BK726" i="16"/>
  <c r="BK727" i="16"/>
  <c r="BK728" i="16"/>
  <c r="BK729" i="16"/>
  <c r="BK730" i="16"/>
  <c r="BK731" i="16"/>
  <c r="BK732" i="16"/>
  <c r="BK733" i="16"/>
  <c r="BK734" i="16"/>
  <c r="BK735" i="16"/>
  <c r="BK736" i="16"/>
  <c r="BK737" i="16"/>
  <c r="BK738" i="16"/>
  <c r="BK739" i="16"/>
  <c r="BK740" i="16"/>
  <c r="BK741" i="16"/>
  <c r="BK742" i="16"/>
  <c r="BK743" i="16"/>
  <c r="BK744" i="16"/>
  <c r="BK745" i="16"/>
  <c r="BK746" i="16"/>
  <c r="BK747" i="16"/>
  <c r="BK748" i="16"/>
  <c r="BK749" i="16"/>
  <c r="BK750" i="16"/>
  <c r="BK751" i="16"/>
  <c r="BK752" i="16"/>
  <c r="BK753" i="16"/>
  <c r="BK754" i="16"/>
  <c r="BK755" i="16"/>
  <c r="BK756" i="16"/>
  <c r="BK757" i="16"/>
  <c r="BK758" i="16"/>
  <c r="BK759" i="16"/>
  <c r="BK760" i="16"/>
  <c r="BK761" i="16"/>
  <c r="BK762" i="16"/>
  <c r="BK763" i="16"/>
  <c r="BK764" i="16"/>
  <c r="BK765" i="16"/>
  <c r="BK766" i="16"/>
  <c r="BK767" i="16"/>
  <c r="BK768" i="16"/>
  <c r="BK769" i="16"/>
  <c r="BK770" i="16"/>
  <c r="BK771" i="16"/>
  <c r="BK772" i="16"/>
  <c r="BK773" i="16"/>
  <c r="BK774" i="16"/>
  <c r="BK775" i="16"/>
  <c r="BK776" i="16"/>
  <c r="BK777" i="16"/>
  <c r="BK778" i="16"/>
  <c r="BK779" i="16"/>
  <c r="BK780" i="16"/>
  <c r="BK781" i="16"/>
  <c r="BK782" i="16"/>
  <c r="BK783" i="16"/>
  <c r="BK784" i="16"/>
  <c r="BK785" i="16"/>
  <c r="BK786" i="16"/>
  <c r="BK787" i="16"/>
  <c r="BK788" i="16"/>
  <c r="BK789" i="16"/>
  <c r="BK790" i="16"/>
  <c r="BK791" i="16"/>
  <c r="BK792" i="16"/>
  <c r="BK793" i="16"/>
  <c r="BK794" i="16"/>
  <c r="BK795" i="16"/>
  <c r="BK796" i="16"/>
  <c r="BK797" i="16"/>
  <c r="BK798" i="16"/>
  <c r="BK799" i="16"/>
  <c r="BK800" i="16"/>
  <c r="BK801" i="16"/>
  <c r="BK802" i="16"/>
  <c r="BK803" i="16"/>
  <c r="BK804" i="16"/>
  <c r="BK805" i="16"/>
  <c r="BK806" i="16"/>
  <c r="BK807" i="16"/>
  <c r="BK808" i="16"/>
  <c r="BK809" i="16"/>
  <c r="BK810" i="16"/>
  <c r="BK811" i="16"/>
  <c r="BK812" i="16"/>
  <c r="BK813" i="16"/>
  <c r="BK814" i="16"/>
  <c r="BK815" i="16"/>
  <c r="BK816" i="16"/>
  <c r="BK817" i="16"/>
  <c r="BK818" i="16"/>
  <c r="BK819" i="16"/>
  <c r="BK820" i="16"/>
  <c r="BK821" i="16"/>
  <c r="BK822" i="16"/>
  <c r="BK823" i="16"/>
  <c r="BK824" i="16"/>
  <c r="BK825" i="16"/>
  <c r="BK826" i="16"/>
  <c r="BK827" i="16"/>
  <c r="BK828" i="16"/>
  <c r="BK829" i="16"/>
  <c r="BK830" i="16"/>
  <c r="BK831" i="16"/>
  <c r="BK832" i="16"/>
  <c r="BK833" i="16"/>
  <c r="BK834" i="16"/>
  <c r="BK835" i="16"/>
  <c r="BK836" i="16"/>
  <c r="BK837" i="16"/>
  <c r="BK838" i="16"/>
  <c r="BK839" i="16"/>
  <c r="BK840" i="16"/>
  <c r="BK841" i="16"/>
  <c r="BK842" i="16"/>
  <c r="BK843" i="16"/>
  <c r="BK844" i="16"/>
  <c r="BK845" i="16"/>
  <c r="BK846" i="16"/>
  <c r="BK847" i="16"/>
  <c r="BK848" i="16"/>
  <c r="BK849" i="16"/>
  <c r="BK850" i="16"/>
  <c r="BK851" i="16"/>
  <c r="BK852" i="16"/>
  <c r="BK853" i="16"/>
  <c r="BK854" i="16"/>
  <c r="BK855" i="16"/>
  <c r="BK856" i="16"/>
  <c r="BK857" i="16"/>
  <c r="BK858" i="16"/>
  <c r="BK859" i="16"/>
  <c r="BK860" i="16"/>
  <c r="BK861" i="16"/>
  <c r="BK862" i="16"/>
  <c r="BK863" i="16"/>
  <c r="BK864" i="16"/>
  <c r="BK865" i="16"/>
  <c r="BK866" i="16"/>
  <c r="BK867" i="16"/>
  <c r="BK868" i="16"/>
  <c r="BK869" i="16"/>
  <c r="BK870" i="16"/>
  <c r="BK871" i="16"/>
  <c r="BK872" i="16"/>
  <c r="BK873" i="16"/>
  <c r="BK874" i="16"/>
  <c r="BK875" i="16"/>
  <c r="BK876" i="16"/>
  <c r="BK877" i="16"/>
  <c r="BK878" i="16"/>
  <c r="BK879" i="16"/>
  <c r="BK880" i="16"/>
  <c r="BK881" i="16"/>
  <c r="BK882" i="16"/>
  <c r="BK883" i="16"/>
  <c r="BK884" i="16"/>
  <c r="BK885" i="16"/>
  <c r="BK886" i="16"/>
  <c r="BK887" i="16"/>
  <c r="BK888" i="16"/>
  <c r="BK889" i="16"/>
  <c r="BK890" i="16"/>
  <c r="BK891" i="16"/>
  <c r="BK892" i="16"/>
  <c r="BK893" i="16"/>
  <c r="BK894" i="16"/>
  <c r="BK895" i="16"/>
  <c r="BK896" i="16"/>
  <c r="BK897" i="16"/>
  <c r="BK898" i="16"/>
  <c r="BK899" i="16"/>
  <c r="BK900" i="16"/>
  <c r="BK901" i="16"/>
  <c r="BK902" i="16"/>
  <c r="BK903" i="16"/>
  <c r="BK904" i="16"/>
  <c r="BK905" i="16"/>
  <c r="BK906" i="16"/>
  <c r="BK907" i="16"/>
  <c r="BK908" i="16"/>
  <c r="BK909" i="16"/>
  <c r="BK910" i="16"/>
  <c r="BK911" i="16"/>
  <c r="BK912" i="16"/>
  <c r="BK913" i="16"/>
  <c r="BK914" i="16"/>
  <c r="BK915" i="16"/>
  <c r="BK916" i="16"/>
  <c r="BK917" i="16"/>
  <c r="BK918" i="16"/>
  <c r="BK919" i="16"/>
  <c r="BK920" i="16"/>
  <c r="BK921" i="16"/>
  <c r="BK922" i="16"/>
  <c r="BK923" i="16"/>
  <c r="BK924" i="16"/>
  <c r="BK925" i="16"/>
  <c r="BK926" i="16"/>
  <c r="BK927" i="16"/>
  <c r="BK928" i="16"/>
  <c r="BK929" i="16"/>
  <c r="BK930" i="16"/>
  <c r="BK931" i="16"/>
  <c r="BK932" i="16"/>
  <c r="BK933" i="16"/>
  <c r="BK934" i="16"/>
  <c r="BK935" i="16"/>
  <c r="BK936" i="16"/>
  <c r="BK937" i="16"/>
  <c r="BK938" i="16"/>
  <c r="BK939" i="16"/>
  <c r="BK940" i="16"/>
  <c r="BK941" i="16"/>
  <c r="BK942" i="16"/>
  <c r="BK943" i="16"/>
  <c r="BK944" i="16"/>
  <c r="BK945" i="16"/>
  <c r="BK946" i="16"/>
  <c r="BK947" i="16"/>
  <c r="BK948" i="16"/>
  <c r="BK949" i="16"/>
  <c r="BK950" i="16"/>
  <c r="BK951" i="16"/>
  <c r="BK952" i="16"/>
  <c r="BK953" i="16"/>
  <c r="BK954" i="16"/>
  <c r="BK955" i="16"/>
  <c r="BK956" i="16"/>
  <c r="BK957" i="16"/>
  <c r="BK958" i="16"/>
  <c r="BK959" i="16"/>
  <c r="BK960" i="16"/>
  <c r="BK961" i="16"/>
  <c r="BK962" i="16"/>
  <c r="BK963" i="16"/>
  <c r="BK964" i="16"/>
  <c r="BK965" i="16"/>
  <c r="BK966" i="16"/>
  <c r="BK967" i="16"/>
  <c r="BK968" i="16"/>
  <c r="BK969" i="16"/>
  <c r="BK970" i="16"/>
  <c r="BK971" i="16"/>
  <c r="BK972" i="16"/>
  <c r="BK973" i="16"/>
  <c r="BK974" i="16"/>
  <c r="BK975" i="16"/>
  <c r="BK976" i="16"/>
  <c r="BK977" i="16"/>
  <c r="BK978" i="16"/>
  <c r="BK979" i="16"/>
  <c r="BK980" i="16"/>
  <c r="BK981" i="16"/>
  <c r="BK982" i="16"/>
  <c r="BK983" i="16"/>
  <c r="BK984" i="16"/>
  <c r="BK985" i="16"/>
  <c r="BK986" i="16"/>
  <c r="BK987" i="16"/>
  <c r="BK988" i="16"/>
  <c r="BK989" i="16"/>
  <c r="BK990" i="16"/>
  <c r="BK991" i="16"/>
  <c r="BK992" i="16"/>
  <c r="BK993" i="16"/>
  <c r="BK994" i="16"/>
  <c r="BK995" i="16"/>
  <c r="BK996" i="16"/>
  <c r="BK997" i="16"/>
  <c r="BK998" i="16"/>
  <c r="BK999" i="16"/>
  <c r="BK1000" i="16"/>
  <c r="BK1001" i="16"/>
  <c r="BK1002" i="16"/>
  <c r="BK1003" i="16"/>
  <c r="BK1004" i="16"/>
  <c r="BK1005" i="16"/>
  <c r="BK1006" i="16"/>
  <c r="BK1007" i="16"/>
  <c r="BK1008" i="16"/>
  <c r="BK1009" i="16"/>
  <c r="BK1010" i="16"/>
  <c r="BK1011" i="16"/>
  <c r="BK1012" i="16"/>
  <c r="BK1013" i="16"/>
  <c r="BK1014" i="16"/>
  <c r="BK1015" i="16"/>
  <c r="BK1016" i="16"/>
  <c r="BK1017" i="16"/>
  <c r="BK1018" i="16"/>
  <c r="BK1019" i="16"/>
  <c r="BK1020" i="16"/>
  <c r="BK1021" i="16"/>
  <c r="BK1022" i="16"/>
  <c r="BK1023" i="16"/>
  <c r="BK1024" i="16"/>
  <c r="BK1025" i="16"/>
  <c r="BK1026" i="16"/>
  <c r="BK1027" i="16"/>
  <c r="BK1028" i="16"/>
  <c r="BK1029" i="16"/>
  <c r="BK1030" i="16"/>
  <c r="BK1031" i="16"/>
  <c r="BK1032" i="16"/>
  <c r="BK1033" i="16"/>
  <c r="BK1034" i="16"/>
  <c r="BK1035" i="16"/>
  <c r="BK1036" i="16"/>
  <c r="BK1037" i="16"/>
  <c r="BK1038" i="16"/>
  <c r="BK1039" i="16"/>
  <c r="BK1040" i="16"/>
  <c r="BK1041" i="16"/>
  <c r="BK1042" i="16"/>
  <c r="BK1043" i="16"/>
  <c r="BK1044" i="16"/>
  <c r="BK1045" i="16"/>
  <c r="BK1046" i="16"/>
  <c r="BK1047" i="16"/>
  <c r="BK1048" i="16"/>
  <c r="BK1049" i="16"/>
  <c r="BK1050" i="16"/>
  <c r="BK1051" i="16"/>
  <c r="BK1052" i="16"/>
  <c r="BK1053" i="16"/>
  <c r="BK1054" i="16"/>
  <c r="BK1055" i="16"/>
  <c r="BK1056" i="16"/>
  <c r="BK1057" i="16"/>
  <c r="BK1058" i="16"/>
  <c r="BK1059" i="16"/>
  <c r="BK1060" i="16"/>
  <c r="BK1061" i="16"/>
  <c r="BK1062" i="16"/>
  <c r="BK1063" i="16"/>
  <c r="BK1064" i="16"/>
  <c r="BK1065" i="16"/>
  <c r="BK1066" i="16"/>
  <c r="BK1067" i="16"/>
  <c r="BK1068" i="16"/>
  <c r="BK1069" i="16"/>
  <c r="BK1070" i="16"/>
  <c r="BK1071" i="16"/>
  <c r="BK1072" i="16"/>
  <c r="BK1073" i="16"/>
  <c r="BK1074" i="16"/>
  <c r="BK1075" i="16"/>
  <c r="BK1076" i="16"/>
  <c r="BK1077" i="16"/>
  <c r="BK1078" i="16"/>
  <c r="BK1079" i="16"/>
  <c r="BK1080" i="16"/>
  <c r="BK1081" i="16"/>
  <c r="BK1082" i="16"/>
  <c r="BK1083" i="16"/>
  <c r="BK1084" i="16"/>
  <c r="BK1085" i="16"/>
  <c r="BK1086" i="16"/>
  <c r="BK1087" i="16"/>
  <c r="BK1088" i="16"/>
  <c r="BK1089" i="16"/>
  <c r="BK1090" i="16"/>
  <c r="BK1091" i="16"/>
  <c r="BK1092" i="16"/>
  <c r="BK1093" i="16"/>
  <c r="BK1094" i="16"/>
  <c r="BK1095" i="16"/>
  <c r="BK1096" i="16"/>
  <c r="BK1097" i="16"/>
  <c r="BK1098" i="16"/>
  <c r="BK1099" i="16"/>
  <c r="BK1100" i="16"/>
  <c r="BK1101" i="16"/>
  <c r="BK1102" i="16"/>
  <c r="BK1103" i="16"/>
  <c r="BK1104" i="16"/>
  <c r="BK1105" i="16"/>
  <c r="BK1106" i="16"/>
  <c r="BK1107" i="16"/>
  <c r="BK1108" i="16"/>
  <c r="BK1109" i="16"/>
  <c r="BK1110" i="16"/>
  <c r="BK1111" i="16"/>
  <c r="BK1112" i="16"/>
  <c r="BK1113" i="16"/>
  <c r="BK1114" i="16"/>
  <c r="BK1115" i="16"/>
  <c r="BK1116" i="16"/>
  <c r="BK1117" i="16"/>
  <c r="BK1118" i="16"/>
  <c r="BK1119" i="16"/>
  <c r="BK1120" i="16"/>
  <c r="BK1121" i="16"/>
  <c r="BK1122" i="16"/>
  <c r="BK1123" i="16"/>
  <c r="BK1124" i="16"/>
  <c r="BK1125" i="16"/>
  <c r="BK1126" i="16"/>
  <c r="BK1127" i="16"/>
  <c r="BK1128" i="16"/>
  <c r="BK1129" i="16"/>
  <c r="BK1130" i="16"/>
  <c r="BK1131" i="16"/>
  <c r="BK1132" i="16"/>
  <c r="BK1133" i="16"/>
  <c r="BK1134" i="16"/>
  <c r="BK1135" i="16"/>
  <c r="BK1136" i="16"/>
  <c r="BK1137" i="16"/>
  <c r="BK1138" i="16"/>
  <c r="BK1139" i="16"/>
  <c r="BK1140" i="16"/>
  <c r="BK1141" i="16"/>
  <c r="BK1142" i="16"/>
  <c r="BK1143" i="16"/>
  <c r="BK1144" i="16"/>
  <c r="BK1145" i="16"/>
  <c r="BK1146" i="16"/>
  <c r="BK1147" i="16"/>
  <c r="BK1148" i="16"/>
  <c r="BK1149" i="16"/>
  <c r="BK1150" i="16"/>
  <c r="BK1151" i="16"/>
  <c r="BK1152" i="16"/>
  <c r="BK1153" i="16"/>
  <c r="BK1154" i="16"/>
  <c r="BK1155" i="16"/>
  <c r="BK1156" i="16"/>
  <c r="BK1157" i="16"/>
  <c r="BK1158" i="16"/>
  <c r="BK1159" i="16"/>
  <c r="BK1160" i="16"/>
  <c r="BK1161" i="16"/>
  <c r="BK1162" i="16"/>
  <c r="BK1163" i="16"/>
  <c r="BK1164" i="16"/>
  <c r="BK1165" i="16"/>
  <c r="BK1166" i="16"/>
  <c r="BK1167" i="16"/>
  <c r="BK1168" i="16"/>
  <c r="BK1169" i="16"/>
  <c r="BK1170" i="16"/>
  <c r="BK1171" i="16"/>
  <c r="BK1172" i="16"/>
  <c r="BK1173" i="16"/>
  <c r="BK1174" i="16"/>
  <c r="BK1175" i="16"/>
  <c r="BK1176" i="16"/>
  <c r="BK1177" i="16"/>
  <c r="BK1178" i="16"/>
  <c r="BK1179" i="16"/>
  <c r="BK1180" i="16"/>
  <c r="BK1181" i="16"/>
  <c r="BK1182" i="16"/>
  <c r="BK1183" i="16"/>
  <c r="BK1184" i="16"/>
  <c r="BK1185" i="16"/>
  <c r="BK1186" i="16"/>
  <c r="BK1187" i="16"/>
  <c r="BK1188" i="16"/>
  <c r="BK1189" i="16"/>
  <c r="BK1190" i="16"/>
  <c r="BK1191" i="16"/>
  <c r="BK1192" i="16"/>
  <c r="BK1193" i="16"/>
  <c r="BK1194" i="16"/>
  <c r="BK1195" i="16"/>
  <c r="BK1196" i="16"/>
  <c r="BK1197" i="16"/>
  <c r="BK1198" i="16"/>
  <c r="BK1199" i="16"/>
  <c r="BK1200" i="16"/>
  <c r="BK1201" i="16"/>
  <c r="BK1202" i="16"/>
  <c r="BK1203" i="16"/>
  <c r="BK1204" i="16"/>
  <c r="BK1205" i="16"/>
  <c r="BK1206" i="16"/>
  <c r="BK1207" i="16"/>
  <c r="BK1208" i="16"/>
  <c r="BK1209" i="16"/>
  <c r="BK1210" i="16"/>
  <c r="BK1211" i="16"/>
  <c r="BK1212" i="16"/>
  <c r="BK1213" i="16"/>
  <c r="BK1214" i="16"/>
  <c r="BK1215" i="16"/>
  <c r="BK1216" i="16"/>
  <c r="BK1217" i="16"/>
  <c r="BK1218" i="16"/>
  <c r="BK1219" i="16"/>
  <c r="BK1220" i="16"/>
  <c r="BK1221" i="16"/>
  <c r="BK1222" i="16"/>
  <c r="BK1223" i="16"/>
  <c r="BK1224" i="16"/>
  <c r="BK1225" i="16"/>
  <c r="BK1226" i="16"/>
  <c r="BK1227" i="16"/>
  <c r="BK1228" i="16"/>
  <c r="BK1229" i="16"/>
  <c r="BK1230" i="16"/>
  <c r="BK1231" i="16"/>
  <c r="BK1232" i="16"/>
  <c r="BK1233" i="16"/>
  <c r="BK1234" i="16"/>
  <c r="BK1235" i="16"/>
  <c r="BK1236" i="16"/>
  <c r="BK1237" i="16"/>
  <c r="BK1238" i="16"/>
  <c r="BK1239" i="16"/>
  <c r="BK1240" i="16"/>
  <c r="BK1241" i="16"/>
  <c r="BK1242" i="16"/>
  <c r="BK1243" i="16"/>
  <c r="BK1244" i="16"/>
  <c r="BK1245" i="16"/>
  <c r="BK1246" i="16"/>
  <c r="BK1247" i="16"/>
  <c r="BK1248" i="16"/>
  <c r="BK1249" i="16"/>
  <c r="BJ72" i="16"/>
  <c r="BJ73" i="16"/>
  <c r="BJ74" i="16"/>
  <c r="BJ75" i="16"/>
  <c r="BJ76" i="16"/>
  <c r="BJ77" i="16"/>
  <c r="BJ78" i="16"/>
  <c r="BJ79" i="16"/>
  <c r="BJ80" i="16"/>
  <c r="BJ81" i="16"/>
  <c r="BJ82" i="16"/>
  <c r="BJ83" i="16"/>
  <c r="BJ84" i="16"/>
  <c r="BJ85" i="16"/>
  <c r="BJ86" i="16"/>
  <c r="BJ87" i="16"/>
  <c r="BJ88" i="16"/>
  <c r="BJ89" i="16"/>
  <c r="BJ90" i="16"/>
  <c r="BJ91" i="16"/>
  <c r="BJ92" i="16"/>
  <c r="BJ93" i="16"/>
  <c r="BJ94" i="16"/>
  <c r="BJ95" i="16"/>
  <c r="BJ96" i="16"/>
  <c r="BJ97" i="16"/>
  <c r="BJ98" i="16"/>
  <c r="BJ99" i="16"/>
  <c r="BJ100" i="16"/>
  <c r="BJ101" i="16"/>
  <c r="BJ102" i="16"/>
  <c r="BJ103" i="16"/>
  <c r="BJ104" i="16"/>
  <c r="BJ105" i="16"/>
  <c r="BJ106" i="16"/>
  <c r="BJ107" i="16"/>
  <c r="BJ108" i="16"/>
  <c r="BJ109" i="16"/>
  <c r="BJ110" i="16"/>
  <c r="BJ111" i="16"/>
  <c r="BJ112" i="16"/>
  <c r="BJ113" i="16"/>
  <c r="BJ114" i="16"/>
  <c r="BJ115" i="16"/>
  <c r="BJ116" i="16"/>
  <c r="BJ117" i="16"/>
  <c r="BJ118" i="16"/>
  <c r="BJ119" i="16"/>
  <c r="BJ120" i="16"/>
  <c r="BJ121" i="16"/>
  <c r="BJ122" i="16"/>
  <c r="BJ123" i="16"/>
  <c r="BJ124" i="16"/>
  <c r="BJ125" i="16"/>
  <c r="BJ126" i="16"/>
  <c r="BJ127" i="16"/>
  <c r="BJ128" i="16"/>
  <c r="BJ129" i="16"/>
  <c r="BJ130" i="16"/>
  <c r="BJ131" i="16"/>
  <c r="BJ132" i="16"/>
  <c r="BJ133" i="16"/>
  <c r="BJ134" i="16"/>
  <c r="BJ135" i="16"/>
  <c r="BJ136" i="16"/>
  <c r="BJ137" i="16"/>
  <c r="BJ138" i="16"/>
  <c r="BJ139" i="16"/>
  <c r="BJ140" i="16"/>
  <c r="BJ141" i="16"/>
  <c r="BJ142" i="16"/>
  <c r="BJ143" i="16"/>
  <c r="BJ144" i="16"/>
  <c r="BJ145" i="16"/>
  <c r="BJ146" i="16"/>
  <c r="BJ147" i="16"/>
  <c r="BJ148" i="16"/>
  <c r="BJ149" i="16"/>
  <c r="BJ150" i="16"/>
  <c r="BJ151" i="16"/>
  <c r="BJ152" i="16"/>
  <c r="BJ153" i="16"/>
  <c r="BJ154" i="16"/>
  <c r="BJ155" i="16"/>
  <c r="BJ156" i="16"/>
  <c r="BJ157" i="16"/>
  <c r="BJ158" i="16"/>
  <c r="BJ159" i="16"/>
  <c r="BJ160" i="16"/>
  <c r="BJ161" i="16"/>
  <c r="BJ162" i="16"/>
  <c r="BJ163" i="16"/>
  <c r="BJ164" i="16"/>
  <c r="BJ165" i="16"/>
  <c r="BJ166" i="16"/>
  <c r="BJ167" i="16"/>
  <c r="BJ168" i="16"/>
  <c r="BJ169" i="16"/>
  <c r="BJ170" i="16"/>
  <c r="BJ171" i="16"/>
  <c r="BJ172" i="16"/>
  <c r="BJ173" i="16"/>
  <c r="BJ174" i="16"/>
  <c r="BJ175" i="16"/>
  <c r="BJ176" i="16"/>
  <c r="BJ177" i="16"/>
  <c r="BJ178" i="16"/>
  <c r="BJ179" i="16"/>
  <c r="BJ180" i="16"/>
  <c r="BJ181" i="16"/>
  <c r="BJ182" i="16"/>
  <c r="BJ183" i="16"/>
  <c r="BJ184" i="16"/>
  <c r="BJ185" i="16"/>
  <c r="BJ186" i="16"/>
  <c r="BJ187" i="16"/>
  <c r="BJ188" i="16"/>
  <c r="BJ189" i="16"/>
  <c r="BJ190" i="16"/>
  <c r="BJ191" i="16"/>
  <c r="BJ192" i="16"/>
  <c r="BJ193" i="16"/>
  <c r="BJ194" i="16"/>
  <c r="BJ195" i="16"/>
  <c r="BJ196" i="16"/>
  <c r="BJ197" i="16"/>
  <c r="BJ198" i="16"/>
  <c r="BJ199" i="16"/>
  <c r="BJ200" i="16"/>
  <c r="BJ201" i="16"/>
  <c r="BJ202" i="16"/>
  <c r="BJ203" i="16"/>
  <c r="BJ204" i="16"/>
  <c r="BJ205" i="16"/>
  <c r="BJ206" i="16"/>
  <c r="BJ207" i="16"/>
  <c r="BJ208" i="16"/>
  <c r="BJ209" i="16"/>
  <c r="BJ210" i="16"/>
  <c r="BJ211" i="16"/>
  <c r="BJ212" i="16"/>
  <c r="BJ213" i="16"/>
  <c r="BJ214" i="16"/>
  <c r="BJ215" i="16"/>
  <c r="BJ216" i="16"/>
  <c r="BJ217" i="16"/>
  <c r="BJ218" i="16"/>
  <c r="BJ219" i="16"/>
  <c r="BJ220" i="16"/>
  <c r="BJ221" i="16"/>
  <c r="BJ222" i="16"/>
  <c r="BJ223" i="16"/>
  <c r="BJ224" i="16"/>
  <c r="BJ225" i="16"/>
  <c r="BJ226" i="16"/>
  <c r="BJ227" i="16"/>
  <c r="BJ228" i="16"/>
  <c r="BJ229" i="16"/>
  <c r="BJ230" i="16"/>
  <c r="BJ231" i="16"/>
  <c r="BJ232" i="16"/>
  <c r="BJ233" i="16"/>
  <c r="BJ234" i="16"/>
  <c r="BJ235" i="16"/>
  <c r="BJ236" i="16"/>
  <c r="BJ237" i="16"/>
  <c r="BJ238" i="16"/>
  <c r="BJ239" i="16"/>
  <c r="BJ240" i="16"/>
  <c r="BJ241" i="16"/>
  <c r="BJ242" i="16"/>
  <c r="BJ243" i="16"/>
  <c r="BJ244" i="16"/>
  <c r="BJ245" i="16"/>
  <c r="BJ246" i="16"/>
  <c r="BJ247" i="16"/>
  <c r="BJ248" i="16"/>
  <c r="BJ249" i="16"/>
  <c r="BJ250" i="16"/>
  <c r="BJ251" i="16"/>
  <c r="BJ252" i="16"/>
  <c r="BJ253" i="16"/>
  <c r="BJ254" i="16"/>
  <c r="BJ255" i="16"/>
  <c r="BJ256" i="16"/>
  <c r="BJ257" i="16"/>
  <c r="BJ258" i="16"/>
  <c r="BJ259" i="16"/>
  <c r="BJ260" i="16"/>
  <c r="BJ261" i="16"/>
  <c r="BJ262" i="16"/>
  <c r="BJ263" i="16"/>
  <c r="BJ264" i="16"/>
  <c r="BJ265" i="16"/>
  <c r="BJ266" i="16"/>
  <c r="BJ267" i="16"/>
  <c r="BJ268" i="16"/>
  <c r="BJ269" i="16"/>
  <c r="BJ270" i="16"/>
  <c r="BJ271" i="16"/>
  <c r="BJ272" i="16"/>
  <c r="BJ273" i="16"/>
  <c r="BJ274" i="16"/>
  <c r="BJ275" i="16"/>
  <c r="BJ276" i="16"/>
  <c r="BJ277" i="16"/>
  <c r="BJ278" i="16"/>
  <c r="BJ279" i="16"/>
  <c r="BJ280" i="16"/>
  <c r="BJ281" i="16"/>
  <c r="BJ282" i="16"/>
  <c r="BJ283" i="16"/>
  <c r="BJ284" i="16"/>
  <c r="BJ285" i="16"/>
  <c r="BJ286" i="16"/>
  <c r="BJ287" i="16"/>
  <c r="BJ288" i="16"/>
  <c r="BJ289" i="16"/>
  <c r="BJ290" i="16"/>
  <c r="BJ291" i="16"/>
  <c r="BJ292" i="16"/>
  <c r="BJ293" i="16"/>
  <c r="BJ294" i="16"/>
  <c r="BJ295" i="16"/>
  <c r="BJ296" i="16"/>
  <c r="BJ297" i="16"/>
  <c r="BJ298" i="16"/>
  <c r="BJ299" i="16"/>
  <c r="BJ300" i="16"/>
  <c r="BJ301" i="16"/>
  <c r="BJ302" i="16"/>
  <c r="BJ303" i="16"/>
  <c r="BJ304" i="16"/>
  <c r="BJ305" i="16"/>
  <c r="BJ306" i="16"/>
  <c r="BJ307" i="16"/>
  <c r="BJ308" i="16"/>
  <c r="BJ309" i="16"/>
  <c r="BJ310" i="16"/>
  <c r="BJ311" i="16"/>
  <c r="BJ312" i="16"/>
  <c r="BJ313" i="16"/>
  <c r="BJ314" i="16"/>
  <c r="BJ315" i="16"/>
  <c r="BJ316" i="16"/>
  <c r="BJ317" i="16"/>
  <c r="BJ318" i="16"/>
  <c r="BJ319" i="16"/>
  <c r="BJ320" i="16"/>
  <c r="BJ321" i="16"/>
  <c r="BJ322" i="16"/>
  <c r="BJ323" i="16"/>
  <c r="BJ324" i="16"/>
  <c r="BJ325" i="16"/>
  <c r="BJ326" i="16"/>
  <c r="BJ327" i="16"/>
  <c r="BJ328" i="16"/>
  <c r="BJ329" i="16"/>
  <c r="BJ330" i="16"/>
  <c r="BJ331" i="16"/>
  <c r="BJ332" i="16"/>
  <c r="BJ333" i="16"/>
  <c r="BJ334" i="16"/>
  <c r="BJ335" i="16"/>
  <c r="BJ336" i="16"/>
  <c r="BJ337" i="16"/>
  <c r="BJ338" i="16"/>
  <c r="BJ339" i="16"/>
  <c r="BJ340" i="16"/>
  <c r="BJ341" i="16"/>
  <c r="BJ342" i="16"/>
  <c r="BJ343" i="16"/>
  <c r="BJ344" i="16"/>
  <c r="BJ345" i="16"/>
  <c r="BJ346" i="16"/>
  <c r="BJ347" i="16"/>
  <c r="BJ348" i="16"/>
  <c r="BJ349" i="16"/>
  <c r="BJ350" i="16"/>
  <c r="BJ351" i="16"/>
  <c r="BJ352" i="16"/>
  <c r="BJ353" i="16"/>
  <c r="BJ354" i="16"/>
  <c r="BJ355" i="16"/>
  <c r="BJ356" i="16"/>
  <c r="BJ357" i="16"/>
  <c r="BJ358" i="16"/>
  <c r="BJ359" i="16"/>
  <c r="BJ360" i="16"/>
  <c r="BJ361" i="16"/>
  <c r="BJ362" i="16"/>
  <c r="BJ363" i="16"/>
  <c r="BJ364" i="16"/>
  <c r="BJ365" i="16"/>
  <c r="BJ366" i="16"/>
  <c r="BJ367" i="16"/>
  <c r="BJ368" i="16"/>
  <c r="BJ369" i="16"/>
  <c r="BJ370" i="16"/>
  <c r="BJ371" i="16"/>
  <c r="BJ372" i="16"/>
  <c r="BJ373" i="16"/>
  <c r="BJ374" i="16"/>
  <c r="BJ375" i="16"/>
  <c r="BJ376" i="16"/>
  <c r="BJ377" i="16"/>
  <c r="BJ378" i="16"/>
  <c r="BJ379" i="16"/>
  <c r="BJ380" i="16"/>
  <c r="BJ381" i="16"/>
  <c r="BJ382" i="16"/>
  <c r="BJ383" i="16"/>
  <c r="BJ384" i="16"/>
  <c r="BJ385" i="16"/>
  <c r="BJ386" i="16"/>
  <c r="BJ387" i="16"/>
  <c r="BJ388" i="16"/>
  <c r="BJ389" i="16"/>
  <c r="BJ390" i="16"/>
  <c r="BJ391" i="16"/>
  <c r="BJ392" i="16"/>
  <c r="BJ393" i="16"/>
  <c r="BJ394" i="16"/>
  <c r="BJ395" i="16"/>
  <c r="BJ396" i="16"/>
  <c r="BJ397" i="16"/>
  <c r="BJ398" i="16"/>
  <c r="BJ399" i="16"/>
  <c r="BJ400" i="16"/>
  <c r="BJ401" i="16"/>
  <c r="BJ402" i="16"/>
  <c r="BJ403" i="16"/>
  <c r="BJ404" i="16"/>
  <c r="BJ405" i="16"/>
  <c r="BJ406" i="16"/>
  <c r="BJ407" i="16"/>
  <c r="BJ408" i="16"/>
  <c r="BJ409" i="16"/>
  <c r="BJ410" i="16"/>
  <c r="BJ411" i="16"/>
  <c r="BJ412" i="16"/>
  <c r="BJ413" i="16"/>
  <c r="BJ414" i="16"/>
  <c r="BJ415" i="16"/>
  <c r="BJ416" i="16"/>
  <c r="BJ417" i="16"/>
  <c r="BJ418" i="16"/>
  <c r="BJ419" i="16"/>
  <c r="BJ420" i="16"/>
  <c r="BJ421" i="16"/>
  <c r="BJ422" i="16"/>
  <c r="BJ423" i="16"/>
  <c r="BJ424" i="16"/>
  <c r="BJ425" i="16"/>
  <c r="BJ426" i="16"/>
  <c r="BJ427" i="16"/>
  <c r="BJ428" i="16"/>
  <c r="BJ429" i="16"/>
  <c r="BJ430" i="16"/>
  <c r="BJ431" i="16"/>
  <c r="BJ432" i="16"/>
  <c r="BJ433" i="16"/>
  <c r="BJ434" i="16"/>
  <c r="BJ435" i="16"/>
  <c r="BJ436" i="16"/>
  <c r="BJ437" i="16"/>
  <c r="BJ438" i="16"/>
  <c r="BJ439" i="16"/>
  <c r="BJ440" i="16"/>
  <c r="BJ441" i="16"/>
  <c r="BJ442" i="16"/>
  <c r="BJ443" i="16"/>
  <c r="BJ444" i="16"/>
  <c r="BJ445" i="16"/>
  <c r="BJ446" i="16"/>
  <c r="BJ447" i="16"/>
  <c r="BJ448" i="16"/>
  <c r="BJ449" i="16"/>
  <c r="BJ450" i="16"/>
  <c r="BJ451" i="16"/>
  <c r="BJ452" i="16"/>
  <c r="BJ453" i="16"/>
  <c r="BJ454" i="16"/>
  <c r="BJ455" i="16"/>
  <c r="BJ456" i="16"/>
  <c r="BJ457" i="16"/>
  <c r="BJ458" i="16"/>
  <c r="BJ459" i="16"/>
  <c r="BJ460" i="16"/>
  <c r="BJ461" i="16"/>
  <c r="BJ462" i="16"/>
  <c r="BJ463" i="16"/>
  <c r="BJ464" i="16"/>
  <c r="BJ465" i="16"/>
  <c r="BJ466" i="16"/>
  <c r="BJ467" i="16"/>
  <c r="BJ468" i="16"/>
  <c r="BJ469" i="16"/>
  <c r="BJ470" i="16"/>
  <c r="BJ471" i="16"/>
  <c r="BJ472" i="16"/>
  <c r="BJ473" i="16"/>
  <c r="BJ474" i="16"/>
  <c r="BJ475" i="16"/>
  <c r="BJ476" i="16"/>
  <c r="BJ477" i="16"/>
  <c r="BJ478" i="16"/>
  <c r="BJ479" i="16"/>
  <c r="BJ480" i="16"/>
  <c r="BJ481" i="16"/>
  <c r="BJ482" i="16"/>
  <c r="BJ483" i="16"/>
  <c r="BJ484" i="16"/>
  <c r="BJ485" i="16"/>
  <c r="BJ486" i="16"/>
  <c r="BJ487" i="16"/>
  <c r="BJ488" i="16"/>
  <c r="BJ489" i="16"/>
  <c r="BJ490" i="16"/>
  <c r="BJ491" i="16"/>
  <c r="BJ492" i="16"/>
  <c r="BJ493" i="16"/>
  <c r="BJ494" i="16"/>
  <c r="BJ495" i="16"/>
  <c r="BJ496" i="16"/>
  <c r="BJ497" i="16"/>
  <c r="BJ498" i="16"/>
  <c r="BJ499" i="16"/>
  <c r="BJ500" i="16"/>
  <c r="BJ501" i="16"/>
  <c r="BJ502" i="16"/>
  <c r="BJ503" i="16"/>
  <c r="BJ504" i="16"/>
  <c r="BJ505" i="16"/>
  <c r="BJ506" i="16"/>
  <c r="BJ507" i="16"/>
  <c r="BJ508" i="16"/>
  <c r="BJ509" i="16"/>
  <c r="BJ510" i="16"/>
  <c r="BJ511" i="16"/>
  <c r="BJ512" i="16"/>
  <c r="BJ513" i="16"/>
  <c r="BJ514" i="16"/>
  <c r="BJ515" i="16"/>
  <c r="BJ516" i="16"/>
  <c r="BJ517" i="16"/>
  <c r="BJ518" i="16"/>
  <c r="BJ519" i="16"/>
  <c r="BJ520" i="16"/>
  <c r="BJ521" i="16"/>
  <c r="BJ522" i="16"/>
  <c r="BJ523" i="16"/>
  <c r="BJ524" i="16"/>
  <c r="BJ525" i="16"/>
  <c r="BJ526" i="16"/>
  <c r="BJ527" i="16"/>
  <c r="BJ528" i="16"/>
  <c r="BJ529" i="16"/>
  <c r="BJ530" i="16"/>
  <c r="BJ531" i="16"/>
  <c r="BJ532" i="16"/>
  <c r="BJ533" i="16"/>
  <c r="BJ534" i="16"/>
  <c r="BJ535" i="16"/>
  <c r="BJ536" i="16"/>
  <c r="BJ537" i="16"/>
  <c r="BJ538" i="16"/>
  <c r="BJ539" i="16"/>
  <c r="BJ540" i="16"/>
  <c r="BJ541" i="16"/>
  <c r="BJ542" i="16"/>
  <c r="BJ543" i="16"/>
  <c r="BJ544" i="16"/>
  <c r="BJ545" i="16"/>
  <c r="BJ546" i="16"/>
  <c r="BJ547" i="16"/>
  <c r="BJ548" i="16"/>
  <c r="BJ549" i="16"/>
  <c r="BJ550" i="16"/>
  <c r="BJ551" i="16"/>
  <c r="BJ552" i="16"/>
  <c r="BJ553" i="16"/>
  <c r="BJ554" i="16"/>
  <c r="BJ555" i="16"/>
  <c r="BJ556" i="16"/>
  <c r="BJ557" i="16"/>
  <c r="BJ558" i="16"/>
  <c r="BJ559" i="16"/>
  <c r="BJ560" i="16"/>
  <c r="BJ561" i="16"/>
  <c r="BJ562" i="16"/>
  <c r="BJ563" i="16"/>
  <c r="BJ564" i="16"/>
  <c r="BJ565" i="16"/>
  <c r="BJ566" i="16"/>
  <c r="BJ567" i="16"/>
  <c r="BJ568" i="16"/>
  <c r="BJ569" i="16"/>
  <c r="BJ570" i="16"/>
  <c r="BJ571" i="16"/>
  <c r="BJ572" i="16"/>
  <c r="BJ573" i="16"/>
  <c r="BJ574" i="16"/>
  <c r="BJ575" i="16"/>
  <c r="BJ576" i="16"/>
  <c r="BJ577" i="16"/>
  <c r="BJ578" i="16"/>
  <c r="BJ579" i="16"/>
  <c r="BJ580" i="16"/>
  <c r="BJ581" i="16"/>
  <c r="BJ582" i="16"/>
  <c r="BJ583" i="16"/>
  <c r="BJ584" i="16"/>
  <c r="BJ585" i="16"/>
  <c r="BJ586" i="16"/>
  <c r="BJ587" i="16"/>
  <c r="BJ588" i="16"/>
  <c r="BJ589" i="16"/>
  <c r="BJ590" i="16"/>
  <c r="BJ591" i="16"/>
  <c r="BJ592" i="16"/>
  <c r="BJ593" i="16"/>
  <c r="BJ594" i="16"/>
  <c r="BJ595" i="16"/>
  <c r="BJ596" i="16"/>
  <c r="BJ597" i="16"/>
  <c r="BJ598" i="16"/>
  <c r="BJ599" i="16"/>
  <c r="BJ600" i="16"/>
  <c r="BJ601" i="16"/>
  <c r="BJ602" i="16"/>
  <c r="BJ603" i="16"/>
  <c r="BJ604" i="16"/>
  <c r="BJ605" i="16"/>
  <c r="BJ606" i="16"/>
  <c r="BJ607" i="16"/>
  <c r="BJ608" i="16"/>
  <c r="BJ609" i="16"/>
  <c r="BJ610" i="16"/>
  <c r="BJ611" i="16"/>
  <c r="BJ612" i="16"/>
  <c r="BJ613" i="16"/>
  <c r="BJ614" i="16"/>
  <c r="BJ615" i="16"/>
  <c r="BJ616" i="16"/>
  <c r="BJ617" i="16"/>
  <c r="BJ618" i="16"/>
  <c r="BJ619" i="16"/>
  <c r="BJ620" i="16"/>
  <c r="BJ621" i="16"/>
  <c r="BJ622" i="16"/>
  <c r="BJ623" i="16"/>
  <c r="BJ624" i="16"/>
  <c r="BJ625" i="16"/>
  <c r="BJ626" i="16"/>
  <c r="BJ627" i="16"/>
  <c r="BJ628" i="16"/>
  <c r="BJ629" i="16"/>
  <c r="BJ630" i="16"/>
  <c r="BJ631" i="16"/>
  <c r="BJ632" i="16"/>
  <c r="BJ633" i="16"/>
  <c r="BJ634" i="16"/>
  <c r="BJ635" i="16"/>
  <c r="BJ636" i="16"/>
  <c r="BJ637" i="16"/>
  <c r="BJ638" i="16"/>
  <c r="BJ639" i="16"/>
  <c r="BJ640" i="16"/>
  <c r="BJ641" i="16"/>
  <c r="BJ642" i="16"/>
  <c r="BJ643" i="16"/>
  <c r="BJ644" i="16"/>
  <c r="BJ645" i="16"/>
  <c r="BJ646" i="16"/>
  <c r="BJ647" i="16"/>
  <c r="BJ648" i="16"/>
  <c r="BJ649" i="16"/>
  <c r="BJ650" i="16"/>
  <c r="BJ651" i="16"/>
  <c r="BJ652" i="16"/>
  <c r="BJ653" i="16"/>
  <c r="BJ654" i="16"/>
  <c r="BJ655" i="16"/>
  <c r="BJ656" i="16"/>
  <c r="BJ657" i="16"/>
  <c r="BJ658" i="16"/>
  <c r="BJ659" i="16"/>
  <c r="BJ660" i="16"/>
  <c r="BJ661" i="16"/>
  <c r="BJ662" i="16"/>
  <c r="BJ663" i="16"/>
  <c r="BJ664" i="16"/>
  <c r="BJ665" i="16"/>
  <c r="BJ666" i="16"/>
  <c r="BJ667" i="16"/>
  <c r="BJ668" i="16"/>
  <c r="BJ669" i="16"/>
  <c r="BJ670" i="16"/>
  <c r="BJ671" i="16"/>
  <c r="BJ672" i="16"/>
  <c r="BJ673" i="16"/>
  <c r="BJ674" i="16"/>
  <c r="BJ675" i="16"/>
  <c r="BJ676" i="16"/>
  <c r="BJ677" i="16"/>
  <c r="BJ678" i="16"/>
  <c r="BJ679" i="16"/>
  <c r="BJ680" i="16"/>
  <c r="BJ681" i="16"/>
  <c r="BJ682" i="16"/>
  <c r="BJ683" i="16"/>
  <c r="BJ684" i="16"/>
  <c r="BJ685" i="16"/>
  <c r="BJ686" i="16"/>
  <c r="BJ687" i="16"/>
  <c r="BJ688" i="16"/>
  <c r="BJ689" i="16"/>
  <c r="BJ690" i="16"/>
  <c r="BJ691" i="16"/>
  <c r="BJ692" i="16"/>
  <c r="BJ693" i="16"/>
  <c r="BJ694" i="16"/>
  <c r="BJ695" i="16"/>
  <c r="BJ696" i="16"/>
  <c r="BJ697" i="16"/>
  <c r="BJ698" i="16"/>
  <c r="BJ699" i="16"/>
  <c r="BJ700" i="16"/>
  <c r="BJ701" i="16"/>
  <c r="BJ702" i="16"/>
  <c r="BJ703" i="16"/>
  <c r="BJ704" i="16"/>
  <c r="BJ705" i="16"/>
  <c r="BJ706" i="16"/>
  <c r="BJ707" i="16"/>
  <c r="BJ708" i="16"/>
  <c r="BJ709" i="16"/>
  <c r="BJ710" i="16"/>
  <c r="BJ711" i="16"/>
  <c r="BJ712" i="16"/>
  <c r="BJ713" i="16"/>
  <c r="BJ714" i="16"/>
  <c r="BJ715" i="16"/>
  <c r="BJ716" i="16"/>
  <c r="BJ717" i="16"/>
  <c r="BJ718" i="16"/>
  <c r="BJ719" i="16"/>
  <c r="BJ720" i="16"/>
  <c r="BJ721" i="16"/>
  <c r="BJ722" i="16"/>
  <c r="BJ723" i="16"/>
  <c r="BJ724" i="16"/>
  <c r="BJ725" i="16"/>
  <c r="BJ726" i="16"/>
  <c r="BJ727" i="16"/>
  <c r="BJ728" i="16"/>
  <c r="BJ729" i="16"/>
  <c r="BJ730" i="16"/>
  <c r="BJ731" i="16"/>
  <c r="BJ732" i="16"/>
  <c r="BJ733" i="16"/>
  <c r="BJ734" i="16"/>
  <c r="BJ735" i="16"/>
  <c r="BJ736" i="16"/>
  <c r="BJ737" i="16"/>
  <c r="BJ738" i="16"/>
  <c r="BJ739" i="16"/>
  <c r="BJ740" i="16"/>
  <c r="BJ741" i="16"/>
  <c r="BJ742" i="16"/>
  <c r="BJ743" i="16"/>
  <c r="BJ744" i="16"/>
  <c r="BJ745" i="16"/>
  <c r="BJ746" i="16"/>
  <c r="BJ747" i="16"/>
  <c r="BJ748" i="16"/>
  <c r="BJ749" i="16"/>
  <c r="BJ750" i="16"/>
  <c r="BJ751" i="16"/>
  <c r="BJ752" i="16"/>
  <c r="BJ753" i="16"/>
  <c r="BJ754" i="16"/>
  <c r="BJ755" i="16"/>
  <c r="BJ756" i="16"/>
  <c r="BJ757" i="16"/>
  <c r="BJ758" i="16"/>
  <c r="BJ759" i="16"/>
  <c r="BJ760" i="16"/>
  <c r="BJ761" i="16"/>
  <c r="BJ762" i="16"/>
  <c r="BJ763" i="16"/>
  <c r="BJ764" i="16"/>
  <c r="BJ765" i="16"/>
  <c r="BJ766" i="16"/>
  <c r="BJ767" i="16"/>
  <c r="BJ768" i="16"/>
  <c r="BJ769" i="16"/>
  <c r="BJ770" i="16"/>
  <c r="BJ771" i="16"/>
  <c r="BJ772" i="16"/>
  <c r="BJ773" i="16"/>
  <c r="BJ774" i="16"/>
  <c r="BJ775" i="16"/>
  <c r="BJ776" i="16"/>
  <c r="BJ777" i="16"/>
  <c r="BJ778" i="16"/>
  <c r="BJ779" i="16"/>
  <c r="BJ780" i="16"/>
  <c r="BJ781" i="16"/>
  <c r="BJ782" i="16"/>
  <c r="BJ783" i="16"/>
  <c r="BJ784" i="16"/>
  <c r="BJ785" i="16"/>
  <c r="BJ786" i="16"/>
  <c r="BJ787" i="16"/>
  <c r="BJ788" i="16"/>
  <c r="BJ789" i="16"/>
  <c r="BJ790" i="16"/>
  <c r="BJ791" i="16"/>
  <c r="BJ792" i="16"/>
  <c r="BJ793" i="16"/>
  <c r="BJ794" i="16"/>
  <c r="BJ795" i="16"/>
  <c r="BJ796" i="16"/>
  <c r="BJ797" i="16"/>
  <c r="BJ798" i="16"/>
  <c r="BJ799" i="16"/>
  <c r="BJ800" i="16"/>
  <c r="BJ801" i="16"/>
  <c r="BJ802" i="16"/>
  <c r="BJ803" i="16"/>
  <c r="BJ804" i="16"/>
  <c r="BJ805" i="16"/>
  <c r="BJ806" i="16"/>
  <c r="BJ807" i="16"/>
  <c r="BJ808" i="16"/>
  <c r="BJ809" i="16"/>
  <c r="BJ810" i="16"/>
  <c r="BJ811" i="16"/>
  <c r="BJ812" i="16"/>
  <c r="BJ813" i="16"/>
  <c r="BJ814" i="16"/>
  <c r="BJ815" i="16"/>
  <c r="BJ816" i="16"/>
  <c r="BJ817" i="16"/>
  <c r="BJ818" i="16"/>
  <c r="BJ819" i="16"/>
  <c r="BJ820" i="16"/>
  <c r="BJ821" i="16"/>
  <c r="BJ822" i="16"/>
  <c r="BJ823" i="16"/>
  <c r="BJ824" i="16"/>
  <c r="BJ825" i="16"/>
  <c r="BJ826" i="16"/>
  <c r="BJ827" i="16"/>
  <c r="BJ828" i="16"/>
  <c r="BJ829" i="16"/>
  <c r="BJ830" i="16"/>
  <c r="BJ831" i="16"/>
  <c r="BJ832" i="16"/>
  <c r="BJ833" i="16"/>
  <c r="BJ834" i="16"/>
  <c r="BJ835" i="16"/>
  <c r="BJ836" i="16"/>
  <c r="BJ837" i="16"/>
  <c r="BJ838" i="16"/>
  <c r="BJ839" i="16"/>
  <c r="BJ840" i="16"/>
  <c r="BJ841" i="16"/>
  <c r="BJ842" i="16"/>
  <c r="BJ843" i="16"/>
  <c r="BJ844" i="16"/>
  <c r="BJ845" i="16"/>
  <c r="BJ846" i="16"/>
  <c r="BJ847" i="16"/>
  <c r="BJ848" i="16"/>
  <c r="BJ849" i="16"/>
  <c r="BJ850" i="16"/>
  <c r="BJ851" i="16"/>
  <c r="BJ852" i="16"/>
  <c r="BJ853" i="16"/>
  <c r="BJ854" i="16"/>
  <c r="BJ855" i="16"/>
  <c r="BJ856" i="16"/>
  <c r="BJ857" i="16"/>
  <c r="BJ858" i="16"/>
  <c r="BJ859" i="16"/>
  <c r="BJ860" i="16"/>
  <c r="BJ861" i="16"/>
  <c r="BJ862" i="16"/>
  <c r="BJ863" i="16"/>
  <c r="BJ864" i="16"/>
  <c r="BJ865" i="16"/>
  <c r="BJ866" i="16"/>
  <c r="BJ867" i="16"/>
  <c r="BJ868" i="16"/>
  <c r="BJ869" i="16"/>
  <c r="BJ870" i="16"/>
  <c r="BJ871" i="16"/>
  <c r="BJ872" i="16"/>
  <c r="BJ873" i="16"/>
  <c r="BJ874" i="16"/>
  <c r="BJ875" i="16"/>
  <c r="BJ876" i="16"/>
  <c r="BJ877" i="16"/>
  <c r="BJ878" i="16"/>
  <c r="BJ879" i="16"/>
  <c r="BJ880" i="16"/>
  <c r="BJ881" i="16"/>
  <c r="BJ882" i="16"/>
  <c r="BJ883" i="16"/>
  <c r="BJ884" i="16"/>
  <c r="BJ885" i="16"/>
  <c r="BJ886" i="16"/>
  <c r="BJ887" i="16"/>
  <c r="BJ888" i="16"/>
  <c r="BJ889" i="16"/>
  <c r="BJ890" i="16"/>
  <c r="BJ891" i="16"/>
  <c r="BJ892" i="16"/>
  <c r="BJ893" i="16"/>
  <c r="BJ894" i="16"/>
  <c r="BJ895" i="16"/>
  <c r="BJ896" i="16"/>
  <c r="BJ897" i="16"/>
  <c r="BJ898" i="16"/>
  <c r="BJ899" i="16"/>
  <c r="BJ900" i="16"/>
  <c r="BJ901" i="16"/>
  <c r="BJ902" i="16"/>
  <c r="BJ903" i="16"/>
  <c r="BJ904" i="16"/>
  <c r="BJ905" i="16"/>
  <c r="BJ906" i="16"/>
  <c r="BJ907" i="16"/>
  <c r="BJ908" i="16"/>
  <c r="BJ909" i="16"/>
  <c r="BJ910" i="16"/>
  <c r="BJ911" i="16"/>
  <c r="BJ912" i="16"/>
  <c r="BJ913" i="16"/>
  <c r="BJ914" i="16"/>
  <c r="BJ915" i="16"/>
  <c r="BJ916" i="16"/>
  <c r="BJ917" i="16"/>
  <c r="BJ918" i="16"/>
  <c r="BJ919" i="16"/>
  <c r="BJ920" i="16"/>
  <c r="BJ921" i="16"/>
  <c r="BJ922" i="16"/>
  <c r="BJ923" i="16"/>
  <c r="BJ924" i="16"/>
  <c r="BJ925" i="16"/>
  <c r="BJ926" i="16"/>
  <c r="BJ927" i="16"/>
  <c r="BJ928" i="16"/>
  <c r="BJ929" i="16"/>
  <c r="BJ930" i="16"/>
  <c r="BJ931" i="16"/>
  <c r="BJ932" i="16"/>
  <c r="BJ933" i="16"/>
  <c r="BJ934" i="16"/>
  <c r="BJ935" i="16"/>
  <c r="BJ936" i="16"/>
  <c r="BJ937" i="16"/>
  <c r="BJ938" i="16"/>
  <c r="BJ939" i="16"/>
  <c r="BJ940" i="16"/>
  <c r="BJ941" i="16"/>
  <c r="BJ942" i="16"/>
  <c r="BJ943" i="16"/>
  <c r="BJ944" i="16"/>
  <c r="BJ945" i="16"/>
  <c r="BJ946" i="16"/>
  <c r="BJ947" i="16"/>
  <c r="BJ948" i="16"/>
  <c r="BJ949" i="16"/>
  <c r="BJ950" i="16"/>
  <c r="BJ951" i="16"/>
  <c r="BJ952" i="16"/>
  <c r="BJ953" i="16"/>
  <c r="BJ954" i="16"/>
  <c r="BJ955" i="16"/>
  <c r="BJ956" i="16"/>
  <c r="BJ957" i="16"/>
  <c r="BJ958" i="16"/>
  <c r="BJ959" i="16"/>
  <c r="BJ960" i="16"/>
  <c r="BJ961" i="16"/>
  <c r="BJ962" i="16"/>
  <c r="BJ963" i="16"/>
  <c r="BJ964" i="16"/>
  <c r="BJ965" i="16"/>
  <c r="BJ966" i="16"/>
  <c r="BJ967" i="16"/>
  <c r="BJ968" i="16"/>
  <c r="BJ969" i="16"/>
  <c r="BJ970" i="16"/>
  <c r="BJ971" i="16"/>
  <c r="BJ972" i="16"/>
  <c r="BJ973" i="16"/>
  <c r="BJ974" i="16"/>
  <c r="BJ975" i="16"/>
  <c r="BJ976" i="16"/>
  <c r="BJ977" i="16"/>
  <c r="BJ978" i="16"/>
  <c r="BJ979" i="16"/>
  <c r="BJ980" i="16"/>
  <c r="BJ981" i="16"/>
  <c r="BJ982" i="16"/>
  <c r="BJ983" i="16"/>
  <c r="BJ984" i="16"/>
  <c r="BJ985" i="16"/>
  <c r="BJ986" i="16"/>
  <c r="BJ987" i="16"/>
  <c r="BJ988" i="16"/>
  <c r="BJ989" i="16"/>
  <c r="BJ990" i="16"/>
  <c r="BJ991" i="16"/>
  <c r="BJ992" i="16"/>
  <c r="BJ993" i="16"/>
  <c r="BJ994" i="16"/>
  <c r="BJ995" i="16"/>
  <c r="BJ996" i="16"/>
  <c r="BJ997" i="16"/>
  <c r="BJ998" i="16"/>
  <c r="BJ999" i="16"/>
  <c r="BJ1000" i="16"/>
  <c r="BJ1001" i="16"/>
  <c r="BJ1002" i="16"/>
  <c r="BJ1003" i="16"/>
  <c r="BJ1004" i="16"/>
  <c r="BJ1005" i="16"/>
  <c r="BJ1006" i="16"/>
  <c r="BJ1007" i="16"/>
  <c r="BJ1008" i="16"/>
  <c r="BJ1009" i="16"/>
  <c r="BJ1010" i="16"/>
  <c r="BJ1011" i="16"/>
  <c r="BJ1012" i="16"/>
  <c r="BJ1013" i="16"/>
  <c r="BJ1014" i="16"/>
  <c r="BJ1015" i="16"/>
  <c r="BJ1016" i="16"/>
  <c r="BJ1017" i="16"/>
  <c r="BJ1018" i="16"/>
  <c r="BJ1019" i="16"/>
  <c r="BJ1020" i="16"/>
  <c r="BJ1021" i="16"/>
  <c r="BJ1022" i="16"/>
  <c r="BJ1023" i="16"/>
  <c r="BJ1024" i="16"/>
  <c r="BJ1025" i="16"/>
  <c r="BJ1026" i="16"/>
  <c r="BJ1027" i="16"/>
  <c r="BJ1028" i="16"/>
  <c r="BJ1029" i="16"/>
  <c r="BJ1030" i="16"/>
  <c r="BJ1031" i="16"/>
  <c r="BJ1032" i="16"/>
  <c r="BJ1033" i="16"/>
  <c r="BJ1034" i="16"/>
  <c r="BJ1035" i="16"/>
  <c r="BJ1036" i="16"/>
  <c r="BJ1037" i="16"/>
  <c r="BJ1038" i="16"/>
  <c r="BJ1039" i="16"/>
  <c r="BJ1040" i="16"/>
  <c r="BJ1041" i="16"/>
  <c r="BJ1042" i="16"/>
  <c r="BJ1043" i="16"/>
  <c r="BJ1044" i="16"/>
  <c r="BJ1045" i="16"/>
  <c r="BJ1046" i="16"/>
  <c r="BJ1047" i="16"/>
  <c r="BJ1048" i="16"/>
  <c r="BJ1049" i="16"/>
  <c r="BJ1050" i="16"/>
  <c r="BJ1051" i="16"/>
  <c r="BJ1052" i="16"/>
  <c r="BJ1053" i="16"/>
  <c r="BJ1054" i="16"/>
  <c r="BJ1055" i="16"/>
  <c r="BJ1056" i="16"/>
  <c r="BJ1057" i="16"/>
  <c r="BJ1058" i="16"/>
  <c r="BJ1059" i="16"/>
  <c r="BJ1060" i="16"/>
  <c r="BJ1061" i="16"/>
  <c r="BJ1062" i="16"/>
  <c r="BJ1063" i="16"/>
  <c r="BJ1064" i="16"/>
  <c r="BJ1065" i="16"/>
  <c r="BJ1066" i="16"/>
  <c r="BJ1067" i="16"/>
  <c r="BJ1068" i="16"/>
  <c r="BJ1069" i="16"/>
  <c r="BJ1070" i="16"/>
  <c r="BJ1071" i="16"/>
  <c r="BJ1072" i="16"/>
  <c r="BJ1073" i="16"/>
  <c r="BJ1074" i="16"/>
  <c r="BJ1075" i="16"/>
  <c r="BJ1076" i="16"/>
  <c r="BJ1077" i="16"/>
  <c r="BJ1078" i="16"/>
  <c r="BJ1079" i="16"/>
  <c r="BJ1080" i="16"/>
  <c r="BJ1081" i="16"/>
  <c r="BJ1082" i="16"/>
  <c r="BJ1083" i="16"/>
  <c r="BJ1084" i="16"/>
  <c r="BJ1085" i="16"/>
  <c r="BJ1086" i="16"/>
  <c r="BJ1087" i="16"/>
  <c r="BJ1088" i="16"/>
  <c r="BJ1089" i="16"/>
  <c r="BJ1090" i="16"/>
  <c r="BJ1091" i="16"/>
  <c r="BJ1092" i="16"/>
  <c r="BJ1093" i="16"/>
  <c r="BJ1094" i="16"/>
  <c r="BJ1095" i="16"/>
  <c r="BJ1096" i="16"/>
  <c r="BJ1097" i="16"/>
  <c r="BJ1098" i="16"/>
  <c r="BJ1099" i="16"/>
  <c r="BJ1100" i="16"/>
  <c r="BJ1101" i="16"/>
  <c r="BJ1102" i="16"/>
  <c r="BJ1103" i="16"/>
  <c r="BJ1104" i="16"/>
  <c r="BJ1105" i="16"/>
  <c r="BJ1106" i="16"/>
  <c r="BJ1107" i="16"/>
  <c r="BJ1108" i="16"/>
  <c r="BJ1109" i="16"/>
  <c r="BJ1110" i="16"/>
  <c r="BJ1111" i="16"/>
  <c r="BJ1112" i="16"/>
  <c r="BJ1113" i="16"/>
  <c r="BJ1114" i="16"/>
  <c r="BJ1115" i="16"/>
  <c r="BJ1116" i="16"/>
  <c r="BJ1117" i="16"/>
  <c r="BJ1118" i="16"/>
  <c r="BJ1119" i="16"/>
  <c r="BJ1120" i="16"/>
  <c r="BJ1121" i="16"/>
  <c r="BJ1122" i="16"/>
  <c r="BJ1123" i="16"/>
  <c r="BJ1124" i="16"/>
  <c r="BJ1125" i="16"/>
  <c r="BJ1126" i="16"/>
  <c r="BJ1127" i="16"/>
  <c r="BJ1128" i="16"/>
  <c r="BJ1129" i="16"/>
  <c r="BJ1130" i="16"/>
  <c r="BJ1131" i="16"/>
  <c r="BJ1132" i="16"/>
  <c r="BJ1133" i="16"/>
  <c r="BJ1134" i="16"/>
  <c r="BJ1135" i="16"/>
  <c r="BJ1136" i="16"/>
  <c r="BJ1137" i="16"/>
  <c r="BJ1138" i="16"/>
  <c r="BJ1139" i="16"/>
  <c r="BJ1140" i="16"/>
  <c r="BJ1141" i="16"/>
  <c r="BJ1142" i="16"/>
  <c r="BJ1143" i="16"/>
  <c r="BJ1144" i="16"/>
  <c r="BJ1145" i="16"/>
  <c r="BJ1146" i="16"/>
  <c r="BJ1147" i="16"/>
  <c r="BJ1148" i="16"/>
  <c r="BJ1149" i="16"/>
  <c r="BJ1150" i="16"/>
  <c r="BJ1151" i="16"/>
  <c r="BJ1152" i="16"/>
  <c r="BJ1153" i="16"/>
  <c r="BJ1154" i="16"/>
  <c r="BJ1155" i="16"/>
  <c r="BJ1156" i="16"/>
  <c r="BJ1157" i="16"/>
  <c r="BJ1158" i="16"/>
  <c r="BJ1159" i="16"/>
  <c r="BJ1160" i="16"/>
  <c r="BJ1161" i="16"/>
  <c r="BJ1162" i="16"/>
  <c r="BJ1163" i="16"/>
  <c r="BJ1164" i="16"/>
  <c r="BJ1165" i="16"/>
  <c r="BJ1166" i="16"/>
  <c r="BJ1167" i="16"/>
  <c r="BJ1168" i="16"/>
  <c r="BJ1169" i="16"/>
  <c r="BJ1170" i="16"/>
  <c r="BJ1171" i="16"/>
  <c r="BJ1172" i="16"/>
  <c r="BJ1173" i="16"/>
  <c r="BJ1174" i="16"/>
  <c r="BJ1175" i="16"/>
  <c r="BJ1176" i="16"/>
  <c r="BJ1177" i="16"/>
  <c r="BJ1178" i="16"/>
  <c r="BJ1179" i="16"/>
  <c r="BJ1180" i="16"/>
  <c r="BJ1181" i="16"/>
  <c r="BJ1182" i="16"/>
  <c r="BJ1183" i="16"/>
  <c r="BJ1184" i="16"/>
  <c r="BJ1185" i="16"/>
  <c r="BJ1186" i="16"/>
  <c r="BJ1187" i="16"/>
  <c r="BJ1188" i="16"/>
  <c r="BJ1189" i="16"/>
  <c r="BJ1190" i="16"/>
  <c r="BJ1191" i="16"/>
  <c r="BJ1192" i="16"/>
  <c r="BJ1193" i="16"/>
  <c r="BJ1194" i="16"/>
  <c r="BJ1195" i="16"/>
  <c r="BJ1196" i="16"/>
  <c r="BJ1197" i="16"/>
  <c r="BJ1198" i="16"/>
  <c r="BJ1199" i="16"/>
  <c r="BJ1200" i="16"/>
  <c r="BJ1201" i="16"/>
  <c r="BJ1202" i="16"/>
  <c r="BJ1203" i="16"/>
  <c r="BJ1204" i="16"/>
  <c r="BJ1205" i="16"/>
  <c r="BJ1206" i="16"/>
  <c r="BJ1207" i="16"/>
  <c r="BJ1208" i="16"/>
  <c r="BJ1209" i="16"/>
  <c r="BJ1210" i="16"/>
  <c r="BJ1211" i="16"/>
  <c r="BJ1212" i="16"/>
  <c r="BJ1213" i="16"/>
  <c r="BJ1214" i="16"/>
  <c r="BJ1215" i="16"/>
  <c r="BJ1216" i="16"/>
  <c r="BJ1217" i="16"/>
  <c r="BJ1218" i="16"/>
  <c r="BJ1219" i="16"/>
  <c r="BJ1220" i="16"/>
  <c r="BJ1221" i="16"/>
  <c r="BJ1222" i="16"/>
  <c r="BJ1223" i="16"/>
  <c r="BJ1224" i="16"/>
  <c r="BJ1225" i="16"/>
  <c r="BJ1226" i="16"/>
  <c r="BJ1227" i="16"/>
  <c r="BJ1228" i="16"/>
  <c r="BJ1229" i="16"/>
  <c r="BJ1230" i="16"/>
  <c r="BJ1231" i="16"/>
  <c r="BJ1232" i="16"/>
  <c r="BJ1233" i="16"/>
  <c r="BJ1234" i="16"/>
  <c r="BJ1235" i="16"/>
  <c r="BJ1236" i="16"/>
  <c r="BJ1237" i="16"/>
  <c r="BJ1238" i="16"/>
  <c r="BJ1239" i="16"/>
  <c r="BJ1240" i="16"/>
  <c r="BJ1241" i="16"/>
  <c r="BJ1242" i="16"/>
  <c r="BJ1243" i="16"/>
  <c r="BJ1244" i="16"/>
  <c r="BJ1245" i="16"/>
  <c r="BJ1246" i="16"/>
  <c r="BJ1247" i="16"/>
  <c r="BJ1248" i="16"/>
  <c r="BJ1249" i="16"/>
  <c r="G4" i="16"/>
  <c r="H4" i="16"/>
  <c r="G5" i="16"/>
  <c r="H5" i="16"/>
  <c r="G6" i="16"/>
  <c r="H6" i="16"/>
  <c r="G7" i="16"/>
  <c r="H7" i="16"/>
  <c r="G8" i="16"/>
  <c r="H8" i="16"/>
  <c r="G9" i="16"/>
  <c r="H9" i="16"/>
  <c r="G10" i="16"/>
  <c r="H10" i="16"/>
  <c r="G11" i="16"/>
  <c r="H11" i="16"/>
  <c r="G12" i="16"/>
  <c r="H12" i="16"/>
  <c r="G13" i="16"/>
  <c r="H13" i="16"/>
  <c r="G14" i="16"/>
  <c r="H14" i="16"/>
  <c r="G15" i="16"/>
  <c r="H15" i="16"/>
  <c r="G16" i="16"/>
  <c r="H16" i="16"/>
  <c r="G17" i="16"/>
  <c r="H17" i="16"/>
  <c r="G18" i="16"/>
  <c r="H18" i="16"/>
  <c r="G19" i="16"/>
  <c r="H19" i="16"/>
  <c r="G20" i="16"/>
  <c r="H20" i="16"/>
  <c r="G21" i="16"/>
  <c r="H21" i="16"/>
  <c r="G22" i="16"/>
  <c r="H22" i="16"/>
  <c r="G23" i="16"/>
  <c r="H23" i="16"/>
  <c r="G24" i="16"/>
  <c r="H24" i="16"/>
  <c r="G25" i="16"/>
  <c r="H25" i="16"/>
  <c r="G26" i="16"/>
  <c r="H26" i="16"/>
  <c r="G27" i="16"/>
  <c r="H27" i="16"/>
  <c r="G28" i="16"/>
  <c r="H28" i="16"/>
  <c r="G29" i="16"/>
  <c r="H29" i="16"/>
  <c r="G30" i="16"/>
  <c r="H30" i="16"/>
  <c r="G31" i="16"/>
  <c r="H31" i="16"/>
  <c r="G32" i="16"/>
  <c r="H32" i="16"/>
  <c r="G33" i="16"/>
  <c r="H33" i="16"/>
  <c r="G34" i="16"/>
  <c r="H34" i="16"/>
  <c r="G35" i="16"/>
  <c r="H35" i="16"/>
  <c r="G36" i="16"/>
  <c r="H36" i="16"/>
  <c r="G37" i="16"/>
  <c r="H37" i="16"/>
  <c r="G38" i="16"/>
  <c r="H38" i="16"/>
  <c r="G39" i="16"/>
  <c r="H39" i="16"/>
  <c r="G40" i="16"/>
  <c r="H40" i="16"/>
  <c r="G41" i="16"/>
  <c r="H41" i="16"/>
  <c r="G42" i="16"/>
  <c r="H42" i="16"/>
  <c r="G43" i="16"/>
  <c r="H43" i="16"/>
  <c r="G44" i="16"/>
  <c r="H44" i="16"/>
  <c r="G45" i="16"/>
  <c r="H45" i="16"/>
  <c r="G46" i="16"/>
  <c r="H46" i="16"/>
  <c r="G47" i="16"/>
  <c r="H47" i="16"/>
  <c r="G48" i="16"/>
  <c r="H48" i="16"/>
  <c r="G49" i="16"/>
  <c r="H49" i="16"/>
  <c r="G50" i="16"/>
  <c r="H50" i="16"/>
  <c r="G51" i="16"/>
  <c r="H51" i="16"/>
  <c r="G52" i="16"/>
  <c r="H52" i="16"/>
  <c r="G53" i="16"/>
  <c r="H53" i="16"/>
  <c r="G54" i="16"/>
  <c r="H54" i="16"/>
  <c r="G55" i="16"/>
  <c r="H55" i="16"/>
  <c r="G56" i="16"/>
  <c r="H56" i="16"/>
  <c r="G57" i="16"/>
  <c r="H57" i="16"/>
  <c r="G58" i="16"/>
  <c r="H58" i="16"/>
  <c r="G59" i="16"/>
  <c r="H59" i="16"/>
  <c r="G60" i="16"/>
  <c r="H60" i="16"/>
  <c r="G61" i="16"/>
  <c r="H61" i="16"/>
  <c r="G62" i="16"/>
  <c r="H62" i="16"/>
  <c r="G63" i="16"/>
  <c r="H63" i="16"/>
  <c r="G64" i="16"/>
  <c r="H64" i="16"/>
  <c r="G65" i="16"/>
  <c r="H65" i="16"/>
  <c r="G66" i="16"/>
  <c r="H66" i="16"/>
  <c r="G67" i="16"/>
  <c r="H67" i="16"/>
  <c r="G68" i="16"/>
  <c r="H68" i="16"/>
  <c r="G69" i="16"/>
  <c r="H69" i="16"/>
  <c r="G70" i="16"/>
  <c r="H70" i="16"/>
  <c r="G71" i="16"/>
  <c r="H71" i="16"/>
  <c r="G72" i="16"/>
  <c r="H72" i="16"/>
  <c r="G73" i="16"/>
  <c r="H73" i="16"/>
  <c r="G74" i="16"/>
  <c r="H74" i="16"/>
  <c r="G75" i="16"/>
  <c r="H75" i="16"/>
  <c r="G76" i="16"/>
  <c r="H76" i="16"/>
  <c r="G77" i="16"/>
  <c r="H77" i="16"/>
  <c r="G78" i="16"/>
  <c r="H78" i="16"/>
  <c r="G79" i="16"/>
  <c r="H79" i="16"/>
  <c r="G80" i="16"/>
  <c r="H80" i="16"/>
  <c r="G81" i="16"/>
  <c r="H81" i="16"/>
  <c r="G82" i="16"/>
  <c r="H82" i="16"/>
  <c r="G83" i="16"/>
  <c r="H83" i="16"/>
  <c r="G84" i="16"/>
  <c r="H84" i="16"/>
  <c r="G85" i="16"/>
  <c r="H85" i="16"/>
  <c r="G86" i="16"/>
  <c r="H86" i="16"/>
  <c r="G87" i="16"/>
  <c r="H87" i="16"/>
  <c r="G88" i="16"/>
  <c r="H88" i="16"/>
  <c r="G89" i="16"/>
  <c r="H89" i="16"/>
  <c r="G90" i="16"/>
  <c r="H90" i="16"/>
  <c r="G91" i="16"/>
  <c r="H91" i="16"/>
  <c r="G92" i="16"/>
  <c r="H92" i="16"/>
  <c r="G93" i="16"/>
  <c r="H93" i="16"/>
  <c r="G94" i="16"/>
  <c r="H94" i="16"/>
  <c r="G95" i="16"/>
  <c r="H95" i="16"/>
  <c r="G96" i="16"/>
  <c r="H96" i="16"/>
  <c r="G97" i="16"/>
  <c r="H97" i="16"/>
  <c r="G98" i="16"/>
  <c r="H98" i="16"/>
  <c r="G99" i="16"/>
  <c r="H99" i="16"/>
  <c r="G100" i="16"/>
  <c r="H100" i="16"/>
  <c r="G101" i="16"/>
  <c r="H101" i="16"/>
  <c r="G102" i="16"/>
  <c r="H102" i="16"/>
  <c r="G103" i="16"/>
  <c r="H103" i="16"/>
  <c r="G104" i="16"/>
  <c r="H104" i="16"/>
  <c r="G105" i="16"/>
  <c r="H105" i="16"/>
  <c r="G106" i="16"/>
  <c r="H106" i="16"/>
  <c r="G107" i="16"/>
  <c r="H107" i="16"/>
  <c r="G108" i="16"/>
  <c r="H108" i="16"/>
  <c r="G109" i="16"/>
  <c r="H109" i="16"/>
  <c r="G110" i="16"/>
  <c r="H110" i="16"/>
  <c r="G111" i="16"/>
  <c r="H111" i="16"/>
  <c r="G112" i="16"/>
  <c r="H112" i="16"/>
  <c r="G113" i="16"/>
  <c r="H113" i="16"/>
  <c r="G114" i="16"/>
  <c r="H114" i="16"/>
  <c r="G115" i="16"/>
  <c r="H115" i="16"/>
  <c r="G116" i="16"/>
  <c r="H116" i="16"/>
  <c r="G117" i="16"/>
  <c r="H117" i="16"/>
  <c r="G118" i="16"/>
  <c r="H118" i="16"/>
  <c r="G119" i="16"/>
  <c r="H119" i="16"/>
  <c r="G120" i="16"/>
  <c r="H120" i="16"/>
  <c r="G121" i="16"/>
  <c r="H121" i="16"/>
  <c r="G122" i="16"/>
  <c r="H122" i="16"/>
  <c r="G123" i="16"/>
  <c r="H123" i="16"/>
  <c r="G124" i="16"/>
  <c r="H124" i="16"/>
  <c r="G125" i="16"/>
  <c r="H125" i="16"/>
  <c r="G126" i="16"/>
  <c r="H126" i="16"/>
  <c r="G127" i="16"/>
  <c r="H127" i="16"/>
  <c r="G128" i="16"/>
  <c r="H128" i="16"/>
  <c r="G129" i="16"/>
  <c r="H129" i="16"/>
  <c r="G130" i="16"/>
  <c r="H130" i="16"/>
  <c r="G131" i="16"/>
  <c r="H131" i="16"/>
  <c r="G132" i="16"/>
  <c r="H132" i="16"/>
  <c r="G133" i="16"/>
  <c r="H133" i="16"/>
  <c r="G134" i="16"/>
  <c r="H134" i="16"/>
  <c r="G135" i="16"/>
  <c r="H135" i="16"/>
  <c r="G136" i="16"/>
  <c r="H136" i="16"/>
  <c r="G137" i="16"/>
  <c r="H137" i="16"/>
  <c r="G138" i="16"/>
  <c r="H138" i="16"/>
  <c r="G139" i="16"/>
  <c r="H139" i="16"/>
  <c r="G140" i="16"/>
  <c r="H140" i="16"/>
  <c r="G141" i="16"/>
  <c r="H141" i="16"/>
  <c r="G142" i="16"/>
  <c r="H142" i="16"/>
  <c r="G143" i="16"/>
  <c r="H143" i="16"/>
  <c r="G144" i="16"/>
  <c r="H144" i="16"/>
  <c r="G145" i="16"/>
  <c r="H145" i="16"/>
  <c r="G146" i="16"/>
  <c r="H146" i="16"/>
  <c r="G147" i="16"/>
  <c r="H147" i="16"/>
  <c r="G148" i="16"/>
  <c r="H148" i="16"/>
  <c r="G149" i="16"/>
  <c r="H149" i="16"/>
  <c r="G150" i="16"/>
  <c r="H150" i="16"/>
  <c r="G151" i="16"/>
  <c r="H151" i="16"/>
  <c r="G152" i="16"/>
  <c r="H152" i="16"/>
  <c r="G153" i="16"/>
  <c r="H153" i="16"/>
  <c r="G154" i="16"/>
  <c r="H154" i="16"/>
  <c r="G155" i="16"/>
  <c r="H155" i="16"/>
  <c r="G156" i="16"/>
  <c r="H156" i="16"/>
  <c r="G157" i="16"/>
  <c r="H157" i="16"/>
  <c r="G158" i="16"/>
  <c r="H158" i="16"/>
  <c r="G159" i="16"/>
  <c r="H159" i="16"/>
  <c r="G160" i="16"/>
  <c r="H160" i="16"/>
  <c r="G161" i="16"/>
  <c r="H161" i="16"/>
  <c r="G162" i="16"/>
  <c r="H162" i="16"/>
  <c r="G163" i="16"/>
  <c r="H163" i="16"/>
  <c r="G164" i="16"/>
  <c r="H164" i="16"/>
  <c r="G165" i="16"/>
  <c r="H165" i="16"/>
  <c r="G166" i="16"/>
  <c r="H166" i="16"/>
  <c r="G167" i="16"/>
  <c r="H167" i="16"/>
  <c r="G168" i="16"/>
  <c r="H168" i="16"/>
  <c r="G169" i="16"/>
  <c r="H169" i="16"/>
  <c r="G170" i="16"/>
  <c r="H170" i="16"/>
  <c r="G171" i="16"/>
  <c r="H171" i="16"/>
  <c r="G172" i="16"/>
  <c r="H172" i="16"/>
  <c r="G173" i="16"/>
  <c r="H173" i="16"/>
  <c r="G174" i="16"/>
  <c r="H174" i="16"/>
  <c r="G175" i="16"/>
  <c r="H175" i="16"/>
  <c r="G176" i="16"/>
  <c r="H176" i="16"/>
  <c r="G177" i="16"/>
  <c r="H177" i="16"/>
  <c r="G178" i="16"/>
  <c r="H178" i="16"/>
  <c r="G179" i="16"/>
  <c r="H179" i="16"/>
  <c r="G180" i="16"/>
  <c r="H180" i="16"/>
  <c r="G181" i="16"/>
  <c r="H181" i="16"/>
  <c r="G182" i="16"/>
  <c r="H182" i="16"/>
  <c r="G183" i="16"/>
  <c r="H183" i="16"/>
  <c r="G184" i="16"/>
  <c r="H184" i="16"/>
  <c r="G185" i="16"/>
  <c r="H185" i="16"/>
  <c r="G186" i="16"/>
  <c r="H186" i="16"/>
  <c r="G187" i="16"/>
  <c r="H187" i="16"/>
  <c r="G188" i="16"/>
  <c r="H188" i="16"/>
  <c r="G189" i="16"/>
  <c r="H189" i="16"/>
  <c r="G190" i="16"/>
  <c r="H190" i="16"/>
  <c r="G191" i="16"/>
  <c r="H191" i="16"/>
  <c r="G192" i="16"/>
  <c r="H192" i="16"/>
  <c r="G193" i="16"/>
  <c r="H193" i="16"/>
  <c r="G194" i="16"/>
  <c r="H194" i="16"/>
  <c r="G195" i="16"/>
  <c r="H195" i="16"/>
  <c r="G196" i="16"/>
  <c r="H196" i="16"/>
  <c r="G197" i="16"/>
  <c r="H197" i="16"/>
  <c r="G198" i="16"/>
  <c r="H198" i="16"/>
  <c r="G199" i="16"/>
  <c r="H199" i="16"/>
  <c r="G200" i="16"/>
  <c r="H200" i="16"/>
  <c r="G201" i="16"/>
  <c r="H201" i="16"/>
  <c r="G202" i="16"/>
  <c r="H202" i="16"/>
  <c r="G203" i="16"/>
  <c r="H203" i="16"/>
  <c r="G204" i="16"/>
  <c r="H204" i="16"/>
  <c r="G205" i="16"/>
  <c r="H205" i="16"/>
  <c r="G206" i="16"/>
  <c r="H206" i="16"/>
  <c r="G207" i="16"/>
  <c r="H207" i="16"/>
  <c r="G208" i="16"/>
  <c r="H208" i="16"/>
  <c r="G209" i="16"/>
  <c r="H209" i="16"/>
  <c r="G210" i="16"/>
  <c r="H210" i="16"/>
  <c r="G211" i="16"/>
  <c r="H211" i="16"/>
  <c r="G212" i="16"/>
  <c r="H212" i="16"/>
  <c r="G213" i="16"/>
  <c r="H213" i="16"/>
  <c r="G214" i="16"/>
  <c r="H214" i="16"/>
  <c r="G215" i="16"/>
  <c r="H215" i="16"/>
  <c r="G216" i="16"/>
  <c r="H216" i="16"/>
  <c r="G217" i="16"/>
  <c r="H217" i="16"/>
  <c r="G218" i="16"/>
  <c r="H218" i="16"/>
  <c r="G219" i="16"/>
  <c r="H219" i="16"/>
  <c r="G220" i="16"/>
  <c r="H220" i="16"/>
  <c r="G221" i="16"/>
  <c r="H221" i="16"/>
  <c r="G222" i="16"/>
  <c r="H222" i="16"/>
  <c r="G223" i="16"/>
  <c r="H223" i="16"/>
  <c r="G224" i="16"/>
  <c r="H224" i="16"/>
  <c r="G225" i="16"/>
  <c r="H225" i="16"/>
  <c r="G226" i="16"/>
  <c r="H226" i="16"/>
  <c r="G227" i="16"/>
  <c r="H227" i="16"/>
  <c r="G228" i="16"/>
  <c r="H228" i="16"/>
  <c r="G229" i="16"/>
  <c r="H229" i="16"/>
  <c r="G230" i="16"/>
  <c r="H230" i="16"/>
  <c r="G231" i="16"/>
  <c r="H231" i="16"/>
  <c r="G232" i="16"/>
  <c r="H232" i="16"/>
  <c r="G233" i="16"/>
  <c r="H233" i="16"/>
  <c r="G234" i="16"/>
  <c r="H234" i="16"/>
  <c r="G235" i="16"/>
  <c r="H235" i="16"/>
  <c r="G236" i="16"/>
  <c r="H236" i="16"/>
  <c r="G237" i="16"/>
  <c r="H237" i="16"/>
  <c r="G238" i="16"/>
  <c r="H238" i="16"/>
  <c r="G239" i="16"/>
  <c r="H239" i="16"/>
  <c r="G240" i="16"/>
  <c r="H240" i="16"/>
  <c r="G241" i="16"/>
  <c r="H241" i="16"/>
  <c r="G242" i="16"/>
  <c r="H242" i="16"/>
  <c r="G243" i="16"/>
  <c r="H243" i="16"/>
  <c r="G244" i="16"/>
  <c r="H244" i="16"/>
  <c r="G245" i="16"/>
  <c r="H245" i="16"/>
  <c r="G246" i="16"/>
  <c r="H246" i="16"/>
  <c r="G247" i="16"/>
  <c r="H247" i="16"/>
  <c r="G248" i="16"/>
  <c r="H248" i="16"/>
  <c r="G249" i="16"/>
  <c r="H249" i="16"/>
  <c r="G250" i="16"/>
  <c r="H250" i="16"/>
  <c r="G251" i="16"/>
  <c r="H251" i="16"/>
  <c r="G252" i="16"/>
  <c r="H252" i="16"/>
  <c r="G253" i="16"/>
  <c r="H253" i="16"/>
  <c r="G254" i="16"/>
  <c r="H254" i="16"/>
  <c r="G255" i="16"/>
  <c r="H255" i="16"/>
  <c r="G256" i="16"/>
  <c r="H256" i="16"/>
  <c r="G257" i="16"/>
  <c r="H257" i="16"/>
  <c r="G258" i="16"/>
  <c r="H258" i="16"/>
  <c r="G259" i="16"/>
  <c r="H259" i="16"/>
  <c r="G260" i="16"/>
  <c r="H260" i="16"/>
  <c r="G261" i="16"/>
  <c r="H261" i="16"/>
  <c r="G262" i="16"/>
  <c r="H262" i="16"/>
  <c r="G263" i="16"/>
  <c r="H263" i="16"/>
  <c r="G264" i="16"/>
  <c r="H264" i="16"/>
  <c r="G265" i="16"/>
  <c r="H265" i="16"/>
  <c r="G266" i="16"/>
  <c r="H266" i="16"/>
  <c r="G267" i="16"/>
  <c r="H267" i="16"/>
  <c r="G268" i="16"/>
  <c r="H268" i="16"/>
  <c r="G269" i="16"/>
  <c r="H269" i="16"/>
  <c r="G270" i="16"/>
  <c r="H270" i="16"/>
  <c r="G271" i="16"/>
  <c r="H271" i="16"/>
  <c r="G272" i="16"/>
  <c r="H272" i="16"/>
  <c r="G273" i="16"/>
  <c r="H273" i="16"/>
  <c r="G274" i="16"/>
  <c r="H274" i="16"/>
  <c r="G275" i="16"/>
  <c r="H275" i="16"/>
  <c r="G276" i="16"/>
  <c r="H276" i="16"/>
  <c r="G277" i="16"/>
  <c r="H277" i="16"/>
  <c r="G278" i="16"/>
  <c r="H278" i="16"/>
  <c r="G279" i="16"/>
  <c r="H279" i="16"/>
  <c r="G280" i="16"/>
  <c r="H280" i="16"/>
  <c r="G281" i="16"/>
  <c r="H281" i="16"/>
  <c r="G282" i="16"/>
  <c r="H282" i="16"/>
  <c r="G283" i="16"/>
  <c r="H283" i="16"/>
  <c r="G284" i="16"/>
  <c r="H284" i="16"/>
  <c r="G285" i="16"/>
  <c r="H285" i="16"/>
  <c r="G286" i="16"/>
  <c r="H286" i="16"/>
  <c r="G287" i="16"/>
  <c r="H287" i="16"/>
  <c r="G288" i="16"/>
  <c r="H288" i="16"/>
  <c r="G289" i="16"/>
  <c r="H289" i="16"/>
  <c r="G290" i="16"/>
  <c r="H290" i="16"/>
  <c r="G291" i="16"/>
  <c r="H291" i="16"/>
  <c r="G292" i="16"/>
  <c r="H292" i="16"/>
  <c r="G293" i="16"/>
  <c r="H293" i="16"/>
  <c r="G294" i="16"/>
  <c r="H294" i="16"/>
  <c r="G295" i="16"/>
  <c r="H295" i="16"/>
  <c r="G296" i="16"/>
  <c r="H296" i="16"/>
  <c r="G297" i="16"/>
  <c r="H297" i="16"/>
  <c r="G298" i="16"/>
  <c r="H298" i="16"/>
  <c r="G299" i="16"/>
  <c r="H299" i="16"/>
  <c r="G300" i="16"/>
  <c r="H300" i="16"/>
  <c r="G301" i="16"/>
  <c r="H301" i="16"/>
  <c r="G302" i="16"/>
  <c r="H302" i="16"/>
  <c r="G303" i="16"/>
  <c r="H303" i="16"/>
  <c r="G304" i="16"/>
  <c r="H304" i="16"/>
  <c r="G305" i="16"/>
  <c r="H305" i="16"/>
  <c r="G306" i="16"/>
  <c r="H306" i="16"/>
  <c r="G307" i="16"/>
  <c r="H307" i="16"/>
  <c r="G308" i="16"/>
  <c r="H308" i="16"/>
  <c r="G309" i="16"/>
  <c r="H309" i="16"/>
  <c r="G310" i="16"/>
  <c r="H310" i="16"/>
  <c r="G311" i="16"/>
  <c r="H311" i="16"/>
  <c r="G312" i="16"/>
  <c r="H312" i="16"/>
  <c r="G313" i="16"/>
  <c r="H313" i="16"/>
  <c r="G314" i="16"/>
  <c r="H314" i="16"/>
  <c r="G315" i="16"/>
  <c r="H315" i="16"/>
  <c r="G316" i="16"/>
  <c r="H316" i="16"/>
  <c r="G317" i="16"/>
  <c r="H317" i="16"/>
  <c r="G318" i="16"/>
  <c r="H318" i="16"/>
  <c r="G319" i="16"/>
  <c r="H319" i="16"/>
  <c r="G320" i="16"/>
  <c r="H320" i="16"/>
  <c r="G321" i="16"/>
  <c r="H321" i="16"/>
  <c r="G322" i="16"/>
  <c r="H322" i="16"/>
  <c r="G323" i="16"/>
  <c r="H323" i="16"/>
  <c r="G324" i="16"/>
  <c r="H324" i="16"/>
  <c r="G325" i="16"/>
  <c r="H325" i="16"/>
  <c r="G326" i="16"/>
  <c r="H326" i="16"/>
  <c r="G327" i="16"/>
  <c r="H327" i="16"/>
  <c r="G328" i="16"/>
  <c r="H328" i="16"/>
  <c r="G329" i="16"/>
  <c r="H329" i="16"/>
  <c r="G330" i="16"/>
  <c r="H330" i="16"/>
  <c r="G331" i="16"/>
  <c r="H331" i="16"/>
  <c r="G332" i="16"/>
  <c r="H332" i="16"/>
  <c r="G333" i="16"/>
  <c r="H333" i="16"/>
  <c r="G334" i="16"/>
  <c r="H334" i="16"/>
  <c r="G335" i="16"/>
  <c r="H335" i="16"/>
  <c r="G336" i="16"/>
  <c r="H336" i="16"/>
  <c r="G337" i="16"/>
  <c r="H337" i="16"/>
  <c r="G338" i="16"/>
  <c r="H338" i="16"/>
  <c r="G339" i="16"/>
  <c r="H339" i="16"/>
  <c r="G340" i="16"/>
  <c r="H340" i="16"/>
  <c r="G341" i="16"/>
  <c r="H341" i="16"/>
  <c r="G342" i="16"/>
  <c r="H342" i="16"/>
  <c r="G343" i="16"/>
  <c r="H343" i="16"/>
  <c r="G344" i="16"/>
  <c r="H344" i="16"/>
  <c r="G345" i="16"/>
  <c r="H345" i="16"/>
  <c r="G346" i="16"/>
  <c r="H346" i="16"/>
  <c r="G347" i="16"/>
  <c r="H347" i="16"/>
  <c r="G348" i="16"/>
  <c r="H348" i="16"/>
  <c r="G349" i="16"/>
  <c r="H349" i="16"/>
  <c r="G350" i="16"/>
  <c r="H350" i="16"/>
  <c r="G351" i="16"/>
  <c r="H351" i="16"/>
  <c r="G352" i="16"/>
  <c r="H352" i="16"/>
  <c r="G353" i="16"/>
  <c r="H353" i="16"/>
  <c r="G354" i="16"/>
  <c r="H354" i="16"/>
  <c r="G355" i="16"/>
  <c r="H355" i="16"/>
  <c r="G356" i="16"/>
  <c r="H356" i="16"/>
  <c r="G357" i="16"/>
  <c r="H357" i="16"/>
  <c r="G358" i="16"/>
  <c r="H358" i="16"/>
  <c r="G359" i="16"/>
  <c r="H359" i="16"/>
  <c r="G360" i="16"/>
  <c r="H360" i="16"/>
  <c r="G361" i="16"/>
  <c r="H361" i="16"/>
  <c r="G362" i="16"/>
  <c r="H362" i="16"/>
  <c r="G363" i="16"/>
  <c r="H363" i="16"/>
  <c r="G364" i="16"/>
  <c r="H364" i="16"/>
  <c r="G365" i="16"/>
  <c r="H365" i="16"/>
  <c r="G366" i="16"/>
  <c r="H366" i="16"/>
  <c r="G367" i="16"/>
  <c r="H367" i="16"/>
  <c r="G368" i="16"/>
  <c r="H368" i="16"/>
  <c r="G369" i="16"/>
  <c r="H369" i="16"/>
  <c r="G370" i="16"/>
  <c r="H370" i="16"/>
  <c r="G371" i="16"/>
  <c r="H371" i="16"/>
  <c r="G372" i="16"/>
  <c r="H372" i="16"/>
  <c r="G373" i="16"/>
  <c r="H373" i="16"/>
  <c r="G374" i="16"/>
  <c r="H374" i="16"/>
  <c r="G375" i="16"/>
  <c r="H375" i="16"/>
  <c r="G376" i="16"/>
  <c r="H376" i="16"/>
  <c r="G377" i="16"/>
  <c r="H377" i="16"/>
  <c r="G378" i="16"/>
  <c r="H378" i="16"/>
  <c r="G379" i="16"/>
  <c r="H379" i="16"/>
  <c r="G380" i="16"/>
  <c r="H380" i="16"/>
  <c r="G381" i="16"/>
  <c r="H381" i="16"/>
  <c r="G382" i="16"/>
  <c r="H382" i="16"/>
  <c r="G383" i="16"/>
  <c r="H383" i="16"/>
  <c r="G384" i="16"/>
  <c r="H384" i="16"/>
  <c r="G385" i="16"/>
  <c r="H385" i="16"/>
  <c r="G386" i="16"/>
  <c r="H386" i="16"/>
  <c r="G387" i="16"/>
  <c r="H387" i="16"/>
  <c r="G388" i="16"/>
  <c r="H388" i="16"/>
  <c r="G389" i="16"/>
  <c r="H389" i="16"/>
  <c r="G390" i="16"/>
  <c r="H390" i="16"/>
  <c r="G391" i="16"/>
  <c r="H391" i="16"/>
  <c r="G392" i="16"/>
  <c r="H392" i="16"/>
  <c r="G393" i="16"/>
  <c r="H393" i="16"/>
  <c r="G394" i="16"/>
  <c r="H394" i="16"/>
  <c r="G395" i="16"/>
  <c r="H395" i="16"/>
  <c r="G396" i="16"/>
  <c r="H396" i="16"/>
  <c r="G397" i="16"/>
  <c r="H397" i="16"/>
  <c r="G398" i="16"/>
  <c r="H398" i="16"/>
  <c r="G399" i="16"/>
  <c r="H399" i="16"/>
  <c r="G400" i="16"/>
  <c r="H400" i="16"/>
  <c r="G401" i="16"/>
  <c r="H401" i="16"/>
  <c r="G402" i="16"/>
  <c r="H402" i="16"/>
  <c r="G403" i="16"/>
  <c r="H403" i="16"/>
  <c r="G404" i="16"/>
  <c r="H404" i="16"/>
  <c r="G405" i="16"/>
  <c r="H405" i="16"/>
  <c r="G406" i="16"/>
  <c r="H406" i="16"/>
  <c r="G407" i="16"/>
  <c r="H407" i="16"/>
  <c r="G408" i="16"/>
  <c r="H408" i="16"/>
  <c r="G409" i="16"/>
  <c r="H409" i="16"/>
  <c r="G410" i="16"/>
  <c r="H410" i="16"/>
  <c r="G411" i="16"/>
  <c r="H411" i="16"/>
  <c r="G412" i="16"/>
  <c r="H412" i="16"/>
  <c r="G413" i="16"/>
  <c r="H413" i="16"/>
  <c r="G414" i="16"/>
  <c r="H414" i="16"/>
  <c r="G415" i="16"/>
  <c r="H415" i="16"/>
  <c r="G416" i="16"/>
  <c r="H416" i="16"/>
  <c r="G417" i="16"/>
  <c r="H417" i="16"/>
  <c r="G418" i="16"/>
  <c r="H418" i="16"/>
  <c r="G419" i="16"/>
  <c r="H419" i="16"/>
  <c r="G420" i="16"/>
  <c r="H420" i="16"/>
  <c r="G421" i="16"/>
  <c r="H421" i="16"/>
  <c r="G422" i="16"/>
  <c r="H422" i="16"/>
  <c r="G423" i="16"/>
  <c r="H423" i="16"/>
  <c r="G424" i="16"/>
  <c r="H424" i="16"/>
  <c r="G425" i="16"/>
  <c r="H425" i="16"/>
  <c r="G426" i="16"/>
  <c r="H426" i="16"/>
  <c r="G427" i="16"/>
  <c r="H427" i="16"/>
  <c r="G428" i="16"/>
  <c r="H428" i="16"/>
  <c r="G429" i="16"/>
  <c r="H429" i="16"/>
  <c r="G430" i="16"/>
  <c r="H430" i="16"/>
  <c r="G431" i="16"/>
  <c r="H431" i="16"/>
  <c r="G432" i="16"/>
  <c r="H432" i="16"/>
  <c r="G433" i="16"/>
  <c r="H433" i="16"/>
  <c r="G434" i="16"/>
  <c r="H434" i="16"/>
  <c r="G435" i="16"/>
  <c r="H435" i="16"/>
  <c r="G436" i="16"/>
  <c r="H436" i="16"/>
  <c r="G437" i="16"/>
  <c r="H437" i="16"/>
  <c r="G438" i="16"/>
  <c r="H438" i="16"/>
  <c r="G439" i="16"/>
  <c r="H439" i="16"/>
  <c r="G440" i="16"/>
  <c r="H440" i="16"/>
  <c r="G441" i="16"/>
  <c r="H441" i="16"/>
  <c r="G442" i="16"/>
  <c r="H442" i="16"/>
  <c r="G443" i="16"/>
  <c r="H443" i="16"/>
  <c r="G444" i="16"/>
  <c r="H444" i="16"/>
  <c r="G445" i="16"/>
  <c r="H445" i="16"/>
  <c r="G446" i="16"/>
  <c r="H446" i="16"/>
  <c r="G447" i="16"/>
  <c r="H447" i="16"/>
  <c r="G448" i="16"/>
  <c r="H448" i="16"/>
  <c r="G449" i="16"/>
  <c r="H449" i="16"/>
  <c r="G450" i="16"/>
  <c r="H450" i="16"/>
  <c r="G451" i="16"/>
  <c r="H451" i="16"/>
  <c r="G452" i="16"/>
  <c r="H452" i="16"/>
  <c r="G453" i="16"/>
  <c r="H453" i="16"/>
  <c r="G454" i="16"/>
  <c r="H454" i="16"/>
  <c r="G455" i="16"/>
  <c r="H455" i="16"/>
  <c r="G456" i="16"/>
  <c r="H456" i="16"/>
  <c r="G457" i="16"/>
  <c r="H457" i="16"/>
  <c r="G458" i="16"/>
  <c r="H458" i="16"/>
  <c r="G459" i="16"/>
  <c r="H459" i="16"/>
  <c r="G460" i="16"/>
  <c r="H460" i="16"/>
  <c r="G461" i="16"/>
  <c r="H461" i="16"/>
  <c r="G462" i="16"/>
  <c r="H462" i="16"/>
  <c r="G463" i="16"/>
  <c r="H463" i="16"/>
  <c r="G464" i="16"/>
  <c r="H464" i="16"/>
  <c r="G465" i="16"/>
  <c r="H465" i="16"/>
  <c r="G466" i="16"/>
  <c r="H466" i="16"/>
  <c r="G467" i="16"/>
  <c r="H467" i="16"/>
  <c r="G468" i="16"/>
  <c r="H468" i="16"/>
  <c r="G469" i="16"/>
  <c r="H469" i="16"/>
  <c r="G470" i="16"/>
  <c r="H470" i="16"/>
  <c r="G471" i="16"/>
  <c r="H471" i="16"/>
  <c r="G472" i="16"/>
  <c r="H472" i="16"/>
  <c r="G473" i="16"/>
  <c r="H473" i="16"/>
  <c r="G474" i="16"/>
  <c r="H474" i="16"/>
  <c r="G475" i="16"/>
  <c r="H475" i="16"/>
  <c r="G476" i="16"/>
  <c r="H476" i="16"/>
  <c r="G477" i="16"/>
  <c r="H477" i="16"/>
  <c r="G478" i="16"/>
  <c r="H478" i="16"/>
  <c r="G479" i="16"/>
  <c r="H479" i="16"/>
  <c r="G480" i="16"/>
  <c r="H480" i="16"/>
  <c r="G481" i="16"/>
  <c r="H481" i="16"/>
  <c r="G482" i="16"/>
  <c r="H482" i="16"/>
  <c r="G483" i="16"/>
  <c r="H483" i="16"/>
  <c r="G484" i="16"/>
  <c r="H484" i="16"/>
  <c r="G485" i="16"/>
  <c r="H485" i="16"/>
  <c r="G486" i="16"/>
  <c r="H486" i="16"/>
  <c r="G487" i="16"/>
  <c r="H487" i="16"/>
  <c r="G488" i="16"/>
  <c r="H488" i="16"/>
  <c r="G489" i="16"/>
  <c r="H489" i="16"/>
  <c r="G490" i="16"/>
  <c r="H490" i="16"/>
  <c r="G491" i="16"/>
  <c r="H491" i="16"/>
  <c r="G492" i="16"/>
  <c r="H492" i="16"/>
  <c r="G493" i="16"/>
  <c r="H493" i="16"/>
  <c r="G494" i="16"/>
  <c r="H494" i="16"/>
  <c r="G495" i="16"/>
  <c r="H495" i="16"/>
  <c r="G496" i="16"/>
  <c r="H496" i="16"/>
  <c r="G497" i="16"/>
  <c r="H497" i="16"/>
  <c r="G498" i="16"/>
  <c r="H498" i="16"/>
  <c r="G499" i="16"/>
  <c r="H499" i="16"/>
  <c r="G500" i="16"/>
  <c r="H500" i="16"/>
  <c r="G501" i="16"/>
  <c r="H501" i="16"/>
  <c r="G502" i="16"/>
  <c r="H502" i="16"/>
  <c r="G503" i="16"/>
  <c r="H503" i="16"/>
  <c r="G504" i="16"/>
  <c r="H504" i="16"/>
  <c r="G505" i="16"/>
  <c r="H505" i="16"/>
  <c r="G506" i="16"/>
  <c r="H506" i="16"/>
  <c r="G507" i="16"/>
  <c r="H507" i="16"/>
  <c r="G508" i="16"/>
  <c r="H508" i="16"/>
  <c r="G509" i="16"/>
  <c r="H509" i="16"/>
  <c r="G510" i="16"/>
  <c r="H510" i="16"/>
  <c r="G511" i="16"/>
  <c r="H511" i="16"/>
  <c r="G512" i="16"/>
  <c r="H512" i="16"/>
  <c r="G513" i="16"/>
  <c r="H513" i="16"/>
  <c r="G514" i="16"/>
  <c r="H514" i="16"/>
  <c r="G515" i="16"/>
  <c r="H515" i="16"/>
  <c r="G516" i="16"/>
  <c r="H516" i="16"/>
  <c r="G517" i="16"/>
  <c r="H517" i="16"/>
  <c r="G518" i="16"/>
  <c r="H518" i="16"/>
  <c r="G519" i="16"/>
  <c r="H519" i="16"/>
  <c r="G520" i="16"/>
  <c r="H520" i="16"/>
  <c r="G521" i="16"/>
  <c r="H521" i="16"/>
  <c r="G522" i="16"/>
  <c r="H522" i="16"/>
  <c r="G523" i="16"/>
  <c r="H523" i="16"/>
  <c r="G524" i="16"/>
  <c r="H524" i="16"/>
  <c r="G525" i="16"/>
  <c r="H525" i="16"/>
  <c r="G526" i="16"/>
  <c r="H526" i="16"/>
  <c r="G527" i="16"/>
  <c r="H527" i="16"/>
  <c r="G528" i="16"/>
  <c r="H528" i="16"/>
  <c r="G529" i="16"/>
  <c r="H529" i="16"/>
  <c r="G530" i="16"/>
  <c r="H530" i="16"/>
  <c r="G531" i="16"/>
  <c r="H531" i="16"/>
  <c r="G532" i="16"/>
  <c r="H532" i="16"/>
  <c r="G533" i="16"/>
  <c r="H533" i="16"/>
  <c r="G534" i="16"/>
  <c r="H534" i="16"/>
  <c r="G535" i="16"/>
  <c r="H535" i="16"/>
  <c r="G536" i="16"/>
  <c r="H536" i="16"/>
  <c r="G537" i="16"/>
  <c r="H537" i="16"/>
  <c r="G538" i="16"/>
  <c r="H538" i="16"/>
  <c r="G539" i="16"/>
  <c r="H539" i="16"/>
  <c r="G540" i="16"/>
  <c r="H540" i="16"/>
  <c r="G541" i="16"/>
  <c r="H541" i="16"/>
  <c r="G542" i="16"/>
  <c r="H542" i="16"/>
  <c r="G543" i="16"/>
  <c r="H543" i="16"/>
  <c r="G544" i="16"/>
  <c r="H544" i="16"/>
  <c r="G545" i="16"/>
  <c r="H545" i="16"/>
  <c r="G546" i="16"/>
  <c r="H546" i="16"/>
  <c r="G547" i="16"/>
  <c r="H547" i="16"/>
  <c r="G548" i="16"/>
  <c r="H548" i="16"/>
  <c r="G549" i="16"/>
  <c r="H549" i="16"/>
  <c r="G550" i="16"/>
  <c r="H550" i="16"/>
  <c r="G551" i="16"/>
  <c r="H551" i="16"/>
  <c r="G552" i="16"/>
  <c r="H552" i="16"/>
  <c r="G553" i="16"/>
  <c r="H553" i="16"/>
  <c r="G554" i="16"/>
  <c r="H554" i="16"/>
  <c r="G555" i="16"/>
  <c r="H555" i="16"/>
  <c r="G556" i="16"/>
  <c r="H556" i="16"/>
  <c r="G557" i="16"/>
  <c r="H557" i="16"/>
  <c r="G558" i="16"/>
  <c r="H558" i="16"/>
  <c r="G559" i="16"/>
  <c r="H559" i="16"/>
  <c r="G560" i="16"/>
  <c r="H560" i="16"/>
  <c r="G561" i="16"/>
  <c r="H561" i="16"/>
  <c r="G562" i="16"/>
  <c r="H562" i="16"/>
  <c r="G563" i="16"/>
  <c r="H563" i="16"/>
  <c r="G564" i="16"/>
  <c r="H564" i="16"/>
  <c r="G565" i="16"/>
  <c r="H565" i="16"/>
  <c r="G566" i="16"/>
  <c r="H566" i="16"/>
  <c r="G567" i="16"/>
  <c r="H567" i="16"/>
  <c r="G568" i="16"/>
  <c r="H568" i="16"/>
  <c r="G569" i="16"/>
  <c r="H569" i="16"/>
  <c r="G570" i="16"/>
  <c r="H570" i="16"/>
  <c r="G571" i="16"/>
  <c r="H571" i="16"/>
  <c r="G572" i="16"/>
  <c r="H572" i="16"/>
  <c r="G573" i="16"/>
  <c r="H573" i="16"/>
  <c r="G574" i="16"/>
  <c r="H574" i="16"/>
  <c r="G575" i="16"/>
  <c r="H575" i="16"/>
  <c r="G576" i="16"/>
  <c r="H576" i="16"/>
  <c r="G577" i="16"/>
  <c r="H577" i="16"/>
  <c r="G578" i="16"/>
  <c r="H578" i="16"/>
  <c r="G579" i="16"/>
  <c r="H579" i="16"/>
  <c r="G580" i="16"/>
  <c r="H580" i="16"/>
  <c r="G581" i="16"/>
  <c r="H581" i="16"/>
  <c r="G582" i="16"/>
  <c r="H582" i="16"/>
  <c r="G583" i="16"/>
  <c r="H583" i="16"/>
  <c r="G584" i="16"/>
  <c r="H584" i="16"/>
  <c r="G585" i="16"/>
  <c r="H585" i="16"/>
  <c r="G586" i="16"/>
  <c r="H586" i="16"/>
  <c r="G587" i="16"/>
  <c r="H587" i="16"/>
  <c r="G588" i="16"/>
  <c r="H588" i="16"/>
  <c r="G589" i="16"/>
  <c r="H589" i="16"/>
  <c r="G590" i="16"/>
  <c r="H590" i="16"/>
  <c r="G591" i="16"/>
  <c r="H591" i="16"/>
  <c r="G592" i="16"/>
  <c r="H592" i="16"/>
  <c r="G593" i="16"/>
  <c r="H593" i="16"/>
  <c r="G594" i="16"/>
  <c r="H594" i="16"/>
  <c r="G595" i="16"/>
  <c r="H595" i="16"/>
  <c r="G596" i="16"/>
  <c r="H596" i="16"/>
  <c r="G597" i="16"/>
  <c r="H597" i="16"/>
  <c r="G598" i="16"/>
  <c r="H598" i="16"/>
  <c r="G599" i="16"/>
  <c r="H599" i="16"/>
  <c r="G600" i="16"/>
  <c r="H600" i="16"/>
  <c r="G601" i="16"/>
  <c r="H601" i="16"/>
  <c r="G602" i="16"/>
  <c r="H602" i="16"/>
  <c r="G603" i="16"/>
  <c r="H603" i="16"/>
  <c r="G604" i="16"/>
  <c r="H604" i="16"/>
  <c r="G605" i="16"/>
  <c r="H605" i="16"/>
  <c r="G606" i="16"/>
  <c r="H606" i="16"/>
  <c r="G607" i="16"/>
  <c r="H607" i="16"/>
  <c r="G608" i="16"/>
  <c r="H608" i="16"/>
  <c r="G609" i="16"/>
  <c r="H609" i="16"/>
  <c r="G610" i="16"/>
  <c r="H610" i="16"/>
  <c r="G611" i="16"/>
  <c r="H611" i="16"/>
  <c r="G612" i="16"/>
  <c r="H612" i="16"/>
  <c r="G613" i="16"/>
  <c r="H613" i="16"/>
  <c r="G614" i="16"/>
  <c r="H614" i="16"/>
  <c r="G615" i="16"/>
  <c r="H615" i="16"/>
  <c r="G616" i="16"/>
  <c r="H616" i="16"/>
  <c r="G617" i="16"/>
  <c r="H617" i="16"/>
  <c r="G618" i="16"/>
  <c r="H618" i="16"/>
  <c r="G619" i="16"/>
  <c r="H619" i="16"/>
  <c r="G620" i="16"/>
  <c r="H620" i="16"/>
  <c r="G621" i="16"/>
  <c r="H621" i="16"/>
  <c r="G622" i="16"/>
  <c r="H622" i="16"/>
  <c r="G623" i="16"/>
  <c r="H623" i="16"/>
  <c r="G624" i="16"/>
  <c r="H624" i="16"/>
  <c r="G625" i="16"/>
  <c r="H625" i="16"/>
  <c r="G626" i="16"/>
  <c r="H626" i="16"/>
  <c r="G627" i="16"/>
  <c r="H627" i="16"/>
  <c r="G628" i="16"/>
  <c r="H628" i="16"/>
  <c r="G629" i="16"/>
  <c r="H629" i="16"/>
  <c r="G630" i="16"/>
  <c r="H630" i="16"/>
  <c r="G631" i="16"/>
  <c r="H631" i="16"/>
  <c r="G632" i="16"/>
  <c r="H632" i="16"/>
  <c r="G633" i="16"/>
  <c r="H633" i="16"/>
  <c r="G634" i="16"/>
  <c r="H634" i="16"/>
  <c r="G635" i="16"/>
  <c r="H635" i="16"/>
  <c r="G636" i="16"/>
  <c r="H636" i="16"/>
  <c r="G637" i="16"/>
  <c r="H637" i="16"/>
  <c r="G638" i="16"/>
  <c r="H638" i="16"/>
  <c r="G639" i="16"/>
  <c r="H639" i="16"/>
  <c r="G640" i="16"/>
  <c r="H640" i="16"/>
  <c r="G641" i="16"/>
  <c r="H641" i="16"/>
  <c r="G642" i="16"/>
  <c r="H642" i="16"/>
  <c r="G643" i="16"/>
  <c r="H643" i="16"/>
  <c r="G644" i="16"/>
  <c r="H644" i="16"/>
  <c r="G645" i="16"/>
  <c r="H645" i="16"/>
  <c r="G646" i="16"/>
  <c r="H646" i="16"/>
  <c r="G647" i="16"/>
  <c r="H647" i="16"/>
  <c r="G648" i="16"/>
  <c r="H648" i="16"/>
  <c r="G649" i="16"/>
  <c r="H649" i="16"/>
  <c r="G650" i="16"/>
  <c r="H650" i="16"/>
  <c r="G651" i="16"/>
  <c r="H651" i="16"/>
  <c r="G652" i="16"/>
  <c r="H652" i="16"/>
  <c r="G653" i="16"/>
  <c r="H653" i="16"/>
  <c r="G654" i="16"/>
  <c r="H654" i="16"/>
  <c r="G655" i="16"/>
  <c r="H655" i="16"/>
  <c r="G656" i="16"/>
  <c r="H656" i="16"/>
  <c r="G657" i="16"/>
  <c r="H657" i="16"/>
  <c r="G658" i="16"/>
  <c r="H658" i="16"/>
  <c r="G659" i="16"/>
  <c r="H659" i="16"/>
  <c r="G660" i="16"/>
  <c r="H660" i="16"/>
  <c r="G661" i="16"/>
  <c r="H661" i="16"/>
  <c r="G662" i="16"/>
  <c r="H662" i="16"/>
  <c r="G663" i="16"/>
  <c r="H663" i="16"/>
  <c r="G664" i="16"/>
  <c r="H664" i="16"/>
  <c r="G665" i="16"/>
  <c r="H665" i="16"/>
  <c r="G666" i="16"/>
  <c r="H666" i="16"/>
  <c r="G667" i="16"/>
  <c r="H667" i="16"/>
  <c r="G668" i="16"/>
  <c r="H668" i="16"/>
  <c r="G669" i="16"/>
  <c r="H669" i="16"/>
  <c r="G670" i="16"/>
  <c r="H670" i="16"/>
  <c r="G671" i="16"/>
  <c r="H671" i="16"/>
  <c r="G672" i="16"/>
  <c r="H672" i="16"/>
  <c r="G673" i="16"/>
  <c r="H673" i="16"/>
  <c r="G674" i="16"/>
  <c r="H674" i="16"/>
  <c r="G675" i="16"/>
  <c r="H675" i="16"/>
  <c r="G676" i="16"/>
  <c r="H676" i="16"/>
  <c r="G677" i="16"/>
  <c r="H677" i="16"/>
  <c r="G678" i="16"/>
  <c r="H678" i="16"/>
  <c r="G679" i="16"/>
  <c r="H679" i="16"/>
  <c r="G680" i="16"/>
  <c r="H680" i="16"/>
  <c r="G681" i="16"/>
  <c r="H681" i="16"/>
  <c r="G682" i="16"/>
  <c r="H682" i="16"/>
  <c r="G683" i="16"/>
  <c r="H683" i="16"/>
  <c r="G684" i="16"/>
  <c r="H684" i="16"/>
  <c r="G685" i="16"/>
  <c r="H685" i="16"/>
  <c r="G686" i="16"/>
  <c r="H686" i="16"/>
  <c r="G687" i="16"/>
  <c r="H687" i="16"/>
  <c r="G688" i="16"/>
  <c r="H688" i="16"/>
  <c r="G689" i="16"/>
  <c r="H689" i="16"/>
  <c r="G690" i="16"/>
  <c r="H690" i="16"/>
  <c r="G691" i="16"/>
  <c r="H691" i="16"/>
  <c r="G692" i="16"/>
  <c r="H692" i="16"/>
  <c r="G693" i="16"/>
  <c r="H693" i="16"/>
  <c r="G694" i="16"/>
  <c r="H694" i="16"/>
  <c r="G695" i="16"/>
  <c r="H695" i="16"/>
  <c r="G696" i="16"/>
  <c r="H696" i="16"/>
  <c r="G697" i="16"/>
  <c r="H697" i="16"/>
  <c r="G698" i="16"/>
  <c r="H698" i="16"/>
  <c r="G699" i="16"/>
  <c r="H699" i="16"/>
  <c r="G700" i="16"/>
  <c r="H700" i="16"/>
  <c r="G701" i="16"/>
  <c r="H701" i="16"/>
  <c r="G702" i="16"/>
  <c r="H702" i="16"/>
  <c r="G703" i="16"/>
  <c r="H703" i="16"/>
  <c r="G704" i="16"/>
  <c r="H704" i="16"/>
  <c r="G705" i="16"/>
  <c r="H705" i="16"/>
  <c r="G706" i="16"/>
  <c r="H706" i="16"/>
  <c r="G707" i="16"/>
  <c r="H707" i="16"/>
  <c r="G708" i="16"/>
  <c r="H708" i="16"/>
  <c r="G709" i="16"/>
  <c r="H709" i="16"/>
  <c r="G710" i="16"/>
  <c r="H710" i="16"/>
  <c r="G711" i="16"/>
  <c r="H711" i="16"/>
  <c r="G712" i="16"/>
  <c r="H712" i="16"/>
  <c r="G713" i="16"/>
  <c r="H713" i="16"/>
  <c r="G714" i="16"/>
  <c r="H714" i="16"/>
  <c r="G715" i="16"/>
  <c r="H715" i="16"/>
  <c r="G716" i="16"/>
  <c r="H716" i="16"/>
  <c r="G717" i="16"/>
  <c r="H717" i="16"/>
  <c r="G718" i="16"/>
  <c r="H718" i="16"/>
  <c r="G719" i="16"/>
  <c r="H719" i="16"/>
  <c r="G720" i="16"/>
  <c r="H720" i="16"/>
  <c r="G721" i="16"/>
  <c r="H721" i="16"/>
  <c r="G722" i="16"/>
  <c r="H722" i="16"/>
  <c r="G723" i="16"/>
  <c r="H723" i="16"/>
  <c r="G724" i="16"/>
  <c r="H724" i="16"/>
  <c r="G725" i="16"/>
  <c r="H725" i="16"/>
  <c r="G726" i="16"/>
  <c r="H726" i="16"/>
  <c r="G727" i="16"/>
  <c r="H727" i="16"/>
  <c r="G728" i="16"/>
  <c r="H728" i="16"/>
  <c r="G729" i="16"/>
  <c r="H729" i="16"/>
  <c r="G730" i="16"/>
  <c r="H730" i="16"/>
  <c r="G731" i="16"/>
  <c r="H731" i="16"/>
  <c r="G732" i="16"/>
  <c r="H732" i="16"/>
  <c r="G733" i="16"/>
  <c r="H733" i="16"/>
  <c r="G734" i="16"/>
  <c r="H734" i="16"/>
  <c r="G735" i="16"/>
  <c r="H735" i="16"/>
  <c r="G736" i="16"/>
  <c r="H736" i="16"/>
  <c r="G737" i="16"/>
  <c r="H737" i="16"/>
  <c r="G738" i="16"/>
  <c r="H738" i="16"/>
  <c r="G739" i="16"/>
  <c r="H739" i="16"/>
  <c r="G740" i="16"/>
  <c r="H740" i="16"/>
  <c r="G741" i="16"/>
  <c r="H741" i="16"/>
  <c r="G742" i="16"/>
  <c r="H742" i="16"/>
  <c r="G743" i="16"/>
  <c r="H743" i="16"/>
  <c r="G744" i="16"/>
  <c r="H744" i="16"/>
  <c r="G745" i="16"/>
  <c r="H745" i="16"/>
  <c r="G746" i="16"/>
  <c r="H746" i="16"/>
  <c r="G747" i="16"/>
  <c r="H747" i="16"/>
  <c r="G748" i="16"/>
  <c r="H748" i="16"/>
  <c r="G749" i="16"/>
  <c r="H749" i="16"/>
  <c r="G750" i="16"/>
  <c r="H750" i="16"/>
  <c r="G751" i="16"/>
  <c r="H751" i="16"/>
  <c r="G752" i="16"/>
  <c r="H752" i="16"/>
  <c r="G753" i="16"/>
  <c r="H753" i="16"/>
  <c r="G754" i="16"/>
  <c r="H754" i="16"/>
  <c r="G755" i="16"/>
  <c r="H755" i="16"/>
  <c r="G756" i="16"/>
  <c r="H756" i="16"/>
  <c r="G757" i="16"/>
  <c r="H757" i="16"/>
  <c r="G758" i="16"/>
  <c r="H758" i="16"/>
  <c r="G759" i="16"/>
  <c r="H759" i="16"/>
  <c r="G760" i="16"/>
  <c r="H760" i="16"/>
  <c r="G761" i="16"/>
  <c r="H761" i="16"/>
  <c r="G762" i="16"/>
  <c r="H762" i="16"/>
  <c r="G763" i="16"/>
  <c r="H763" i="16"/>
  <c r="G764" i="16"/>
  <c r="H764" i="16"/>
  <c r="G765" i="16"/>
  <c r="H765" i="16"/>
  <c r="G766" i="16"/>
  <c r="H766" i="16"/>
  <c r="G767" i="16"/>
  <c r="H767" i="16"/>
  <c r="G768" i="16"/>
  <c r="H768" i="16"/>
  <c r="G769" i="16"/>
  <c r="H769" i="16"/>
  <c r="G770" i="16"/>
  <c r="H770" i="16"/>
  <c r="G771" i="16"/>
  <c r="H771" i="16"/>
  <c r="G772" i="16"/>
  <c r="H772" i="16"/>
  <c r="G773" i="16"/>
  <c r="H773" i="16"/>
  <c r="G774" i="16"/>
  <c r="H774" i="16"/>
  <c r="G775" i="16"/>
  <c r="H775" i="16"/>
  <c r="G776" i="16"/>
  <c r="H776" i="16"/>
  <c r="G777" i="16"/>
  <c r="H777" i="16"/>
  <c r="G778" i="16"/>
  <c r="H778" i="16"/>
  <c r="G779" i="16"/>
  <c r="H779" i="16"/>
  <c r="G780" i="16"/>
  <c r="H780" i="16"/>
  <c r="G781" i="16"/>
  <c r="H781" i="16"/>
  <c r="G782" i="16"/>
  <c r="H782" i="16"/>
  <c r="G783" i="16"/>
  <c r="H783" i="16"/>
  <c r="G784" i="16"/>
  <c r="H784" i="16"/>
  <c r="G785" i="16"/>
  <c r="H785" i="16"/>
  <c r="G786" i="16"/>
  <c r="H786" i="16"/>
  <c r="G787" i="16"/>
  <c r="H787" i="16"/>
  <c r="G788" i="16"/>
  <c r="H788" i="16"/>
  <c r="G789" i="16"/>
  <c r="H789" i="16"/>
  <c r="G790" i="16"/>
  <c r="H790" i="16"/>
  <c r="G791" i="16"/>
  <c r="H791" i="16"/>
  <c r="G792" i="16"/>
  <c r="H792" i="16"/>
  <c r="G793" i="16"/>
  <c r="H793" i="16"/>
  <c r="G794" i="16"/>
  <c r="H794" i="16"/>
  <c r="G795" i="16"/>
  <c r="H795" i="16"/>
  <c r="G796" i="16"/>
  <c r="H796" i="16"/>
  <c r="G797" i="16"/>
  <c r="H797" i="16"/>
  <c r="G798" i="16"/>
  <c r="H798" i="16"/>
  <c r="G799" i="16"/>
  <c r="H799" i="16"/>
  <c r="G800" i="16"/>
  <c r="H800" i="16"/>
  <c r="G801" i="16"/>
  <c r="H801" i="16"/>
  <c r="G802" i="16"/>
  <c r="H802" i="16"/>
  <c r="G803" i="16"/>
  <c r="H803" i="16"/>
  <c r="G804" i="16"/>
  <c r="H804" i="16"/>
  <c r="G805" i="16"/>
  <c r="H805" i="16"/>
  <c r="G806" i="16"/>
  <c r="H806" i="16"/>
  <c r="G807" i="16"/>
  <c r="H807" i="16"/>
  <c r="G808" i="16"/>
  <c r="H808" i="16"/>
  <c r="G809" i="16"/>
  <c r="H809" i="16"/>
  <c r="G810" i="16"/>
  <c r="H810" i="16"/>
  <c r="G811" i="16"/>
  <c r="H811" i="16"/>
  <c r="G812" i="16"/>
  <c r="H812" i="16"/>
  <c r="G813" i="16"/>
  <c r="H813" i="16"/>
  <c r="G814" i="16"/>
  <c r="H814" i="16"/>
  <c r="G815" i="16"/>
  <c r="H815" i="16"/>
  <c r="G816" i="16"/>
  <c r="H816" i="16"/>
  <c r="G817" i="16"/>
  <c r="H817" i="16"/>
  <c r="G818" i="16"/>
  <c r="H818" i="16"/>
  <c r="G819" i="16"/>
  <c r="H819" i="16"/>
  <c r="G820" i="16"/>
  <c r="H820" i="16"/>
  <c r="G821" i="16"/>
  <c r="H821" i="16"/>
  <c r="G822" i="16"/>
  <c r="H822" i="16"/>
  <c r="G823" i="16"/>
  <c r="H823" i="16"/>
  <c r="G824" i="16"/>
  <c r="H824" i="16"/>
  <c r="G825" i="16"/>
  <c r="H825" i="16"/>
  <c r="G826" i="16"/>
  <c r="H826" i="16"/>
  <c r="G827" i="16"/>
  <c r="H827" i="16"/>
  <c r="G828" i="16"/>
  <c r="H828" i="16"/>
  <c r="G829" i="16"/>
  <c r="H829" i="16"/>
  <c r="G830" i="16"/>
  <c r="H830" i="16"/>
  <c r="G831" i="16"/>
  <c r="H831" i="16"/>
  <c r="G832" i="16"/>
  <c r="H832" i="16"/>
  <c r="G833" i="16"/>
  <c r="H833" i="16"/>
  <c r="G834" i="16"/>
  <c r="H834" i="16"/>
  <c r="G835" i="16"/>
  <c r="H835" i="16"/>
  <c r="G836" i="16"/>
  <c r="H836" i="16"/>
  <c r="G837" i="16"/>
  <c r="H837" i="16"/>
  <c r="G838" i="16"/>
  <c r="H838" i="16"/>
  <c r="G839" i="16"/>
  <c r="H839" i="16"/>
  <c r="G840" i="16"/>
  <c r="H840" i="16"/>
  <c r="G841" i="16"/>
  <c r="H841" i="16"/>
  <c r="G842" i="16"/>
  <c r="H842" i="16"/>
  <c r="G843" i="16"/>
  <c r="H843" i="16"/>
  <c r="G844" i="16"/>
  <c r="H844" i="16"/>
  <c r="G845" i="16"/>
  <c r="H845" i="16"/>
  <c r="G846" i="16"/>
  <c r="H846" i="16"/>
  <c r="G847" i="16"/>
  <c r="H847" i="16"/>
  <c r="G848" i="16"/>
  <c r="H848" i="16"/>
  <c r="G849" i="16"/>
  <c r="H849" i="16"/>
  <c r="G850" i="16"/>
  <c r="H850" i="16"/>
  <c r="G851" i="16"/>
  <c r="H851" i="16"/>
  <c r="G852" i="16"/>
  <c r="H852" i="16"/>
  <c r="G853" i="16"/>
  <c r="H853" i="16"/>
  <c r="G854" i="16"/>
  <c r="H854" i="16"/>
  <c r="G855" i="16"/>
  <c r="H855" i="16"/>
  <c r="G856" i="16"/>
  <c r="H856" i="16"/>
  <c r="G857" i="16"/>
  <c r="H857" i="16"/>
  <c r="G858" i="16"/>
  <c r="H858" i="16"/>
  <c r="G859" i="16"/>
  <c r="H859" i="16"/>
  <c r="G860" i="16"/>
  <c r="H860" i="16"/>
  <c r="G861" i="16"/>
  <c r="H861" i="16"/>
  <c r="G862" i="16"/>
  <c r="H862" i="16"/>
  <c r="G863" i="16"/>
  <c r="H863" i="16"/>
  <c r="G864" i="16"/>
  <c r="H864" i="16"/>
  <c r="G865" i="16"/>
  <c r="H865" i="16"/>
  <c r="G866" i="16"/>
  <c r="H866" i="16"/>
  <c r="G867" i="16"/>
  <c r="H867" i="16"/>
  <c r="G868" i="16"/>
  <c r="H868" i="16"/>
  <c r="G869" i="16"/>
  <c r="H869" i="16"/>
  <c r="G870" i="16"/>
  <c r="H870" i="16"/>
  <c r="G871" i="16"/>
  <c r="H871" i="16"/>
  <c r="G872" i="16"/>
  <c r="H872" i="16"/>
  <c r="G873" i="16"/>
  <c r="H873" i="16"/>
  <c r="G874" i="16"/>
  <c r="H874" i="16"/>
  <c r="G875" i="16"/>
  <c r="H875" i="16"/>
  <c r="G876" i="16"/>
  <c r="H876" i="16"/>
  <c r="G877" i="16"/>
  <c r="H877" i="16"/>
  <c r="G878" i="16"/>
  <c r="H878" i="16"/>
  <c r="G879" i="16"/>
  <c r="H879" i="16"/>
  <c r="G880" i="16"/>
  <c r="H880" i="16"/>
  <c r="G881" i="16"/>
  <c r="H881" i="16"/>
  <c r="G882" i="16"/>
  <c r="H882" i="16"/>
  <c r="G883" i="16"/>
  <c r="H883" i="16"/>
  <c r="G884" i="16"/>
  <c r="H884" i="16"/>
  <c r="G885" i="16"/>
  <c r="H885" i="16"/>
  <c r="G886" i="16"/>
  <c r="H886" i="16"/>
  <c r="G887" i="16"/>
  <c r="H887" i="16"/>
  <c r="G888" i="16"/>
  <c r="H888" i="16"/>
  <c r="G889" i="16"/>
  <c r="H889" i="16"/>
  <c r="G890" i="16"/>
  <c r="H890" i="16"/>
  <c r="G891" i="16"/>
  <c r="H891" i="16"/>
  <c r="G892" i="16"/>
  <c r="H892" i="16"/>
  <c r="G893" i="16"/>
  <c r="H893" i="16"/>
  <c r="G894" i="16"/>
  <c r="H894" i="16"/>
  <c r="G895" i="16"/>
  <c r="H895" i="16"/>
  <c r="G896" i="16"/>
  <c r="H896" i="16"/>
  <c r="G897" i="16"/>
  <c r="H897" i="16"/>
  <c r="G898" i="16"/>
  <c r="H898" i="16"/>
  <c r="G899" i="16"/>
  <c r="H899" i="16"/>
  <c r="G900" i="16"/>
  <c r="H900" i="16"/>
  <c r="G901" i="16"/>
  <c r="H901" i="16"/>
  <c r="G902" i="16"/>
  <c r="H902" i="16"/>
  <c r="G903" i="16"/>
  <c r="H903" i="16"/>
  <c r="G904" i="16"/>
  <c r="H904" i="16"/>
  <c r="G905" i="16"/>
  <c r="H905" i="16"/>
  <c r="G906" i="16"/>
  <c r="H906" i="16"/>
  <c r="G907" i="16"/>
  <c r="H907" i="16"/>
  <c r="G908" i="16"/>
  <c r="H908" i="16"/>
  <c r="G909" i="16"/>
  <c r="H909" i="16"/>
  <c r="G910" i="16"/>
  <c r="H910" i="16"/>
  <c r="G911" i="16"/>
  <c r="H911" i="16"/>
  <c r="G912" i="16"/>
  <c r="H912" i="16"/>
  <c r="G913" i="16"/>
  <c r="H913" i="16"/>
  <c r="G914" i="16"/>
  <c r="H914" i="16"/>
  <c r="G915" i="16"/>
  <c r="H915" i="16"/>
  <c r="G916" i="16"/>
  <c r="H916" i="16"/>
  <c r="G917" i="16"/>
  <c r="H917" i="16"/>
  <c r="G918" i="16"/>
  <c r="H918" i="16"/>
  <c r="G919" i="16"/>
  <c r="H919" i="16"/>
  <c r="G920" i="16"/>
  <c r="H920" i="16"/>
  <c r="G921" i="16"/>
  <c r="H921" i="16"/>
  <c r="G922" i="16"/>
  <c r="H922" i="16"/>
  <c r="G923" i="16"/>
  <c r="H923" i="16"/>
  <c r="G924" i="16"/>
  <c r="H924" i="16"/>
  <c r="G925" i="16"/>
  <c r="H925" i="16"/>
  <c r="G926" i="16"/>
  <c r="H926" i="16"/>
  <c r="G927" i="16"/>
  <c r="H927" i="16"/>
  <c r="G928" i="16"/>
  <c r="H928" i="16"/>
  <c r="G929" i="16"/>
  <c r="H929" i="16"/>
  <c r="G930" i="16"/>
  <c r="H930" i="16"/>
  <c r="G931" i="16"/>
  <c r="H931" i="16"/>
  <c r="G932" i="16"/>
  <c r="H932" i="16"/>
  <c r="G933" i="16"/>
  <c r="H933" i="16"/>
  <c r="G934" i="16"/>
  <c r="H934" i="16"/>
  <c r="G935" i="16"/>
  <c r="H935" i="16"/>
  <c r="G936" i="16"/>
  <c r="H936" i="16"/>
  <c r="G937" i="16"/>
  <c r="H937" i="16"/>
  <c r="G938" i="16"/>
  <c r="H938" i="16"/>
  <c r="G939" i="16"/>
  <c r="H939" i="16"/>
  <c r="G940" i="16"/>
  <c r="H940" i="16"/>
  <c r="G941" i="16"/>
  <c r="H941" i="16"/>
  <c r="G942" i="16"/>
  <c r="H942" i="16"/>
  <c r="G943" i="16"/>
  <c r="H943" i="16"/>
  <c r="G944" i="16"/>
  <c r="H944" i="16"/>
  <c r="G945" i="16"/>
  <c r="H945" i="16"/>
  <c r="G946" i="16"/>
  <c r="H946" i="16"/>
  <c r="G947" i="16"/>
  <c r="H947" i="16"/>
  <c r="G948" i="16"/>
  <c r="H948" i="16"/>
  <c r="G949" i="16"/>
  <c r="H949" i="16"/>
  <c r="G950" i="16"/>
  <c r="H950" i="16"/>
  <c r="G951" i="16"/>
  <c r="H951" i="16"/>
  <c r="G952" i="16"/>
  <c r="H952" i="16"/>
  <c r="G953" i="16"/>
  <c r="H953" i="16"/>
  <c r="G954" i="16"/>
  <c r="H954" i="16"/>
  <c r="G955" i="16"/>
  <c r="H955" i="16"/>
  <c r="G956" i="16"/>
  <c r="H956" i="16"/>
  <c r="G957" i="16"/>
  <c r="H957" i="16"/>
  <c r="G958" i="16"/>
  <c r="H958" i="16"/>
  <c r="G959" i="16"/>
  <c r="H959" i="16"/>
  <c r="G960" i="16"/>
  <c r="H960" i="16"/>
  <c r="G961" i="16"/>
  <c r="H961" i="16"/>
  <c r="G962" i="16"/>
  <c r="H962" i="16"/>
  <c r="G963" i="16"/>
  <c r="H963" i="16"/>
  <c r="G964" i="16"/>
  <c r="H964" i="16"/>
  <c r="G965" i="16"/>
  <c r="H965" i="16"/>
  <c r="G966" i="16"/>
  <c r="H966" i="16"/>
  <c r="G967" i="16"/>
  <c r="H967" i="16"/>
  <c r="G968" i="16"/>
  <c r="H968" i="16"/>
  <c r="G969" i="16"/>
  <c r="H969" i="16"/>
  <c r="G970" i="16"/>
  <c r="H970" i="16"/>
  <c r="G971" i="16"/>
  <c r="H971" i="16"/>
  <c r="G972" i="16"/>
  <c r="H972" i="16"/>
  <c r="G973" i="16"/>
  <c r="H973" i="16"/>
  <c r="G974" i="16"/>
  <c r="H974" i="16"/>
  <c r="G975" i="16"/>
  <c r="H975" i="16"/>
  <c r="G976" i="16"/>
  <c r="H976" i="16"/>
  <c r="G977" i="16"/>
  <c r="H977" i="16"/>
  <c r="G978" i="16"/>
  <c r="H978" i="16"/>
  <c r="G979" i="16"/>
  <c r="H979" i="16"/>
  <c r="G980" i="16"/>
  <c r="H980" i="16"/>
  <c r="G981" i="16"/>
  <c r="H981" i="16"/>
  <c r="G982" i="16"/>
  <c r="H982" i="16"/>
  <c r="G983" i="16"/>
  <c r="H983" i="16"/>
  <c r="G984" i="16"/>
  <c r="H984" i="16"/>
  <c r="G985" i="16"/>
  <c r="H985" i="16"/>
  <c r="G986" i="16"/>
  <c r="H986" i="16"/>
  <c r="G987" i="16"/>
  <c r="H987" i="16"/>
  <c r="G988" i="16"/>
  <c r="H988" i="16"/>
  <c r="G989" i="16"/>
  <c r="H989" i="16"/>
  <c r="G990" i="16"/>
  <c r="H990" i="16"/>
  <c r="G991" i="16"/>
  <c r="H991" i="16"/>
  <c r="G992" i="16"/>
  <c r="H992" i="16"/>
  <c r="G993" i="16"/>
  <c r="H993" i="16"/>
  <c r="G994" i="16"/>
  <c r="H994" i="16"/>
  <c r="G995" i="16"/>
  <c r="H995" i="16"/>
  <c r="G996" i="16"/>
  <c r="H996" i="16"/>
  <c r="G997" i="16"/>
  <c r="H997" i="16"/>
  <c r="G998" i="16"/>
  <c r="H998" i="16"/>
  <c r="G999" i="16"/>
  <c r="H999" i="16"/>
  <c r="G1000" i="16"/>
  <c r="H1000" i="16"/>
  <c r="G1001" i="16"/>
  <c r="H1001" i="16"/>
  <c r="G1002" i="16"/>
  <c r="H1002" i="16"/>
  <c r="G1003" i="16"/>
  <c r="H1003" i="16"/>
  <c r="G1004" i="16"/>
  <c r="H1004" i="16"/>
  <c r="G1005" i="16"/>
  <c r="H1005" i="16"/>
  <c r="G1006" i="16"/>
  <c r="H1006" i="16"/>
  <c r="G1007" i="16"/>
  <c r="H1007" i="16"/>
  <c r="G1008" i="16"/>
  <c r="H1008" i="16"/>
  <c r="G1009" i="16"/>
  <c r="H1009" i="16"/>
  <c r="G1010" i="16"/>
  <c r="H1010" i="16"/>
  <c r="G1011" i="16"/>
  <c r="H1011" i="16"/>
  <c r="G1012" i="16"/>
  <c r="H1012" i="16"/>
  <c r="G1013" i="16"/>
  <c r="H1013" i="16"/>
  <c r="G1014" i="16"/>
  <c r="H1014" i="16"/>
  <c r="G1015" i="16"/>
  <c r="H1015" i="16"/>
  <c r="G1016" i="16"/>
  <c r="H1016" i="16"/>
  <c r="G1017" i="16"/>
  <c r="H1017" i="16"/>
  <c r="G1018" i="16"/>
  <c r="H1018" i="16"/>
  <c r="G1019" i="16"/>
  <c r="H1019" i="16"/>
  <c r="G1020" i="16"/>
  <c r="H1020" i="16"/>
  <c r="G1021" i="16"/>
  <c r="H1021" i="16"/>
  <c r="G1022" i="16"/>
  <c r="H1022" i="16"/>
  <c r="G1023" i="16"/>
  <c r="H1023" i="16"/>
  <c r="G1024" i="16"/>
  <c r="H1024" i="16"/>
  <c r="G1025" i="16"/>
  <c r="H1025" i="16"/>
  <c r="G1026" i="16"/>
  <c r="H1026" i="16"/>
  <c r="G1027" i="16"/>
  <c r="H1027" i="16"/>
  <c r="G1028" i="16"/>
  <c r="H1028" i="16"/>
  <c r="G1029" i="16"/>
  <c r="H1029" i="16"/>
  <c r="G1030" i="16"/>
  <c r="H1030" i="16"/>
  <c r="G1031" i="16"/>
  <c r="H1031" i="16"/>
  <c r="G1032" i="16"/>
  <c r="H1032" i="16"/>
  <c r="G1033" i="16"/>
  <c r="H1033" i="16"/>
  <c r="G1034" i="16"/>
  <c r="H1034" i="16"/>
  <c r="G1035" i="16"/>
  <c r="H1035" i="16"/>
  <c r="G1036" i="16"/>
  <c r="H1036" i="16"/>
  <c r="G1037" i="16"/>
  <c r="H1037" i="16"/>
  <c r="G1038" i="16"/>
  <c r="H1038" i="16"/>
  <c r="G1039" i="16"/>
  <c r="H1039" i="16"/>
  <c r="G1040" i="16"/>
  <c r="H1040" i="16"/>
  <c r="G1041" i="16"/>
  <c r="H1041" i="16"/>
  <c r="G1042" i="16"/>
  <c r="H1042" i="16"/>
  <c r="G1043" i="16"/>
  <c r="H1043" i="16"/>
  <c r="G1044" i="16"/>
  <c r="H1044" i="16"/>
  <c r="G1045" i="16"/>
  <c r="H1045" i="16"/>
  <c r="G1046" i="16"/>
  <c r="H1046" i="16"/>
  <c r="G1047" i="16"/>
  <c r="H1047" i="16"/>
  <c r="G1048" i="16"/>
  <c r="H1048" i="16"/>
  <c r="G1049" i="16"/>
  <c r="H1049" i="16"/>
  <c r="G1050" i="16"/>
  <c r="H1050" i="16"/>
  <c r="G1051" i="16"/>
  <c r="H1051" i="16"/>
  <c r="G1052" i="16"/>
  <c r="H1052" i="16"/>
  <c r="G1053" i="16"/>
  <c r="H1053" i="16"/>
  <c r="G1054" i="16"/>
  <c r="H1054" i="16"/>
  <c r="G1055" i="16"/>
  <c r="H1055" i="16"/>
  <c r="G1056" i="16"/>
  <c r="H1056" i="16"/>
  <c r="G1057" i="16"/>
  <c r="H1057" i="16"/>
  <c r="G1058" i="16"/>
  <c r="H1058" i="16"/>
  <c r="G1059" i="16"/>
  <c r="H1059" i="16"/>
  <c r="G1060" i="16"/>
  <c r="H1060" i="16"/>
  <c r="G1061" i="16"/>
  <c r="H1061" i="16"/>
  <c r="G1062" i="16"/>
  <c r="H1062" i="16"/>
  <c r="G1063" i="16"/>
  <c r="H1063" i="16"/>
  <c r="G1064" i="16"/>
  <c r="H1064" i="16"/>
  <c r="G1065" i="16"/>
  <c r="H1065" i="16"/>
  <c r="G1066" i="16"/>
  <c r="H1066" i="16"/>
  <c r="G1067" i="16"/>
  <c r="H1067" i="16"/>
  <c r="G1068" i="16"/>
  <c r="H1068" i="16"/>
  <c r="G1069" i="16"/>
  <c r="H1069" i="16"/>
  <c r="G1070" i="16"/>
  <c r="H1070" i="16"/>
  <c r="G1071" i="16"/>
  <c r="H1071" i="16"/>
  <c r="G1072" i="16"/>
  <c r="H1072" i="16"/>
  <c r="G1073" i="16"/>
  <c r="H1073" i="16"/>
  <c r="G1074" i="16"/>
  <c r="H1074" i="16"/>
  <c r="G1075" i="16"/>
  <c r="H1075" i="16"/>
  <c r="G1076" i="16"/>
  <c r="H1076" i="16"/>
  <c r="G1077" i="16"/>
  <c r="H1077" i="16"/>
  <c r="G1078" i="16"/>
  <c r="H1078" i="16"/>
  <c r="G1079" i="16"/>
  <c r="H1079" i="16"/>
  <c r="G1080" i="16"/>
  <c r="H1080" i="16"/>
  <c r="G1081" i="16"/>
  <c r="H1081" i="16"/>
  <c r="G1082" i="16"/>
  <c r="H1082" i="16"/>
  <c r="G1083" i="16"/>
  <c r="H1083" i="16"/>
  <c r="G1084" i="16"/>
  <c r="H1084" i="16"/>
  <c r="G1085" i="16"/>
  <c r="H1085" i="16"/>
  <c r="G1086" i="16"/>
  <c r="H1086" i="16"/>
  <c r="G1087" i="16"/>
  <c r="H1087" i="16"/>
  <c r="G1088" i="16"/>
  <c r="H1088" i="16"/>
  <c r="G1089" i="16"/>
  <c r="H1089" i="16"/>
  <c r="G1090" i="16"/>
  <c r="H1090" i="16"/>
  <c r="G1091" i="16"/>
  <c r="H1091" i="16"/>
  <c r="G1092" i="16"/>
  <c r="H1092" i="16"/>
  <c r="G1093" i="16"/>
  <c r="H1093" i="16"/>
  <c r="G1094" i="16"/>
  <c r="H1094" i="16"/>
  <c r="G1095" i="16"/>
  <c r="H1095" i="16"/>
  <c r="G1096" i="16"/>
  <c r="H1096" i="16"/>
  <c r="G1097" i="16"/>
  <c r="H1097" i="16"/>
  <c r="G1098" i="16"/>
  <c r="H1098" i="16"/>
  <c r="G1099" i="16"/>
  <c r="H1099" i="16"/>
  <c r="G1100" i="16"/>
  <c r="H1100" i="16"/>
  <c r="G1101" i="16"/>
  <c r="H1101" i="16"/>
  <c r="G1102" i="16"/>
  <c r="H1102" i="16"/>
  <c r="G1103" i="16"/>
  <c r="H1103" i="16"/>
  <c r="G1104" i="16"/>
  <c r="H1104" i="16"/>
  <c r="G1105" i="16"/>
  <c r="H1105" i="16"/>
  <c r="G1106" i="16"/>
  <c r="H1106" i="16"/>
  <c r="G1107" i="16"/>
  <c r="H1107" i="16"/>
  <c r="G1108" i="16"/>
  <c r="H1108" i="16"/>
  <c r="G1109" i="16"/>
  <c r="H1109" i="16"/>
  <c r="G1110" i="16"/>
  <c r="H1110" i="16"/>
  <c r="G1111" i="16"/>
  <c r="H1111" i="16"/>
  <c r="G1112" i="16"/>
  <c r="H1112" i="16"/>
  <c r="G1113" i="16"/>
  <c r="H1113" i="16"/>
  <c r="G1114" i="16"/>
  <c r="H1114" i="16"/>
  <c r="G1115" i="16"/>
  <c r="H1115" i="16"/>
  <c r="G1116" i="16"/>
  <c r="H1116" i="16"/>
  <c r="G1117" i="16"/>
  <c r="H1117" i="16"/>
  <c r="G1118" i="16"/>
  <c r="H1118" i="16"/>
  <c r="G1119" i="16"/>
  <c r="H1119" i="16"/>
  <c r="G1120" i="16"/>
  <c r="H1120" i="16"/>
  <c r="G1121" i="16"/>
  <c r="H1121" i="16"/>
  <c r="G1122" i="16"/>
  <c r="H1122" i="16"/>
  <c r="G1123" i="16"/>
  <c r="H1123" i="16"/>
  <c r="G1124" i="16"/>
  <c r="H1124" i="16"/>
  <c r="G1125" i="16"/>
  <c r="H1125" i="16"/>
  <c r="G1126" i="16"/>
  <c r="H1126" i="16"/>
  <c r="G1127" i="16"/>
  <c r="H1127" i="16"/>
  <c r="G1128" i="16"/>
  <c r="H1128" i="16"/>
  <c r="G1129" i="16"/>
  <c r="H1129" i="16"/>
  <c r="G1130" i="16"/>
  <c r="H1130" i="16"/>
  <c r="G1131" i="16"/>
  <c r="H1131" i="16"/>
  <c r="G1132" i="16"/>
  <c r="H1132" i="16"/>
  <c r="G1133" i="16"/>
  <c r="H1133" i="16"/>
  <c r="G1134" i="16"/>
  <c r="H1134" i="16"/>
  <c r="G1135" i="16"/>
  <c r="H1135" i="16"/>
  <c r="G1136" i="16"/>
  <c r="H1136" i="16"/>
  <c r="G1137" i="16"/>
  <c r="H1137" i="16"/>
  <c r="G1138" i="16"/>
  <c r="H1138" i="16"/>
  <c r="G1139" i="16"/>
  <c r="H1139" i="16"/>
  <c r="G1140" i="16"/>
  <c r="H1140" i="16"/>
  <c r="G1141" i="16"/>
  <c r="H1141" i="16"/>
  <c r="G1142" i="16"/>
  <c r="H1142" i="16"/>
  <c r="G1143" i="16"/>
  <c r="H1143" i="16"/>
  <c r="G1144" i="16"/>
  <c r="H1144" i="16"/>
  <c r="G1145" i="16"/>
  <c r="H1145" i="16"/>
  <c r="G1146" i="16"/>
  <c r="H1146" i="16"/>
  <c r="G1147" i="16"/>
  <c r="H1147" i="16"/>
  <c r="G1148" i="16"/>
  <c r="H1148" i="16"/>
  <c r="G1149" i="16"/>
  <c r="H1149" i="16"/>
  <c r="G1150" i="16"/>
  <c r="H1150" i="16"/>
  <c r="G1151" i="16"/>
  <c r="H1151" i="16"/>
  <c r="G1152" i="16"/>
  <c r="H1152" i="16"/>
  <c r="G1153" i="16"/>
  <c r="H1153" i="16"/>
  <c r="G1154" i="16"/>
  <c r="H1154" i="16"/>
  <c r="G1155" i="16"/>
  <c r="H1155" i="16"/>
  <c r="G1156" i="16"/>
  <c r="H1156" i="16"/>
  <c r="G1157" i="16"/>
  <c r="H1157" i="16"/>
  <c r="G1158" i="16"/>
  <c r="H1158" i="16"/>
  <c r="G1159" i="16"/>
  <c r="H1159" i="16"/>
  <c r="G1160" i="16"/>
  <c r="H1160" i="16"/>
  <c r="G1161" i="16"/>
  <c r="H1161" i="16"/>
  <c r="G1162" i="16"/>
  <c r="H1162" i="16"/>
  <c r="G1163" i="16"/>
  <c r="H1163" i="16"/>
  <c r="G1164" i="16"/>
  <c r="H1164" i="16"/>
  <c r="G1165" i="16"/>
  <c r="H1165" i="16"/>
  <c r="G1166" i="16"/>
  <c r="H1166" i="16"/>
  <c r="G1167" i="16"/>
  <c r="H1167" i="16"/>
  <c r="G1168" i="16"/>
  <c r="H1168" i="16"/>
  <c r="G1169" i="16"/>
  <c r="H1169" i="16"/>
  <c r="G1170" i="16"/>
  <c r="H1170" i="16"/>
  <c r="G1171" i="16"/>
  <c r="H1171" i="16"/>
  <c r="G1172" i="16"/>
  <c r="H1172" i="16"/>
  <c r="G1173" i="16"/>
  <c r="H1173" i="16"/>
  <c r="G1174" i="16"/>
  <c r="H1174" i="16"/>
  <c r="G1175" i="16"/>
  <c r="H1175" i="16"/>
  <c r="G1176" i="16"/>
  <c r="H1176" i="16"/>
  <c r="G1177" i="16"/>
  <c r="H1177" i="16"/>
  <c r="G1178" i="16"/>
  <c r="H1178" i="16"/>
  <c r="G1179" i="16"/>
  <c r="H1179" i="16"/>
  <c r="G1180" i="16"/>
  <c r="H1180" i="16"/>
  <c r="G1181" i="16"/>
  <c r="H1181" i="16"/>
  <c r="G1182" i="16"/>
  <c r="H1182" i="16"/>
  <c r="G1183" i="16"/>
  <c r="H1183" i="16"/>
  <c r="G1184" i="16"/>
  <c r="H1184" i="16"/>
  <c r="G1185" i="16"/>
  <c r="H1185" i="16"/>
  <c r="G1186" i="16"/>
  <c r="H1186" i="16"/>
  <c r="G1187" i="16"/>
  <c r="H1187" i="16"/>
  <c r="G1188" i="16"/>
  <c r="H1188" i="16"/>
  <c r="G1189" i="16"/>
  <c r="H1189" i="16"/>
  <c r="G1190" i="16"/>
  <c r="H1190" i="16"/>
  <c r="G1191" i="16"/>
  <c r="H1191" i="16"/>
  <c r="G1192" i="16"/>
  <c r="H1192" i="16"/>
  <c r="G1193" i="16"/>
  <c r="H1193" i="16"/>
  <c r="G1194" i="16"/>
  <c r="H1194" i="16"/>
  <c r="G1195" i="16"/>
  <c r="H1195" i="16"/>
  <c r="G1196" i="16"/>
  <c r="H1196" i="16"/>
  <c r="G1197" i="16"/>
  <c r="H1197" i="16"/>
  <c r="G1198" i="16"/>
  <c r="H1198" i="16"/>
  <c r="G1199" i="16"/>
  <c r="H1199" i="16"/>
  <c r="G1200" i="16"/>
  <c r="H1200" i="16"/>
  <c r="G1201" i="16"/>
  <c r="H1201" i="16"/>
  <c r="G1202" i="16"/>
  <c r="H1202" i="16"/>
  <c r="G1203" i="16"/>
  <c r="H1203" i="16"/>
  <c r="G1204" i="16"/>
  <c r="H1204" i="16"/>
  <c r="G1205" i="16"/>
  <c r="H1205" i="16"/>
  <c r="G1206" i="16"/>
  <c r="H1206" i="16"/>
  <c r="G1207" i="16"/>
  <c r="H1207" i="16"/>
  <c r="G1208" i="16"/>
  <c r="H1208" i="16"/>
  <c r="G1209" i="16"/>
  <c r="H1209" i="16"/>
  <c r="G1210" i="16"/>
  <c r="H1210" i="16"/>
  <c r="G1211" i="16"/>
  <c r="H1211" i="16"/>
  <c r="G1212" i="16"/>
  <c r="H1212" i="16"/>
  <c r="G1213" i="16"/>
  <c r="H1213" i="16"/>
  <c r="G1214" i="16"/>
  <c r="H1214" i="16"/>
  <c r="G1215" i="16"/>
  <c r="H1215" i="16"/>
  <c r="G1216" i="16"/>
  <c r="H1216" i="16"/>
  <c r="G1217" i="16"/>
  <c r="H1217" i="16"/>
  <c r="G1218" i="16"/>
  <c r="H1218" i="16"/>
  <c r="G1219" i="16"/>
  <c r="H1219" i="16"/>
  <c r="G1220" i="16"/>
  <c r="H1220" i="16"/>
  <c r="G1221" i="16"/>
  <c r="H1221" i="16"/>
  <c r="G1222" i="16"/>
  <c r="H1222" i="16"/>
  <c r="G1223" i="16"/>
  <c r="H1223" i="16"/>
  <c r="G1224" i="16"/>
  <c r="H1224" i="16"/>
  <c r="G1225" i="16"/>
  <c r="H1225" i="16"/>
  <c r="G1226" i="16"/>
  <c r="H1226" i="16"/>
  <c r="G1227" i="16"/>
  <c r="H1227" i="16"/>
  <c r="G1228" i="16"/>
  <c r="H1228" i="16"/>
  <c r="G1229" i="16"/>
  <c r="H1229" i="16"/>
  <c r="G1230" i="16"/>
  <c r="H1230" i="16"/>
  <c r="G1231" i="16"/>
  <c r="H1231" i="16"/>
  <c r="G1232" i="16"/>
  <c r="H1232" i="16"/>
  <c r="G1233" i="16"/>
  <c r="H1233" i="16"/>
  <c r="G1234" i="16"/>
  <c r="H1234" i="16"/>
  <c r="G1235" i="16"/>
  <c r="H1235" i="16"/>
  <c r="G1236" i="16"/>
  <c r="H1236" i="16"/>
  <c r="G1237" i="16"/>
  <c r="H1237" i="16"/>
  <c r="G1238" i="16"/>
  <c r="H1238" i="16"/>
  <c r="G1239" i="16"/>
  <c r="H1239" i="16"/>
  <c r="G1240" i="16"/>
  <c r="H1240" i="16"/>
  <c r="G1241" i="16"/>
  <c r="H1241" i="16"/>
  <c r="G1242" i="16"/>
  <c r="H1242" i="16"/>
  <c r="G1243" i="16"/>
  <c r="H1243" i="16"/>
  <c r="G1244" i="16"/>
  <c r="H1244" i="16"/>
  <c r="G1245" i="16"/>
  <c r="H1245" i="16"/>
  <c r="G1246" i="16"/>
  <c r="H1246" i="16"/>
  <c r="G1247" i="16"/>
  <c r="H1247" i="16"/>
  <c r="G1248" i="16"/>
  <c r="H1248" i="16"/>
  <c r="G1249" i="16"/>
  <c r="H1249" i="16"/>
  <c r="G3" i="16"/>
  <c r="G2" i="16"/>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I236" i="16"/>
  <c r="I237" i="16"/>
  <c r="I238" i="16"/>
  <c r="I239" i="16"/>
  <c r="I240" i="16"/>
  <c r="I241" i="16"/>
  <c r="I242" i="16"/>
  <c r="I243" i="16"/>
  <c r="I244" i="16"/>
  <c r="I245" i="16"/>
  <c r="I246" i="16"/>
  <c r="I247" i="16"/>
  <c r="I248" i="16"/>
  <c r="I249" i="16"/>
  <c r="I250" i="16"/>
  <c r="I251" i="16"/>
  <c r="I252" i="16"/>
  <c r="I253" i="16"/>
  <c r="I254" i="16"/>
  <c r="I255" i="16"/>
  <c r="I256" i="16"/>
  <c r="I257" i="16"/>
  <c r="I258" i="16"/>
  <c r="I259" i="16"/>
  <c r="I260" i="16"/>
  <c r="I261" i="16"/>
  <c r="I262" i="16"/>
  <c r="I263" i="16"/>
  <c r="I264" i="16"/>
  <c r="I265" i="16"/>
  <c r="I266" i="16"/>
  <c r="I267" i="16"/>
  <c r="I268" i="16"/>
  <c r="I269" i="16"/>
  <c r="I270" i="16"/>
  <c r="I271" i="16"/>
  <c r="I272" i="16"/>
  <c r="I273" i="16"/>
  <c r="I274" i="16"/>
  <c r="I275" i="16"/>
  <c r="I276" i="16"/>
  <c r="I277" i="16"/>
  <c r="I278" i="16"/>
  <c r="I279" i="16"/>
  <c r="I280" i="16"/>
  <c r="I281" i="16"/>
  <c r="I282" i="16"/>
  <c r="I283" i="16"/>
  <c r="I284" i="16"/>
  <c r="I285" i="16"/>
  <c r="I286" i="16"/>
  <c r="I287" i="16"/>
  <c r="I288" i="16"/>
  <c r="I289" i="16"/>
  <c r="I290" i="16"/>
  <c r="I291" i="16"/>
  <c r="I292" i="16"/>
  <c r="I293" i="16"/>
  <c r="I294" i="16"/>
  <c r="I295" i="16"/>
  <c r="I296" i="16"/>
  <c r="I297" i="16"/>
  <c r="I298" i="16"/>
  <c r="I299" i="16"/>
  <c r="I300" i="16"/>
  <c r="I301" i="16"/>
  <c r="I302" i="16"/>
  <c r="I303" i="16"/>
  <c r="I304" i="16"/>
  <c r="I305" i="16"/>
  <c r="I306" i="16"/>
  <c r="I307" i="16"/>
  <c r="I308" i="16"/>
  <c r="I309" i="16"/>
  <c r="I310" i="16"/>
  <c r="I311" i="16"/>
  <c r="I312" i="16"/>
  <c r="I313" i="16"/>
  <c r="I314" i="16"/>
  <c r="I315" i="16"/>
  <c r="I316" i="16"/>
  <c r="I317" i="16"/>
  <c r="I318" i="16"/>
  <c r="I319" i="16"/>
  <c r="I320" i="16"/>
  <c r="I321" i="16"/>
  <c r="I322" i="16"/>
  <c r="I323" i="16"/>
  <c r="I324" i="16"/>
  <c r="I325" i="16"/>
  <c r="I326" i="16"/>
  <c r="I327" i="16"/>
  <c r="I328" i="16"/>
  <c r="I329" i="16"/>
  <c r="I330" i="16"/>
  <c r="I331" i="16"/>
  <c r="I332" i="16"/>
  <c r="I333" i="16"/>
  <c r="I334" i="16"/>
  <c r="I335" i="16"/>
  <c r="I336" i="16"/>
  <c r="I337" i="16"/>
  <c r="I338" i="16"/>
  <c r="I339" i="16"/>
  <c r="I340" i="16"/>
  <c r="I341" i="16"/>
  <c r="I342" i="16"/>
  <c r="I343" i="16"/>
  <c r="I344" i="16"/>
  <c r="I345" i="16"/>
  <c r="I346" i="16"/>
  <c r="I347" i="16"/>
  <c r="I348" i="16"/>
  <c r="I349" i="16"/>
  <c r="I350" i="16"/>
  <c r="I351" i="16"/>
  <c r="I352" i="16"/>
  <c r="I353" i="16"/>
  <c r="I354" i="16"/>
  <c r="I355" i="16"/>
  <c r="I356" i="16"/>
  <c r="I357" i="16"/>
  <c r="I358" i="16"/>
  <c r="I359" i="16"/>
  <c r="I360" i="16"/>
  <c r="I361" i="16"/>
  <c r="I362" i="16"/>
  <c r="I363" i="16"/>
  <c r="I364" i="16"/>
  <c r="I365" i="16"/>
  <c r="I366" i="16"/>
  <c r="I367" i="16"/>
  <c r="I368" i="16"/>
  <c r="I369" i="16"/>
  <c r="I370" i="16"/>
  <c r="I371" i="16"/>
  <c r="I372" i="16"/>
  <c r="I373" i="16"/>
  <c r="I374" i="16"/>
  <c r="I375" i="16"/>
  <c r="I376" i="16"/>
  <c r="I377" i="16"/>
  <c r="I378" i="16"/>
  <c r="I379" i="16"/>
  <c r="I380" i="16"/>
  <c r="I381" i="16"/>
  <c r="I382" i="16"/>
  <c r="I383" i="16"/>
  <c r="I384" i="16"/>
  <c r="I385" i="16"/>
  <c r="I386" i="16"/>
  <c r="I387" i="16"/>
  <c r="I388" i="16"/>
  <c r="I389" i="16"/>
  <c r="I390" i="16"/>
  <c r="I391" i="16"/>
  <c r="I392" i="16"/>
  <c r="I393" i="16"/>
  <c r="I394" i="16"/>
  <c r="I395" i="16"/>
  <c r="I396" i="16"/>
  <c r="I397" i="16"/>
  <c r="I398" i="16"/>
  <c r="I399" i="16"/>
  <c r="I400" i="16"/>
  <c r="I401" i="16"/>
  <c r="I402" i="16"/>
  <c r="I403" i="16"/>
  <c r="I404" i="16"/>
  <c r="I405" i="16"/>
  <c r="I406" i="16"/>
  <c r="I407" i="16"/>
  <c r="I408" i="16"/>
  <c r="I409" i="16"/>
  <c r="I410" i="16"/>
  <c r="I411" i="16"/>
  <c r="I412" i="16"/>
  <c r="I413" i="16"/>
  <c r="I414" i="16"/>
  <c r="I415" i="16"/>
  <c r="I416" i="16"/>
  <c r="I417" i="16"/>
  <c r="I418" i="16"/>
  <c r="I419" i="16"/>
  <c r="I420" i="16"/>
  <c r="I421" i="16"/>
  <c r="I422" i="16"/>
  <c r="I423" i="16"/>
  <c r="I424" i="16"/>
  <c r="I425" i="16"/>
  <c r="I426" i="16"/>
  <c r="I427" i="16"/>
  <c r="I428" i="16"/>
  <c r="I429" i="16"/>
  <c r="I430" i="16"/>
  <c r="I431" i="16"/>
  <c r="I432" i="16"/>
  <c r="I433" i="16"/>
  <c r="I434" i="16"/>
  <c r="I435" i="16"/>
  <c r="I436" i="16"/>
  <c r="I437" i="16"/>
  <c r="I438" i="16"/>
  <c r="I439" i="16"/>
  <c r="I440" i="16"/>
  <c r="I441" i="16"/>
  <c r="I442" i="16"/>
  <c r="I443" i="16"/>
  <c r="I444" i="16"/>
  <c r="I445" i="16"/>
  <c r="I446" i="16"/>
  <c r="I447" i="16"/>
  <c r="I448" i="16"/>
  <c r="I449" i="16"/>
  <c r="I450" i="16"/>
  <c r="I451" i="16"/>
  <c r="I452" i="16"/>
  <c r="I453" i="16"/>
  <c r="I454" i="16"/>
  <c r="I455" i="16"/>
  <c r="I456" i="16"/>
  <c r="I457" i="16"/>
  <c r="I458" i="16"/>
  <c r="I459" i="16"/>
  <c r="I460" i="16"/>
  <c r="I461" i="16"/>
  <c r="I462" i="16"/>
  <c r="I463" i="16"/>
  <c r="I464" i="16"/>
  <c r="I465" i="16"/>
  <c r="I466" i="16"/>
  <c r="I467" i="16"/>
  <c r="I468" i="16"/>
  <c r="I469" i="16"/>
  <c r="I470" i="16"/>
  <c r="I471" i="16"/>
  <c r="I472" i="16"/>
  <c r="I473" i="16"/>
  <c r="I474" i="16"/>
  <c r="I475" i="16"/>
  <c r="I476" i="16"/>
  <c r="I477" i="16"/>
  <c r="I478" i="16"/>
  <c r="I479" i="16"/>
  <c r="I480" i="16"/>
  <c r="I481" i="16"/>
  <c r="I482" i="16"/>
  <c r="I483" i="16"/>
  <c r="I484" i="16"/>
  <c r="I485" i="16"/>
  <c r="I486" i="16"/>
  <c r="I487" i="16"/>
  <c r="I488" i="16"/>
  <c r="I489" i="16"/>
  <c r="I490" i="16"/>
  <c r="I491" i="16"/>
  <c r="I492" i="16"/>
  <c r="I493" i="16"/>
  <c r="I494" i="16"/>
  <c r="I495" i="16"/>
  <c r="I496" i="16"/>
  <c r="I497" i="16"/>
  <c r="I498" i="16"/>
  <c r="I499" i="16"/>
  <c r="I500" i="16"/>
  <c r="I501" i="16"/>
  <c r="I502" i="16"/>
  <c r="I503" i="16"/>
  <c r="I504" i="16"/>
  <c r="I505" i="16"/>
  <c r="I506" i="16"/>
  <c r="I507" i="16"/>
  <c r="I508" i="16"/>
  <c r="I509" i="16"/>
  <c r="I510" i="16"/>
  <c r="I511" i="16"/>
  <c r="I512" i="16"/>
  <c r="I513" i="16"/>
  <c r="I514" i="16"/>
  <c r="I515" i="16"/>
  <c r="I516" i="16"/>
  <c r="I517" i="16"/>
  <c r="I518" i="16"/>
  <c r="I519" i="16"/>
  <c r="I520" i="16"/>
  <c r="I521" i="16"/>
  <c r="I522" i="16"/>
  <c r="I523" i="16"/>
  <c r="I524" i="16"/>
  <c r="I525" i="16"/>
  <c r="I526" i="16"/>
  <c r="I527" i="16"/>
  <c r="I528" i="16"/>
  <c r="I529" i="16"/>
  <c r="I530" i="16"/>
  <c r="I531" i="16"/>
  <c r="I532" i="16"/>
  <c r="I533" i="16"/>
  <c r="I534" i="16"/>
  <c r="I535" i="16"/>
  <c r="I536" i="16"/>
  <c r="I537" i="16"/>
  <c r="I538" i="16"/>
  <c r="I539" i="16"/>
  <c r="I540" i="16"/>
  <c r="I541" i="16"/>
  <c r="I542" i="16"/>
  <c r="I543" i="16"/>
  <c r="I544" i="16"/>
  <c r="I545" i="16"/>
  <c r="I546" i="16"/>
  <c r="I547" i="16"/>
  <c r="I548" i="16"/>
  <c r="I549" i="16"/>
  <c r="I550" i="16"/>
  <c r="I551" i="16"/>
  <c r="I552" i="16"/>
  <c r="I553" i="16"/>
  <c r="I554" i="16"/>
  <c r="I555" i="16"/>
  <c r="I556" i="16"/>
  <c r="I557" i="16"/>
  <c r="I558" i="16"/>
  <c r="I559" i="16"/>
  <c r="I560" i="16"/>
  <c r="I561" i="16"/>
  <c r="I562" i="16"/>
  <c r="I563" i="16"/>
  <c r="I564" i="16"/>
  <c r="I565" i="16"/>
  <c r="I566" i="16"/>
  <c r="I567" i="16"/>
  <c r="I568" i="16"/>
  <c r="I569" i="16"/>
  <c r="I570" i="16"/>
  <c r="I571" i="16"/>
  <c r="I572" i="16"/>
  <c r="I573" i="16"/>
  <c r="I574" i="16"/>
  <c r="I575" i="16"/>
  <c r="I576" i="16"/>
  <c r="I577" i="16"/>
  <c r="I578" i="16"/>
  <c r="I579" i="16"/>
  <c r="I580" i="16"/>
  <c r="I581" i="16"/>
  <c r="I582" i="16"/>
  <c r="I583" i="16"/>
  <c r="I584" i="16"/>
  <c r="I585" i="16"/>
  <c r="I586" i="16"/>
  <c r="I587" i="16"/>
  <c r="I588" i="16"/>
  <c r="I589" i="16"/>
  <c r="I590" i="16"/>
  <c r="I591" i="16"/>
  <c r="I592" i="16"/>
  <c r="I593" i="16"/>
  <c r="I594" i="16"/>
  <c r="I595" i="16"/>
  <c r="I596" i="16"/>
  <c r="I597" i="16"/>
  <c r="I598" i="16"/>
  <c r="I599" i="16"/>
  <c r="I600" i="16"/>
  <c r="I601" i="16"/>
  <c r="I602" i="16"/>
  <c r="I603" i="16"/>
  <c r="I604" i="16"/>
  <c r="I605" i="16"/>
  <c r="I606" i="16"/>
  <c r="I607" i="16"/>
  <c r="I608" i="16"/>
  <c r="I609" i="16"/>
  <c r="I610" i="16"/>
  <c r="I611" i="16"/>
  <c r="I612" i="16"/>
  <c r="I613" i="16"/>
  <c r="I614" i="16"/>
  <c r="I615" i="16"/>
  <c r="I616" i="16"/>
  <c r="I617" i="16"/>
  <c r="I618" i="16"/>
  <c r="I619" i="16"/>
  <c r="I620" i="16"/>
  <c r="I621" i="16"/>
  <c r="I622" i="16"/>
  <c r="I623" i="16"/>
  <c r="I624" i="16"/>
  <c r="I625" i="16"/>
  <c r="I626" i="16"/>
  <c r="I627" i="16"/>
  <c r="I628" i="16"/>
  <c r="I629" i="16"/>
  <c r="I630" i="16"/>
  <c r="I631" i="16"/>
  <c r="I632" i="16"/>
  <c r="I633" i="16"/>
  <c r="I634" i="16"/>
  <c r="I635" i="16"/>
  <c r="I636" i="16"/>
  <c r="I637" i="16"/>
  <c r="I638" i="16"/>
  <c r="I639" i="16"/>
  <c r="I640" i="16"/>
  <c r="I641" i="16"/>
  <c r="I642" i="16"/>
  <c r="I643" i="16"/>
  <c r="I644" i="16"/>
  <c r="I645" i="16"/>
  <c r="I646" i="16"/>
  <c r="I647" i="16"/>
  <c r="I648" i="16"/>
  <c r="I649" i="16"/>
  <c r="I650" i="16"/>
  <c r="I651" i="16"/>
  <c r="I652" i="16"/>
  <c r="I653" i="16"/>
  <c r="I654" i="16"/>
  <c r="I655" i="16"/>
  <c r="I656" i="16"/>
  <c r="I657" i="16"/>
  <c r="I658" i="16"/>
  <c r="I659" i="16"/>
  <c r="I660" i="16"/>
  <c r="I661" i="16"/>
  <c r="I662" i="16"/>
  <c r="I663" i="16"/>
  <c r="I664" i="16"/>
  <c r="I665" i="16"/>
  <c r="I666" i="16"/>
  <c r="I667" i="16"/>
  <c r="I668" i="16"/>
  <c r="I669" i="16"/>
  <c r="I670" i="16"/>
  <c r="I671" i="16"/>
  <c r="I672" i="16"/>
  <c r="I673" i="16"/>
  <c r="I674" i="16"/>
  <c r="I675" i="16"/>
  <c r="I676" i="16"/>
  <c r="I677" i="16"/>
  <c r="I678" i="16"/>
  <c r="I679" i="16"/>
  <c r="I680" i="16"/>
  <c r="I681" i="16"/>
  <c r="I682" i="16"/>
  <c r="I683" i="16"/>
  <c r="I684" i="16"/>
  <c r="I685" i="16"/>
  <c r="I686" i="16"/>
  <c r="I687" i="16"/>
  <c r="I688" i="16"/>
  <c r="I689" i="16"/>
  <c r="I690" i="16"/>
  <c r="I691" i="16"/>
  <c r="I692" i="16"/>
  <c r="I693" i="16"/>
  <c r="I694" i="16"/>
  <c r="I695" i="16"/>
  <c r="I696" i="16"/>
  <c r="I697" i="16"/>
  <c r="I698" i="16"/>
  <c r="I699" i="16"/>
  <c r="I700" i="16"/>
  <c r="I701" i="16"/>
  <c r="I702" i="16"/>
  <c r="I703" i="16"/>
  <c r="I704" i="16"/>
  <c r="I705" i="16"/>
  <c r="I706" i="16"/>
  <c r="I707" i="16"/>
  <c r="I708" i="16"/>
  <c r="I709" i="16"/>
  <c r="I710" i="16"/>
  <c r="I711" i="16"/>
  <c r="I712" i="16"/>
  <c r="I713" i="16"/>
  <c r="I714" i="16"/>
  <c r="I715" i="16"/>
  <c r="I716" i="16"/>
  <c r="I717" i="16"/>
  <c r="I718" i="16"/>
  <c r="I719" i="16"/>
  <c r="I720" i="16"/>
  <c r="I721" i="16"/>
  <c r="I722" i="16"/>
  <c r="I723" i="16"/>
  <c r="I724" i="16"/>
  <c r="I725" i="16"/>
  <c r="I726" i="16"/>
  <c r="I727" i="16"/>
  <c r="I728" i="16"/>
  <c r="I729" i="16"/>
  <c r="I730" i="16"/>
  <c r="I731" i="16"/>
  <c r="I732" i="16"/>
  <c r="I733" i="16"/>
  <c r="I734" i="16"/>
  <c r="I735" i="16"/>
  <c r="I736" i="16"/>
  <c r="I737" i="16"/>
  <c r="I738" i="16"/>
  <c r="I739" i="16"/>
  <c r="I740" i="16"/>
  <c r="I741" i="16"/>
  <c r="I742" i="16"/>
  <c r="I743" i="16"/>
  <c r="I744" i="16"/>
  <c r="I745" i="16"/>
  <c r="I746" i="16"/>
  <c r="I747" i="16"/>
  <c r="I748" i="16"/>
  <c r="I749" i="16"/>
  <c r="I750" i="16"/>
  <c r="I751" i="16"/>
  <c r="I752" i="16"/>
  <c r="I753" i="16"/>
  <c r="I754" i="16"/>
  <c r="I755" i="16"/>
  <c r="I756" i="16"/>
  <c r="I757" i="16"/>
  <c r="I758" i="16"/>
  <c r="I759" i="16"/>
  <c r="I760" i="16"/>
  <c r="I761" i="16"/>
  <c r="I762" i="16"/>
  <c r="I763" i="16"/>
  <c r="I764" i="16"/>
  <c r="I765" i="16"/>
  <c r="I766" i="16"/>
  <c r="I767" i="16"/>
  <c r="I768" i="16"/>
  <c r="I769" i="16"/>
  <c r="I770" i="16"/>
  <c r="I771" i="16"/>
  <c r="I772" i="16"/>
  <c r="I773" i="16"/>
  <c r="I774" i="16"/>
  <c r="I775" i="16"/>
  <c r="I776" i="16"/>
  <c r="I777" i="16"/>
  <c r="I778" i="16"/>
  <c r="I779" i="16"/>
  <c r="I780" i="16"/>
  <c r="I781" i="16"/>
  <c r="I782" i="16"/>
  <c r="I783" i="16"/>
  <c r="I784" i="16"/>
  <c r="I785" i="16"/>
  <c r="I786" i="16"/>
  <c r="I787" i="16"/>
  <c r="I788" i="16"/>
  <c r="I789" i="16"/>
  <c r="I790" i="16"/>
  <c r="I791" i="16"/>
  <c r="I792" i="16"/>
  <c r="I793" i="16"/>
  <c r="I794" i="16"/>
  <c r="I795" i="16"/>
  <c r="I796" i="16"/>
  <c r="I797" i="16"/>
  <c r="I798" i="16"/>
  <c r="I799" i="16"/>
  <c r="I800" i="16"/>
  <c r="I801" i="16"/>
  <c r="I802" i="16"/>
  <c r="I803" i="16"/>
  <c r="I804" i="16"/>
  <c r="I805" i="16"/>
  <c r="I806" i="16"/>
  <c r="I807" i="16"/>
  <c r="I808" i="16"/>
  <c r="I809" i="16"/>
  <c r="I810" i="16"/>
  <c r="I811" i="16"/>
  <c r="I812" i="16"/>
  <c r="I813" i="16"/>
  <c r="I814" i="16"/>
  <c r="I815" i="16"/>
  <c r="I816" i="16"/>
  <c r="I817" i="16"/>
  <c r="I818" i="16"/>
  <c r="I819" i="16"/>
  <c r="I820" i="16"/>
  <c r="I821" i="16"/>
  <c r="I822" i="16"/>
  <c r="I823" i="16"/>
  <c r="I824" i="16"/>
  <c r="I825" i="16"/>
  <c r="I826" i="16"/>
  <c r="I827" i="16"/>
  <c r="I828" i="16"/>
  <c r="I829" i="16"/>
  <c r="I830" i="16"/>
  <c r="I831" i="16"/>
  <c r="I832" i="16"/>
  <c r="I833" i="16"/>
  <c r="I834" i="16"/>
  <c r="I835" i="16"/>
  <c r="I836" i="16"/>
  <c r="I837" i="16"/>
  <c r="I838" i="16"/>
  <c r="I839" i="16"/>
  <c r="I840" i="16"/>
  <c r="I841" i="16"/>
  <c r="I842" i="16"/>
  <c r="I843" i="16"/>
  <c r="I844" i="16"/>
  <c r="I845" i="16"/>
  <c r="I846" i="16"/>
  <c r="I847" i="16"/>
  <c r="I848" i="16"/>
  <c r="I849" i="16"/>
  <c r="I850" i="16"/>
  <c r="I851" i="16"/>
  <c r="I852" i="16"/>
  <c r="I853" i="16"/>
  <c r="I854" i="16"/>
  <c r="I855" i="16"/>
  <c r="I856" i="16"/>
  <c r="I857" i="16"/>
  <c r="I858" i="16"/>
  <c r="I859" i="16"/>
  <c r="I860" i="16"/>
  <c r="I861" i="16"/>
  <c r="I862" i="16"/>
  <c r="I863" i="16"/>
  <c r="I864" i="16"/>
  <c r="I865" i="16"/>
  <c r="I866" i="16"/>
  <c r="I867" i="16"/>
  <c r="I868" i="16"/>
  <c r="I869" i="16"/>
  <c r="I870" i="16"/>
  <c r="I871" i="16"/>
  <c r="I872" i="16"/>
  <c r="I873" i="16"/>
  <c r="I874" i="16"/>
  <c r="I875" i="16"/>
  <c r="I876" i="16"/>
  <c r="I877" i="16"/>
  <c r="I878" i="16"/>
  <c r="I879" i="16"/>
  <c r="I880" i="16"/>
  <c r="I881" i="16"/>
  <c r="I882" i="16"/>
  <c r="I883" i="16"/>
  <c r="I884" i="16"/>
  <c r="I885" i="16"/>
  <c r="I886" i="16"/>
  <c r="I887" i="16"/>
  <c r="I888" i="16"/>
  <c r="I889" i="16"/>
  <c r="I890" i="16"/>
  <c r="I891" i="16"/>
  <c r="I892" i="16"/>
  <c r="I893" i="16"/>
  <c r="I894" i="16"/>
  <c r="I895" i="16"/>
  <c r="I896" i="16"/>
  <c r="I897" i="16"/>
  <c r="I898" i="16"/>
  <c r="I899" i="16"/>
  <c r="I900" i="16"/>
  <c r="I901" i="16"/>
  <c r="I902" i="16"/>
  <c r="I903" i="16"/>
  <c r="I904" i="16"/>
  <c r="I905" i="16"/>
  <c r="I906" i="16"/>
  <c r="I907" i="16"/>
  <c r="I908" i="16"/>
  <c r="I909" i="16"/>
  <c r="I910" i="16"/>
  <c r="I911" i="16"/>
  <c r="I912" i="16"/>
  <c r="I913" i="16"/>
  <c r="I914" i="16"/>
  <c r="I915" i="16"/>
  <c r="I916" i="16"/>
  <c r="I917" i="16"/>
  <c r="I918" i="16"/>
  <c r="I919" i="16"/>
  <c r="I920" i="16"/>
  <c r="I921" i="16"/>
  <c r="I922" i="16"/>
  <c r="I923" i="16"/>
  <c r="I924" i="16"/>
  <c r="I925" i="16"/>
  <c r="I926" i="16"/>
  <c r="I927" i="16"/>
  <c r="I928" i="16"/>
  <c r="I929" i="16"/>
  <c r="I930" i="16"/>
  <c r="I931" i="16"/>
  <c r="I932" i="16"/>
  <c r="I933" i="16"/>
  <c r="I934" i="16"/>
  <c r="I935" i="16"/>
  <c r="I936" i="16"/>
  <c r="I937" i="16"/>
  <c r="I938" i="16"/>
  <c r="I939" i="16"/>
  <c r="I940" i="16"/>
  <c r="I941" i="16"/>
  <c r="I942" i="16"/>
  <c r="I943" i="16"/>
  <c r="I944" i="16"/>
  <c r="I945" i="16"/>
  <c r="I946" i="16"/>
  <c r="I947" i="16"/>
  <c r="I948" i="16"/>
  <c r="I949" i="16"/>
  <c r="I950" i="16"/>
  <c r="I951" i="16"/>
  <c r="I952" i="16"/>
  <c r="I953" i="16"/>
  <c r="I954" i="16"/>
  <c r="I955" i="16"/>
  <c r="I956" i="16"/>
  <c r="I957" i="16"/>
  <c r="I958" i="16"/>
  <c r="I959" i="16"/>
  <c r="I960" i="16"/>
  <c r="I961" i="16"/>
  <c r="I962" i="16"/>
  <c r="I963" i="16"/>
  <c r="I964" i="16"/>
  <c r="I965" i="16"/>
  <c r="I966" i="16"/>
  <c r="I967" i="16"/>
  <c r="I968" i="16"/>
  <c r="I969" i="16"/>
  <c r="I970" i="16"/>
  <c r="I971" i="16"/>
  <c r="I972" i="16"/>
  <c r="I973" i="16"/>
  <c r="I974" i="16"/>
  <c r="I975" i="16"/>
  <c r="I976" i="16"/>
  <c r="I977" i="16"/>
  <c r="I978" i="16"/>
  <c r="I979" i="16"/>
  <c r="I980" i="16"/>
  <c r="I981" i="16"/>
  <c r="I982" i="16"/>
  <c r="I983" i="16"/>
  <c r="I984" i="16"/>
  <c r="I985" i="16"/>
  <c r="I986" i="16"/>
  <c r="I987" i="16"/>
  <c r="I988" i="16"/>
  <c r="I989" i="16"/>
  <c r="I990" i="16"/>
  <c r="I991" i="16"/>
  <c r="I992" i="16"/>
  <c r="I993" i="16"/>
  <c r="I994" i="16"/>
  <c r="I995" i="16"/>
  <c r="I996" i="16"/>
  <c r="I997" i="16"/>
  <c r="I998" i="16"/>
  <c r="I999" i="16"/>
  <c r="I1000" i="16"/>
  <c r="I1001" i="16"/>
  <c r="I1002" i="16"/>
  <c r="I1003" i="16"/>
  <c r="I1004" i="16"/>
  <c r="I1005" i="16"/>
  <c r="I1006" i="16"/>
  <c r="I1007" i="16"/>
  <c r="I1008" i="16"/>
  <c r="I1009" i="16"/>
  <c r="I1010" i="16"/>
  <c r="I1011" i="16"/>
  <c r="I1012" i="16"/>
  <c r="I1013" i="16"/>
  <c r="I1014" i="16"/>
  <c r="I1015" i="16"/>
  <c r="I1016" i="16"/>
  <c r="I1017" i="16"/>
  <c r="I1018" i="16"/>
  <c r="I1019" i="16"/>
  <c r="I1020" i="16"/>
  <c r="I1021" i="16"/>
  <c r="I1022" i="16"/>
  <c r="I1023" i="16"/>
  <c r="I1024" i="16"/>
  <c r="I1025" i="16"/>
  <c r="I1026" i="16"/>
  <c r="I1027" i="16"/>
  <c r="I1028" i="16"/>
  <c r="I1029" i="16"/>
  <c r="I1030" i="16"/>
  <c r="I1031" i="16"/>
  <c r="I1032" i="16"/>
  <c r="I1033" i="16"/>
  <c r="I1034" i="16"/>
  <c r="I1035" i="16"/>
  <c r="I1036" i="16"/>
  <c r="I1037" i="16"/>
  <c r="I1038" i="16"/>
  <c r="I1039" i="16"/>
  <c r="I1040" i="16"/>
  <c r="I1041" i="16"/>
  <c r="I1042" i="16"/>
  <c r="I1043" i="16"/>
  <c r="I1044" i="16"/>
  <c r="I1045" i="16"/>
  <c r="I1046" i="16"/>
  <c r="I1047" i="16"/>
  <c r="I1048" i="16"/>
  <c r="I1049" i="16"/>
  <c r="I1050" i="16"/>
  <c r="I1051" i="16"/>
  <c r="I1052" i="16"/>
  <c r="I1053" i="16"/>
  <c r="I1054" i="16"/>
  <c r="I1055" i="16"/>
  <c r="I1056" i="16"/>
  <c r="I1057" i="16"/>
  <c r="I1058" i="16"/>
  <c r="I1059" i="16"/>
  <c r="I1060" i="16"/>
  <c r="I1061" i="16"/>
  <c r="I1062" i="16"/>
  <c r="I1063" i="16"/>
  <c r="I1064" i="16"/>
  <c r="I1065" i="16"/>
  <c r="I1066" i="16"/>
  <c r="I1067" i="16"/>
  <c r="I1068" i="16"/>
  <c r="I1069" i="16"/>
  <c r="I1070" i="16"/>
  <c r="I1071" i="16"/>
  <c r="I1072" i="16"/>
  <c r="I1073" i="16"/>
  <c r="I1074" i="16"/>
  <c r="I1075" i="16"/>
  <c r="I1076" i="16"/>
  <c r="I1077" i="16"/>
  <c r="I1078" i="16"/>
  <c r="I1079" i="16"/>
  <c r="I1080" i="16"/>
  <c r="I1081" i="16"/>
  <c r="I1082" i="16"/>
  <c r="I1083" i="16"/>
  <c r="I1084" i="16"/>
  <c r="I1085" i="16"/>
  <c r="I1086" i="16"/>
  <c r="I1087" i="16"/>
  <c r="I1088" i="16"/>
  <c r="I1089" i="16"/>
  <c r="I1090" i="16"/>
  <c r="I1091" i="16"/>
  <c r="I1092" i="16"/>
  <c r="I1093" i="16"/>
  <c r="I1094" i="16"/>
  <c r="I1095" i="16"/>
  <c r="I1096" i="16"/>
  <c r="I1097" i="16"/>
  <c r="I1098" i="16"/>
  <c r="I1099" i="16"/>
  <c r="I1100" i="16"/>
  <c r="I1101" i="16"/>
  <c r="I1102" i="16"/>
  <c r="I1103" i="16"/>
  <c r="I1104" i="16"/>
  <c r="I1105" i="16"/>
  <c r="I1106" i="16"/>
  <c r="I1107" i="16"/>
  <c r="I1108" i="16"/>
  <c r="I1109" i="16"/>
  <c r="I1110" i="16"/>
  <c r="I1111" i="16"/>
  <c r="I1112" i="16"/>
  <c r="I1113" i="16"/>
  <c r="I1114" i="16"/>
  <c r="I1115" i="16"/>
  <c r="I1116" i="16"/>
  <c r="I1117" i="16"/>
  <c r="I1118" i="16"/>
  <c r="I1119" i="16"/>
  <c r="I1120" i="16"/>
  <c r="I1121" i="16"/>
  <c r="I1122" i="16"/>
  <c r="I1123" i="16"/>
  <c r="I1124" i="16"/>
  <c r="I1125" i="16"/>
  <c r="I1126" i="16"/>
  <c r="I1127" i="16"/>
  <c r="I1128" i="16"/>
  <c r="I1129" i="16"/>
  <c r="I1130" i="16"/>
  <c r="I1131" i="16"/>
  <c r="I1132" i="16"/>
  <c r="I1133" i="16"/>
  <c r="I1134" i="16"/>
  <c r="I1135" i="16"/>
  <c r="I1136" i="16"/>
  <c r="I1137" i="16"/>
  <c r="I1138" i="16"/>
  <c r="I1139" i="16"/>
  <c r="I1140" i="16"/>
  <c r="I1141" i="16"/>
  <c r="I1142" i="16"/>
  <c r="I1143" i="16"/>
  <c r="I1144" i="16"/>
  <c r="I1145" i="16"/>
  <c r="I1146" i="16"/>
  <c r="I1147" i="16"/>
  <c r="I1148" i="16"/>
  <c r="I1149" i="16"/>
  <c r="I1150" i="16"/>
  <c r="I1151" i="16"/>
  <c r="I1152" i="16"/>
  <c r="I1153" i="16"/>
  <c r="I1154" i="16"/>
  <c r="I1155" i="16"/>
  <c r="I1156" i="16"/>
  <c r="I1157" i="16"/>
  <c r="I1158" i="16"/>
  <c r="I1159" i="16"/>
  <c r="I1160" i="16"/>
  <c r="I1161" i="16"/>
  <c r="I1162" i="16"/>
  <c r="I1163" i="16"/>
  <c r="I1164" i="16"/>
  <c r="I1165" i="16"/>
  <c r="I1166" i="16"/>
  <c r="I1167" i="16"/>
  <c r="I1168" i="16"/>
  <c r="I1169" i="16"/>
  <c r="I1170" i="16"/>
  <c r="I1171" i="16"/>
  <c r="I1172" i="16"/>
  <c r="I1173" i="16"/>
  <c r="I1174" i="16"/>
  <c r="I1175" i="16"/>
  <c r="I1176" i="16"/>
  <c r="I1177" i="16"/>
  <c r="I1178" i="16"/>
  <c r="I1179" i="16"/>
  <c r="I1180" i="16"/>
  <c r="I1181" i="16"/>
  <c r="I1182" i="16"/>
  <c r="I1183" i="16"/>
  <c r="I1184" i="16"/>
  <c r="I1185" i="16"/>
  <c r="I1186" i="16"/>
  <c r="I1187" i="16"/>
  <c r="I1188" i="16"/>
  <c r="I1189" i="16"/>
  <c r="I1190" i="16"/>
  <c r="I1191" i="16"/>
  <c r="I1192" i="16"/>
  <c r="I1193" i="16"/>
  <c r="I1194" i="16"/>
  <c r="I1195" i="16"/>
  <c r="I1196" i="16"/>
  <c r="I1197" i="16"/>
  <c r="I1198" i="16"/>
  <c r="I1199" i="16"/>
  <c r="I1200" i="16"/>
  <c r="I1201" i="16"/>
  <c r="I1202" i="16"/>
  <c r="I1203" i="16"/>
  <c r="I1204" i="16"/>
  <c r="I1205" i="16"/>
  <c r="I1206" i="16"/>
  <c r="I1207" i="16"/>
  <c r="I1208" i="16"/>
  <c r="I1209" i="16"/>
  <c r="I1210" i="16"/>
  <c r="I1211" i="16"/>
  <c r="I1212" i="16"/>
  <c r="I1213" i="16"/>
  <c r="I1214" i="16"/>
  <c r="I1215" i="16"/>
  <c r="I1216" i="16"/>
  <c r="I1217" i="16"/>
  <c r="I1218" i="16"/>
  <c r="I1219" i="16"/>
  <c r="I1220" i="16"/>
  <c r="I1221" i="16"/>
  <c r="I1222" i="16"/>
  <c r="I1223" i="16"/>
  <c r="I1224" i="16"/>
  <c r="I1225" i="16"/>
  <c r="I1226" i="16"/>
  <c r="I1227" i="16"/>
  <c r="I1228" i="16"/>
  <c r="I1229" i="16"/>
  <c r="I1230" i="16"/>
  <c r="I1231" i="16"/>
  <c r="I1232" i="16"/>
  <c r="I1233" i="16"/>
  <c r="I1234" i="16"/>
  <c r="I1235" i="16"/>
  <c r="I1236" i="16"/>
  <c r="I1237" i="16"/>
  <c r="I1238" i="16"/>
  <c r="I1239" i="16"/>
  <c r="I1240" i="16"/>
  <c r="I1241" i="16"/>
  <c r="I1242" i="16"/>
  <c r="I1243" i="16"/>
  <c r="I1244" i="16"/>
  <c r="I1245" i="16"/>
  <c r="I1246" i="16"/>
  <c r="I1247" i="16"/>
  <c r="I1248" i="16"/>
  <c r="I1249" i="16"/>
  <c r="I2" i="16"/>
  <c r="AS3" i="16"/>
  <c r="AT3" i="16" s="1"/>
  <c r="AS4" i="16"/>
  <c r="AT4" i="16" s="1"/>
  <c r="AS5" i="16"/>
  <c r="AT5" i="16" s="1"/>
  <c r="AS6" i="16"/>
  <c r="AT6" i="16" s="1"/>
  <c r="AS7" i="16"/>
  <c r="AT7" i="16" s="1"/>
  <c r="AS8" i="16"/>
  <c r="AT8" i="16" s="1"/>
  <c r="AS9" i="16"/>
  <c r="AT9" i="16" s="1"/>
  <c r="AS10" i="16"/>
  <c r="AT10" i="16" s="1"/>
  <c r="AS11" i="16"/>
  <c r="AT11" i="16" s="1"/>
  <c r="AS12" i="16"/>
  <c r="AT12" i="16" s="1"/>
  <c r="AS13" i="16"/>
  <c r="AT13" i="16" s="1"/>
  <c r="AS14" i="16"/>
  <c r="AT14" i="16" s="1"/>
  <c r="AS15" i="16"/>
  <c r="AT15" i="16" s="1"/>
  <c r="AS16" i="16"/>
  <c r="AT16" i="16" s="1"/>
  <c r="AS17" i="16"/>
  <c r="AT17" i="16" s="1"/>
  <c r="AS18" i="16"/>
  <c r="AT18" i="16" s="1"/>
  <c r="AS19" i="16"/>
  <c r="AT19" i="16" s="1"/>
  <c r="AS20" i="16"/>
  <c r="AT20" i="16" s="1"/>
  <c r="AS21" i="16"/>
  <c r="AT21" i="16" s="1"/>
  <c r="AS22" i="16"/>
  <c r="AT22" i="16" s="1"/>
  <c r="AS23" i="16"/>
  <c r="AT23" i="16" s="1"/>
  <c r="AS24" i="16"/>
  <c r="AT24" i="16" s="1"/>
  <c r="AS25" i="16"/>
  <c r="AT25" i="16" s="1"/>
  <c r="AS26" i="16"/>
  <c r="AT26" i="16" s="1"/>
  <c r="AS27" i="16"/>
  <c r="AT27" i="16" s="1"/>
  <c r="AS28" i="16"/>
  <c r="AT28" i="16" s="1"/>
  <c r="AS29" i="16"/>
  <c r="AT29" i="16" s="1"/>
  <c r="AS30" i="16"/>
  <c r="AT30" i="16" s="1"/>
  <c r="AS31" i="16"/>
  <c r="AT31" i="16" s="1"/>
  <c r="AS32" i="16"/>
  <c r="AT32" i="16" s="1"/>
  <c r="AS33" i="16"/>
  <c r="AT33" i="16" s="1"/>
  <c r="AS34" i="16"/>
  <c r="AT34" i="16" s="1"/>
  <c r="AS35" i="16"/>
  <c r="AT35" i="16" s="1"/>
  <c r="AS36" i="16"/>
  <c r="AT36" i="16" s="1"/>
  <c r="AS37" i="16"/>
  <c r="AT37" i="16" s="1"/>
  <c r="AS38" i="16"/>
  <c r="AT38" i="16" s="1"/>
  <c r="AS39" i="16"/>
  <c r="AT39" i="16" s="1"/>
  <c r="AS40" i="16"/>
  <c r="AT40" i="16" s="1"/>
  <c r="AS41" i="16"/>
  <c r="AT41" i="16" s="1"/>
  <c r="AS42" i="16"/>
  <c r="AT42" i="16" s="1"/>
  <c r="AS43" i="16"/>
  <c r="AT43" i="16" s="1"/>
  <c r="AS44" i="16"/>
  <c r="AT44" i="16" s="1"/>
  <c r="AS45" i="16"/>
  <c r="AT45" i="16" s="1"/>
  <c r="AS46" i="16"/>
  <c r="AT46" i="16" s="1"/>
  <c r="AS47" i="16"/>
  <c r="AT47" i="16" s="1"/>
  <c r="AS48" i="16"/>
  <c r="AT48" i="16" s="1"/>
  <c r="AS49" i="16"/>
  <c r="AT49" i="16" s="1"/>
  <c r="AS50" i="16"/>
  <c r="AT50" i="16" s="1"/>
  <c r="AS51" i="16"/>
  <c r="AT51" i="16" s="1"/>
  <c r="AS52" i="16"/>
  <c r="AT52" i="16" s="1"/>
  <c r="AS53" i="16"/>
  <c r="AT53" i="16" s="1"/>
  <c r="AS54" i="16"/>
  <c r="AT54" i="16" s="1"/>
  <c r="AS55" i="16"/>
  <c r="AT55" i="16" s="1"/>
  <c r="AS56" i="16"/>
  <c r="AT56" i="16" s="1"/>
  <c r="AS57" i="16"/>
  <c r="AT57" i="16" s="1"/>
  <c r="AS58" i="16"/>
  <c r="AT58" i="16" s="1"/>
  <c r="AS59" i="16"/>
  <c r="AT59" i="16" s="1"/>
  <c r="AS60" i="16"/>
  <c r="AT60" i="16" s="1"/>
  <c r="AS61" i="16"/>
  <c r="AT61" i="16" s="1"/>
  <c r="AS62" i="16"/>
  <c r="AT62" i="16" s="1"/>
  <c r="AS63" i="16"/>
  <c r="AT63" i="16" s="1"/>
  <c r="AS64" i="16"/>
  <c r="AT64" i="16" s="1"/>
  <c r="AS65" i="16"/>
  <c r="AT65" i="16" s="1"/>
  <c r="AS66" i="16"/>
  <c r="AT66" i="16" s="1"/>
  <c r="AS67" i="16"/>
  <c r="AT67" i="16" s="1"/>
  <c r="AS68" i="16"/>
  <c r="AT68" i="16" s="1"/>
  <c r="AS69" i="16"/>
  <c r="AT69" i="16" s="1"/>
  <c r="AS70" i="16"/>
  <c r="AT70" i="16" s="1"/>
  <c r="AS71" i="16"/>
  <c r="AT71" i="16" s="1"/>
  <c r="AS72" i="16"/>
  <c r="AT72" i="16" s="1"/>
  <c r="AS73" i="16"/>
  <c r="AT73" i="16" s="1"/>
  <c r="AS74" i="16"/>
  <c r="AT74" i="16" s="1"/>
  <c r="AS75" i="16"/>
  <c r="AT75" i="16" s="1"/>
  <c r="AS76" i="16"/>
  <c r="AT76" i="16" s="1"/>
  <c r="AS77" i="16"/>
  <c r="AT77" i="16" s="1"/>
  <c r="AS78" i="16"/>
  <c r="AT78" i="16" s="1"/>
  <c r="AS79" i="16"/>
  <c r="AT79" i="16" s="1"/>
  <c r="AS80" i="16"/>
  <c r="AT80" i="16" s="1"/>
  <c r="AS81" i="16"/>
  <c r="AT81" i="16" s="1"/>
  <c r="AS82" i="16"/>
  <c r="AT82" i="16" s="1"/>
  <c r="AS83" i="16"/>
  <c r="AT83" i="16" s="1"/>
  <c r="AS84" i="16"/>
  <c r="AT84" i="16" s="1"/>
  <c r="AS85" i="16"/>
  <c r="AT85" i="16" s="1"/>
  <c r="AS86" i="16"/>
  <c r="AT86" i="16" s="1"/>
  <c r="AS87" i="16"/>
  <c r="AT87" i="16" s="1"/>
  <c r="AS88" i="16"/>
  <c r="AT88" i="16" s="1"/>
  <c r="AS89" i="16"/>
  <c r="AT89" i="16" s="1"/>
  <c r="AS90" i="16"/>
  <c r="AT90" i="16" s="1"/>
  <c r="AS91" i="16"/>
  <c r="AT91" i="16" s="1"/>
  <c r="AS92" i="16"/>
  <c r="AT92" i="16" s="1"/>
  <c r="AS93" i="16"/>
  <c r="AT93" i="16" s="1"/>
  <c r="AS94" i="16"/>
  <c r="AT94" i="16" s="1"/>
  <c r="AS95" i="16"/>
  <c r="AT95" i="16" s="1"/>
  <c r="AS96" i="16"/>
  <c r="AT96" i="16" s="1"/>
  <c r="AS97" i="16"/>
  <c r="AT97" i="16" s="1"/>
  <c r="AS98" i="16"/>
  <c r="AT98" i="16" s="1"/>
  <c r="AS99" i="16"/>
  <c r="AT99" i="16" s="1"/>
  <c r="AS100" i="16"/>
  <c r="AT100" i="16" s="1"/>
  <c r="AS101" i="16"/>
  <c r="AT101" i="16" s="1"/>
  <c r="AS102" i="16"/>
  <c r="AT102" i="16" s="1"/>
  <c r="AS103" i="16"/>
  <c r="AT103" i="16" s="1"/>
  <c r="AS104" i="16"/>
  <c r="AT104" i="16" s="1"/>
  <c r="AS105" i="16"/>
  <c r="AT105" i="16" s="1"/>
  <c r="AS106" i="16"/>
  <c r="AT106" i="16" s="1"/>
  <c r="AS107" i="16"/>
  <c r="AT107" i="16" s="1"/>
  <c r="AS108" i="16"/>
  <c r="AT108" i="16" s="1"/>
  <c r="AS109" i="16"/>
  <c r="AT109" i="16" s="1"/>
  <c r="AS110" i="16"/>
  <c r="AT110" i="16" s="1"/>
  <c r="AS111" i="16"/>
  <c r="AT111" i="16" s="1"/>
  <c r="AS112" i="16"/>
  <c r="AT112" i="16" s="1"/>
  <c r="AS113" i="16"/>
  <c r="AT113" i="16" s="1"/>
  <c r="AS114" i="16"/>
  <c r="AT114" i="16" s="1"/>
  <c r="AS115" i="16"/>
  <c r="AT115" i="16" s="1"/>
  <c r="AS116" i="16"/>
  <c r="AT116" i="16" s="1"/>
  <c r="AS117" i="16"/>
  <c r="AT117" i="16" s="1"/>
  <c r="AS118" i="16"/>
  <c r="AT118" i="16" s="1"/>
  <c r="AS119" i="16"/>
  <c r="AT119" i="16" s="1"/>
  <c r="AS120" i="16"/>
  <c r="AT120" i="16" s="1"/>
  <c r="AS121" i="16"/>
  <c r="AT121" i="16" s="1"/>
  <c r="AS122" i="16"/>
  <c r="AT122" i="16" s="1"/>
  <c r="AS123" i="16"/>
  <c r="AT123" i="16" s="1"/>
  <c r="AS124" i="16"/>
  <c r="AT124" i="16" s="1"/>
  <c r="AS125" i="16"/>
  <c r="AT125" i="16" s="1"/>
  <c r="AS126" i="16"/>
  <c r="AT126" i="16" s="1"/>
  <c r="AS127" i="16"/>
  <c r="AT127" i="16" s="1"/>
  <c r="AS128" i="16"/>
  <c r="AT128" i="16" s="1"/>
  <c r="AS129" i="16"/>
  <c r="AT129" i="16" s="1"/>
  <c r="AS130" i="16"/>
  <c r="AT130" i="16" s="1"/>
  <c r="AS131" i="16"/>
  <c r="AT131" i="16" s="1"/>
  <c r="AS132" i="16"/>
  <c r="AT132" i="16" s="1"/>
  <c r="AS133" i="16"/>
  <c r="AT133" i="16" s="1"/>
  <c r="AS134" i="16"/>
  <c r="AT134" i="16" s="1"/>
  <c r="AS135" i="16"/>
  <c r="AT135" i="16" s="1"/>
  <c r="AS136" i="16"/>
  <c r="AT136" i="16" s="1"/>
  <c r="AS137" i="16"/>
  <c r="AT137" i="16" s="1"/>
  <c r="AS138" i="16"/>
  <c r="AT138" i="16" s="1"/>
  <c r="AS139" i="16"/>
  <c r="AT139" i="16" s="1"/>
  <c r="AS140" i="16"/>
  <c r="AT140" i="16" s="1"/>
  <c r="AS141" i="16"/>
  <c r="AT141" i="16" s="1"/>
  <c r="AS142" i="16"/>
  <c r="AT142" i="16" s="1"/>
  <c r="AS143" i="16"/>
  <c r="AT143" i="16" s="1"/>
  <c r="AS144" i="16"/>
  <c r="AT144" i="16" s="1"/>
  <c r="AS145" i="16"/>
  <c r="AT145" i="16" s="1"/>
  <c r="AS146" i="16"/>
  <c r="AT146" i="16" s="1"/>
  <c r="AS147" i="16"/>
  <c r="AT147" i="16" s="1"/>
  <c r="AS148" i="16"/>
  <c r="AT148" i="16" s="1"/>
  <c r="AS149" i="16"/>
  <c r="AT149" i="16" s="1"/>
  <c r="AS150" i="16"/>
  <c r="AT150" i="16" s="1"/>
  <c r="AS151" i="16"/>
  <c r="AT151" i="16" s="1"/>
  <c r="AS152" i="16"/>
  <c r="AT152" i="16" s="1"/>
  <c r="AS153" i="16"/>
  <c r="AT153" i="16" s="1"/>
  <c r="AS154" i="16"/>
  <c r="AT154" i="16" s="1"/>
  <c r="AS155" i="16"/>
  <c r="AT155" i="16" s="1"/>
  <c r="AS156" i="16"/>
  <c r="AT156" i="16" s="1"/>
  <c r="AS157" i="16"/>
  <c r="AT157" i="16" s="1"/>
  <c r="AS158" i="16"/>
  <c r="AT158" i="16" s="1"/>
  <c r="AS159" i="16"/>
  <c r="AT159" i="16" s="1"/>
  <c r="AS160" i="16"/>
  <c r="AT160" i="16" s="1"/>
  <c r="AS161" i="16"/>
  <c r="AT161" i="16" s="1"/>
  <c r="AS162" i="16"/>
  <c r="AT162" i="16" s="1"/>
  <c r="AS163" i="16"/>
  <c r="AT163" i="16" s="1"/>
  <c r="AS164" i="16"/>
  <c r="AT164" i="16" s="1"/>
  <c r="AS165" i="16"/>
  <c r="AT165" i="16" s="1"/>
  <c r="AS166" i="16"/>
  <c r="AT166" i="16" s="1"/>
  <c r="AS167" i="16"/>
  <c r="AT167" i="16" s="1"/>
  <c r="AS168" i="16"/>
  <c r="AT168" i="16" s="1"/>
  <c r="AS169" i="16"/>
  <c r="AT169" i="16" s="1"/>
  <c r="AS170" i="16"/>
  <c r="AT170" i="16" s="1"/>
  <c r="AS171" i="16"/>
  <c r="AT171" i="16" s="1"/>
  <c r="AS172" i="16"/>
  <c r="AT172" i="16" s="1"/>
  <c r="AS173" i="16"/>
  <c r="AT173" i="16" s="1"/>
  <c r="AS174" i="16"/>
  <c r="AT174" i="16" s="1"/>
  <c r="AS175" i="16"/>
  <c r="AT175" i="16" s="1"/>
  <c r="AS176" i="16"/>
  <c r="AT176" i="16" s="1"/>
  <c r="AS177" i="16"/>
  <c r="AT177" i="16" s="1"/>
  <c r="AS178" i="16"/>
  <c r="AT178" i="16" s="1"/>
  <c r="AS179" i="16"/>
  <c r="AT179" i="16" s="1"/>
  <c r="AS180" i="16"/>
  <c r="AT180" i="16" s="1"/>
  <c r="AS181" i="16"/>
  <c r="AT181" i="16" s="1"/>
  <c r="AS182" i="16"/>
  <c r="AT182" i="16" s="1"/>
  <c r="AS183" i="16"/>
  <c r="AT183" i="16" s="1"/>
  <c r="AS184" i="16"/>
  <c r="AT184" i="16" s="1"/>
  <c r="AS185" i="16"/>
  <c r="AT185" i="16" s="1"/>
  <c r="AS186" i="16"/>
  <c r="AT186" i="16" s="1"/>
  <c r="AS187" i="16"/>
  <c r="AT187" i="16" s="1"/>
  <c r="AS188" i="16"/>
  <c r="AT188" i="16" s="1"/>
  <c r="AS189" i="16"/>
  <c r="AT189" i="16" s="1"/>
  <c r="AS190" i="16"/>
  <c r="AT190" i="16" s="1"/>
  <c r="AS191" i="16"/>
  <c r="AT191" i="16" s="1"/>
  <c r="AS192" i="16"/>
  <c r="AT192" i="16" s="1"/>
  <c r="AS193" i="16"/>
  <c r="AT193" i="16" s="1"/>
  <c r="AS194" i="16"/>
  <c r="AT194" i="16" s="1"/>
  <c r="AS195" i="16"/>
  <c r="AT195" i="16" s="1"/>
  <c r="AS196" i="16"/>
  <c r="AT196" i="16" s="1"/>
  <c r="AS197" i="16"/>
  <c r="AT197" i="16" s="1"/>
  <c r="AS198" i="16"/>
  <c r="AT198" i="16" s="1"/>
  <c r="AS199" i="16"/>
  <c r="AT199" i="16" s="1"/>
  <c r="AS200" i="16"/>
  <c r="AT200" i="16" s="1"/>
  <c r="AS201" i="16"/>
  <c r="AT201" i="16" s="1"/>
  <c r="AS202" i="16"/>
  <c r="AT202" i="16" s="1"/>
  <c r="AS203" i="16"/>
  <c r="AT203" i="16" s="1"/>
  <c r="AS204" i="16"/>
  <c r="AT204" i="16" s="1"/>
  <c r="AS205" i="16"/>
  <c r="AT205" i="16" s="1"/>
  <c r="AS206" i="16"/>
  <c r="AT206" i="16" s="1"/>
  <c r="AS207" i="16"/>
  <c r="AT207" i="16" s="1"/>
  <c r="AS208" i="16"/>
  <c r="AT208" i="16" s="1"/>
  <c r="AS209" i="16"/>
  <c r="AT209" i="16" s="1"/>
  <c r="AS210" i="16"/>
  <c r="AT210" i="16" s="1"/>
  <c r="AS211" i="16"/>
  <c r="AT211" i="16" s="1"/>
  <c r="AS212" i="16"/>
  <c r="AT212" i="16" s="1"/>
  <c r="AS213" i="16"/>
  <c r="AT213" i="16" s="1"/>
  <c r="AS214" i="16"/>
  <c r="AT214" i="16" s="1"/>
  <c r="AS215" i="16"/>
  <c r="AT215" i="16" s="1"/>
  <c r="AS216" i="16"/>
  <c r="AT216" i="16" s="1"/>
  <c r="AS217" i="16"/>
  <c r="AT217" i="16" s="1"/>
  <c r="AS218" i="16"/>
  <c r="AT218" i="16" s="1"/>
  <c r="AS219" i="16"/>
  <c r="AT219" i="16" s="1"/>
  <c r="AS220" i="16"/>
  <c r="AT220" i="16" s="1"/>
  <c r="AS221" i="16"/>
  <c r="AT221" i="16" s="1"/>
  <c r="AS222" i="16"/>
  <c r="AT222" i="16" s="1"/>
  <c r="AS223" i="16"/>
  <c r="AT223" i="16" s="1"/>
  <c r="AS224" i="16"/>
  <c r="AT224" i="16" s="1"/>
  <c r="AS225" i="16"/>
  <c r="AT225" i="16" s="1"/>
  <c r="AS226" i="16"/>
  <c r="AT226" i="16" s="1"/>
  <c r="AS227" i="16"/>
  <c r="AT227" i="16" s="1"/>
  <c r="AS228" i="16"/>
  <c r="AT228" i="16" s="1"/>
  <c r="AS229" i="16"/>
  <c r="AT229" i="16" s="1"/>
  <c r="AS230" i="16"/>
  <c r="AT230" i="16" s="1"/>
  <c r="AS231" i="16"/>
  <c r="AT231" i="16" s="1"/>
  <c r="AS232" i="16"/>
  <c r="AT232" i="16" s="1"/>
  <c r="AS233" i="16"/>
  <c r="AT233" i="16" s="1"/>
  <c r="AS234" i="16"/>
  <c r="AT234" i="16" s="1"/>
  <c r="AS235" i="16"/>
  <c r="AT235" i="16" s="1"/>
  <c r="AS236" i="16"/>
  <c r="AT236" i="16" s="1"/>
  <c r="AS237" i="16"/>
  <c r="AT237" i="16" s="1"/>
  <c r="AS238" i="16"/>
  <c r="AT238" i="16" s="1"/>
  <c r="AS239" i="16"/>
  <c r="AT239" i="16" s="1"/>
  <c r="AS240" i="16"/>
  <c r="AT240" i="16" s="1"/>
  <c r="AS241" i="16"/>
  <c r="AT241" i="16" s="1"/>
  <c r="AS242" i="16"/>
  <c r="AT242" i="16" s="1"/>
  <c r="AS243" i="16"/>
  <c r="AT243" i="16" s="1"/>
  <c r="AS244" i="16"/>
  <c r="AT244" i="16" s="1"/>
  <c r="AS245" i="16"/>
  <c r="AT245" i="16" s="1"/>
  <c r="AS246" i="16"/>
  <c r="AT246" i="16" s="1"/>
  <c r="AS247" i="16"/>
  <c r="AT247" i="16" s="1"/>
  <c r="AS248" i="16"/>
  <c r="AT248" i="16" s="1"/>
  <c r="AS249" i="16"/>
  <c r="AT249" i="16" s="1"/>
  <c r="AS250" i="16"/>
  <c r="AT250" i="16" s="1"/>
  <c r="AS251" i="16"/>
  <c r="AT251" i="16" s="1"/>
  <c r="AS252" i="16"/>
  <c r="AT252" i="16" s="1"/>
  <c r="AS253" i="16"/>
  <c r="AT253" i="16" s="1"/>
  <c r="AS254" i="16"/>
  <c r="AT254" i="16" s="1"/>
  <c r="AS255" i="16"/>
  <c r="AT255" i="16" s="1"/>
  <c r="AS256" i="16"/>
  <c r="AT256" i="16" s="1"/>
  <c r="AS257" i="16"/>
  <c r="AT257" i="16" s="1"/>
  <c r="AS258" i="16"/>
  <c r="AT258" i="16" s="1"/>
  <c r="AS259" i="16"/>
  <c r="AT259" i="16" s="1"/>
  <c r="AS260" i="16"/>
  <c r="AT260" i="16" s="1"/>
  <c r="AS261" i="16"/>
  <c r="AT261" i="16" s="1"/>
  <c r="AS262" i="16"/>
  <c r="AT262" i="16" s="1"/>
  <c r="AS263" i="16"/>
  <c r="AT263" i="16" s="1"/>
  <c r="AS264" i="16"/>
  <c r="AT264" i="16" s="1"/>
  <c r="AS265" i="16"/>
  <c r="AT265" i="16" s="1"/>
  <c r="AS266" i="16"/>
  <c r="AT266" i="16" s="1"/>
  <c r="AS267" i="16"/>
  <c r="AT267" i="16" s="1"/>
  <c r="AS268" i="16"/>
  <c r="AT268" i="16" s="1"/>
  <c r="AS269" i="16"/>
  <c r="AT269" i="16" s="1"/>
  <c r="AS270" i="16"/>
  <c r="AT270" i="16" s="1"/>
  <c r="AS271" i="16"/>
  <c r="AT271" i="16" s="1"/>
  <c r="AS272" i="16"/>
  <c r="AT272" i="16" s="1"/>
  <c r="AS273" i="16"/>
  <c r="AT273" i="16" s="1"/>
  <c r="AS274" i="16"/>
  <c r="AT274" i="16" s="1"/>
  <c r="AS275" i="16"/>
  <c r="AT275" i="16" s="1"/>
  <c r="AS276" i="16"/>
  <c r="AT276" i="16" s="1"/>
  <c r="AS277" i="16"/>
  <c r="AT277" i="16" s="1"/>
  <c r="AS278" i="16"/>
  <c r="AT278" i="16" s="1"/>
  <c r="AS279" i="16"/>
  <c r="AT279" i="16" s="1"/>
  <c r="AS280" i="16"/>
  <c r="AT280" i="16" s="1"/>
  <c r="AS281" i="16"/>
  <c r="AT281" i="16" s="1"/>
  <c r="AS282" i="16"/>
  <c r="AT282" i="16" s="1"/>
  <c r="AS283" i="16"/>
  <c r="AT283" i="16" s="1"/>
  <c r="AS284" i="16"/>
  <c r="AT284" i="16" s="1"/>
  <c r="AS285" i="16"/>
  <c r="AT285" i="16" s="1"/>
  <c r="AS286" i="16"/>
  <c r="AT286" i="16" s="1"/>
  <c r="AS287" i="16"/>
  <c r="AT287" i="16" s="1"/>
  <c r="AS288" i="16"/>
  <c r="AT288" i="16" s="1"/>
  <c r="AS289" i="16"/>
  <c r="AT289" i="16" s="1"/>
  <c r="AS290" i="16"/>
  <c r="AT290" i="16" s="1"/>
  <c r="AS291" i="16"/>
  <c r="AT291" i="16" s="1"/>
  <c r="AS292" i="16"/>
  <c r="AT292" i="16" s="1"/>
  <c r="AS293" i="16"/>
  <c r="AT293" i="16" s="1"/>
  <c r="AS294" i="16"/>
  <c r="AT294" i="16" s="1"/>
  <c r="AS295" i="16"/>
  <c r="AT295" i="16" s="1"/>
  <c r="AS296" i="16"/>
  <c r="AT296" i="16" s="1"/>
  <c r="AS297" i="16"/>
  <c r="AT297" i="16" s="1"/>
  <c r="AS298" i="16"/>
  <c r="AT298" i="16" s="1"/>
  <c r="AS299" i="16"/>
  <c r="AT299" i="16" s="1"/>
  <c r="AS300" i="16"/>
  <c r="AT300" i="16" s="1"/>
  <c r="AS301" i="16"/>
  <c r="AT301" i="16" s="1"/>
  <c r="AS302" i="16"/>
  <c r="AT302" i="16" s="1"/>
  <c r="AS303" i="16"/>
  <c r="AT303" i="16" s="1"/>
  <c r="AS304" i="16"/>
  <c r="AT304" i="16" s="1"/>
  <c r="AS305" i="16"/>
  <c r="AT305" i="16" s="1"/>
  <c r="AS306" i="16"/>
  <c r="AT306" i="16" s="1"/>
  <c r="AS307" i="16"/>
  <c r="AT307" i="16" s="1"/>
  <c r="AS308" i="16"/>
  <c r="AT308" i="16" s="1"/>
  <c r="AS309" i="16"/>
  <c r="AT309" i="16" s="1"/>
  <c r="AS310" i="16"/>
  <c r="AT310" i="16" s="1"/>
  <c r="AS311" i="16"/>
  <c r="AT311" i="16" s="1"/>
  <c r="AS312" i="16"/>
  <c r="AT312" i="16" s="1"/>
  <c r="AS313" i="16"/>
  <c r="AT313" i="16" s="1"/>
  <c r="AS314" i="16"/>
  <c r="AT314" i="16" s="1"/>
  <c r="AS315" i="16"/>
  <c r="AT315" i="16" s="1"/>
  <c r="AS316" i="16"/>
  <c r="AT316" i="16" s="1"/>
  <c r="AS317" i="16"/>
  <c r="AT317" i="16" s="1"/>
  <c r="AS318" i="16"/>
  <c r="AT318" i="16" s="1"/>
  <c r="AS319" i="16"/>
  <c r="AT319" i="16" s="1"/>
  <c r="AS320" i="16"/>
  <c r="AT320" i="16" s="1"/>
  <c r="AS321" i="16"/>
  <c r="AT321" i="16" s="1"/>
  <c r="AS322" i="16"/>
  <c r="AT322" i="16" s="1"/>
  <c r="AS323" i="16"/>
  <c r="AT323" i="16" s="1"/>
  <c r="AS324" i="16"/>
  <c r="AT324" i="16" s="1"/>
  <c r="AS325" i="16"/>
  <c r="AT325" i="16" s="1"/>
  <c r="AS326" i="16"/>
  <c r="AT326" i="16" s="1"/>
  <c r="AS327" i="16"/>
  <c r="AT327" i="16" s="1"/>
  <c r="AS328" i="16"/>
  <c r="AT328" i="16" s="1"/>
  <c r="AS329" i="16"/>
  <c r="AT329" i="16" s="1"/>
  <c r="AS330" i="16"/>
  <c r="AT330" i="16" s="1"/>
  <c r="AS331" i="16"/>
  <c r="AT331" i="16" s="1"/>
  <c r="AS332" i="16"/>
  <c r="AT332" i="16" s="1"/>
  <c r="AS333" i="16"/>
  <c r="AT333" i="16" s="1"/>
  <c r="AS334" i="16"/>
  <c r="AT334" i="16" s="1"/>
  <c r="AS335" i="16"/>
  <c r="AT335" i="16" s="1"/>
  <c r="AS336" i="16"/>
  <c r="AT336" i="16" s="1"/>
  <c r="AS337" i="16"/>
  <c r="AT337" i="16" s="1"/>
  <c r="AS338" i="16"/>
  <c r="AT338" i="16" s="1"/>
  <c r="AS339" i="16"/>
  <c r="AT339" i="16" s="1"/>
  <c r="AS340" i="16"/>
  <c r="AT340" i="16" s="1"/>
  <c r="AS341" i="16"/>
  <c r="AT341" i="16" s="1"/>
  <c r="AS342" i="16"/>
  <c r="AT342" i="16" s="1"/>
  <c r="AS343" i="16"/>
  <c r="AT343" i="16" s="1"/>
  <c r="AS344" i="16"/>
  <c r="AT344" i="16" s="1"/>
  <c r="AS345" i="16"/>
  <c r="AT345" i="16" s="1"/>
  <c r="AS346" i="16"/>
  <c r="AT346" i="16" s="1"/>
  <c r="AS347" i="16"/>
  <c r="AT347" i="16" s="1"/>
  <c r="AS348" i="16"/>
  <c r="AT348" i="16" s="1"/>
  <c r="AS349" i="16"/>
  <c r="AT349" i="16" s="1"/>
  <c r="AS350" i="16"/>
  <c r="AT350" i="16" s="1"/>
  <c r="AS351" i="16"/>
  <c r="AT351" i="16" s="1"/>
  <c r="AS352" i="16"/>
  <c r="AT352" i="16" s="1"/>
  <c r="AS353" i="16"/>
  <c r="AT353" i="16" s="1"/>
  <c r="AS354" i="16"/>
  <c r="AT354" i="16" s="1"/>
  <c r="AS355" i="16"/>
  <c r="AT355" i="16" s="1"/>
  <c r="AS356" i="16"/>
  <c r="AT356" i="16" s="1"/>
  <c r="AS357" i="16"/>
  <c r="AT357" i="16" s="1"/>
  <c r="AS358" i="16"/>
  <c r="AT358" i="16" s="1"/>
  <c r="AS359" i="16"/>
  <c r="AT359" i="16" s="1"/>
  <c r="AS360" i="16"/>
  <c r="AT360" i="16" s="1"/>
  <c r="AS361" i="16"/>
  <c r="AT361" i="16" s="1"/>
  <c r="AS362" i="16"/>
  <c r="AT362" i="16" s="1"/>
  <c r="AS363" i="16"/>
  <c r="AT363" i="16" s="1"/>
  <c r="AS364" i="16"/>
  <c r="AT364" i="16" s="1"/>
  <c r="AS365" i="16"/>
  <c r="AT365" i="16" s="1"/>
  <c r="AS366" i="16"/>
  <c r="AT366" i="16" s="1"/>
  <c r="AS367" i="16"/>
  <c r="AT367" i="16" s="1"/>
  <c r="AS368" i="16"/>
  <c r="AT368" i="16" s="1"/>
  <c r="AS369" i="16"/>
  <c r="AT369" i="16" s="1"/>
  <c r="AS370" i="16"/>
  <c r="AT370" i="16" s="1"/>
  <c r="AS371" i="16"/>
  <c r="AT371" i="16" s="1"/>
  <c r="AS372" i="16"/>
  <c r="AT372" i="16" s="1"/>
  <c r="AS373" i="16"/>
  <c r="AT373" i="16" s="1"/>
  <c r="AS374" i="16"/>
  <c r="AT374" i="16" s="1"/>
  <c r="AS375" i="16"/>
  <c r="AT375" i="16" s="1"/>
  <c r="AS376" i="16"/>
  <c r="AT376" i="16" s="1"/>
  <c r="AS377" i="16"/>
  <c r="AT377" i="16" s="1"/>
  <c r="AS378" i="16"/>
  <c r="AT378" i="16" s="1"/>
  <c r="AS379" i="16"/>
  <c r="AT379" i="16" s="1"/>
  <c r="AS380" i="16"/>
  <c r="AT380" i="16" s="1"/>
  <c r="AS381" i="16"/>
  <c r="AT381" i="16" s="1"/>
  <c r="AS382" i="16"/>
  <c r="AT382" i="16" s="1"/>
  <c r="AS383" i="16"/>
  <c r="AT383" i="16" s="1"/>
  <c r="AS384" i="16"/>
  <c r="AT384" i="16" s="1"/>
  <c r="AS385" i="16"/>
  <c r="AT385" i="16" s="1"/>
  <c r="AS386" i="16"/>
  <c r="AT386" i="16" s="1"/>
  <c r="AS387" i="16"/>
  <c r="AT387" i="16" s="1"/>
  <c r="AS388" i="16"/>
  <c r="AT388" i="16" s="1"/>
  <c r="AS389" i="16"/>
  <c r="AT389" i="16" s="1"/>
  <c r="AS390" i="16"/>
  <c r="AT390" i="16" s="1"/>
  <c r="AS391" i="16"/>
  <c r="AT391" i="16" s="1"/>
  <c r="AS392" i="16"/>
  <c r="AT392" i="16" s="1"/>
  <c r="AS393" i="16"/>
  <c r="AT393" i="16" s="1"/>
  <c r="AS394" i="16"/>
  <c r="AT394" i="16" s="1"/>
  <c r="AS395" i="16"/>
  <c r="AT395" i="16" s="1"/>
  <c r="AS396" i="16"/>
  <c r="AT396" i="16" s="1"/>
  <c r="AS397" i="16"/>
  <c r="AT397" i="16" s="1"/>
  <c r="AS398" i="16"/>
  <c r="AT398" i="16" s="1"/>
  <c r="AS399" i="16"/>
  <c r="AT399" i="16" s="1"/>
  <c r="AS400" i="16"/>
  <c r="AT400" i="16" s="1"/>
  <c r="AS401" i="16"/>
  <c r="AT401" i="16" s="1"/>
  <c r="AS402" i="16"/>
  <c r="AT402" i="16" s="1"/>
  <c r="AS403" i="16"/>
  <c r="AT403" i="16" s="1"/>
  <c r="AS404" i="16"/>
  <c r="AT404" i="16" s="1"/>
  <c r="AS405" i="16"/>
  <c r="AT405" i="16" s="1"/>
  <c r="AS406" i="16"/>
  <c r="AT406" i="16" s="1"/>
  <c r="AS407" i="16"/>
  <c r="AT407" i="16" s="1"/>
  <c r="AS408" i="16"/>
  <c r="AT408" i="16" s="1"/>
  <c r="AS409" i="16"/>
  <c r="AT409" i="16" s="1"/>
  <c r="AS410" i="16"/>
  <c r="AT410" i="16" s="1"/>
  <c r="AS411" i="16"/>
  <c r="AT411" i="16" s="1"/>
  <c r="AS412" i="16"/>
  <c r="AT412" i="16" s="1"/>
  <c r="AS413" i="16"/>
  <c r="AT413" i="16" s="1"/>
  <c r="AS414" i="16"/>
  <c r="AT414" i="16" s="1"/>
  <c r="AS415" i="16"/>
  <c r="AT415" i="16" s="1"/>
  <c r="AS416" i="16"/>
  <c r="AT416" i="16" s="1"/>
  <c r="AS417" i="16"/>
  <c r="AT417" i="16" s="1"/>
  <c r="AS418" i="16"/>
  <c r="AT418" i="16" s="1"/>
  <c r="AS419" i="16"/>
  <c r="AT419" i="16" s="1"/>
  <c r="AS420" i="16"/>
  <c r="AT420" i="16" s="1"/>
  <c r="AS421" i="16"/>
  <c r="AT421" i="16" s="1"/>
  <c r="AS422" i="16"/>
  <c r="AT422" i="16" s="1"/>
  <c r="AS423" i="16"/>
  <c r="AT423" i="16" s="1"/>
  <c r="AS424" i="16"/>
  <c r="AT424" i="16" s="1"/>
  <c r="AS425" i="16"/>
  <c r="AT425" i="16" s="1"/>
  <c r="AS426" i="16"/>
  <c r="AT426" i="16" s="1"/>
  <c r="AS427" i="16"/>
  <c r="AT427" i="16" s="1"/>
  <c r="AS428" i="16"/>
  <c r="AT428" i="16" s="1"/>
  <c r="AS429" i="16"/>
  <c r="AT429" i="16" s="1"/>
  <c r="AS430" i="16"/>
  <c r="AT430" i="16" s="1"/>
  <c r="AS431" i="16"/>
  <c r="AT431" i="16" s="1"/>
  <c r="AS432" i="16"/>
  <c r="AT432" i="16" s="1"/>
  <c r="AS433" i="16"/>
  <c r="AT433" i="16" s="1"/>
  <c r="AS434" i="16"/>
  <c r="AT434" i="16" s="1"/>
  <c r="AS435" i="16"/>
  <c r="AT435" i="16" s="1"/>
  <c r="AS436" i="16"/>
  <c r="AT436" i="16" s="1"/>
  <c r="AS437" i="16"/>
  <c r="AT437" i="16" s="1"/>
  <c r="AS438" i="16"/>
  <c r="AT438" i="16" s="1"/>
  <c r="AS439" i="16"/>
  <c r="AT439" i="16" s="1"/>
  <c r="AS440" i="16"/>
  <c r="AT440" i="16" s="1"/>
  <c r="AS441" i="16"/>
  <c r="AT441" i="16" s="1"/>
  <c r="AS442" i="16"/>
  <c r="AT442" i="16" s="1"/>
  <c r="AS443" i="16"/>
  <c r="AT443" i="16" s="1"/>
  <c r="AS444" i="16"/>
  <c r="AT444" i="16" s="1"/>
  <c r="AS445" i="16"/>
  <c r="AT445" i="16" s="1"/>
  <c r="AS446" i="16"/>
  <c r="AT446" i="16" s="1"/>
  <c r="AS447" i="16"/>
  <c r="AT447" i="16" s="1"/>
  <c r="AS448" i="16"/>
  <c r="AT448" i="16" s="1"/>
  <c r="AS449" i="16"/>
  <c r="AT449" i="16" s="1"/>
  <c r="AS450" i="16"/>
  <c r="AT450" i="16" s="1"/>
  <c r="AS451" i="16"/>
  <c r="AT451" i="16" s="1"/>
  <c r="AS452" i="16"/>
  <c r="AT452" i="16" s="1"/>
  <c r="AS453" i="16"/>
  <c r="AT453" i="16" s="1"/>
  <c r="AS454" i="16"/>
  <c r="AT454" i="16" s="1"/>
  <c r="AS455" i="16"/>
  <c r="AT455" i="16" s="1"/>
  <c r="AS456" i="16"/>
  <c r="AT456" i="16" s="1"/>
  <c r="AS457" i="16"/>
  <c r="AT457" i="16" s="1"/>
  <c r="AS458" i="16"/>
  <c r="AT458" i="16" s="1"/>
  <c r="AS459" i="16"/>
  <c r="AT459" i="16" s="1"/>
  <c r="AS460" i="16"/>
  <c r="AT460" i="16" s="1"/>
  <c r="AS461" i="16"/>
  <c r="AT461" i="16" s="1"/>
  <c r="AS462" i="16"/>
  <c r="AT462" i="16" s="1"/>
  <c r="AS463" i="16"/>
  <c r="AT463" i="16" s="1"/>
  <c r="AS464" i="16"/>
  <c r="AT464" i="16" s="1"/>
  <c r="AS465" i="16"/>
  <c r="AT465" i="16" s="1"/>
  <c r="AS466" i="16"/>
  <c r="AT466" i="16" s="1"/>
  <c r="AS467" i="16"/>
  <c r="AT467" i="16" s="1"/>
  <c r="AS468" i="16"/>
  <c r="AT468" i="16" s="1"/>
  <c r="AS469" i="16"/>
  <c r="AT469" i="16" s="1"/>
  <c r="AS470" i="16"/>
  <c r="AT470" i="16" s="1"/>
  <c r="AS471" i="16"/>
  <c r="AT471" i="16" s="1"/>
  <c r="AS472" i="16"/>
  <c r="AT472" i="16" s="1"/>
  <c r="AS473" i="16"/>
  <c r="AT473" i="16" s="1"/>
  <c r="AS474" i="16"/>
  <c r="AT474" i="16" s="1"/>
  <c r="AS475" i="16"/>
  <c r="AT475" i="16" s="1"/>
  <c r="AS476" i="16"/>
  <c r="AT476" i="16" s="1"/>
  <c r="AS477" i="16"/>
  <c r="AT477" i="16" s="1"/>
  <c r="AS478" i="16"/>
  <c r="AT478" i="16" s="1"/>
  <c r="AS479" i="16"/>
  <c r="AT479" i="16" s="1"/>
  <c r="AS480" i="16"/>
  <c r="AT480" i="16" s="1"/>
  <c r="AS481" i="16"/>
  <c r="AT481" i="16" s="1"/>
  <c r="AS482" i="16"/>
  <c r="AT482" i="16" s="1"/>
  <c r="AS483" i="16"/>
  <c r="AT483" i="16" s="1"/>
  <c r="AS484" i="16"/>
  <c r="AT484" i="16" s="1"/>
  <c r="AS485" i="16"/>
  <c r="AT485" i="16" s="1"/>
  <c r="AS486" i="16"/>
  <c r="AT486" i="16" s="1"/>
  <c r="AS487" i="16"/>
  <c r="AT487" i="16" s="1"/>
  <c r="AS488" i="16"/>
  <c r="AT488" i="16" s="1"/>
  <c r="AS489" i="16"/>
  <c r="AT489" i="16" s="1"/>
  <c r="AS490" i="16"/>
  <c r="AT490" i="16" s="1"/>
  <c r="AS491" i="16"/>
  <c r="AT491" i="16" s="1"/>
  <c r="AS492" i="16"/>
  <c r="AT492" i="16" s="1"/>
  <c r="AS493" i="16"/>
  <c r="AT493" i="16" s="1"/>
  <c r="AS494" i="16"/>
  <c r="AT494" i="16" s="1"/>
  <c r="AS495" i="16"/>
  <c r="AT495" i="16" s="1"/>
  <c r="AS496" i="16"/>
  <c r="AT496" i="16" s="1"/>
  <c r="AS497" i="16"/>
  <c r="AT497" i="16" s="1"/>
  <c r="AS498" i="16"/>
  <c r="AT498" i="16" s="1"/>
  <c r="AS499" i="16"/>
  <c r="AT499" i="16" s="1"/>
  <c r="AS500" i="16"/>
  <c r="AT500" i="16" s="1"/>
  <c r="AS501" i="16"/>
  <c r="AT501" i="16" s="1"/>
  <c r="AS502" i="16"/>
  <c r="AT502" i="16" s="1"/>
  <c r="AS503" i="16"/>
  <c r="AT503" i="16" s="1"/>
  <c r="AS504" i="16"/>
  <c r="AT504" i="16" s="1"/>
  <c r="AS505" i="16"/>
  <c r="AT505" i="16" s="1"/>
  <c r="AS506" i="16"/>
  <c r="AT506" i="16" s="1"/>
  <c r="AS507" i="16"/>
  <c r="AT507" i="16" s="1"/>
  <c r="AS508" i="16"/>
  <c r="AT508" i="16" s="1"/>
  <c r="AS509" i="16"/>
  <c r="AT509" i="16" s="1"/>
  <c r="AS510" i="16"/>
  <c r="AT510" i="16" s="1"/>
  <c r="AS511" i="16"/>
  <c r="AT511" i="16" s="1"/>
  <c r="AS512" i="16"/>
  <c r="AT512" i="16" s="1"/>
  <c r="AS513" i="16"/>
  <c r="AT513" i="16" s="1"/>
  <c r="AS514" i="16"/>
  <c r="AT514" i="16" s="1"/>
  <c r="AS515" i="16"/>
  <c r="AT515" i="16" s="1"/>
  <c r="AS516" i="16"/>
  <c r="AT516" i="16" s="1"/>
  <c r="AS517" i="16"/>
  <c r="AT517" i="16" s="1"/>
  <c r="AS518" i="16"/>
  <c r="AT518" i="16" s="1"/>
  <c r="AS519" i="16"/>
  <c r="AT519" i="16" s="1"/>
  <c r="AS520" i="16"/>
  <c r="AT520" i="16" s="1"/>
  <c r="AS521" i="16"/>
  <c r="AT521" i="16" s="1"/>
  <c r="AS522" i="16"/>
  <c r="AT522" i="16" s="1"/>
  <c r="AS523" i="16"/>
  <c r="AT523" i="16" s="1"/>
  <c r="AS524" i="16"/>
  <c r="AT524" i="16" s="1"/>
  <c r="AS525" i="16"/>
  <c r="AT525" i="16" s="1"/>
  <c r="AS526" i="16"/>
  <c r="AT526" i="16" s="1"/>
  <c r="AS527" i="16"/>
  <c r="AT527" i="16" s="1"/>
  <c r="AS528" i="16"/>
  <c r="AT528" i="16" s="1"/>
  <c r="AS529" i="16"/>
  <c r="AT529" i="16" s="1"/>
  <c r="AS530" i="16"/>
  <c r="AT530" i="16" s="1"/>
  <c r="AS531" i="16"/>
  <c r="AT531" i="16" s="1"/>
  <c r="AS532" i="16"/>
  <c r="AT532" i="16" s="1"/>
  <c r="AS533" i="16"/>
  <c r="AT533" i="16" s="1"/>
  <c r="AS534" i="16"/>
  <c r="AT534" i="16" s="1"/>
  <c r="AS535" i="16"/>
  <c r="AT535" i="16" s="1"/>
  <c r="AS536" i="16"/>
  <c r="AT536" i="16" s="1"/>
  <c r="AS537" i="16"/>
  <c r="AT537" i="16" s="1"/>
  <c r="AS538" i="16"/>
  <c r="AT538" i="16" s="1"/>
  <c r="AS539" i="16"/>
  <c r="AT539" i="16" s="1"/>
  <c r="AS540" i="16"/>
  <c r="AT540" i="16" s="1"/>
  <c r="AS541" i="16"/>
  <c r="AT541" i="16" s="1"/>
  <c r="AS542" i="16"/>
  <c r="AT542" i="16" s="1"/>
  <c r="AS543" i="16"/>
  <c r="AT543" i="16" s="1"/>
  <c r="AS544" i="16"/>
  <c r="AT544" i="16" s="1"/>
  <c r="AS545" i="16"/>
  <c r="AT545" i="16" s="1"/>
  <c r="AS546" i="16"/>
  <c r="AT546" i="16" s="1"/>
  <c r="AS547" i="16"/>
  <c r="AT547" i="16" s="1"/>
  <c r="AS548" i="16"/>
  <c r="AT548" i="16" s="1"/>
  <c r="AS549" i="16"/>
  <c r="AT549" i="16" s="1"/>
  <c r="AS550" i="16"/>
  <c r="AT550" i="16" s="1"/>
  <c r="AS551" i="16"/>
  <c r="AT551" i="16" s="1"/>
  <c r="AS552" i="16"/>
  <c r="AT552" i="16" s="1"/>
  <c r="AS553" i="16"/>
  <c r="AT553" i="16" s="1"/>
  <c r="AS554" i="16"/>
  <c r="AT554" i="16" s="1"/>
  <c r="AS555" i="16"/>
  <c r="AT555" i="16" s="1"/>
  <c r="AS556" i="16"/>
  <c r="AT556" i="16" s="1"/>
  <c r="AS557" i="16"/>
  <c r="AT557" i="16" s="1"/>
  <c r="AS558" i="16"/>
  <c r="AT558" i="16" s="1"/>
  <c r="AS559" i="16"/>
  <c r="AT559" i="16" s="1"/>
  <c r="AS560" i="16"/>
  <c r="AT560" i="16" s="1"/>
  <c r="AS561" i="16"/>
  <c r="AT561" i="16" s="1"/>
  <c r="AS562" i="16"/>
  <c r="AT562" i="16" s="1"/>
  <c r="AS563" i="16"/>
  <c r="AT563" i="16" s="1"/>
  <c r="AS564" i="16"/>
  <c r="AT564" i="16" s="1"/>
  <c r="AS565" i="16"/>
  <c r="AT565" i="16" s="1"/>
  <c r="AS566" i="16"/>
  <c r="AT566" i="16" s="1"/>
  <c r="AS567" i="16"/>
  <c r="AT567" i="16" s="1"/>
  <c r="AS568" i="16"/>
  <c r="AT568" i="16" s="1"/>
  <c r="AS569" i="16"/>
  <c r="AT569" i="16" s="1"/>
  <c r="AS570" i="16"/>
  <c r="AT570" i="16" s="1"/>
  <c r="AS571" i="16"/>
  <c r="AT571" i="16" s="1"/>
  <c r="AS572" i="16"/>
  <c r="AT572" i="16" s="1"/>
  <c r="AS573" i="16"/>
  <c r="AT573" i="16" s="1"/>
  <c r="AS574" i="16"/>
  <c r="AT574" i="16" s="1"/>
  <c r="AS575" i="16"/>
  <c r="AT575" i="16" s="1"/>
  <c r="AS576" i="16"/>
  <c r="AT576" i="16" s="1"/>
  <c r="AS577" i="16"/>
  <c r="AT577" i="16" s="1"/>
  <c r="AS578" i="16"/>
  <c r="AT578" i="16" s="1"/>
  <c r="AS579" i="16"/>
  <c r="AT579" i="16" s="1"/>
  <c r="AS580" i="16"/>
  <c r="AT580" i="16" s="1"/>
  <c r="AS581" i="16"/>
  <c r="AT581" i="16" s="1"/>
  <c r="AS582" i="16"/>
  <c r="AT582" i="16" s="1"/>
  <c r="AS583" i="16"/>
  <c r="AT583" i="16" s="1"/>
  <c r="AS584" i="16"/>
  <c r="AT584" i="16" s="1"/>
  <c r="AS585" i="16"/>
  <c r="AT585" i="16" s="1"/>
  <c r="AS586" i="16"/>
  <c r="AT586" i="16" s="1"/>
  <c r="AS587" i="16"/>
  <c r="AT587" i="16" s="1"/>
  <c r="AS588" i="16"/>
  <c r="AT588" i="16" s="1"/>
  <c r="AS589" i="16"/>
  <c r="AT589" i="16" s="1"/>
  <c r="AS590" i="16"/>
  <c r="AT590" i="16" s="1"/>
  <c r="AS591" i="16"/>
  <c r="AT591" i="16" s="1"/>
  <c r="AS592" i="16"/>
  <c r="AT592" i="16" s="1"/>
  <c r="AS593" i="16"/>
  <c r="AT593" i="16" s="1"/>
  <c r="AS594" i="16"/>
  <c r="AT594" i="16" s="1"/>
  <c r="AS595" i="16"/>
  <c r="AT595" i="16" s="1"/>
  <c r="AS596" i="16"/>
  <c r="AT596" i="16" s="1"/>
  <c r="AS597" i="16"/>
  <c r="AT597" i="16" s="1"/>
  <c r="AS598" i="16"/>
  <c r="AT598" i="16" s="1"/>
  <c r="AS599" i="16"/>
  <c r="AT599" i="16" s="1"/>
  <c r="AS600" i="16"/>
  <c r="AT600" i="16" s="1"/>
  <c r="AS601" i="16"/>
  <c r="AT601" i="16" s="1"/>
  <c r="AS602" i="16"/>
  <c r="AT602" i="16" s="1"/>
  <c r="AS603" i="16"/>
  <c r="AT603" i="16" s="1"/>
  <c r="AS604" i="16"/>
  <c r="AT604" i="16" s="1"/>
  <c r="AS605" i="16"/>
  <c r="AT605" i="16" s="1"/>
  <c r="AS606" i="16"/>
  <c r="AT606" i="16" s="1"/>
  <c r="AS607" i="16"/>
  <c r="AT607" i="16" s="1"/>
  <c r="AS608" i="16"/>
  <c r="AT608" i="16" s="1"/>
  <c r="AS609" i="16"/>
  <c r="AT609" i="16" s="1"/>
  <c r="AS610" i="16"/>
  <c r="AT610" i="16" s="1"/>
  <c r="AS611" i="16"/>
  <c r="AT611" i="16" s="1"/>
  <c r="AS612" i="16"/>
  <c r="AT612" i="16" s="1"/>
  <c r="AS613" i="16"/>
  <c r="AT613" i="16" s="1"/>
  <c r="AS614" i="16"/>
  <c r="AT614" i="16" s="1"/>
  <c r="AS615" i="16"/>
  <c r="AT615" i="16" s="1"/>
  <c r="AS616" i="16"/>
  <c r="AT616" i="16" s="1"/>
  <c r="AS617" i="16"/>
  <c r="AT617" i="16" s="1"/>
  <c r="AS618" i="16"/>
  <c r="AT618" i="16" s="1"/>
  <c r="AS619" i="16"/>
  <c r="AT619" i="16" s="1"/>
  <c r="AS620" i="16"/>
  <c r="AT620" i="16" s="1"/>
  <c r="AS621" i="16"/>
  <c r="AT621" i="16" s="1"/>
  <c r="AS622" i="16"/>
  <c r="AT622" i="16" s="1"/>
  <c r="AS623" i="16"/>
  <c r="AT623" i="16" s="1"/>
  <c r="AS624" i="16"/>
  <c r="AT624" i="16" s="1"/>
  <c r="AS625" i="16"/>
  <c r="AT625" i="16" s="1"/>
  <c r="AS626" i="16"/>
  <c r="AT626" i="16" s="1"/>
  <c r="AS627" i="16"/>
  <c r="AT627" i="16" s="1"/>
  <c r="AS628" i="16"/>
  <c r="AT628" i="16" s="1"/>
  <c r="AS629" i="16"/>
  <c r="AT629" i="16" s="1"/>
  <c r="AS630" i="16"/>
  <c r="AT630" i="16" s="1"/>
  <c r="AS631" i="16"/>
  <c r="AT631" i="16" s="1"/>
  <c r="AS632" i="16"/>
  <c r="AT632" i="16" s="1"/>
  <c r="AS633" i="16"/>
  <c r="AT633" i="16" s="1"/>
  <c r="AS634" i="16"/>
  <c r="AT634" i="16" s="1"/>
  <c r="AS635" i="16"/>
  <c r="AT635" i="16" s="1"/>
  <c r="AS636" i="16"/>
  <c r="AT636" i="16" s="1"/>
  <c r="AS637" i="16"/>
  <c r="AT637" i="16" s="1"/>
  <c r="AS638" i="16"/>
  <c r="AT638" i="16" s="1"/>
  <c r="AS639" i="16"/>
  <c r="AT639" i="16" s="1"/>
  <c r="AS640" i="16"/>
  <c r="AT640" i="16" s="1"/>
  <c r="AS641" i="16"/>
  <c r="AT641" i="16" s="1"/>
  <c r="AS642" i="16"/>
  <c r="AT642" i="16" s="1"/>
  <c r="AS643" i="16"/>
  <c r="AT643" i="16" s="1"/>
  <c r="AS644" i="16"/>
  <c r="AT644" i="16" s="1"/>
  <c r="AS645" i="16"/>
  <c r="AT645" i="16" s="1"/>
  <c r="AS646" i="16"/>
  <c r="AT646" i="16" s="1"/>
  <c r="AS647" i="16"/>
  <c r="AT647" i="16" s="1"/>
  <c r="AS648" i="16"/>
  <c r="AT648" i="16" s="1"/>
  <c r="AS649" i="16"/>
  <c r="AT649" i="16" s="1"/>
  <c r="AS650" i="16"/>
  <c r="AT650" i="16" s="1"/>
  <c r="AS651" i="16"/>
  <c r="AT651" i="16" s="1"/>
  <c r="AS652" i="16"/>
  <c r="AT652" i="16" s="1"/>
  <c r="AS653" i="16"/>
  <c r="AT653" i="16" s="1"/>
  <c r="AS654" i="16"/>
  <c r="AT654" i="16" s="1"/>
  <c r="AS655" i="16"/>
  <c r="AT655" i="16" s="1"/>
  <c r="AS656" i="16"/>
  <c r="AT656" i="16" s="1"/>
  <c r="AS657" i="16"/>
  <c r="AT657" i="16" s="1"/>
  <c r="AS658" i="16"/>
  <c r="AT658" i="16" s="1"/>
  <c r="AS659" i="16"/>
  <c r="AT659" i="16" s="1"/>
  <c r="AS660" i="16"/>
  <c r="AT660" i="16" s="1"/>
  <c r="AS661" i="16"/>
  <c r="AT661" i="16" s="1"/>
  <c r="AS662" i="16"/>
  <c r="AT662" i="16" s="1"/>
  <c r="AS663" i="16"/>
  <c r="AT663" i="16" s="1"/>
  <c r="AS664" i="16"/>
  <c r="AT664" i="16" s="1"/>
  <c r="AS665" i="16"/>
  <c r="AT665" i="16" s="1"/>
  <c r="AS666" i="16"/>
  <c r="AT666" i="16" s="1"/>
  <c r="AS667" i="16"/>
  <c r="AT667" i="16" s="1"/>
  <c r="AS668" i="16"/>
  <c r="AT668" i="16" s="1"/>
  <c r="AS669" i="16"/>
  <c r="AT669" i="16" s="1"/>
  <c r="AS670" i="16"/>
  <c r="AT670" i="16" s="1"/>
  <c r="AS671" i="16"/>
  <c r="AT671" i="16" s="1"/>
  <c r="AS672" i="16"/>
  <c r="AT672" i="16" s="1"/>
  <c r="AS673" i="16"/>
  <c r="AT673" i="16" s="1"/>
  <c r="AS674" i="16"/>
  <c r="AT674" i="16" s="1"/>
  <c r="AS675" i="16"/>
  <c r="AT675" i="16" s="1"/>
  <c r="AS676" i="16"/>
  <c r="AT676" i="16" s="1"/>
  <c r="AS677" i="16"/>
  <c r="AT677" i="16" s="1"/>
  <c r="AS678" i="16"/>
  <c r="AT678" i="16" s="1"/>
  <c r="AS679" i="16"/>
  <c r="AT679" i="16" s="1"/>
  <c r="AS680" i="16"/>
  <c r="AT680" i="16" s="1"/>
  <c r="AS681" i="16"/>
  <c r="AT681" i="16" s="1"/>
  <c r="AS682" i="16"/>
  <c r="AT682" i="16" s="1"/>
  <c r="AS683" i="16"/>
  <c r="AT683" i="16" s="1"/>
  <c r="AS684" i="16"/>
  <c r="AT684" i="16" s="1"/>
  <c r="AS685" i="16"/>
  <c r="AT685" i="16" s="1"/>
  <c r="AS686" i="16"/>
  <c r="AT686" i="16" s="1"/>
  <c r="AS687" i="16"/>
  <c r="AT687" i="16" s="1"/>
  <c r="AS688" i="16"/>
  <c r="AT688" i="16" s="1"/>
  <c r="AS689" i="16"/>
  <c r="AT689" i="16" s="1"/>
  <c r="AS690" i="16"/>
  <c r="AT690" i="16" s="1"/>
  <c r="AS691" i="16"/>
  <c r="AT691" i="16" s="1"/>
  <c r="AS692" i="16"/>
  <c r="AT692" i="16" s="1"/>
  <c r="AS693" i="16"/>
  <c r="AT693" i="16" s="1"/>
  <c r="AS694" i="16"/>
  <c r="AT694" i="16" s="1"/>
  <c r="AS695" i="16"/>
  <c r="AT695" i="16" s="1"/>
  <c r="AS696" i="16"/>
  <c r="AT696" i="16" s="1"/>
  <c r="AS697" i="16"/>
  <c r="AT697" i="16" s="1"/>
  <c r="AS698" i="16"/>
  <c r="AT698" i="16" s="1"/>
  <c r="AS699" i="16"/>
  <c r="AT699" i="16" s="1"/>
  <c r="AS700" i="16"/>
  <c r="AT700" i="16" s="1"/>
  <c r="AS701" i="16"/>
  <c r="AT701" i="16" s="1"/>
  <c r="AS702" i="16"/>
  <c r="AT702" i="16" s="1"/>
  <c r="AS703" i="16"/>
  <c r="AT703" i="16" s="1"/>
  <c r="AS704" i="16"/>
  <c r="AT704" i="16" s="1"/>
  <c r="AS705" i="16"/>
  <c r="AT705" i="16" s="1"/>
  <c r="AS706" i="16"/>
  <c r="AT706" i="16" s="1"/>
  <c r="AS707" i="16"/>
  <c r="AT707" i="16" s="1"/>
  <c r="AS708" i="16"/>
  <c r="AT708" i="16" s="1"/>
  <c r="AS709" i="16"/>
  <c r="AT709" i="16" s="1"/>
  <c r="AS710" i="16"/>
  <c r="AT710" i="16" s="1"/>
  <c r="AS711" i="16"/>
  <c r="AT711" i="16" s="1"/>
  <c r="AS712" i="16"/>
  <c r="AT712" i="16" s="1"/>
  <c r="AS713" i="16"/>
  <c r="AT713" i="16" s="1"/>
  <c r="AS714" i="16"/>
  <c r="AT714" i="16" s="1"/>
  <c r="AS715" i="16"/>
  <c r="AT715" i="16" s="1"/>
  <c r="AS716" i="16"/>
  <c r="AT716" i="16" s="1"/>
  <c r="AS717" i="16"/>
  <c r="AT717" i="16" s="1"/>
  <c r="AS718" i="16"/>
  <c r="AT718" i="16" s="1"/>
  <c r="AS719" i="16"/>
  <c r="AT719" i="16" s="1"/>
  <c r="AS720" i="16"/>
  <c r="AT720" i="16" s="1"/>
  <c r="AS721" i="16"/>
  <c r="AT721" i="16" s="1"/>
  <c r="AS722" i="16"/>
  <c r="AT722" i="16" s="1"/>
  <c r="AS723" i="16"/>
  <c r="AT723" i="16" s="1"/>
  <c r="AS724" i="16"/>
  <c r="AT724" i="16" s="1"/>
  <c r="AS725" i="16"/>
  <c r="AT725" i="16" s="1"/>
  <c r="AS726" i="16"/>
  <c r="AT726" i="16" s="1"/>
  <c r="AS727" i="16"/>
  <c r="AT727" i="16" s="1"/>
  <c r="AS728" i="16"/>
  <c r="AT728" i="16" s="1"/>
  <c r="AS729" i="16"/>
  <c r="AT729" i="16" s="1"/>
  <c r="AS730" i="16"/>
  <c r="AT730" i="16" s="1"/>
  <c r="AS731" i="16"/>
  <c r="AT731" i="16" s="1"/>
  <c r="AS732" i="16"/>
  <c r="AT732" i="16" s="1"/>
  <c r="AS733" i="16"/>
  <c r="AT733" i="16" s="1"/>
  <c r="AS734" i="16"/>
  <c r="AT734" i="16" s="1"/>
  <c r="AS735" i="16"/>
  <c r="AT735" i="16" s="1"/>
  <c r="AS736" i="16"/>
  <c r="AT736" i="16" s="1"/>
  <c r="AS737" i="16"/>
  <c r="AT737" i="16" s="1"/>
  <c r="AS738" i="16"/>
  <c r="AT738" i="16" s="1"/>
  <c r="AS739" i="16"/>
  <c r="AT739" i="16" s="1"/>
  <c r="AS740" i="16"/>
  <c r="AT740" i="16" s="1"/>
  <c r="AS741" i="16"/>
  <c r="AT741" i="16" s="1"/>
  <c r="AS742" i="16"/>
  <c r="AT742" i="16" s="1"/>
  <c r="AS743" i="16"/>
  <c r="AT743" i="16" s="1"/>
  <c r="AS744" i="16"/>
  <c r="AT744" i="16" s="1"/>
  <c r="AS745" i="16"/>
  <c r="AT745" i="16" s="1"/>
  <c r="AS746" i="16"/>
  <c r="AT746" i="16" s="1"/>
  <c r="AS747" i="16"/>
  <c r="AT747" i="16" s="1"/>
  <c r="AS748" i="16"/>
  <c r="AT748" i="16" s="1"/>
  <c r="AS749" i="16"/>
  <c r="AT749" i="16" s="1"/>
  <c r="AS750" i="16"/>
  <c r="AT750" i="16" s="1"/>
  <c r="AS751" i="16"/>
  <c r="AT751" i="16" s="1"/>
  <c r="AS752" i="16"/>
  <c r="AT752" i="16" s="1"/>
  <c r="AS753" i="16"/>
  <c r="AT753" i="16" s="1"/>
  <c r="AS754" i="16"/>
  <c r="AT754" i="16" s="1"/>
  <c r="AS755" i="16"/>
  <c r="AT755" i="16" s="1"/>
  <c r="AS756" i="16"/>
  <c r="AT756" i="16" s="1"/>
  <c r="AS757" i="16"/>
  <c r="AT757" i="16" s="1"/>
  <c r="AS758" i="16"/>
  <c r="AT758" i="16" s="1"/>
  <c r="AS759" i="16"/>
  <c r="AT759" i="16" s="1"/>
  <c r="AS760" i="16"/>
  <c r="AT760" i="16" s="1"/>
  <c r="AS761" i="16"/>
  <c r="AT761" i="16" s="1"/>
  <c r="AS762" i="16"/>
  <c r="AT762" i="16" s="1"/>
  <c r="AS763" i="16"/>
  <c r="AT763" i="16" s="1"/>
  <c r="AS764" i="16"/>
  <c r="AT764" i="16" s="1"/>
  <c r="AS765" i="16"/>
  <c r="AT765" i="16" s="1"/>
  <c r="AS766" i="16"/>
  <c r="AT766" i="16" s="1"/>
  <c r="AS767" i="16"/>
  <c r="AT767" i="16" s="1"/>
  <c r="AS768" i="16"/>
  <c r="AT768" i="16" s="1"/>
  <c r="AS769" i="16"/>
  <c r="AT769" i="16" s="1"/>
  <c r="AS770" i="16"/>
  <c r="AT770" i="16" s="1"/>
  <c r="AS771" i="16"/>
  <c r="AT771" i="16" s="1"/>
  <c r="AS772" i="16"/>
  <c r="AT772" i="16" s="1"/>
  <c r="AS773" i="16"/>
  <c r="AT773" i="16" s="1"/>
  <c r="AS774" i="16"/>
  <c r="AT774" i="16" s="1"/>
  <c r="AS775" i="16"/>
  <c r="AT775" i="16" s="1"/>
  <c r="AS776" i="16"/>
  <c r="AT776" i="16" s="1"/>
  <c r="AS777" i="16"/>
  <c r="AT777" i="16" s="1"/>
  <c r="AS778" i="16"/>
  <c r="AT778" i="16" s="1"/>
  <c r="AS779" i="16"/>
  <c r="AT779" i="16" s="1"/>
  <c r="AS780" i="16"/>
  <c r="AT780" i="16" s="1"/>
  <c r="AS781" i="16"/>
  <c r="AT781" i="16" s="1"/>
  <c r="AS782" i="16"/>
  <c r="AT782" i="16" s="1"/>
  <c r="AS783" i="16"/>
  <c r="AT783" i="16" s="1"/>
  <c r="AS784" i="16"/>
  <c r="AT784" i="16" s="1"/>
  <c r="AS785" i="16"/>
  <c r="AT785" i="16" s="1"/>
  <c r="AS786" i="16"/>
  <c r="AT786" i="16" s="1"/>
  <c r="AS787" i="16"/>
  <c r="AT787" i="16" s="1"/>
  <c r="AS788" i="16"/>
  <c r="AT788" i="16" s="1"/>
  <c r="AS789" i="16"/>
  <c r="AT789" i="16" s="1"/>
  <c r="AS790" i="16"/>
  <c r="AT790" i="16" s="1"/>
  <c r="AS791" i="16"/>
  <c r="AT791" i="16" s="1"/>
  <c r="AS792" i="16"/>
  <c r="AT792" i="16" s="1"/>
  <c r="AS793" i="16"/>
  <c r="AT793" i="16" s="1"/>
  <c r="AS794" i="16"/>
  <c r="AT794" i="16" s="1"/>
  <c r="AS795" i="16"/>
  <c r="AT795" i="16" s="1"/>
  <c r="AS796" i="16"/>
  <c r="AT796" i="16" s="1"/>
  <c r="AS797" i="16"/>
  <c r="AT797" i="16" s="1"/>
  <c r="AS798" i="16"/>
  <c r="AT798" i="16" s="1"/>
  <c r="AS799" i="16"/>
  <c r="AT799" i="16" s="1"/>
  <c r="AS800" i="16"/>
  <c r="AT800" i="16" s="1"/>
  <c r="AS801" i="16"/>
  <c r="AT801" i="16" s="1"/>
  <c r="AS802" i="16"/>
  <c r="AT802" i="16" s="1"/>
  <c r="AS803" i="16"/>
  <c r="AT803" i="16" s="1"/>
  <c r="AS804" i="16"/>
  <c r="AT804" i="16" s="1"/>
  <c r="AS805" i="16"/>
  <c r="AT805" i="16" s="1"/>
  <c r="AS806" i="16"/>
  <c r="AT806" i="16" s="1"/>
  <c r="AS807" i="16"/>
  <c r="AT807" i="16" s="1"/>
  <c r="AS808" i="16"/>
  <c r="AT808" i="16" s="1"/>
  <c r="AS809" i="16"/>
  <c r="AT809" i="16" s="1"/>
  <c r="AS810" i="16"/>
  <c r="AT810" i="16" s="1"/>
  <c r="AS811" i="16"/>
  <c r="AT811" i="16" s="1"/>
  <c r="AS812" i="16"/>
  <c r="AT812" i="16" s="1"/>
  <c r="AS813" i="16"/>
  <c r="AT813" i="16" s="1"/>
  <c r="AS814" i="16"/>
  <c r="AT814" i="16" s="1"/>
  <c r="AS815" i="16"/>
  <c r="AT815" i="16" s="1"/>
  <c r="AS816" i="16"/>
  <c r="AT816" i="16" s="1"/>
  <c r="AS817" i="16"/>
  <c r="AT817" i="16" s="1"/>
  <c r="AS818" i="16"/>
  <c r="AT818" i="16" s="1"/>
  <c r="AS819" i="16"/>
  <c r="AT819" i="16" s="1"/>
  <c r="AS820" i="16"/>
  <c r="AT820" i="16" s="1"/>
  <c r="AS821" i="16"/>
  <c r="AT821" i="16" s="1"/>
  <c r="AS822" i="16"/>
  <c r="AT822" i="16" s="1"/>
  <c r="AS823" i="16"/>
  <c r="AT823" i="16" s="1"/>
  <c r="AS824" i="16"/>
  <c r="AT824" i="16" s="1"/>
  <c r="AS825" i="16"/>
  <c r="AT825" i="16" s="1"/>
  <c r="AS826" i="16"/>
  <c r="AT826" i="16" s="1"/>
  <c r="AS827" i="16"/>
  <c r="AT827" i="16" s="1"/>
  <c r="AS828" i="16"/>
  <c r="AT828" i="16" s="1"/>
  <c r="AS829" i="16"/>
  <c r="AT829" i="16" s="1"/>
  <c r="AS830" i="16"/>
  <c r="AT830" i="16" s="1"/>
  <c r="AS831" i="16"/>
  <c r="AT831" i="16" s="1"/>
  <c r="AS832" i="16"/>
  <c r="AT832" i="16" s="1"/>
  <c r="AS833" i="16"/>
  <c r="AT833" i="16" s="1"/>
  <c r="AS834" i="16"/>
  <c r="AT834" i="16" s="1"/>
  <c r="AS835" i="16"/>
  <c r="AT835" i="16" s="1"/>
  <c r="AS836" i="16"/>
  <c r="AT836" i="16" s="1"/>
  <c r="AS837" i="16"/>
  <c r="AT837" i="16" s="1"/>
  <c r="AS838" i="16"/>
  <c r="AT838" i="16" s="1"/>
  <c r="AS839" i="16"/>
  <c r="AT839" i="16" s="1"/>
  <c r="AS840" i="16"/>
  <c r="AT840" i="16" s="1"/>
  <c r="AS841" i="16"/>
  <c r="AT841" i="16" s="1"/>
  <c r="AS842" i="16"/>
  <c r="AT842" i="16" s="1"/>
  <c r="AS843" i="16"/>
  <c r="AT843" i="16" s="1"/>
  <c r="AS844" i="16"/>
  <c r="AT844" i="16" s="1"/>
  <c r="AS845" i="16"/>
  <c r="AT845" i="16" s="1"/>
  <c r="AS846" i="16"/>
  <c r="AT846" i="16" s="1"/>
  <c r="AS847" i="16"/>
  <c r="AT847" i="16" s="1"/>
  <c r="AS848" i="16"/>
  <c r="AT848" i="16" s="1"/>
  <c r="AS849" i="16"/>
  <c r="AT849" i="16" s="1"/>
  <c r="AS850" i="16"/>
  <c r="AT850" i="16" s="1"/>
  <c r="AS851" i="16"/>
  <c r="AT851" i="16" s="1"/>
  <c r="AS852" i="16"/>
  <c r="AT852" i="16" s="1"/>
  <c r="AS853" i="16"/>
  <c r="AT853" i="16" s="1"/>
  <c r="AS854" i="16"/>
  <c r="AT854" i="16" s="1"/>
  <c r="AS855" i="16"/>
  <c r="AT855" i="16" s="1"/>
  <c r="AS856" i="16"/>
  <c r="AT856" i="16" s="1"/>
  <c r="AS857" i="16"/>
  <c r="AT857" i="16" s="1"/>
  <c r="AS858" i="16"/>
  <c r="AT858" i="16" s="1"/>
  <c r="AS859" i="16"/>
  <c r="AT859" i="16" s="1"/>
  <c r="AS860" i="16"/>
  <c r="AT860" i="16" s="1"/>
  <c r="AS861" i="16"/>
  <c r="AT861" i="16" s="1"/>
  <c r="AS862" i="16"/>
  <c r="AT862" i="16" s="1"/>
  <c r="AS863" i="16"/>
  <c r="AT863" i="16" s="1"/>
  <c r="AS864" i="16"/>
  <c r="AT864" i="16" s="1"/>
  <c r="AS865" i="16"/>
  <c r="AT865" i="16" s="1"/>
  <c r="AS866" i="16"/>
  <c r="AT866" i="16" s="1"/>
  <c r="AS867" i="16"/>
  <c r="AT867" i="16" s="1"/>
  <c r="AS868" i="16"/>
  <c r="AT868" i="16" s="1"/>
  <c r="AS869" i="16"/>
  <c r="AT869" i="16" s="1"/>
  <c r="AS870" i="16"/>
  <c r="AT870" i="16" s="1"/>
  <c r="AS871" i="16"/>
  <c r="AT871" i="16" s="1"/>
  <c r="AS872" i="16"/>
  <c r="AT872" i="16" s="1"/>
  <c r="AS873" i="16"/>
  <c r="AT873" i="16" s="1"/>
  <c r="AS874" i="16"/>
  <c r="AT874" i="16" s="1"/>
  <c r="AS875" i="16"/>
  <c r="AT875" i="16" s="1"/>
  <c r="AS876" i="16"/>
  <c r="AT876" i="16" s="1"/>
  <c r="AS877" i="16"/>
  <c r="AT877" i="16" s="1"/>
  <c r="AS878" i="16"/>
  <c r="AT878" i="16" s="1"/>
  <c r="AS879" i="16"/>
  <c r="AT879" i="16" s="1"/>
  <c r="AS880" i="16"/>
  <c r="AT880" i="16" s="1"/>
  <c r="AS881" i="16"/>
  <c r="AT881" i="16" s="1"/>
  <c r="AS882" i="16"/>
  <c r="AT882" i="16" s="1"/>
  <c r="AS883" i="16"/>
  <c r="AT883" i="16" s="1"/>
  <c r="AS884" i="16"/>
  <c r="AT884" i="16" s="1"/>
  <c r="AS885" i="16"/>
  <c r="AT885" i="16" s="1"/>
  <c r="AS886" i="16"/>
  <c r="AT886" i="16" s="1"/>
  <c r="AS887" i="16"/>
  <c r="AT887" i="16" s="1"/>
  <c r="AS888" i="16"/>
  <c r="AT888" i="16" s="1"/>
  <c r="AS889" i="16"/>
  <c r="AT889" i="16" s="1"/>
  <c r="AS890" i="16"/>
  <c r="AT890" i="16" s="1"/>
  <c r="AS891" i="16"/>
  <c r="AT891" i="16" s="1"/>
  <c r="AS892" i="16"/>
  <c r="AT892" i="16" s="1"/>
  <c r="AS893" i="16"/>
  <c r="AT893" i="16" s="1"/>
  <c r="AS894" i="16"/>
  <c r="AT894" i="16" s="1"/>
  <c r="AS895" i="16"/>
  <c r="AT895" i="16" s="1"/>
  <c r="AS896" i="16"/>
  <c r="AT896" i="16" s="1"/>
  <c r="AS897" i="16"/>
  <c r="AT897" i="16" s="1"/>
  <c r="AS898" i="16"/>
  <c r="AT898" i="16" s="1"/>
  <c r="AS899" i="16"/>
  <c r="AT899" i="16" s="1"/>
  <c r="AS900" i="16"/>
  <c r="AT900" i="16" s="1"/>
  <c r="AS901" i="16"/>
  <c r="AT901" i="16" s="1"/>
  <c r="AS902" i="16"/>
  <c r="AT902" i="16" s="1"/>
  <c r="AS903" i="16"/>
  <c r="AT903" i="16" s="1"/>
  <c r="AS904" i="16"/>
  <c r="AT904" i="16" s="1"/>
  <c r="AS905" i="16"/>
  <c r="AT905" i="16" s="1"/>
  <c r="AS906" i="16"/>
  <c r="AT906" i="16" s="1"/>
  <c r="AS907" i="16"/>
  <c r="AT907" i="16" s="1"/>
  <c r="AS908" i="16"/>
  <c r="AT908" i="16" s="1"/>
  <c r="AS909" i="16"/>
  <c r="AT909" i="16" s="1"/>
  <c r="AS910" i="16"/>
  <c r="AT910" i="16" s="1"/>
  <c r="AS911" i="16"/>
  <c r="AT911" i="16" s="1"/>
  <c r="AS912" i="16"/>
  <c r="AT912" i="16" s="1"/>
  <c r="AS913" i="16"/>
  <c r="AT913" i="16" s="1"/>
  <c r="AS914" i="16"/>
  <c r="AT914" i="16" s="1"/>
  <c r="AS915" i="16"/>
  <c r="AT915" i="16" s="1"/>
  <c r="AS916" i="16"/>
  <c r="AT916" i="16" s="1"/>
  <c r="AS917" i="16"/>
  <c r="AT917" i="16" s="1"/>
  <c r="AS918" i="16"/>
  <c r="AT918" i="16" s="1"/>
  <c r="AS919" i="16"/>
  <c r="AT919" i="16" s="1"/>
  <c r="AS920" i="16"/>
  <c r="AT920" i="16" s="1"/>
  <c r="AS921" i="16"/>
  <c r="AT921" i="16" s="1"/>
  <c r="AS922" i="16"/>
  <c r="AT922" i="16" s="1"/>
  <c r="AS923" i="16"/>
  <c r="AT923" i="16" s="1"/>
  <c r="AS924" i="16"/>
  <c r="AT924" i="16" s="1"/>
  <c r="AS925" i="16"/>
  <c r="AT925" i="16" s="1"/>
  <c r="AS926" i="16"/>
  <c r="AT926" i="16" s="1"/>
  <c r="AS927" i="16"/>
  <c r="AT927" i="16" s="1"/>
  <c r="AS928" i="16"/>
  <c r="AT928" i="16" s="1"/>
  <c r="AS929" i="16"/>
  <c r="AT929" i="16" s="1"/>
  <c r="AS930" i="16"/>
  <c r="AT930" i="16" s="1"/>
  <c r="AS931" i="16"/>
  <c r="AT931" i="16" s="1"/>
  <c r="AS932" i="16"/>
  <c r="AT932" i="16" s="1"/>
  <c r="AS933" i="16"/>
  <c r="AT933" i="16" s="1"/>
  <c r="AS934" i="16"/>
  <c r="AT934" i="16" s="1"/>
  <c r="AS935" i="16"/>
  <c r="AT935" i="16" s="1"/>
  <c r="AS936" i="16"/>
  <c r="AT936" i="16" s="1"/>
  <c r="AS937" i="16"/>
  <c r="AT937" i="16" s="1"/>
  <c r="AS938" i="16"/>
  <c r="AT938" i="16" s="1"/>
  <c r="AS939" i="16"/>
  <c r="AT939" i="16" s="1"/>
  <c r="AS940" i="16"/>
  <c r="AT940" i="16" s="1"/>
  <c r="AS941" i="16"/>
  <c r="AT941" i="16" s="1"/>
  <c r="AS942" i="16"/>
  <c r="AT942" i="16" s="1"/>
  <c r="AS943" i="16"/>
  <c r="AT943" i="16" s="1"/>
  <c r="AS944" i="16"/>
  <c r="AT944" i="16" s="1"/>
  <c r="AS945" i="16"/>
  <c r="AT945" i="16" s="1"/>
  <c r="AS946" i="16"/>
  <c r="AT946" i="16" s="1"/>
  <c r="AS947" i="16"/>
  <c r="AT947" i="16" s="1"/>
  <c r="AS948" i="16"/>
  <c r="AT948" i="16" s="1"/>
  <c r="AS949" i="16"/>
  <c r="AT949" i="16" s="1"/>
  <c r="AS950" i="16"/>
  <c r="AT950" i="16" s="1"/>
  <c r="AS951" i="16"/>
  <c r="AT951" i="16" s="1"/>
  <c r="AS952" i="16"/>
  <c r="AT952" i="16" s="1"/>
  <c r="AS953" i="16"/>
  <c r="AT953" i="16" s="1"/>
  <c r="AS954" i="16"/>
  <c r="AT954" i="16" s="1"/>
  <c r="AS955" i="16"/>
  <c r="AT955" i="16" s="1"/>
  <c r="AS956" i="16"/>
  <c r="AT956" i="16" s="1"/>
  <c r="AS957" i="16"/>
  <c r="AT957" i="16" s="1"/>
  <c r="AS958" i="16"/>
  <c r="AT958" i="16" s="1"/>
  <c r="AS959" i="16"/>
  <c r="AT959" i="16" s="1"/>
  <c r="AS960" i="16"/>
  <c r="AT960" i="16" s="1"/>
  <c r="AS961" i="16"/>
  <c r="AT961" i="16" s="1"/>
  <c r="AS962" i="16"/>
  <c r="AT962" i="16" s="1"/>
  <c r="AS963" i="16"/>
  <c r="AT963" i="16" s="1"/>
  <c r="AS964" i="16"/>
  <c r="AT964" i="16" s="1"/>
  <c r="AS965" i="16"/>
  <c r="AT965" i="16" s="1"/>
  <c r="AS966" i="16"/>
  <c r="AT966" i="16" s="1"/>
  <c r="AS967" i="16"/>
  <c r="AT967" i="16" s="1"/>
  <c r="AS968" i="16"/>
  <c r="AT968" i="16" s="1"/>
  <c r="AS969" i="16"/>
  <c r="AT969" i="16" s="1"/>
  <c r="AS970" i="16"/>
  <c r="AT970" i="16" s="1"/>
  <c r="AS971" i="16"/>
  <c r="AT971" i="16" s="1"/>
  <c r="AS972" i="16"/>
  <c r="AT972" i="16" s="1"/>
  <c r="AS973" i="16"/>
  <c r="AT973" i="16" s="1"/>
  <c r="AS974" i="16"/>
  <c r="AT974" i="16" s="1"/>
  <c r="AS975" i="16"/>
  <c r="AT975" i="16" s="1"/>
  <c r="AS976" i="16"/>
  <c r="AT976" i="16" s="1"/>
  <c r="AS977" i="16"/>
  <c r="AT977" i="16" s="1"/>
  <c r="AS978" i="16"/>
  <c r="AT978" i="16" s="1"/>
  <c r="AS979" i="16"/>
  <c r="AT979" i="16" s="1"/>
  <c r="AS980" i="16"/>
  <c r="AT980" i="16" s="1"/>
  <c r="AS981" i="16"/>
  <c r="AT981" i="16" s="1"/>
  <c r="AS982" i="16"/>
  <c r="AT982" i="16" s="1"/>
  <c r="AS983" i="16"/>
  <c r="AT983" i="16" s="1"/>
  <c r="AS984" i="16"/>
  <c r="AT984" i="16" s="1"/>
  <c r="AS985" i="16"/>
  <c r="AT985" i="16" s="1"/>
  <c r="AS986" i="16"/>
  <c r="AT986" i="16" s="1"/>
  <c r="AS987" i="16"/>
  <c r="AT987" i="16" s="1"/>
  <c r="AS988" i="16"/>
  <c r="AT988" i="16" s="1"/>
  <c r="AS989" i="16"/>
  <c r="AT989" i="16" s="1"/>
  <c r="AS990" i="16"/>
  <c r="AT990" i="16" s="1"/>
  <c r="AS991" i="16"/>
  <c r="AT991" i="16" s="1"/>
  <c r="AS992" i="16"/>
  <c r="AT992" i="16" s="1"/>
  <c r="AS993" i="16"/>
  <c r="AT993" i="16" s="1"/>
  <c r="AS994" i="16"/>
  <c r="AT994" i="16" s="1"/>
  <c r="AS995" i="16"/>
  <c r="AT995" i="16" s="1"/>
  <c r="AS996" i="16"/>
  <c r="AT996" i="16" s="1"/>
  <c r="AS997" i="16"/>
  <c r="AT997" i="16" s="1"/>
  <c r="AS998" i="16"/>
  <c r="AT998" i="16" s="1"/>
  <c r="AS999" i="16"/>
  <c r="AT999" i="16" s="1"/>
  <c r="AS1000" i="16"/>
  <c r="AT1000" i="16" s="1"/>
  <c r="AS1001" i="16"/>
  <c r="AT1001" i="16" s="1"/>
  <c r="AS1002" i="16"/>
  <c r="AT1002" i="16" s="1"/>
  <c r="AS1003" i="16"/>
  <c r="AT1003" i="16" s="1"/>
  <c r="AS1004" i="16"/>
  <c r="AT1004" i="16" s="1"/>
  <c r="AS1005" i="16"/>
  <c r="AT1005" i="16" s="1"/>
  <c r="AS1006" i="16"/>
  <c r="AT1006" i="16" s="1"/>
  <c r="AS1007" i="16"/>
  <c r="AT1007" i="16" s="1"/>
  <c r="AS1008" i="16"/>
  <c r="AT1008" i="16" s="1"/>
  <c r="AS1009" i="16"/>
  <c r="AT1009" i="16" s="1"/>
  <c r="AS1010" i="16"/>
  <c r="AT1010" i="16" s="1"/>
  <c r="AS1011" i="16"/>
  <c r="AT1011" i="16" s="1"/>
  <c r="AS1012" i="16"/>
  <c r="AT1012" i="16" s="1"/>
  <c r="AS1013" i="16"/>
  <c r="AT1013" i="16" s="1"/>
  <c r="AS1014" i="16"/>
  <c r="AT1014" i="16" s="1"/>
  <c r="AS1015" i="16"/>
  <c r="AT1015" i="16" s="1"/>
  <c r="AS1016" i="16"/>
  <c r="AT1016" i="16" s="1"/>
  <c r="AS1017" i="16"/>
  <c r="AT1017" i="16" s="1"/>
  <c r="AS1018" i="16"/>
  <c r="AT1018" i="16" s="1"/>
  <c r="AS1019" i="16"/>
  <c r="AT1019" i="16" s="1"/>
  <c r="AS1020" i="16"/>
  <c r="AT1020" i="16" s="1"/>
  <c r="AS1021" i="16"/>
  <c r="AT1021" i="16" s="1"/>
  <c r="AS1022" i="16"/>
  <c r="AT1022" i="16" s="1"/>
  <c r="AS1023" i="16"/>
  <c r="AT1023" i="16" s="1"/>
  <c r="AS1024" i="16"/>
  <c r="AT1024" i="16" s="1"/>
  <c r="AS1025" i="16"/>
  <c r="AT1025" i="16" s="1"/>
  <c r="AS1026" i="16"/>
  <c r="AT1026" i="16" s="1"/>
  <c r="AS1027" i="16"/>
  <c r="AT1027" i="16" s="1"/>
  <c r="AS1028" i="16"/>
  <c r="AT1028" i="16" s="1"/>
  <c r="AS1029" i="16"/>
  <c r="AT1029" i="16" s="1"/>
  <c r="AS1030" i="16"/>
  <c r="AT1030" i="16" s="1"/>
  <c r="AS1031" i="16"/>
  <c r="AT1031" i="16" s="1"/>
  <c r="AS1032" i="16"/>
  <c r="AT1032" i="16" s="1"/>
  <c r="AS1033" i="16"/>
  <c r="AT1033" i="16" s="1"/>
  <c r="AS1034" i="16"/>
  <c r="AT1034" i="16" s="1"/>
  <c r="AS1035" i="16"/>
  <c r="AT1035" i="16" s="1"/>
  <c r="AS1036" i="16"/>
  <c r="AT1036" i="16" s="1"/>
  <c r="AS1037" i="16"/>
  <c r="AT1037" i="16" s="1"/>
  <c r="AS1038" i="16"/>
  <c r="AT1038" i="16" s="1"/>
  <c r="AS1039" i="16"/>
  <c r="AT1039" i="16" s="1"/>
  <c r="AS1040" i="16"/>
  <c r="AT1040" i="16" s="1"/>
  <c r="AS1041" i="16"/>
  <c r="AT1041" i="16" s="1"/>
  <c r="AS1042" i="16"/>
  <c r="AT1042" i="16" s="1"/>
  <c r="AS1043" i="16"/>
  <c r="AT1043" i="16" s="1"/>
  <c r="AS1044" i="16"/>
  <c r="AT1044" i="16" s="1"/>
  <c r="AS1045" i="16"/>
  <c r="AT1045" i="16" s="1"/>
  <c r="AS1046" i="16"/>
  <c r="AT1046" i="16" s="1"/>
  <c r="AS1047" i="16"/>
  <c r="AT1047" i="16" s="1"/>
  <c r="AS1048" i="16"/>
  <c r="AT1048" i="16" s="1"/>
  <c r="AS1049" i="16"/>
  <c r="AT1049" i="16" s="1"/>
  <c r="AS1050" i="16"/>
  <c r="AT1050" i="16" s="1"/>
  <c r="AS1051" i="16"/>
  <c r="AT1051" i="16" s="1"/>
  <c r="AS1052" i="16"/>
  <c r="AT1052" i="16" s="1"/>
  <c r="AS1053" i="16"/>
  <c r="AT1053" i="16" s="1"/>
  <c r="AS1054" i="16"/>
  <c r="AT1054" i="16" s="1"/>
  <c r="AS1055" i="16"/>
  <c r="AT1055" i="16" s="1"/>
  <c r="AS1056" i="16"/>
  <c r="AT1056" i="16" s="1"/>
  <c r="AS1057" i="16"/>
  <c r="AT1057" i="16" s="1"/>
  <c r="AS1058" i="16"/>
  <c r="AT1058" i="16" s="1"/>
  <c r="AS1059" i="16"/>
  <c r="AT1059" i="16" s="1"/>
  <c r="AS1060" i="16"/>
  <c r="AT1060" i="16" s="1"/>
  <c r="AS1061" i="16"/>
  <c r="AT1061" i="16" s="1"/>
  <c r="AS1062" i="16"/>
  <c r="AT1062" i="16" s="1"/>
  <c r="AS1063" i="16"/>
  <c r="AT1063" i="16" s="1"/>
  <c r="AS1064" i="16"/>
  <c r="AT1064" i="16" s="1"/>
  <c r="AS1065" i="16"/>
  <c r="AT1065" i="16" s="1"/>
  <c r="AS1066" i="16"/>
  <c r="AT1066" i="16" s="1"/>
  <c r="AS1067" i="16"/>
  <c r="AT1067" i="16" s="1"/>
  <c r="AS1068" i="16"/>
  <c r="AT1068" i="16" s="1"/>
  <c r="AS1069" i="16"/>
  <c r="AT1069" i="16" s="1"/>
  <c r="AS1070" i="16"/>
  <c r="AT1070" i="16" s="1"/>
  <c r="AS1071" i="16"/>
  <c r="AT1071" i="16" s="1"/>
  <c r="AS1072" i="16"/>
  <c r="AT1072" i="16" s="1"/>
  <c r="AS1073" i="16"/>
  <c r="AT1073" i="16" s="1"/>
  <c r="AS1074" i="16"/>
  <c r="AT1074" i="16" s="1"/>
  <c r="AS1075" i="16"/>
  <c r="AT1075" i="16" s="1"/>
  <c r="AS1076" i="16"/>
  <c r="AT1076" i="16" s="1"/>
  <c r="AS1077" i="16"/>
  <c r="AT1077" i="16" s="1"/>
  <c r="AS1078" i="16"/>
  <c r="AT1078" i="16" s="1"/>
  <c r="AS1079" i="16"/>
  <c r="AT1079" i="16" s="1"/>
  <c r="AS1080" i="16"/>
  <c r="AT1080" i="16" s="1"/>
  <c r="AS1081" i="16"/>
  <c r="AT1081" i="16" s="1"/>
  <c r="AS1082" i="16"/>
  <c r="AT1082" i="16" s="1"/>
  <c r="AS1083" i="16"/>
  <c r="AT1083" i="16" s="1"/>
  <c r="AS1084" i="16"/>
  <c r="AT1084" i="16" s="1"/>
  <c r="AS1085" i="16"/>
  <c r="AT1085" i="16" s="1"/>
  <c r="AS1086" i="16"/>
  <c r="AT1086" i="16" s="1"/>
  <c r="AS1087" i="16"/>
  <c r="AT1087" i="16" s="1"/>
  <c r="AS1088" i="16"/>
  <c r="AT1088" i="16" s="1"/>
  <c r="AS1089" i="16"/>
  <c r="AT1089" i="16" s="1"/>
  <c r="AS1090" i="16"/>
  <c r="AT1090" i="16" s="1"/>
  <c r="AS1091" i="16"/>
  <c r="AT1091" i="16" s="1"/>
  <c r="AS1092" i="16"/>
  <c r="AT1092" i="16" s="1"/>
  <c r="AS1093" i="16"/>
  <c r="AT1093" i="16" s="1"/>
  <c r="AS1094" i="16"/>
  <c r="AT1094" i="16" s="1"/>
  <c r="AS1095" i="16"/>
  <c r="AT1095" i="16" s="1"/>
  <c r="AS1096" i="16"/>
  <c r="AT1096" i="16" s="1"/>
  <c r="AS1097" i="16"/>
  <c r="AT1097" i="16" s="1"/>
  <c r="AS1098" i="16"/>
  <c r="AT1098" i="16" s="1"/>
  <c r="AS1099" i="16"/>
  <c r="AT1099" i="16" s="1"/>
  <c r="AS1100" i="16"/>
  <c r="AT1100" i="16" s="1"/>
  <c r="AS1101" i="16"/>
  <c r="AT1101" i="16" s="1"/>
  <c r="AS1102" i="16"/>
  <c r="AT1102" i="16" s="1"/>
  <c r="AS1103" i="16"/>
  <c r="AT1103" i="16" s="1"/>
  <c r="AS1104" i="16"/>
  <c r="AT1104" i="16" s="1"/>
  <c r="AS1105" i="16"/>
  <c r="AT1105" i="16" s="1"/>
  <c r="AS1106" i="16"/>
  <c r="AT1106" i="16" s="1"/>
  <c r="AS1107" i="16"/>
  <c r="AT1107" i="16" s="1"/>
  <c r="AS1108" i="16"/>
  <c r="AT1108" i="16" s="1"/>
  <c r="AS1109" i="16"/>
  <c r="AT1109" i="16" s="1"/>
  <c r="AS1110" i="16"/>
  <c r="AT1110" i="16" s="1"/>
  <c r="AS1111" i="16"/>
  <c r="AT1111" i="16" s="1"/>
  <c r="AS1112" i="16"/>
  <c r="AT1112" i="16" s="1"/>
  <c r="AS1113" i="16"/>
  <c r="AT1113" i="16" s="1"/>
  <c r="AS1114" i="16"/>
  <c r="AT1114" i="16" s="1"/>
  <c r="AS1115" i="16"/>
  <c r="AT1115" i="16" s="1"/>
  <c r="AS1116" i="16"/>
  <c r="AT1116" i="16" s="1"/>
  <c r="AS1117" i="16"/>
  <c r="AT1117" i="16" s="1"/>
  <c r="AS1118" i="16"/>
  <c r="AT1118" i="16" s="1"/>
  <c r="AS1119" i="16"/>
  <c r="AT1119" i="16" s="1"/>
  <c r="AS1120" i="16"/>
  <c r="AT1120" i="16" s="1"/>
  <c r="AS1121" i="16"/>
  <c r="AT1121" i="16" s="1"/>
  <c r="AS1122" i="16"/>
  <c r="AT1122" i="16" s="1"/>
  <c r="AS1123" i="16"/>
  <c r="AT1123" i="16" s="1"/>
  <c r="AS1124" i="16"/>
  <c r="AT1124" i="16" s="1"/>
  <c r="AS1125" i="16"/>
  <c r="AT1125" i="16" s="1"/>
  <c r="AS1126" i="16"/>
  <c r="AT1126" i="16" s="1"/>
  <c r="AS1127" i="16"/>
  <c r="AT1127" i="16" s="1"/>
  <c r="AS1128" i="16"/>
  <c r="AT1128" i="16" s="1"/>
  <c r="AS1129" i="16"/>
  <c r="AT1129" i="16" s="1"/>
  <c r="AS1130" i="16"/>
  <c r="AT1130" i="16" s="1"/>
  <c r="AS1131" i="16"/>
  <c r="AT1131" i="16" s="1"/>
  <c r="AS1132" i="16"/>
  <c r="AT1132" i="16" s="1"/>
  <c r="AS1133" i="16"/>
  <c r="AT1133" i="16" s="1"/>
  <c r="AS1134" i="16"/>
  <c r="AT1134" i="16" s="1"/>
  <c r="AS1135" i="16"/>
  <c r="AT1135" i="16" s="1"/>
  <c r="AS1136" i="16"/>
  <c r="AT1136" i="16" s="1"/>
  <c r="AS1137" i="16"/>
  <c r="AT1137" i="16" s="1"/>
  <c r="AS1138" i="16"/>
  <c r="AT1138" i="16" s="1"/>
  <c r="AS1139" i="16"/>
  <c r="AT1139" i="16" s="1"/>
  <c r="AS1140" i="16"/>
  <c r="AT1140" i="16" s="1"/>
  <c r="AS1141" i="16"/>
  <c r="AT1141" i="16" s="1"/>
  <c r="AS1142" i="16"/>
  <c r="AT1142" i="16" s="1"/>
  <c r="AS1143" i="16"/>
  <c r="AT1143" i="16" s="1"/>
  <c r="AS1144" i="16"/>
  <c r="AT1144" i="16" s="1"/>
  <c r="AS1145" i="16"/>
  <c r="AT1145" i="16" s="1"/>
  <c r="AS1146" i="16"/>
  <c r="AT1146" i="16" s="1"/>
  <c r="AS1147" i="16"/>
  <c r="AT1147" i="16" s="1"/>
  <c r="AS1148" i="16"/>
  <c r="AT1148" i="16" s="1"/>
  <c r="AS1149" i="16"/>
  <c r="AT1149" i="16" s="1"/>
  <c r="AS1150" i="16"/>
  <c r="AT1150" i="16" s="1"/>
  <c r="AS1151" i="16"/>
  <c r="AT1151" i="16" s="1"/>
  <c r="AS1152" i="16"/>
  <c r="AT1152" i="16" s="1"/>
  <c r="AS1153" i="16"/>
  <c r="AT1153" i="16" s="1"/>
  <c r="AS1154" i="16"/>
  <c r="AT1154" i="16" s="1"/>
  <c r="AS1155" i="16"/>
  <c r="AT1155" i="16" s="1"/>
  <c r="AS1156" i="16"/>
  <c r="AT1156" i="16" s="1"/>
  <c r="AS1157" i="16"/>
  <c r="AT1157" i="16" s="1"/>
  <c r="AS1158" i="16"/>
  <c r="AT1158" i="16" s="1"/>
  <c r="AS1159" i="16"/>
  <c r="AT1159" i="16" s="1"/>
  <c r="AS1160" i="16"/>
  <c r="AT1160" i="16" s="1"/>
  <c r="AS1161" i="16"/>
  <c r="AT1161" i="16" s="1"/>
  <c r="AS1162" i="16"/>
  <c r="AT1162" i="16" s="1"/>
  <c r="AS1163" i="16"/>
  <c r="AT1163" i="16" s="1"/>
  <c r="AS1164" i="16"/>
  <c r="AT1164" i="16" s="1"/>
  <c r="AS1165" i="16"/>
  <c r="AT1165" i="16" s="1"/>
  <c r="AS1166" i="16"/>
  <c r="AT1166" i="16" s="1"/>
  <c r="AS1167" i="16"/>
  <c r="AT1167" i="16" s="1"/>
  <c r="AS1168" i="16"/>
  <c r="AT1168" i="16" s="1"/>
  <c r="AS1169" i="16"/>
  <c r="AT1169" i="16" s="1"/>
  <c r="AS1170" i="16"/>
  <c r="AT1170" i="16" s="1"/>
  <c r="AS1171" i="16"/>
  <c r="AT1171" i="16" s="1"/>
  <c r="AS1172" i="16"/>
  <c r="AT1172" i="16" s="1"/>
  <c r="AS1173" i="16"/>
  <c r="AT1173" i="16" s="1"/>
  <c r="AS1174" i="16"/>
  <c r="AT1174" i="16" s="1"/>
  <c r="AS1175" i="16"/>
  <c r="AT1175" i="16" s="1"/>
  <c r="AS1176" i="16"/>
  <c r="AT1176" i="16" s="1"/>
  <c r="AS1177" i="16"/>
  <c r="AT1177" i="16" s="1"/>
  <c r="AS1178" i="16"/>
  <c r="AT1178" i="16" s="1"/>
  <c r="AS1179" i="16"/>
  <c r="AT1179" i="16" s="1"/>
  <c r="AS1180" i="16"/>
  <c r="AT1180" i="16" s="1"/>
  <c r="AS1181" i="16"/>
  <c r="AT1181" i="16" s="1"/>
  <c r="AS1182" i="16"/>
  <c r="AT1182" i="16" s="1"/>
  <c r="AS1183" i="16"/>
  <c r="AT1183" i="16" s="1"/>
  <c r="AS1184" i="16"/>
  <c r="AT1184" i="16" s="1"/>
  <c r="AS1185" i="16"/>
  <c r="AT1185" i="16" s="1"/>
  <c r="AS1186" i="16"/>
  <c r="AT1186" i="16" s="1"/>
  <c r="AS1187" i="16"/>
  <c r="AT1187" i="16" s="1"/>
  <c r="AS1188" i="16"/>
  <c r="AT1188" i="16" s="1"/>
  <c r="AS1189" i="16"/>
  <c r="AT1189" i="16" s="1"/>
  <c r="AS1190" i="16"/>
  <c r="AT1190" i="16" s="1"/>
  <c r="AS1191" i="16"/>
  <c r="AT1191" i="16" s="1"/>
  <c r="AS1192" i="16"/>
  <c r="AT1192" i="16" s="1"/>
  <c r="AS1193" i="16"/>
  <c r="AT1193" i="16" s="1"/>
  <c r="AS1194" i="16"/>
  <c r="AT1194" i="16" s="1"/>
  <c r="AS1195" i="16"/>
  <c r="AT1195" i="16" s="1"/>
  <c r="AS1196" i="16"/>
  <c r="AT1196" i="16" s="1"/>
  <c r="AS1197" i="16"/>
  <c r="AT1197" i="16" s="1"/>
  <c r="AS1198" i="16"/>
  <c r="AT1198" i="16" s="1"/>
  <c r="AS1199" i="16"/>
  <c r="AT1199" i="16" s="1"/>
  <c r="AS1200" i="16"/>
  <c r="AT1200" i="16" s="1"/>
  <c r="AS1201" i="16"/>
  <c r="AT1201" i="16" s="1"/>
  <c r="AS1202" i="16"/>
  <c r="AT1202" i="16" s="1"/>
  <c r="AS1203" i="16"/>
  <c r="AT1203" i="16" s="1"/>
  <c r="AS1204" i="16"/>
  <c r="AT1204" i="16" s="1"/>
  <c r="AS1205" i="16"/>
  <c r="AT1205" i="16" s="1"/>
  <c r="AS1206" i="16"/>
  <c r="AT1206" i="16" s="1"/>
  <c r="AS1207" i="16"/>
  <c r="AT1207" i="16" s="1"/>
  <c r="AS1208" i="16"/>
  <c r="AT1208" i="16" s="1"/>
  <c r="AS1209" i="16"/>
  <c r="AT1209" i="16" s="1"/>
  <c r="AS1210" i="16"/>
  <c r="AT1210" i="16" s="1"/>
  <c r="AS1211" i="16"/>
  <c r="AT1211" i="16" s="1"/>
  <c r="AS1212" i="16"/>
  <c r="AT1212" i="16" s="1"/>
  <c r="AS1213" i="16"/>
  <c r="AT1213" i="16" s="1"/>
  <c r="AS1214" i="16"/>
  <c r="AT1214" i="16" s="1"/>
  <c r="AS1215" i="16"/>
  <c r="AT1215" i="16" s="1"/>
  <c r="AS1216" i="16"/>
  <c r="AT1216" i="16" s="1"/>
  <c r="AS1217" i="16"/>
  <c r="AT1217" i="16" s="1"/>
  <c r="AS1218" i="16"/>
  <c r="AT1218" i="16" s="1"/>
  <c r="AS1219" i="16"/>
  <c r="AT1219" i="16" s="1"/>
  <c r="AS1220" i="16"/>
  <c r="AT1220" i="16" s="1"/>
  <c r="AS1221" i="16"/>
  <c r="AT1221" i="16" s="1"/>
  <c r="AS1222" i="16"/>
  <c r="AT1222" i="16" s="1"/>
  <c r="AS1223" i="16"/>
  <c r="AT1223" i="16" s="1"/>
  <c r="AS1224" i="16"/>
  <c r="AT1224" i="16" s="1"/>
  <c r="AS1225" i="16"/>
  <c r="AT1225" i="16" s="1"/>
  <c r="AS1226" i="16"/>
  <c r="AT1226" i="16" s="1"/>
  <c r="AS1227" i="16"/>
  <c r="AT1227" i="16" s="1"/>
  <c r="AS1228" i="16"/>
  <c r="AT1228" i="16" s="1"/>
  <c r="AS1229" i="16"/>
  <c r="AT1229" i="16" s="1"/>
  <c r="AS1230" i="16"/>
  <c r="AT1230" i="16" s="1"/>
  <c r="AS1231" i="16"/>
  <c r="AT1231" i="16" s="1"/>
  <c r="AS1232" i="16"/>
  <c r="AT1232" i="16" s="1"/>
  <c r="AS1233" i="16"/>
  <c r="AT1233" i="16" s="1"/>
  <c r="AS1234" i="16"/>
  <c r="AT1234" i="16" s="1"/>
  <c r="AS1235" i="16"/>
  <c r="AT1235" i="16" s="1"/>
  <c r="AS1236" i="16"/>
  <c r="AT1236" i="16" s="1"/>
  <c r="AS1237" i="16"/>
  <c r="AT1237" i="16" s="1"/>
  <c r="AS1238" i="16"/>
  <c r="AT1238" i="16" s="1"/>
  <c r="AS1239" i="16"/>
  <c r="AT1239" i="16" s="1"/>
  <c r="AS1240" i="16"/>
  <c r="AT1240" i="16" s="1"/>
  <c r="AS1241" i="16"/>
  <c r="AT1241" i="16" s="1"/>
  <c r="AS1242" i="16"/>
  <c r="AT1242" i="16" s="1"/>
  <c r="AS1243" i="16"/>
  <c r="AT1243" i="16" s="1"/>
  <c r="AS1244" i="16"/>
  <c r="AT1244" i="16" s="1"/>
  <c r="AS1245" i="16"/>
  <c r="AT1245" i="16" s="1"/>
  <c r="AS1246" i="16"/>
  <c r="AT1246" i="16" s="1"/>
  <c r="AS1247" i="16"/>
  <c r="AT1247" i="16" s="1"/>
  <c r="AS1248" i="16"/>
  <c r="AT1248" i="16" s="1"/>
  <c r="AS1249" i="16"/>
  <c r="AT1249" i="16" s="1"/>
  <c r="AS2" i="16"/>
  <c r="AT2" i="16" s="1"/>
  <c r="H3" i="16"/>
  <c r="K3" i="16"/>
  <c r="W3" i="16" s="1"/>
  <c r="N3" i="16"/>
  <c r="O3" i="16"/>
  <c r="X3" i="16"/>
  <c r="AA3" i="16"/>
  <c r="AF3" i="16"/>
  <c r="AH3" i="16"/>
  <c r="AI3" i="16" s="1"/>
  <c r="AK3" i="16"/>
  <c r="AN3" i="16"/>
  <c r="AO3" i="16" s="1"/>
  <c r="AP3" i="16" s="1"/>
  <c r="AQ3" i="16"/>
  <c r="K4" i="16"/>
  <c r="W4" i="16" s="1"/>
  <c r="N4" i="16"/>
  <c r="O4" i="16"/>
  <c r="X4" i="16"/>
  <c r="AA4" i="16"/>
  <c r="AF4" i="16"/>
  <c r="AH4" i="16"/>
  <c r="AI4" i="16" s="1"/>
  <c r="AK4" i="16"/>
  <c r="AN4" i="16"/>
  <c r="AO4" i="16" s="1"/>
  <c r="AQ4" i="16"/>
  <c r="K5" i="16"/>
  <c r="W5" i="16" s="1"/>
  <c r="N5" i="16"/>
  <c r="O5" i="16"/>
  <c r="X5" i="16"/>
  <c r="AA5" i="16"/>
  <c r="AF5" i="16"/>
  <c r="AH5" i="16"/>
  <c r="AI5" i="16" s="1"/>
  <c r="AK5" i="16"/>
  <c r="AN5" i="16"/>
  <c r="AO5" i="16" s="1"/>
  <c r="AQ5" i="16"/>
  <c r="K6" i="16"/>
  <c r="W6" i="16" s="1"/>
  <c r="N6" i="16"/>
  <c r="O6" i="16"/>
  <c r="X6" i="16"/>
  <c r="AA6" i="16"/>
  <c r="AF6" i="16"/>
  <c r="AH6" i="16"/>
  <c r="AI6" i="16" s="1"/>
  <c r="AK6" i="16"/>
  <c r="AL6" i="16" s="1"/>
  <c r="AN6" i="16"/>
  <c r="AO6" i="16" s="1"/>
  <c r="AP6" i="16" s="1"/>
  <c r="AQ6" i="16"/>
  <c r="K7" i="16"/>
  <c r="W7" i="16" s="1"/>
  <c r="N7" i="16"/>
  <c r="O7" i="16"/>
  <c r="X7" i="16"/>
  <c r="AA7" i="16"/>
  <c r="AF7" i="16"/>
  <c r="AH7" i="16"/>
  <c r="AI7" i="16" s="1"/>
  <c r="AK7" i="16"/>
  <c r="AN7" i="16"/>
  <c r="AO7" i="16" s="1"/>
  <c r="AQ7" i="16"/>
  <c r="K8" i="16"/>
  <c r="W8" i="16" s="1"/>
  <c r="N8" i="16"/>
  <c r="O8" i="16"/>
  <c r="X8" i="16"/>
  <c r="AA8" i="16"/>
  <c r="AF8" i="16"/>
  <c r="AH8" i="16"/>
  <c r="AI8" i="16" s="1"/>
  <c r="AK8" i="16"/>
  <c r="AN8" i="16"/>
  <c r="AO8" i="16" s="1"/>
  <c r="AQ8" i="16"/>
  <c r="K9" i="16"/>
  <c r="W9" i="16" s="1"/>
  <c r="N9" i="16"/>
  <c r="O9" i="16"/>
  <c r="X9" i="16"/>
  <c r="AA9" i="16"/>
  <c r="AF9" i="16"/>
  <c r="AH9" i="16"/>
  <c r="AI9" i="16" s="1"/>
  <c r="AK9" i="16"/>
  <c r="AN9" i="16"/>
  <c r="AQ9" i="16"/>
  <c r="K10" i="16"/>
  <c r="W10" i="16" s="1"/>
  <c r="N10" i="16"/>
  <c r="O10" i="16"/>
  <c r="X10" i="16"/>
  <c r="AA10" i="16"/>
  <c r="AB10" i="16" s="1"/>
  <c r="AF10" i="16"/>
  <c r="AH10" i="16"/>
  <c r="AI10" i="16" s="1"/>
  <c r="AK10" i="16"/>
  <c r="AL10" i="16" s="1"/>
  <c r="AN10" i="16"/>
  <c r="AQ10" i="16"/>
  <c r="K11" i="16"/>
  <c r="W11" i="16" s="1"/>
  <c r="N11" i="16"/>
  <c r="O11" i="16"/>
  <c r="X11" i="16"/>
  <c r="AA11" i="16"/>
  <c r="AB11" i="16" s="1"/>
  <c r="AF11" i="16"/>
  <c r="AH11" i="16"/>
  <c r="AI11" i="16" s="1"/>
  <c r="AK11" i="16"/>
  <c r="AN11" i="16"/>
  <c r="AO11" i="16" s="1"/>
  <c r="AQ11" i="16"/>
  <c r="K12" i="16"/>
  <c r="W12" i="16" s="1"/>
  <c r="N12" i="16"/>
  <c r="O12" i="16"/>
  <c r="X12" i="16"/>
  <c r="AA12" i="16"/>
  <c r="AF12" i="16"/>
  <c r="AH12" i="16"/>
  <c r="AI12" i="16" s="1"/>
  <c r="AK12" i="16"/>
  <c r="AL12" i="16" s="1"/>
  <c r="AN12" i="16"/>
  <c r="AO12" i="16" s="1"/>
  <c r="AQ12" i="16"/>
  <c r="K13" i="16"/>
  <c r="W13" i="16" s="1"/>
  <c r="N13" i="16"/>
  <c r="O13" i="16"/>
  <c r="X13" i="16"/>
  <c r="AA13" i="16"/>
  <c r="AB13" i="16" s="1"/>
  <c r="AF13" i="16"/>
  <c r="AH13" i="16"/>
  <c r="AI13" i="16" s="1"/>
  <c r="AK13" i="16"/>
  <c r="AN13" i="16"/>
  <c r="AO13" i="16" s="1"/>
  <c r="AQ13" i="16"/>
  <c r="K14" i="16"/>
  <c r="W14" i="16" s="1"/>
  <c r="N14" i="16"/>
  <c r="O14" i="16"/>
  <c r="X14" i="16"/>
  <c r="AA14" i="16"/>
  <c r="AF14" i="16"/>
  <c r="AH14" i="16"/>
  <c r="AI14" i="16" s="1"/>
  <c r="AK14" i="16"/>
  <c r="AN14" i="16"/>
  <c r="AO14" i="16" s="1"/>
  <c r="AP14" i="16" s="1"/>
  <c r="AQ14" i="16"/>
  <c r="K15" i="16"/>
  <c r="W15" i="16" s="1"/>
  <c r="N15" i="16"/>
  <c r="O15" i="16"/>
  <c r="X15" i="16"/>
  <c r="AA15" i="16"/>
  <c r="AF15" i="16"/>
  <c r="AH15" i="16"/>
  <c r="AI15" i="16" s="1"/>
  <c r="AK15" i="16"/>
  <c r="AN15" i="16"/>
  <c r="AO15" i="16" s="1"/>
  <c r="AP15" i="16" s="1"/>
  <c r="AQ15" i="16"/>
  <c r="K16" i="16"/>
  <c r="W16" i="16" s="1"/>
  <c r="N16" i="16"/>
  <c r="O16" i="16"/>
  <c r="X16" i="16"/>
  <c r="AA16" i="16"/>
  <c r="AF16" i="16"/>
  <c r="AH16" i="16"/>
  <c r="AI16" i="16" s="1"/>
  <c r="AK16" i="16"/>
  <c r="AN16" i="16"/>
  <c r="AO16" i="16" s="1"/>
  <c r="AQ16" i="16"/>
  <c r="K17" i="16"/>
  <c r="W17" i="16" s="1"/>
  <c r="N17" i="16"/>
  <c r="O17" i="16"/>
  <c r="X17" i="16"/>
  <c r="AA17" i="16"/>
  <c r="AF17" i="16"/>
  <c r="AH17" i="16"/>
  <c r="AI17" i="16" s="1"/>
  <c r="AK17" i="16"/>
  <c r="AN17" i="16"/>
  <c r="AQ17" i="16"/>
  <c r="K18" i="16"/>
  <c r="W18" i="16" s="1"/>
  <c r="N18" i="16"/>
  <c r="O18" i="16"/>
  <c r="X18" i="16"/>
  <c r="AA18" i="16"/>
  <c r="AF18" i="16"/>
  <c r="AH18" i="16"/>
  <c r="AI18" i="16" s="1"/>
  <c r="AK18" i="16"/>
  <c r="AN18" i="16"/>
  <c r="AQ18" i="16"/>
  <c r="K19" i="16"/>
  <c r="W19" i="16" s="1"/>
  <c r="N19" i="16"/>
  <c r="O19" i="16"/>
  <c r="X19" i="16"/>
  <c r="AA19" i="16"/>
  <c r="AF19" i="16"/>
  <c r="AH19" i="16"/>
  <c r="AI19" i="16" s="1"/>
  <c r="AK19" i="16"/>
  <c r="AN19" i="16"/>
  <c r="AO19" i="16" s="1"/>
  <c r="AP19" i="16" s="1"/>
  <c r="AQ19" i="16"/>
  <c r="K20" i="16"/>
  <c r="W20" i="16" s="1"/>
  <c r="N20" i="16"/>
  <c r="O20" i="16"/>
  <c r="X20" i="16"/>
  <c r="AA20" i="16"/>
  <c r="AF20" i="16"/>
  <c r="AH20" i="16"/>
  <c r="AI20" i="16" s="1"/>
  <c r="AK20" i="16"/>
  <c r="AN20" i="16"/>
  <c r="AO20" i="16" s="1"/>
  <c r="AP20" i="16" s="1"/>
  <c r="AQ20" i="16"/>
  <c r="K21" i="16"/>
  <c r="W21" i="16" s="1"/>
  <c r="N21" i="16"/>
  <c r="O21" i="16"/>
  <c r="X21" i="16"/>
  <c r="AA21" i="16"/>
  <c r="AF21" i="16"/>
  <c r="AH21" i="16"/>
  <c r="AI21" i="16" s="1"/>
  <c r="AK21" i="16"/>
  <c r="AN21" i="16"/>
  <c r="AO21" i="16" s="1"/>
  <c r="AQ21" i="16"/>
  <c r="K22" i="16"/>
  <c r="W22" i="16" s="1"/>
  <c r="N22" i="16"/>
  <c r="O22" i="16"/>
  <c r="X22" i="16"/>
  <c r="AA22" i="16"/>
  <c r="AF22" i="16"/>
  <c r="AH22" i="16"/>
  <c r="AI22" i="16" s="1"/>
  <c r="AK22" i="16"/>
  <c r="AN22" i="16"/>
  <c r="AO22" i="16" s="1"/>
  <c r="AP22" i="16" s="1"/>
  <c r="AQ22" i="16"/>
  <c r="K23" i="16"/>
  <c r="W23" i="16" s="1"/>
  <c r="N23" i="16"/>
  <c r="O23" i="16"/>
  <c r="X23" i="16"/>
  <c r="AA23" i="16"/>
  <c r="AF23" i="16"/>
  <c r="AH23" i="16"/>
  <c r="AI23" i="16" s="1"/>
  <c r="AK23" i="16"/>
  <c r="AN23" i="16"/>
  <c r="AO23" i="16" s="1"/>
  <c r="AP23" i="16" s="1"/>
  <c r="AQ23" i="16"/>
  <c r="K24" i="16"/>
  <c r="W24" i="16" s="1"/>
  <c r="N24" i="16"/>
  <c r="O24" i="16"/>
  <c r="X24" i="16"/>
  <c r="AA24" i="16"/>
  <c r="AF24" i="16"/>
  <c r="AH24" i="16"/>
  <c r="AI24" i="16" s="1"/>
  <c r="AK24" i="16"/>
  <c r="AN24" i="16"/>
  <c r="AO24" i="16" s="1"/>
  <c r="AQ24" i="16"/>
  <c r="K25" i="16"/>
  <c r="W25" i="16" s="1"/>
  <c r="N25" i="16"/>
  <c r="O25" i="16"/>
  <c r="X25" i="16"/>
  <c r="AA25" i="16"/>
  <c r="AF25" i="16"/>
  <c r="AH25" i="16"/>
  <c r="AI25" i="16" s="1"/>
  <c r="AK25" i="16"/>
  <c r="AN25" i="16"/>
  <c r="AQ25" i="16"/>
  <c r="K26" i="16"/>
  <c r="W26" i="16" s="1"/>
  <c r="N26" i="16"/>
  <c r="O26" i="16"/>
  <c r="X26" i="16"/>
  <c r="AA26" i="16"/>
  <c r="AF26" i="16"/>
  <c r="AH26" i="16"/>
  <c r="AI26" i="16" s="1"/>
  <c r="AK26" i="16"/>
  <c r="AN26" i="16"/>
  <c r="AQ26" i="16"/>
  <c r="AR26" i="16" s="1"/>
  <c r="K27" i="16"/>
  <c r="W27" i="16" s="1"/>
  <c r="N27" i="16"/>
  <c r="O27" i="16"/>
  <c r="X27" i="16"/>
  <c r="AA27" i="16"/>
  <c r="AF27" i="16"/>
  <c r="AH27" i="16"/>
  <c r="AI27" i="16" s="1"/>
  <c r="AK27" i="16"/>
  <c r="AN27" i="16"/>
  <c r="AQ27" i="16"/>
  <c r="K28" i="16"/>
  <c r="W28" i="16" s="1"/>
  <c r="N28" i="16"/>
  <c r="O28" i="16"/>
  <c r="X28" i="16"/>
  <c r="AA28" i="16"/>
  <c r="AF28" i="16"/>
  <c r="AH28" i="16"/>
  <c r="AI28" i="16" s="1"/>
  <c r="AK28" i="16"/>
  <c r="AN28" i="16"/>
  <c r="AO28" i="16" s="1"/>
  <c r="AP28" i="16" s="1"/>
  <c r="AQ28" i="16"/>
  <c r="K29" i="16"/>
  <c r="W29" i="16" s="1"/>
  <c r="N29" i="16"/>
  <c r="O29" i="16"/>
  <c r="X29" i="16"/>
  <c r="AA29" i="16"/>
  <c r="AB29" i="16" s="1"/>
  <c r="AF29" i="16"/>
  <c r="AH29" i="16"/>
  <c r="AI29" i="16" s="1"/>
  <c r="AK29" i="16"/>
  <c r="AN29" i="16"/>
  <c r="AO29" i="16" s="1"/>
  <c r="AQ29" i="16"/>
  <c r="K30" i="16"/>
  <c r="W30" i="16" s="1"/>
  <c r="N30" i="16"/>
  <c r="O30" i="16"/>
  <c r="X30" i="16"/>
  <c r="AA30" i="16"/>
  <c r="AF30" i="16"/>
  <c r="AH30" i="16"/>
  <c r="AI30" i="16" s="1"/>
  <c r="AK30" i="16"/>
  <c r="AN30" i="16"/>
  <c r="AO30" i="16" s="1"/>
  <c r="AP30" i="16" s="1"/>
  <c r="AQ30" i="16"/>
  <c r="K31" i="16"/>
  <c r="W31" i="16" s="1"/>
  <c r="N31" i="16"/>
  <c r="O31" i="16"/>
  <c r="X31" i="16"/>
  <c r="AA31" i="16"/>
  <c r="AF31" i="16"/>
  <c r="AH31" i="16"/>
  <c r="AI31" i="16" s="1"/>
  <c r="AK31" i="16"/>
  <c r="AN31" i="16"/>
  <c r="AO31" i="16" s="1"/>
  <c r="AQ31" i="16"/>
  <c r="K32" i="16"/>
  <c r="W32" i="16" s="1"/>
  <c r="N32" i="16"/>
  <c r="O32" i="16"/>
  <c r="X32" i="16"/>
  <c r="AA32" i="16"/>
  <c r="AF32" i="16"/>
  <c r="AH32" i="16"/>
  <c r="AI32" i="16" s="1"/>
  <c r="AK32" i="16"/>
  <c r="AN32" i="16"/>
  <c r="AO32" i="16" s="1"/>
  <c r="AQ32" i="16"/>
  <c r="K33" i="16"/>
  <c r="W33" i="16" s="1"/>
  <c r="N33" i="16"/>
  <c r="O33" i="16"/>
  <c r="X33" i="16"/>
  <c r="AA33" i="16"/>
  <c r="AF33" i="16"/>
  <c r="AH33" i="16"/>
  <c r="AI33" i="16" s="1"/>
  <c r="AK33" i="16"/>
  <c r="AN33" i="16"/>
  <c r="AQ33" i="16"/>
  <c r="K34" i="16"/>
  <c r="W34" i="16" s="1"/>
  <c r="N34" i="16"/>
  <c r="O34" i="16"/>
  <c r="X34" i="16"/>
  <c r="AA34" i="16"/>
  <c r="AB34" i="16" s="1"/>
  <c r="AF34" i="16"/>
  <c r="AH34" i="16"/>
  <c r="AI34" i="16" s="1"/>
  <c r="AK34" i="16"/>
  <c r="AL34" i="16" s="1"/>
  <c r="AN34" i="16"/>
  <c r="AO34" i="16" s="1"/>
  <c r="AQ34" i="16"/>
  <c r="AR34" i="16" s="1"/>
  <c r="K35" i="16"/>
  <c r="W35" i="16" s="1"/>
  <c r="N35" i="16"/>
  <c r="O35" i="16"/>
  <c r="X35" i="16"/>
  <c r="AA35" i="16"/>
  <c r="AB35" i="16" s="1"/>
  <c r="AF35" i="16"/>
  <c r="AH35" i="16"/>
  <c r="AI35" i="16" s="1"/>
  <c r="AK35" i="16"/>
  <c r="AN35" i="16"/>
  <c r="AO35" i="16" s="1"/>
  <c r="AP35" i="16" s="1"/>
  <c r="AQ35" i="16"/>
  <c r="K36" i="16"/>
  <c r="W36" i="16" s="1"/>
  <c r="N36" i="16"/>
  <c r="O36" i="16"/>
  <c r="X36" i="16"/>
  <c r="AA36" i="16"/>
  <c r="AF36" i="16"/>
  <c r="AH36" i="16"/>
  <c r="AI36" i="16" s="1"/>
  <c r="AK36" i="16"/>
  <c r="AN36" i="16"/>
  <c r="AQ36" i="16"/>
  <c r="K37" i="16"/>
  <c r="W37" i="16" s="1"/>
  <c r="N37" i="16"/>
  <c r="O37" i="16"/>
  <c r="X37" i="16"/>
  <c r="AA37" i="16"/>
  <c r="AF37" i="16"/>
  <c r="AH37" i="16"/>
  <c r="AI37" i="16" s="1"/>
  <c r="AK37" i="16"/>
  <c r="AN37" i="16"/>
  <c r="AQ37" i="16"/>
  <c r="K38" i="16"/>
  <c r="W38" i="16" s="1"/>
  <c r="N38" i="16"/>
  <c r="O38" i="16"/>
  <c r="X38" i="16"/>
  <c r="AA38" i="16"/>
  <c r="AF38" i="16"/>
  <c r="AH38" i="16"/>
  <c r="AI38" i="16" s="1"/>
  <c r="AK38" i="16"/>
  <c r="AL38" i="16" s="1"/>
  <c r="AN38" i="16"/>
  <c r="AO38" i="16" s="1"/>
  <c r="AP38" i="16" s="1"/>
  <c r="AQ38" i="16"/>
  <c r="K39" i="16"/>
  <c r="W39" i="16" s="1"/>
  <c r="N39" i="16"/>
  <c r="O39" i="16"/>
  <c r="X39" i="16"/>
  <c r="AA39" i="16"/>
  <c r="AF39" i="16"/>
  <c r="AH39" i="16"/>
  <c r="AI39" i="16" s="1"/>
  <c r="AK39" i="16"/>
  <c r="AN39" i="16"/>
  <c r="AQ39" i="16"/>
  <c r="K40" i="16"/>
  <c r="W40" i="16" s="1"/>
  <c r="N40" i="16"/>
  <c r="O40" i="16"/>
  <c r="X40" i="16"/>
  <c r="AA40" i="16"/>
  <c r="AF40" i="16"/>
  <c r="AH40" i="16"/>
  <c r="AI40" i="16" s="1"/>
  <c r="AK40" i="16"/>
  <c r="AN40" i="16"/>
  <c r="AO40" i="16" s="1"/>
  <c r="AQ40" i="16"/>
  <c r="K41" i="16"/>
  <c r="W41" i="16" s="1"/>
  <c r="N41" i="16"/>
  <c r="O41" i="16"/>
  <c r="X41" i="16"/>
  <c r="AA41" i="16"/>
  <c r="AF41" i="16"/>
  <c r="AH41" i="16"/>
  <c r="AI41" i="16" s="1"/>
  <c r="AK41" i="16"/>
  <c r="AN41" i="16"/>
  <c r="AO41" i="16" s="1"/>
  <c r="AP41" i="16" s="1"/>
  <c r="AQ41" i="16"/>
  <c r="K42" i="16"/>
  <c r="W42" i="16" s="1"/>
  <c r="N42" i="16"/>
  <c r="O42" i="16"/>
  <c r="X42" i="16"/>
  <c r="AA42" i="16"/>
  <c r="AF42" i="16"/>
  <c r="AH42" i="16"/>
  <c r="AI42" i="16" s="1"/>
  <c r="AK42" i="16"/>
  <c r="AL42" i="16" s="1"/>
  <c r="AN42" i="16"/>
  <c r="AO42" i="16" s="1"/>
  <c r="AQ42" i="16"/>
  <c r="K43" i="16"/>
  <c r="W43" i="16" s="1"/>
  <c r="N43" i="16"/>
  <c r="O43" i="16"/>
  <c r="X43" i="16"/>
  <c r="AA43" i="16"/>
  <c r="AF43" i="16"/>
  <c r="AH43" i="16"/>
  <c r="AI43" i="16" s="1"/>
  <c r="AK43" i="16"/>
  <c r="AN43" i="16"/>
  <c r="AO43" i="16" s="1"/>
  <c r="AP43" i="16" s="1"/>
  <c r="AQ43" i="16"/>
  <c r="K44" i="16"/>
  <c r="W44" i="16" s="1"/>
  <c r="N44" i="16"/>
  <c r="O44" i="16"/>
  <c r="X44" i="16"/>
  <c r="AA44" i="16"/>
  <c r="AF44" i="16"/>
  <c r="AH44" i="16"/>
  <c r="AI44" i="16" s="1"/>
  <c r="AK44" i="16"/>
  <c r="AN44" i="16"/>
  <c r="AO44" i="16" s="1"/>
  <c r="AP44" i="16" s="1"/>
  <c r="AQ44" i="16"/>
  <c r="K45" i="16"/>
  <c r="W45" i="16" s="1"/>
  <c r="N45" i="16"/>
  <c r="O45" i="16"/>
  <c r="X45" i="16"/>
  <c r="AA45" i="16"/>
  <c r="AF45" i="16"/>
  <c r="AH45" i="16"/>
  <c r="AI45" i="16" s="1"/>
  <c r="AK45" i="16"/>
  <c r="AN45" i="16"/>
  <c r="AO45" i="16" s="1"/>
  <c r="AP45" i="16" s="1"/>
  <c r="AQ45" i="16"/>
  <c r="K46" i="16"/>
  <c r="W46" i="16" s="1"/>
  <c r="N46" i="16"/>
  <c r="O46" i="16"/>
  <c r="X46" i="16"/>
  <c r="AA46" i="16"/>
  <c r="AF46" i="16"/>
  <c r="AH46" i="16"/>
  <c r="AI46" i="16" s="1"/>
  <c r="AK46" i="16"/>
  <c r="AL46" i="16" s="1"/>
  <c r="AN46" i="16"/>
  <c r="AO46" i="16" s="1"/>
  <c r="AQ46" i="16"/>
  <c r="K47" i="16"/>
  <c r="W47" i="16" s="1"/>
  <c r="N47" i="16"/>
  <c r="O47" i="16"/>
  <c r="X47" i="16"/>
  <c r="AA47" i="16"/>
  <c r="AF47" i="16"/>
  <c r="AH47" i="16"/>
  <c r="AI47" i="16" s="1"/>
  <c r="AK47" i="16"/>
  <c r="AN47" i="16"/>
  <c r="AO47" i="16" s="1"/>
  <c r="AQ47" i="16"/>
  <c r="K48" i="16"/>
  <c r="W48" i="16" s="1"/>
  <c r="N48" i="16"/>
  <c r="O48" i="16"/>
  <c r="X48" i="16"/>
  <c r="AA48" i="16"/>
  <c r="AF48" i="16"/>
  <c r="AH48" i="16"/>
  <c r="AI48" i="16" s="1"/>
  <c r="AK48" i="16"/>
  <c r="AN48" i="16"/>
  <c r="AQ48" i="16"/>
  <c r="K49" i="16"/>
  <c r="W49" i="16" s="1"/>
  <c r="N49" i="16"/>
  <c r="O49" i="16"/>
  <c r="X49" i="16"/>
  <c r="AA49" i="16"/>
  <c r="AF49" i="16"/>
  <c r="AH49" i="16"/>
  <c r="AI49" i="16" s="1"/>
  <c r="AK49" i="16"/>
  <c r="AN49" i="16"/>
  <c r="AQ49" i="16"/>
  <c r="K50" i="16"/>
  <c r="W50" i="16" s="1"/>
  <c r="N50" i="16"/>
  <c r="O50" i="16"/>
  <c r="X50" i="16"/>
  <c r="AA50" i="16"/>
  <c r="AF50" i="16"/>
  <c r="AH50" i="16"/>
  <c r="AI50" i="16" s="1"/>
  <c r="AK50" i="16"/>
  <c r="AN50" i="16"/>
  <c r="AO50" i="16" s="1"/>
  <c r="AP50" i="16" s="1"/>
  <c r="AQ50" i="16"/>
  <c r="K51" i="16"/>
  <c r="W51" i="16" s="1"/>
  <c r="N51" i="16"/>
  <c r="O51" i="16"/>
  <c r="X51" i="16"/>
  <c r="AA51" i="16"/>
  <c r="AB51" i="16" s="1"/>
  <c r="AF51" i="16"/>
  <c r="AH51" i="16"/>
  <c r="AI51" i="16" s="1"/>
  <c r="AK51" i="16"/>
  <c r="AN51" i="16"/>
  <c r="AO51" i="16" s="1"/>
  <c r="AQ51" i="16"/>
  <c r="K52" i="16"/>
  <c r="W52" i="16" s="1"/>
  <c r="N52" i="16"/>
  <c r="O52" i="16"/>
  <c r="X52" i="16"/>
  <c r="AA52" i="16"/>
  <c r="AF52" i="16"/>
  <c r="AH52" i="16"/>
  <c r="AI52" i="16" s="1"/>
  <c r="AK52" i="16"/>
  <c r="AN52" i="16"/>
  <c r="AQ52" i="16"/>
  <c r="K53" i="16"/>
  <c r="W53" i="16" s="1"/>
  <c r="N53" i="16"/>
  <c r="O53" i="16"/>
  <c r="X53" i="16"/>
  <c r="AA53" i="16"/>
  <c r="AB53" i="16" s="1"/>
  <c r="AF53" i="16"/>
  <c r="AH53" i="16"/>
  <c r="AI53" i="16" s="1"/>
  <c r="AK53" i="16"/>
  <c r="AN53" i="16"/>
  <c r="AO53" i="16" s="1"/>
  <c r="AP53" i="16" s="1"/>
  <c r="AQ53" i="16"/>
  <c r="K54" i="16"/>
  <c r="W54" i="16" s="1"/>
  <c r="N54" i="16"/>
  <c r="O54" i="16"/>
  <c r="X54" i="16"/>
  <c r="AA54" i="16"/>
  <c r="AF54" i="16"/>
  <c r="AH54" i="16"/>
  <c r="AI54" i="16" s="1"/>
  <c r="AK54" i="16"/>
  <c r="AN54" i="16"/>
  <c r="AO54" i="16" s="1"/>
  <c r="AQ54" i="16"/>
  <c r="K55" i="16"/>
  <c r="W55" i="16" s="1"/>
  <c r="N55" i="16"/>
  <c r="O55" i="16"/>
  <c r="X55" i="16"/>
  <c r="AA55" i="16"/>
  <c r="AF55" i="16"/>
  <c r="AH55" i="16"/>
  <c r="AI55" i="16" s="1"/>
  <c r="AK55" i="16"/>
  <c r="AN55" i="16"/>
  <c r="AO55" i="16" s="1"/>
  <c r="AQ55" i="16"/>
  <c r="K56" i="16"/>
  <c r="W56" i="16" s="1"/>
  <c r="N56" i="16"/>
  <c r="O56" i="16"/>
  <c r="X56" i="16"/>
  <c r="AA56" i="16"/>
  <c r="AF56" i="16"/>
  <c r="AH56" i="16"/>
  <c r="AI56" i="16" s="1"/>
  <c r="AK56" i="16"/>
  <c r="AN56" i="16"/>
  <c r="AQ56" i="16"/>
  <c r="K57" i="16"/>
  <c r="W57" i="16" s="1"/>
  <c r="N57" i="16"/>
  <c r="O57" i="16"/>
  <c r="X57" i="16"/>
  <c r="AA57" i="16"/>
  <c r="AF57" i="16"/>
  <c r="AH57" i="16"/>
  <c r="AI57" i="16" s="1"/>
  <c r="AK57" i="16"/>
  <c r="AN57" i="16"/>
  <c r="AQ57" i="16"/>
  <c r="K58" i="16"/>
  <c r="W58" i="16" s="1"/>
  <c r="N58" i="16"/>
  <c r="O58" i="16"/>
  <c r="X58" i="16"/>
  <c r="AA58" i="16"/>
  <c r="AB58" i="16" s="1"/>
  <c r="AF58" i="16"/>
  <c r="AH58" i="16"/>
  <c r="AI58" i="16" s="1"/>
  <c r="AK58" i="16"/>
  <c r="AN58" i="16"/>
  <c r="AO58" i="16" s="1"/>
  <c r="AQ58" i="16"/>
  <c r="AR58" i="16" s="1"/>
  <c r="K59" i="16"/>
  <c r="W59" i="16" s="1"/>
  <c r="N59" i="16"/>
  <c r="O59" i="16"/>
  <c r="X59" i="16"/>
  <c r="AA59" i="16"/>
  <c r="AF59" i="16"/>
  <c r="AH59" i="16"/>
  <c r="AI59" i="16" s="1"/>
  <c r="AK59" i="16"/>
  <c r="AN59" i="16"/>
  <c r="AO59" i="16" s="1"/>
  <c r="AP59" i="16" s="1"/>
  <c r="AQ59" i="16"/>
  <c r="K60" i="16"/>
  <c r="W60" i="16" s="1"/>
  <c r="N60" i="16"/>
  <c r="O60" i="16"/>
  <c r="X60" i="16"/>
  <c r="AA60" i="16"/>
  <c r="AF60" i="16"/>
  <c r="AH60" i="16"/>
  <c r="AI60" i="16" s="1"/>
  <c r="AK60" i="16"/>
  <c r="AN60" i="16"/>
  <c r="AO60" i="16" s="1"/>
  <c r="AQ60" i="16"/>
  <c r="K61" i="16"/>
  <c r="W61" i="16" s="1"/>
  <c r="N61" i="16"/>
  <c r="O61" i="16"/>
  <c r="X61" i="16"/>
  <c r="AA61" i="16"/>
  <c r="AF61" i="16"/>
  <c r="AH61" i="16"/>
  <c r="AI61" i="16" s="1"/>
  <c r="AK61" i="16"/>
  <c r="AN61" i="16"/>
  <c r="AO61" i="16" s="1"/>
  <c r="AP61" i="16" s="1"/>
  <c r="AQ61" i="16"/>
  <c r="K62" i="16"/>
  <c r="W62" i="16" s="1"/>
  <c r="N62" i="16"/>
  <c r="O62" i="16"/>
  <c r="X62" i="16"/>
  <c r="AA62" i="16"/>
  <c r="AF62" i="16"/>
  <c r="AH62" i="16"/>
  <c r="AI62" i="16" s="1"/>
  <c r="AK62" i="16"/>
  <c r="AN62" i="16"/>
  <c r="AO62" i="16" s="1"/>
  <c r="AQ62" i="16"/>
  <c r="K63" i="16"/>
  <c r="W63" i="16" s="1"/>
  <c r="N63" i="16"/>
  <c r="O63" i="16"/>
  <c r="X63" i="16"/>
  <c r="AA63" i="16"/>
  <c r="AF63" i="16"/>
  <c r="AH63" i="16"/>
  <c r="AI63" i="16" s="1"/>
  <c r="AK63" i="16"/>
  <c r="AN63" i="16"/>
  <c r="AO63" i="16" s="1"/>
  <c r="AQ63" i="16"/>
  <c r="K64" i="16"/>
  <c r="W64" i="16" s="1"/>
  <c r="N64" i="16"/>
  <c r="O64" i="16"/>
  <c r="X64" i="16"/>
  <c r="AA64" i="16"/>
  <c r="AF64" i="16"/>
  <c r="AH64" i="16"/>
  <c r="AI64" i="16" s="1"/>
  <c r="AK64" i="16"/>
  <c r="AN64" i="16"/>
  <c r="AQ64" i="16"/>
  <c r="K65" i="16"/>
  <c r="W65" i="16" s="1"/>
  <c r="N65" i="16"/>
  <c r="O65" i="16"/>
  <c r="X65" i="16"/>
  <c r="AA65" i="16"/>
  <c r="AF65" i="16"/>
  <c r="AH65" i="16"/>
  <c r="AI65" i="16" s="1"/>
  <c r="AK65" i="16"/>
  <c r="AN65" i="16"/>
  <c r="AQ65" i="16"/>
  <c r="K66" i="16"/>
  <c r="W66" i="16" s="1"/>
  <c r="N66" i="16"/>
  <c r="O66" i="16"/>
  <c r="X66" i="16"/>
  <c r="AA66" i="16"/>
  <c r="AF66" i="16"/>
  <c r="AH66" i="16"/>
  <c r="AI66" i="16" s="1"/>
  <c r="AK66" i="16"/>
  <c r="AL66" i="16" s="1"/>
  <c r="AN66" i="16"/>
  <c r="AQ66" i="16"/>
  <c r="AR66" i="16" s="1"/>
  <c r="K67" i="16"/>
  <c r="W67" i="16" s="1"/>
  <c r="N67" i="16"/>
  <c r="O67" i="16"/>
  <c r="X67" i="16"/>
  <c r="AA67" i="16"/>
  <c r="AF67" i="16"/>
  <c r="AH67" i="16"/>
  <c r="AI67" i="16" s="1"/>
  <c r="AK67" i="16"/>
  <c r="AN67" i="16"/>
  <c r="AO67" i="16" s="1"/>
  <c r="AP67" i="16" s="1"/>
  <c r="AQ67" i="16"/>
  <c r="K68" i="16"/>
  <c r="W68" i="16" s="1"/>
  <c r="N68" i="16"/>
  <c r="O68" i="16"/>
  <c r="X68" i="16"/>
  <c r="AA68" i="16"/>
  <c r="AF68" i="16"/>
  <c r="AH68" i="16"/>
  <c r="AI68" i="16" s="1"/>
  <c r="AK68" i="16"/>
  <c r="AN68" i="16"/>
  <c r="AO68" i="16" s="1"/>
  <c r="AQ68" i="16"/>
  <c r="K69" i="16"/>
  <c r="W69" i="16" s="1"/>
  <c r="N69" i="16"/>
  <c r="O69" i="16"/>
  <c r="X69" i="16"/>
  <c r="AA69" i="16"/>
  <c r="AF69" i="16"/>
  <c r="AH69" i="16"/>
  <c r="AI69" i="16" s="1"/>
  <c r="AK69" i="16"/>
  <c r="AN69" i="16"/>
  <c r="AO69" i="16" s="1"/>
  <c r="AP69" i="16" s="1"/>
  <c r="AQ69" i="16"/>
  <c r="K70" i="16"/>
  <c r="W70" i="16" s="1"/>
  <c r="N70" i="16"/>
  <c r="O70" i="16"/>
  <c r="X70" i="16"/>
  <c r="AA70" i="16"/>
  <c r="AF70" i="16"/>
  <c r="AH70" i="16"/>
  <c r="AI70" i="16" s="1"/>
  <c r="AK70" i="16"/>
  <c r="AL70" i="16" s="1"/>
  <c r="AN70" i="16"/>
  <c r="AO70" i="16" s="1"/>
  <c r="AQ70" i="16"/>
  <c r="K71" i="16"/>
  <c r="W71" i="16" s="1"/>
  <c r="N71" i="16"/>
  <c r="O71" i="16"/>
  <c r="X71" i="16"/>
  <c r="AA71" i="16"/>
  <c r="AF71" i="16"/>
  <c r="AH71" i="16"/>
  <c r="AI71" i="16" s="1"/>
  <c r="AK71" i="16"/>
  <c r="AN71" i="16"/>
  <c r="AO71" i="16" s="1"/>
  <c r="AQ71" i="16"/>
  <c r="K72" i="16"/>
  <c r="W72" i="16" s="1"/>
  <c r="N72" i="16"/>
  <c r="O72" i="16"/>
  <c r="X72" i="16"/>
  <c r="AA72" i="16"/>
  <c r="AF72" i="16"/>
  <c r="AH72" i="16"/>
  <c r="AI72" i="16" s="1"/>
  <c r="AK72" i="16"/>
  <c r="AN72" i="16"/>
  <c r="AQ72" i="16"/>
  <c r="K73" i="16"/>
  <c r="W73" i="16" s="1"/>
  <c r="N73" i="16"/>
  <c r="O73" i="16"/>
  <c r="X73" i="16"/>
  <c r="AA73" i="16"/>
  <c r="AF73" i="16"/>
  <c r="AH73" i="16"/>
  <c r="AI73" i="16" s="1"/>
  <c r="AK73" i="16"/>
  <c r="AN73" i="16"/>
  <c r="AO73" i="16" s="1"/>
  <c r="AQ73" i="16"/>
  <c r="K74" i="16"/>
  <c r="W74" i="16" s="1"/>
  <c r="N74" i="16"/>
  <c r="O74" i="16"/>
  <c r="X74" i="16"/>
  <c r="AA74" i="16"/>
  <c r="AB74" i="16" s="1"/>
  <c r="AF74" i="16"/>
  <c r="AH74" i="16"/>
  <c r="AI74" i="16" s="1"/>
  <c r="AK74" i="16"/>
  <c r="AL74" i="16" s="1"/>
  <c r="AN74" i="16"/>
  <c r="AQ74" i="16"/>
  <c r="K75" i="16"/>
  <c r="W75" i="16" s="1"/>
  <c r="N75" i="16"/>
  <c r="O75" i="16"/>
  <c r="X75" i="16"/>
  <c r="AA75" i="16"/>
  <c r="AB75" i="16" s="1"/>
  <c r="AF75" i="16"/>
  <c r="AH75" i="16"/>
  <c r="AI75" i="16" s="1"/>
  <c r="AK75" i="16"/>
  <c r="AN75" i="16"/>
  <c r="AO75" i="16" s="1"/>
  <c r="AQ75" i="16"/>
  <c r="K76" i="16"/>
  <c r="W76" i="16" s="1"/>
  <c r="N76" i="16"/>
  <c r="O76" i="16"/>
  <c r="X76" i="16"/>
  <c r="AA76" i="16"/>
  <c r="AF76" i="16"/>
  <c r="AH76" i="16"/>
  <c r="AI76" i="16" s="1"/>
  <c r="AK76" i="16"/>
  <c r="AN76" i="16"/>
  <c r="AQ76" i="16"/>
  <c r="K77" i="16"/>
  <c r="W77" i="16" s="1"/>
  <c r="N77" i="16"/>
  <c r="O77" i="16"/>
  <c r="X77" i="16"/>
  <c r="AA77" i="16"/>
  <c r="AB77" i="16" s="1"/>
  <c r="AF77" i="16"/>
  <c r="AH77" i="16"/>
  <c r="AI77" i="16" s="1"/>
  <c r="AK77" i="16"/>
  <c r="AN77" i="16"/>
  <c r="AO77" i="16" s="1"/>
  <c r="AP77" i="16" s="1"/>
  <c r="AQ77" i="16"/>
  <c r="K78" i="16"/>
  <c r="W78" i="16" s="1"/>
  <c r="N78" i="16"/>
  <c r="O78" i="16"/>
  <c r="X78" i="16"/>
  <c r="AA78" i="16"/>
  <c r="AF78" i="16"/>
  <c r="AH78" i="16"/>
  <c r="AI78" i="16" s="1"/>
  <c r="AK78" i="16"/>
  <c r="AL78" i="16" s="1"/>
  <c r="AN78" i="16"/>
  <c r="AO78" i="16" s="1"/>
  <c r="AQ78" i="16"/>
  <c r="K79" i="16"/>
  <c r="W79" i="16" s="1"/>
  <c r="N79" i="16"/>
  <c r="O79" i="16"/>
  <c r="X79" i="16"/>
  <c r="AA79" i="16"/>
  <c r="AF79" i="16"/>
  <c r="AH79" i="16"/>
  <c r="AI79" i="16" s="1"/>
  <c r="AK79" i="16"/>
  <c r="AN79" i="16"/>
  <c r="AO79" i="16" s="1"/>
  <c r="AP79" i="16" s="1"/>
  <c r="AQ79" i="16"/>
  <c r="K80" i="16"/>
  <c r="W80" i="16" s="1"/>
  <c r="N80" i="16"/>
  <c r="O80" i="16"/>
  <c r="X80" i="16"/>
  <c r="AA80" i="16"/>
  <c r="AF80" i="16"/>
  <c r="AH80" i="16"/>
  <c r="AI80" i="16" s="1"/>
  <c r="AK80" i="16"/>
  <c r="AN80" i="16"/>
  <c r="AO80" i="16" s="1"/>
  <c r="AQ80" i="16"/>
  <c r="K81" i="16"/>
  <c r="W81" i="16" s="1"/>
  <c r="N81" i="16"/>
  <c r="O81" i="16"/>
  <c r="X81" i="16"/>
  <c r="AA81" i="16"/>
  <c r="AF81" i="16"/>
  <c r="AH81" i="16"/>
  <c r="AI81" i="16" s="1"/>
  <c r="AK81" i="16"/>
  <c r="AN81" i="16"/>
  <c r="AO81" i="16" s="1"/>
  <c r="AQ81" i="16"/>
  <c r="K82" i="16"/>
  <c r="W82" i="16" s="1"/>
  <c r="N82" i="16"/>
  <c r="O82" i="16"/>
  <c r="X82" i="16"/>
  <c r="AA82" i="16"/>
  <c r="AF82" i="16"/>
  <c r="AH82" i="16"/>
  <c r="AI82" i="16" s="1"/>
  <c r="AK82" i="16"/>
  <c r="AN82" i="16"/>
  <c r="AO82" i="16" s="1"/>
  <c r="AP82" i="16" s="1"/>
  <c r="AQ82" i="16"/>
  <c r="K83" i="16"/>
  <c r="W83" i="16" s="1"/>
  <c r="N83" i="16"/>
  <c r="O83" i="16"/>
  <c r="X83" i="16"/>
  <c r="AA83" i="16"/>
  <c r="AF83" i="16"/>
  <c r="AH83" i="16"/>
  <c r="AI83" i="16" s="1"/>
  <c r="AK83" i="16"/>
  <c r="AN83" i="16"/>
  <c r="AO83" i="16" s="1"/>
  <c r="AP83" i="16" s="1"/>
  <c r="AQ83" i="16"/>
  <c r="K84" i="16"/>
  <c r="W84" i="16" s="1"/>
  <c r="N84" i="16"/>
  <c r="O84" i="16"/>
  <c r="X84" i="16"/>
  <c r="AA84" i="16"/>
  <c r="AF84" i="16"/>
  <c r="AH84" i="16"/>
  <c r="AI84" i="16" s="1"/>
  <c r="AK84" i="16"/>
  <c r="AN84" i="16"/>
  <c r="AO84" i="16" s="1"/>
  <c r="AQ84" i="16"/>
  <c r="K85" i="16"/>
  <c r="W85" i="16" s="1"/>
  <c r="N85" i="16"/>
  <c r="O85" i="16"/>
  <c r="X85" i="16"/>
  <c r="AA85" i="16"/>
  <c r="AF85" i="16"/>
  <c r="AH85" i="16"/>
  <c r="AI85" i="16" s="1"/>
  <c r="AK85" i="16"/>
  <c r="AN85" i="16"/>
  <c r="AQ85" i="16"/>
  <c r="K86" i="16"/>
  <c r="W86" i="16" s="1"/>
  <c r="N86" i="16"/>
  <c r="O86" i="16"/>
  <c r="X86" i="16"/>
  <c r="AA86" i="16"/>
  <c r="AF86" i="16"/>
  <c r="AH86" i="16"/>
  <c r="AI86" i="16" s="1"/>
  <c r="AK86" i="16"/>
  <c r="AN86" i="16"/>
  <c r="AO86" i="16" s="1"/>
  <c r="AQ86" i="16"/>
  <c r="K87" i="16"/>
  <c r="W87" i="16" s="1"/>
  <c r="N87" i="16"/>
  <c r="O87" i="16"/>
  <c r="X87" i="16"/>
  <c r="AA87" i="16"/>
  <c r="AF87" i="16"/>
  <c r="AH87" i="16"/>
  <c r="AI87" i="16" s="1"/>
  <c r="AK87" i="16"/>
  <c r="AN87" i="16"/>
  <c r="AO87" i="16" s="1"/>
  <c r="AQ87" i="16"/>
  <c r="K88" i="16"/>
  <c r="W88" i="16" s="1"/>
  <c r="N88" i="16"/>
  <c r="O88" i="16"/>
  <c r="X88" i="16"/>
  <c r="AA88" i="16"/>
  <c r="AE88" i="16" s="1"/>
  <c r="AF88" i="16"/>
  <c r="AH88" i="16"/>
  <c r="AI88" i="16" s="1"/>
  <c r="AK88" i="16"/>
  <c r="AN88" i="16"/>
  <c r="AO88" i="16" s="1"/>
  <c r="AP88" i="16" s="1"/>
  <c r="AQ88" i="16"/>
  <c r="K89" i="16"/>
  <c r="W89" i="16" s="1"/>
  <c r="N89" i="16"/>
  <c r="O89" i="16"/>
  <c r="X89" i="16"/>
  <c r="AA89" i="16"/>
  <c r="AF89" i="16"/>
  <c r="AH89" i="16"/>
  <c r="AI89" i="16" s="1"/>
  <c r="AK89" i="16"/>
  <c r="AN89" i="16"/>
  <c r="AO89" i="16" s="1"/>
  <c r="AQ89" i="16"/>
  <c r="K90" i="16"/>
  <c r="W90" i="16" s="1"/>
  <c r="N90" i="16"/>
  <c r="O90" i="16"/>
  <c r="X90" i="16"/>
  <c r="AA90" i="16"/>
  <c r="AF90" i="16"/>
  <c r="AH90" i="16"/>
  <c r="AI90" i="16" s="1"/>
  <c r="AK90" i="16"/>
  <c r="AN90" i="16"/>
  <c r="AO90" i="16" s="1"/>
  <c r="AP90" i="16" s="1"/>
  <c r="AQ90" i="16"/>
  <c r="AR90" i="16" s="1"/>
  <c r="K91" i="16"/>
  <c r="W91" i="16" s="1"/>
  <c r="N91" i="16"/>
  <c r="O91" i="16"/>
  <c r="X91" i="16"/>
  <c r="AA91" i="16"/>
  <c r="AF91" i="16"/>
  <c r="AH91" i="16"/>
  <c r="AI91" i="16" s="1"/>
  <c r="AK91" i="16"/>
  <c r="AN91" i="16"/>
  <c r="AO91" i="16" s="1"/>
  <c r="AP91" i="16" s="1"/>
  <c r="AQ91" i="16"/>
  <c r="K92" i="16"/>
  <c r="W92" i="16" s="1"/>
  <c r="N92" i="16"/>
  <c r="O92" i="16"/>
  <c r="X92" i="16"/>
  <c r="AA92" i="16"/>
  <c r="AF92" i="16"/>
  <c r="AH92" i="16"/>
  <c r="AI92" i="16" s="1"/>
  <c r="AK92" i="16"/>
  <c r="AN92" i="16"/>
  <c r="AQ92" i="16"/>
  <c r="K93" i="16"/>
  <c r="W93" i="16" s="1"/>
  <c r="N93" i="16"/>
  <c r="O93" i="16"/>
  <c r="X93" i="16"/>
  <c r="AA93" i="16"/>
  <c r="AB93" i="16" s="1"/>
  <c r="AF93" i="16"/>
  <c r="AH93" i="16"/>
  <c r="AI93" i="16" s="1"/>
  <c r="AK93" i="16"/>
  <c r="AN93" i="16"/>
  <c r="AO93" i="16" s="1"/>
  <c r="AQ93" i="16"/>
  <c r="K94" i="16"/>
  <c r="W94" i="16" s="1"/>
  <c r="N94" i="16"/>
  <c r="O94" i="16"/>
  <c r="X94" i="16"/>
  <c r="AA94" i="16"/>
  <c r="AF94" i="16"/>
  <c r="AH94" i="16"/>
  <c r="AI94" i="16" s="1"/>
  <c r="AK94" i="16"/>
  <c r="AN94" i="16"/>
  <c r="AO94" i="16" s="1"/>
  <c r="AQ94" i="16"/>
  <c r="K95" i="16"/>
  <c r="W95" i="16" s="1"/>
  <c r="N95" i="16"/>
  <c r="O95" i="16"/>
  <c r="X95" i="16"/>
  <c r="AA95" i="16"/>
  <c r="AF95" i="16"/>
  <c r="AH95" i="16"/>
  <c r="AI95" i="16" s="1"/>
  <c r="AK95" i="16"/>
  <c r="AN95" i="16"/>
  <c r="AO95" i="16" s="1"/>
  <c r="AQ95" i="16"/>
  <c r="K96" i="16"/>
  <c r="W96" i="16" s="1"/>
  <c r="N96" i="16"/>
  <c r="O96" i="16"/>
  <c r="X96" i="16"/>
  <c r="AA96" i="16"/>
  <c r="AF96" i="16"/>
  <c r="AH96" i="16"/>
  <c r="AI96" i="16" s="1"/>
  <c r="AK96" i="16"/>
  <c r="AN96" i="16"/>
  <c r="AQ96" i="16"/>
  <c r="K97" i="16"/>
  <c r="W97" i="16" s="1"/>
  <c r="N97" i="16"/>
  <c r="O97" i="16"/>
  <c r="X97" i="16"/>
  <c r="AA97" i="16"/>
  <c r="AF97" i="16"/>
  <c r="AH97" i="16"/>
  <c r="AI97" i="16" s="1"/>
  <c r="AK97" i="16"/>
  <c r="AN97" i="16"/>
  <c r="AO97" i="16" s="1"/>
  <c r="AQ97" i="16"/>
  <c r="K98" i="16"/>
  <c r="W98" i="16" s="1"/>
  <c r="N98" i="16"/>
  <c r="O98" i="16"/>
  <c r="X98" i="16"/>
  <c r="AA98" i="16"/>
  <c r="AB98" i="16" s="1"/>
  <c r="AF98" i="16"/>
  <c r="AH98" i="16"/>
  <c r="AI98" i="16" s="1"/>
  <c r="AK98" i="16"/>
  <c r="AL98" i="16" s="1"/>
  <c r="AN98" i="16"/>
  <c r="AO98" i="16" s="1"/>
  <c r="AP98" i="16" s="1"/>
  <c r="AQ98" i="16"/>
  <c r="AR98" i="16" s="1"/>
  <c r="K99" i="16"/>
  <c r="W99" i="16" s="1"/>
  <c r="N99" i="16"/>
  <c r="O99" i="16"/>
  <c r="X99" i="16"/>
  <c r="AA99" i="16"/>
  <c r="AB99" i="16" s="1"/>
  <c r="AF99" i="16"/>
  <c r="AH99" i="16"/>
  <c r="AI99" i="16" s="1"/>
  <c r="AK99" i="16"/>
  <c r="AN99" i="16"/>
  <c r="AO99" i="16" s="1"/>
  <c r="AP99" i="16" s="1"/>
  <c r="AQ99" i="16"/>
  <c r="K100" i="16"/>
  <c r="W100" i="16" s="1"/>
  <c r="N100" i="16"/>
  <c r="O100" i="16"/>
  <c r="X100" i="16"/>
  <c r="AA100" i="16"/>
  <c r="AF100" i="16"/>
  <c r="AH100" i="16"/>
  <c r="AI100" i="16" s="1"/>
  <c r="AK100" i="16"/>
  <c r="AN100" i="16"/>
  <c r="AQ100" i="16"/>
  <c r="K101" i="16"/>
  <c r="W101" i="16" s="1"/>
  <c r="N101" i="16"/>
  <c r="O101" i="16"/>
  <c r="X101" i="16"/>
  <c r="AA101" i="16"/>
  <c r="AF101" i="16"/>
  <c r="AH101" i="16"/>
  <c r="AI101" i="16" s="1"/>
  <c r="AK101" i="16"/>
  <c r="AN101" i="16"/>
  <c r="AO101" i="16" s="1"/>
  <c r="AQ101" i="16"/>
  <c r="K102" i="16"/>
  <c r="W102" i="16" s="1"/>
  <c r="N102" i="16"/>
  <c r="O102" i="16"/>
  <c r="X102" i="16"/>
  <c r="AA102" i="16"/>
  <c r="AF102" i="16"/>
  <c r="AH102" i="16"/>
  <c r="AI102" i="16" s="1"/>
  <c r="AK102" i="16"/>
  <c r="AL102" i="16" s="1"/>
  <c r="AN102" i="16"/>
  <c r="AQ102" i="16"/>
  <c r="K103" i="16"/>
  <c r="W103" i="16" s="1"/>
  <c r="N103" i="16"/>
  <c r="O103" i="16"/>
  <c r="X103" i="16"/>
  <c r="AA103" i="16"/>
  <c r="AF103" i="16"/>
  <c r="AH103" i="16"/>
  <c r="AI103" i="16" s="1"/>
  <c r="AK103" i="16"/>
  <c r="AN103" i="16"/>
  <c r="AQ103" i="16"/>
  <c r="K104" i="16"/>
  <c r="W104" i="16" s="1"/>
  <c r="N104" i="16"/>
  <c r="O104" i="16"/>
  <c r="X104" i="16"/>
  <c r="AA104" i="16"/>
  <c r="AF104" i="16"/>
  <c r="AH104" i="16"/>
  <c r="AI104" i="16" s="1"/>
  <c r="AK104" i="16"/>
  <c r="AN104" i="16"/>
  <c r="AO104" i="16" s="1"/>
  <c r="AQ104" i="16"/>
  <c r="K105" i="16"/>
  <c r="W105" i="16" s="1"/>
  <c r="N105" i="16"/>
  <c r="O105" i="16"/>
  <c r="X105" i="16"/>
  <c r="AA105" i="16"/>
  <c r="AF105" i="16"/>
  <c r="AH105" i="16"/>
  <c r="AI105" i="16" s="1"/>
  <c r="AK105" i="16"/>
  <c r="AN105" i="16"/>
  <c r="AO105" i="16" s="1"/>
  <c r="AP105" i="16" s="1"/>
  <c r="AQ105" i="16"/>
  <c r="K106" i="16"/>
  <c r="W106" i="16" s="1"/>
  <c r="N106" i="16"/>
  <c r="O106" i="16"/>
  <c r="X106" i="16"/>
  <c r="AA106" i="16"/>
  <c r="AF106" i="16"/>
  <c r="AH106" i="16"/>
  <c r="AI106" i="16" s="1"/>
  <c r="AK106" i="16"/>
  <c r="AL106" i="16" s="1"/>
  <c r="AN106" i="16"/>
  <c r="AQ106" i="16"/>
  <c r="K107" i="16"/>
  <c r="W107" i="16" s="1"/>
  <c r="N107" i="16"/>
  <c r="O107" i="16"/>
  <c r="X107" i="16"/>
  <c r="AA107" i="16"/>
  <c r="AF107" i="16"/>
  <c r="AH107" i="16"/>
  <c r="AI107" i="16" s="1"/>
  <c r="AK107" i="16"/>
  <c r="AN107" i="16"/>
  <c r="AO107" i="16" s="1"/>
  <c r="AP107" i="16" s="1"/>
  <c r="AQ107" i="16"/>
  <c r="K108" i="16"/>
  <c r="W108" i="16" s="1"/>
  <c r="N108" i="16"/>
  <c r="O108" i="16"/>
  <c r="X108" i="16"/>
  <c r="AA108" i="16"/>
  <c r="AF108" i="16"/>
  <c r="AH108" i="16"/>
  <c r="AI108" i="16" s="1"/>
  <c r="AK108" i="16"/>
  <c r="AN108" i="16"/>
  <c r="AO108" i="16" s="1"/>
  <c r="AP108" i="16" s="1"/>
  <c r="AQ108" i="16"/>
  <c r="K109" i="16"/>
  <c r="W109" i="16" s="1"/>
  <c r="N109" i="16"/>
  <c r="O109" i="16"/>
  <c r="X109" i="16"/>
  <c r="AA109" i="16"/>
  <c r="AF109" i="16"/>
  <c r="AH109" i="16"/>
  <c r="AI109" i="16" s="1"/>
  <c r="AK109" i="16"/>
  <c r="AN109" i="16"/>
  <c r="AO109" i="16" s="1"/>
  <c r="AQ109" i="16"/>
  <c r="K110" i="16"/>
  <c r="W110" i="16" s="1"/>
  <c r="N110" i="16"/>
  <c r="O110" i="16"/>
  <c r="X110" i="16"/>
  <c r="AA110" i="16"/>
  <c r="AF110" i="16"/>
  <c r="AH110" i="16"/>
  <c r="AI110" i="16" s="1"/>
  <c r="AK110" i="16"/>
  <c r="AL110" i="16" s="1"/>
  <c r="AM110" i="16" s="1"/>
  <c r="AN110" i="16"/>
  <c r="AO110" i="16" s="1"/>
  <c r="AQ110" i="16"/>
  <c r="K111" i="16"/>
  <c r="W111" i="16" s="1"/>
  <c r="N111" i="16"/>
  <c r="O111" i="16"/>
  <c r="X111" i="16"/>
  <c r="AA111" i="16"/>
  <c r="AF111" i="16"/>
  <c r="AH111" i="16"/>
  <c r="AI111" i="16" s="1"/>
  <c r="AK111" i="16"/>
  <c r="AN111" i="16"/>
  <c r="AO111" i="16" s="1"/>
  <c r="AQ111" i="16"/>
  <c r="K112" i="16"/>
  <c r="W112" i="16" s="1"/>
  <c r="N112" i="16"/>
  <c r="O112" i="16"/>
  <c r="X112" i="16"/>
  <c r="AA112" i="16"/>
  <c r="AF112" i="16"/>
  <c r="AH112" i="16"/>
  <c r="AI112" i="16" s="1"/>
  <c r="AK112" i="16"/>
  <c r="AN112" i="16"/>
  <c r="AO112" i="16" s="1"/>
  <c r="AQ112" i="16"/>
  <c r="K113" i="16"/>
  <c r="W113" i="16" s="1"/>
  <c r="N113" i="16"/>
  <c r="O113" i="16"/>
  <c r="X113" i="16"/>
  <c r="AA113" i="16"/>
  <c r="AF113" i="16"/>
  <c r="AH113" i="16"/>
  <c r="AI113" i="16" s="1"/>
  <c r="AK113" i="16"/>
  <c r="AN113" i="16"/>
  <c r="AO113" i="16" s="1"/>
  <c r="AP113" i="16" s="1"/>
  <c r="AQ113" i="16"/>
  <c r="K114" i="16"/>
  <c r="W114" i="16" s="1"/>
  <c r="N114" i="16"/>
  <c r="O114" i="16"/>
  <c r="X114" i="16"/>
  <c r="AA114" i="16"/>
  <c r="AF114" i="16"/>
  <c r="AH114" i="16"/>
  <c r="AI114" i="16" s="1"/>
  <c r="AK114" i="16"/>
  <c r="AN114" i="16"/>
  <c r="AQ114" i="16"/>
  <c r="K115" i="16"/>
  <c r="W115" i="16" s="1"/>
  <c r="N115" i="16"/>
  <c r="O115" i="16"/>
  <c r="X115" i="16"/>
  <c r="AA115" i="16"/>
  <c r="AB115" i="16" s="1"/>
  <c r="AF115" i="16"/>
  <c r="AH115" i="16"/>
  <c r="AI115" i="16" s="1"/>
  <c r="AK115" i="16"/>
  <c r="AN115" i="16"/>
  <c r="AO115" i="16" s="1"/>
  <c r="AP115" i="16" s="1"/>
  <c r="AQ115" i="16"/>
  <c r="K116" i="16"/>
  <c r="W116" i="16" s="1"/>
  <c r="N116" i="16"/>
  <c r="O116" i="16"/>
  <c r="X116" i="16"/>
  <c r="AA116" i="16"/>
  <c r="AF116" i="16"/>
  <c r="AH116" i="16"/>
  <c r="AI116" i="16" s="1"/>
  <c r="AK116" i="16"/>
  <c r="AN116" i="16"/>
  <c r="AO116" i="16" s="1"/>
  <c r="AP116" i="16" s="1"/>
  <c r="AQ116" i="16"/>
  <c r="K117" i="16"/>
  <c r="W117" i="16" s="1"/>
  <c r="N117" i="16"/>
  <c r="O117" i="16"/>
  <c r="X117" i="16"/>
  <c r="AA117" i="16"/>
  <c r="AB117" i="16" s="1"/>
  <c r="AF117" i="16"/>
  <c r="AH117" i="16"/>
  <c r="AI117" i="16" s="1"/>
  <c r="AK117" i="16"/>
  <c r="AN117" i="16"/>
  <c r="AO117" i="16" s="1"/>
  <c r="AQ117" i="16"/>
  <c r="K118" i="16"/>
  <c r="W118" i="16" s="1"/>
  <c r="N118" i="16"/>
  <c r="O118" i="16"/>
  <c r="X118" i="16"/>
  <c r="AA118" i="16"/>
  <c r="AF118" i="16"/>
  <c r="AH118" i="16"/>
  <c r="AI118" i="16" s="1"/>
  <c r="AK118" i="16"/>
  <c r="AN118" i="16"/>
  <c r="AO118" i="16" s="1"/>
  <c r="AQ118" i="16"/>
  <c r="K119" i="16"/>
  <c r="W119" i="16" s="1"/>
  <c r="N119" i="16"/>
  <c r="O119" i="16"/>
  <c r="X119" i="16"/>
  <c r="AA119" i="16"/>
  <c r="AF119" i="16"/>
  <c r="AH119" i="16"/>
  <c r="AI119" i="16" s="1"/>
  <c r="AK119" i="16"/>
  <c r="AN119" i="16"/>
  <c r="AO119" i="16" s="1"/>
  <c r="AQ119" i="16"/>
  <c r="K120" i="16"/>
  <c r="W120" i="16" s="1"/>
  <c r="N120" i="16"/>
  <c r="O120" i="16"/>
  <c r="X120" i="16"/>
  <c r="AA120" i="16"/>
  <c r="AE120" i="16" s="1"/>
  <c r="AF120" i="16"/>
  <c r="AH120" i="16"/>
  <c r="AI120" i="16" s="1"/>
  <c r="AK120" i="16"/>
  <c r="AN120" i="16"/>
  <c r="AO120" i="16" s="1"/>
  <c r="AP120" i="16" s="1"/>
  <c r="AQ120" i="16"/>
  <c r="K121" i="16"/>
  <c r="W121" i="16" s="1"/>
  <c r="N121" i="16"/>
  <c r="O121" i="16"/>
  <c r="X121" i="16"/>
  <c r="AA121" i="16"/>
  <c r="AF121" i="16"/>
  <c r="AH121" i="16"/>
  <c r="AI121" i="16" s="1"/>
  <c r="AK121" i="16"/>
  <c r="AN121" i="16"/>
  <c r="AO121" i="16" s="1"/>
  <c r="AP121" i="16" s="1"/>
  <c r="AQ121" i="16"/>
  <c r="K122" i="16"/>
  <c r="W122" i="16" s="1"/>
  <c r="N122" i="16"/>
  <c r="O122" i="16"/>
  <c r="X122" i="16"/>
  <c r="AA122" i="16"/>
  <c r="AB122" i="16" s="1"/>
  <c r="AF122" i="16"/>
  <c r="AH122" i="16"/>
  <c r="AI122" i="16" s="1"/>
  <c r="AK122" i="16"/>
  <c r="AN122" i="16"/>
  <c r="AQ122" i="16"/>
  <c r="AR122" i="16" s="1"/>
  <c r="K123" i="16"/>
  <c r="W123" i="16" s="1"/>
  <c r="N123" i="16"/>
  <c r="O123" i="16"/>
  <c r="X123" i="16"/>
  <c r="AA123" i="16"/>
  <c r="AF123" i="16"/>
  <c r="AH123" i="16"/>
  <c r="AI123" i="16" s="1"/>
  <c r="AK123" i="16"/>
  <c r="AN123" i="16"/>
  <c r="AO123" i="16" s="1"/>
  <c r="AP123" i="16" s="1"/>
  <c r="AQ123" i="16"/>
  <c r="K124" i="16"/>
  <c r="W124" i="16" s="1"/>
  <c r="N124" i="16"/>
  <c r="O124" i="16"/>
  <c r="X124" i="16"/>
  <c r="AA124" i="16"/>
  <c r="AF124" i="16"/>
  <c r="AH124" i="16"/>
  <c r="AI124" i="16" s="1"/>
  <c r="AK124" i="16"/>
  <c r="AN124" i="16"/>
  <c r="AO124" i="16" s="1"/>
  <c r="AP124" i="16" s="1"/>
  <c r="AQ124" i="16"/>
  <c r="K125" i="16"/>
  <c r="W125" i="16" s="1"/>
  <c r="N125" i="16"/>
  <c r="O125" i="16"/>
  <c r="X125" i="16"/>
  <c r="AA125" i="16"/>
  <c r="AF125" i="16"/>
  <c r="AH125" i="16"/>
  <c r="AI125" i="16" s="1"/>
  <c r="AK125" i="16"/>
  <c r="AN125" i="16"/>
  <c r="AO125" i="16" s="1"/>
  <c r="AQ125" i="16"/>
  <c r="K126" i="16"/>
  <c r="W126" i="16" s="1"/>
  <c r="N126" i="16"/>
  <c r="O126" i="16"/>
  <c r="X126" i="16"/>
  <c r="AA126" i="16"/>
  <c r="AF126" i="16"/>
  <c r="AH126" i="16"/>
  <c r="AI126" i="16" s="1"/>
  <c r="AK126" i="16"/>
  <c r="AN126" i="16"/>
  <c r="AO126" i="16" s="1"/>
  <c r="AP126" i="16" s="1"/>
  <c r="AQ126" i="16"/>
  <c r="K127" i="16"/>
  <c r="W127" i="16" s="1"/>
  <c r="N127" i="16"/>
  <c r="O127" i="16"/>
  <c r="X127" i="16"/>
  <c r="AA127" i="16"/>
  <c r="AE127" i="16" s="1"/>
  <c r="AF127" i="16"/>
  <c r="AH127" i="16"/>
  <c r="AI127" i="16" s="1"/>
  <c r="AK127" i="16"/>
  <c r="AN127" i="16"/>
  <c r="AQ127" i="16"/>
  <c r="K128" i="16"/>
  <c r="W128" i="16" s="1"/>
  <c r="N128" i="16"/>
  <c r="O128" i="16"/>
  <c r="X128" i="16"/>
  <c r="AA128" i="16"/>
  <c r="AF128" i="16"/>
  <c r="AH128" i="16"/>
  <c r="AI128" i="16" s="1"/>
  <c r="AK128" i="16"/>
  <c r="AN128" i="16"/>
  <c r="AO128" i="16" s="1"/>
  <c r="AP128" i="16" s="1"/>
  <c r="AQ128" i="16"/>
  <c r="K129" i="16"/>
  <c r="W129" i="16" s="1"/>
  <c r="N129" i="16"/>
  <c r="O129" i="16"/>
  <c r="X129" i="16"/>
  <c r="AA129" i="16"/>
  <c r="AF129" i="16"/>
  <c r="AH129" i="16"/>
  <c r="AI129" i="16" s="1"/>
  <c r="AK129" i="16"/>
  <c r="AN129" i="16"/>
  <c r="AO129" i="16" s="1"/>
  <c r="AQ129" i="16"/>
  <c r="K130" i="16"/>
  <c r="W130" i="16" s="1"/>
  <c r="N130" i="16"/>
  <c r="O130" i="16"/>
  <c r="X130" i="16"/>
  <c r="AA130" i="16"/>
  <c r="AF130" i="16"/>
  <c r="AH130" i="16"/>
  <c r="AI130" i="16" s="1"/>
  <c r="AK130" i="16"/>
  <c r="AL130" i="16" s="1"/>
  <c r="AN130" i="16"/>
  <c r="AO130" i="16" s="1"/>
  <c r="AQ130" i="16"/>
  <c r="AR130" i="16" s="1"/>
  <c r="K131" i="16"/>
  <c r="W131" i="16" s="1"/>
  <c r="N131" i="16"/>
  <c r="O131" i="16"/>
  <c r="X131" i="16"/>
  <c r="AA131" i="16"/>
  <c r="AF131" i="16"/>
  <c r="AH131" i="16"/>
  <c r="AI131" i="16" s="1"/>
  <c r="AK131" i="16"/>
  <c r="AN131" i="16"/>
  <c r="AQ131" i="16"/>
  <c r="K132" i="16"/>
  <c r="W132" i="16" s="1"/>
  <c r="N132" i="16"/>
  <c r="O132" i="16"/>
  <c r="X132" i="16"/>
  <c r="AA132" i="16"/>
  <c r="AF132" i="16"/>
  <c r="AH132" i="16"/>
  <c r="AI132" i="16" s="1"/>
  <c r="AK132" i="16"/>
  <c r="AN132" i="16"/>
  <c r="AO132" i="16" s="1"/>
  <c r="AQ132" i="16"/>
  <c r="K133" i="16"/>
  <c r="W133" i="16" s="1"/>
  <c r="N133" i="16"/>
  <c r="O133" i="16"/>
  <c r="X133" i="16"/>
  <c r="AA133" i="16"/>
  <c r="AF133" i="16"/>
  <c r="AH133" i="16"/>
  <c r="AI133" i="16" s="1"/>
  <c r="AK133" i="16"/>
  <c r="AN133" i="16"/>
  <c r="AO133" i="16" s="1"/>
  <c r="AQ133" i="16"/>
  <c r="K134" i="16"/>
  <c r="W134" i="16" s="1"/>
  <c r="N134" i="16"/>
  <c r="O134" i="16"/>
  <c r="X134" i="16"/>
  <c r="AA134" i="16"/>
  <c r="AF134" i="16"/>
  <c r="AH134" i="16"/>
  <c r="AI134" i="16" s="1"/>
  <c r="AK134" i="16"/>
  <c r="AL134" i="16" s="1"/>
  <c r="AN134" i="16"/>
  <c r="AQ134" i="16"/>
  <c r="K135" i="16"/>
  <c r="W135" i="16" s="1"/>
  <c r="N135" i="16"/>
  <c r="O135" i="16"/>
  <c r="X135" i="16"/>
  <c r="AA135" i="16"/>
  <c r="AF135" i="16"/>
  <c r="AH135" i="16"/>
  <c r="AI135" i="16" s="1"/>
  <c r="AK135" i="16"/>
  <c r="AN135" i="16"/>
  <c r="AO135" i="16" s="1"/>
  <c r="AQ135" i="16"/>
  <c r="K136" i="16"/>
  <c r="W136" i="16" s="1"/>
  <c r="N136" i="16"/>
  <c r="O136" i="16"/>
  <c r="X136" i="16"/>
  <c r="AA136" i="16"/>
  <c r="AF136" i="16"/>
  <c r="AH136" i="16"/>
  <c r="AI136" i="16" s="1"/>
  <c r="AK136" i="16"/>
  <c r="AN136" i="16"/>
  <c r="AO136" i="16" s="1"/>
  <c r="AP136" i="16" s="1"/>
  <c r="AQ136" i="16"/>
  <c r="K137" i="16"/>
  <c r="W137" i="16" s="1"/>
  <c r="N137" i="16"/>
  <c r="O137" i="16"/>
  <c r="X137" i="16"/>
  <c r="AA137" i="16"/>
  <c r="AF137" i="16"/>
  <c r="AH137" i="16"/>
  <c r="AI137" i="16" s="1"/>
  <c r="AK137" i="16"/>
  <c r="AN137" i="16"/>
  <c r="AO137" i="16" s="1"/>
  <c r="AQ137" i="16"/>
  <c r="K138" i="16"/>
  <c r="W138" i="16" s="1"/>
  <c r="N138" i="16"/>
  <c r="O138" i="16"/>
  <c r="X138" i="16"/>
  <c r="AA138" i="16"/>
  <c r="AB138" i="16" s="1"/>
  <c r="AF138" i="16"/>
  <c r="AH138" i="16"/>
  <c r="AI138" i="16" s="1"/>
  <c r="AK138" i="16"/>
  <c r="AL138" i="16" s="1"/>
  <c r="AN138" i="16"/>
  <c r="AO138" i="16" s="1"/>
  <c r="AP138" i="16" s="1"/>
  <c r="AQ138" i="16"/>
  <c r="K139" i="16"/>
  <c r="W139" i="16" s="1"/>
  <c r="N139" i="16"/>
  <c r="O139" i="16"/>
  <c r="X139" i="16"/>
  <c r="AA139" i="16"/>
  <c r="AB139" i="16" s="1"/>
  <c r="AF139" i="16"/>
  <c r="AH139" i="16"/>
  <c r="AI139" i="16" s="1"/>
  <c r="AK139" i="16"/>
  <c r="AN139" i="16"/>
  <c r="AO139" i="16" s="1"/>
  <c r="AP139" i="16" s="1"/>
  <c r="AQ139" i="16"/>
  <c r="K140" i="16"/>
  <c r="W140" i="16" s="1"/>
  <c r="N140" i="16"/>
  <c r="O140" i="16"/>
  <c r="X140" i="16"/>
  <c r="AA140" i="16"/>
  <c r="AF140" i="16"/>
  <c r="AH140" i="16"/>
  <c r="AI140" i="16" s="1"/>
  <c r="AK140" i="16"/>
  <c r="AN140" i="16"/>
  <c r="AO140" i="16" s="1"/>
  <c r="AQ140" i="16"/>
  <c r="K141" i="16"/>
  <c r="W141" i="16" s="1"/>
  <c r="N141" i="16"/>
  <c r="O141" i="16"/>
  <c r="X141" i="16"/>
  <c r="AA141" i="16"/>
  <c r="AB141" i="16" s="1"/>
  <c r="AF141" i="16"/>
  <c r="AH141" i="16"/>
  <c r="AI141" i="16" s="1"/>
  <c r="AK141" i="16"/>
  <c r="AN141" i="16"/>
  <c r="AO141" i="16" s="1"/>
  <c r="AQ141" i="16"/>
  <c r="K142" i="16"/>
  <c r="W142" i="16" s="1"/>
  <c r="N142" i="16"/>
  <c r="O142" i="16"/>
  <c r="X142" i="16"/>
  <c r="AA142" i="16"/>
  <c r="AF142" i="16"/>
  <c r="AH142" i="16"/>
  <c r="AI142" i="16" s="1"/>
  <c r="AK142" i="16"/>
  <c r="AN142" i="16"/>
  <c r="AQ142" i="16"/>
  <c r="K143" i="16"/>
  <c r="W143" i="16" s="1"/>
  <c r="N143" i="16"/>
  <c r="O143" i="16"/>
  <c r="X143" i="16"/>
  <c r="AA143" i="16"/>
  <c r="AF143" i="16"/>
  <c r="AH143" i="16"/>
  <c r="AI143" i="16" s="1"/>
  <c r="AK143" i="16"/>
  <c r="AN143" i="16"/>
  <c r="AO143" i="16" s="1"/>
  <c r="AQ143" i="16"/>
  <c r="K144" i="16"/>
  <c r="W144" i="16" s="1"/>
  <c r="N144" i="16"/>
  <c r="O144" i="16"/>
  <c r="X144" i="16"/>
  <c r="AA144" i="16"/>
  <c r="AF144" i="16"/>
  <c r="AH144" i="16"/>
  <c r="AI144" i="16" s="1"/>
  <c r="AK144" i="16"/>
  <c r="AN144" i="16"/>
  <c r="AQ144" i="16"/>
  <c r="K145" i="16"/>
  <c r="W145" i="16" s="1"/>
  <c r="N145" i="16"/>
  <c r="O145" i="16"/>
  <c r="X145" i="16"/>
  <c r="AA145" i="16"/>
  <c r="AF145" i="16"/>
  <c r="AH145" i="16"/>
  <c r="AI145" i="16" s="1"/>
  <c r="AK145" i="16"/>
  <c r="AN145" i="16"/>
  <c r="AO145" i="16" s="1"/>
  <c r="AQ145" i="16"/>
  <c r="K146" i="16"/>
  <c r="W146" i="16" s="1"/>
  <c r="N146" i="16"/>
  <c r="O146" i="16"/>
  <c r="X146" i="16"/>
  <c r="AA146" i="16"/>
  <c r="AF146" i="16"/>
  <c r="AH146" i="16"/>
  <c r="AI146" i="16" s="1"/>
  <c r="AK146" i="16"/>
  <c r="AN146" i="16"/>
  <c r="AO146" i="16" s="1"/>
  <c r="AP146" i="16" s="1"/>
  <c r="AQ146" i="16"/>
  <c r="K147" i="16"/>
  <c r="W147" i="16" s="1"/>
  <c r="N147" i="16"/>
  <c r="O147" i="16"/>
  <c r="X147" i="16"/>
  <c r="AA147" i="16"/>
  <c r="AF147" i="16"/>
  <c r="AH147" i="16"/>
  <c r="AI147" i="16" s="1"/>
  <c r="AK147" i="16"/>
  <c r="AN147" i="16"/>
  <c r="AO147" i="16" s="1"/>
  <c r="AP147" i="16" s="1"/>
  <c r="AQ147" i="16"/>
  <c r="K148" i="16"/>
  <c r="W148" i="16" s="1"/>
  <c r="N148" i="16"/>
  <c r="O148" i="16"/>
  <c r="X148" i="16"/>
  <c r="AA148" i="16"/>
  <c r="AF148" i="16"/>
  <c r="AH148" i="16"/>
  <c r="AI148" i="16" s="1"/>
  <c r="AK148" i="16"/>
  <c r="AN148" i="16"/>
  <c r="AO148" i="16" s="1"/>
  <c r="AQ148" i="16"/>
  <c r="K149" i="16"/>
  <c r="W149" i="16" s="1"/>
  <c r="N149" i="16"/>
  <c r="O149" i="16"/>
  <c r="X149" i="16"/>
  <c r="AA149" i="16"/>
  <c r="AF149" i="16"/>
  <c r="AH149" i="16"/>
  <c r="AI149" i="16" s="1"/>
  <c r="AK149" i="16"/>
  <c r="AN149" i="16"/>
  <c r="AO149" i="16" s="1"/>
  <c r="AQ149" i="16"/>
  <c r="K150" i="16"/>
  <c r="W150" i="16" s="1"/>
  <c r="N150" i="16"/>
  <c r="O150" i="16"/>
  <c r="X150" i="16"/>
  <c r="AA150" i="16"/>
  <c r="AF150" i="16"/>
  <c r="AH150" i="16"/>
  <c r="AI150" i="16" s="1"/>
  <c r="AK150" i="16"/>
  <c r="AN150" i="16"/>
  <c r="AQ150" i="16"/>
  <c r="K151" i="16"/>
  <c r="W151" i="16" s="1"/>
  <c r="N151" i="16"/>
  <c r="O151" i="16"/>
  <c r="X151" i="16"/>
  <c r="AA151" i="16"/>
  <c r="AF151" i="16"/>
  <c r="AH151" i="16"/>
  <c r="AI151" i="16" s="1"/>
  <c r="AK151" i="16"/>
  <c r="AN151" i="16"/>
  <c r="AO151" i="16" s="1"/>
  <c r="AQ151" i="16"/>
  <c r="K152" i="16"/>
  <c r="W152" i="16" s="1"/>
  <c r="N152" i="16"/>
  <c r="O152" i="16"/>
  <c r="X152" i="16"/>
  <c r="AA152" i="16"/>
  <c r="AF152" i="16"/>
  <c r="AH152" i="16"/>
  <c r="AI152" i="16" s="1"/>
  <c r="AK152" i="16"/>
  <c r="AN152" i="16"/>
  <c r="AQ152" i="16"/>
  <c r="K153" i="16"/>
  <c r="W153" i="16" s="1"/>
  <c r="N153" i="16"/>
  <c r="O153" i="16"/>
  <c r="X153" i="16"/>
  <c r="AA153" i="16"/>
  <c r="AF153" i="16"/>
  <c r="AH153" i="16"/>
  <c r="AI153" i="16" s="1"/>
  <c r="AK153" i="16"/>
  <c r="AN153" i="16"/>
  <c r="AO153" i="16" s="1"/>
  <c r="AQ153" i="16"/>
  <c r="K154" i="16"/>
  <c r="W154" i="16" s="1"/>
  <c r="N154" i="16"/>
  <c r="O154" i="16"/>
  <c r="X154" i="16"/>
  <c r="AA154" i="16"/>
  <c r="AF154" i="16"/>
  <c r="AH154" i="16"/>
  <c r="AI154" i="16" s="1"/>
  <c r="AK154" i="16"/>
  <c r="AN154" i="16"/>
  <c r="AO154" i="16" s="1"/>
  <c r="AQ154" i="16"/>
  <c r="AR154" i="16" s="1"/>
  <c r="K155" i="16"/>
  <c r="W155" i="16" s="1"/>
  <c r="N155" i="16"/>
  <c r="O155" i="16"/>
  <c r="X155" i="16"/>
  <c r="AA155" i="16"/>
  <c r="AF155" i="16"/>
  <c r="AH155" i="16"/>
  <c r="AI155" i="16" s="1"/>
  <c r="AK155" i="16"/>
  <c r="AN155" i="16"/>
  <c r="AO155" i="16" s="1"/>
  <c r="AP155" i="16" s="1"/>
  <c r="AQ155" i="16"/>
  <c r="K156" i="16"/>
  <c r="W156" i="16" s="1"/>
  <c r="N156" i="16"/>
  <c r="O156" i="16"/>
  <c r="X156" i="16"/>
  <c r="AA156" i="16"/>
  <c r="AF156" i="16"/>
  <c r="AH156" i="16"/>
  <c r="AI156" i="16" s="1"/>
  <c r="AK156" i="16"/>
  <c r="AN156" i="16"/>
  <c r="AO156" i="16" s="1"/>
  <c r="AQ156" i="16"/>
  <c r="K157" i="16"/>
  <c r="W157" i="16" s="1"/>
  <c r="N157" i="16"/>
  <c r="O157" i="16"/>
  <c r="X157" i="16"/>
  <c r="AA157" i="16"/>
  <c r="AB157" i="16" s="1"/>
  <c r="AF157" i="16"/>
  <c r="AH157" i="16"/>
  <c r="AI157" i="16" s="1"/>
  <c r="AK157" i="16"/>
  <c r="AN157" i="16"/>
  <c r="AO157" i="16" s="1"/>
  <c r="AQ157" i="16"/>
  <c r="K158" i="16"/>
  <c r="W158" i="16" s="1"/>
  <c r="N158" i="16"/>
  <c r="O158" i="16"/>
  <c r="X158" i="16"/>
  <c r="AA158" i="16"/>
  <c r="AF158" i="16"/>
  <c r="AH158" i="16"/>
  <c r="AI158" i="16" s="1"/>
  <c r="AK158" i="16"/>
  <c r="AN158" i="16"/>
  <c r="AO158" i="16" s="1"/>
  <c r="AQ158" i="16"/>
  <c r="K159" i="16"/>
  <c r="W159" i="16" s="1"/>
  <c r="N159" i="16"/>
  <c r="O159" i="16"/>
  <c r="X159" i="16"/>
  <c r="AA159" i="16"/>
  <c r="AF159" i="16"/>
  <c r="AH159" i="16"/>
  <c r="AI159" i="16" s="1"/>
  <c r="AK159" i="16"/>
  <c r="AN159" i="16"/>
  <c r="AO159" i="16" s="1"/>
  <c r="AQ159" i="16"/>
  <c r="K160" i="16"/>
  <c r="W160" i="16" s="1"/>
  <c r="N160" i="16"/>
  <c r="O160" i="16"/>
  <c r="X160" i="16"/>
  <c r="AA160" i="16"/>
  <c r="AF160" i="16"/>
  <c r="AH160" i="16"/>
  <c r="AI160" i="16" s="1"/>
  <c r="AK160" i="16"/>
  <c r="AN160" i="16"/>
  <c r="AQ160" i="16"/>
  <c r="K161" i="16"/>
  <c r="W161" i="16" s="1"/>
  <c r="N161" i="16"/>
  <c r="O161" i="16"/>
  <c r="X161" i="16"/>
  <c r="AA161" i="16"/>
  <c r="AF161" i="16"/>
  <c r="AH161" i="16"/>
  <c r="AI161" i="16" s="1"/>
  <c r="AK161" i="16"/>
  <c r="AN161" i="16"/>
  <c r="AQ161" i="16"/>
  <c r="K162" i="16"/>
  <c r="W162" i="16" s="1"/>
  <c r="N162" i="16"/>
  <c r="O162" i="16"/>
  <c r="X162" i="16"/>
  <c r="AA162" i="16"/>
  <c r="AB162" i="16" s="1"/>
  <c r="AF162" i="16"/>
  <c r="AH162" i="16"/>
  <c r="AI162" i="16" s="1"/>
  <c r="AK162" i="16"/>
  <c r="AN162" i="16"/>
  <c r="AO162" i="16" s="1"/>
  <c r="AQ162" i="16"/>
  <c r="AR162" i="16" s="1"/>
  <c r="K163" i="16"/>
  <c r="W163" i="16" s="1"/>
  <c r="N163" i="16"/>
  <c r="O163" i="16"/>
  <c r="X163" i="16"/>
  <c r="AA163" i="16"/>
  <c r="AB163" i="16" s="1"/>
  <c r="AF163" i="16"/>
  <c r="AH163" i="16"/>
  <c r="AI163" i="16" s="1"/>
  <c r="AK163" i="16"/>
  <c r="AN163" i="16"/>
  <c r="AO163" i="16" s="1"/>
  <c r="AP163" i="16" s="1"/>
  <c r="AQ163" i="16"/>
  <c r="K164" i="16"/>
  <c r="W164" i="16" s="1"/>
  <c r="N164" i="16"/>
  <c r="O164" i="16"/>
  <c r="X164" i="16"/>
  <c r="AA164" i="16"/>
  <c r="AF164" i="16"/>
  <c r="AH164" i="16"/>
  <c r="AI164" i="16" s="1"/>
  <c r="AK164" i="16"/>
  <c r="AN164" i="16"/>
  <c r="AQ164" i="16"/>
  <c r="K165" i="16"/>
  <c r="W165" i="16" s="1"/>
  <c r="N165" i="16"/>
  <c r="O165" i="16"/>
  <c r="X165" i="16"/>
  <c r="AA165" i="16"/>
  <c r="AF165" i="16"/>
  <c r="AH165" i="16"/>
  <c r="AI165" i="16" s="1"/>
  <c r="AK165" i="16"/>
  <c r="AN165" i="16"/>
  <c r="AO165" i="16" s="1"/>
  <c r="AQ165" i="16"/>
  <c r="K166" i="16"/>
  <c r="W166" i="16" s="1"/>
  <c r="N166" i="16"/>
  <c r="O166" i="16"/>
  <c r="X166" i="16"/>
  <c r="AA166" i="16"/>
  <c r="AF166" i="16"/>
  <c r="AH166" i="16"/>
  <c r="AI166" i="16" s="1"/>
  <c r="AK166" i="16"/>
  <c r="AN166" i="16"/>
  <c r="AQ166" i="16"/>
  <c r="K167" i="16"/>
  <c r="W167" i="16" s="1"/>
  <c r="N167" i="16"/>
  <c r="O167" i="16"/>
  <c r="X167" i="16"/>
  <c r="AA167" i="16"/>
  <c r="AF167" i="16"/>
  <c r="AH167" i="16"/>
  <c r="AI167" i="16" s="1"/>
  <c r="AK167" i="16"/>
  <c r="AN167" i="16"/>
  <c r="AO167" i="16" s="1"/>
  <c r="AQ167" i="16"/>
  <c r="K168" i="16"/>
  <c r="W168" i="16" s="1"/>
  <c r="N168" i="16"/>
  <c r="O168" i="16"/>
  <c r="X168" i="16"/>
  <c r="AA168" i="16"/>
  <c r="AF168" i="16"/>
  <c r="AH168" i="16"/>
  <c r="AI168" i="16" s="1"/>
  <c r="AK168" i="16"/>
  <c r="AN168" i="16"/>
  <c r="AO168" i="16" s="1"/>
  <c r="AQ168" i="16"/>
  <c r="K169" i="16"/>
  <c r="W169" i="16" s="1"/>
  <c r="N169" i="16"/>
  <c r="O169" i="16"/>
  <c r="X169" i="16"/>
  <c r="AA169" i="16"/>
  <c r="AF169" i="16"/>
  <c r="AH169" i="16"/>
  <c r="AI169" i="16" s="1"/>
  <c r="AK169" i="16"/>
  <c r="AN169" i="16"/>
  <c r="AO169" i="16" s="1"/>
  <c r="AQ169" i="16"/>
  <c r="K170" i="16"/>
  <c r="W170" i="16" s="1"/>
  <c r="N170" i="16"/>
  <c r="O170" i="16"/>
  <c r="X170" i="16"/>
  <c r="AA170" i="16"/>
  <c r="AF170" i="16"/>
  <c r="AH170" i="16"/>
  <c r="AI170" i="16" s="1"/>
  <c r="AK170" i="16"/>
  <c r="AN170" i="16"/>
  <c r="AO170" i="16" s="1"/>
  <c r="AQ170" i="16"/>
  <c r="K171" i="16"/>
  <c r="W171" i="16" s="1"/>
  <c r="N171" i="16"/>
  <c r="O171" i="16"/>
  <c r="X171" i="16"/>
  <c r="AA171" i="16"/>
  <c r="AF171" i="16"/>
  <c r="AH171" i="16"/>
  <c r="AI171" i="16" s="1"/>
  <c r="AK171" i="16"/>
  <c r="AN171" i="16"/>
  <c r="AO171" i="16" s="1"/>
  <c r="AP171" i="16" s="1"/>
  <c r="AQ171" i="16"/>
  <c r="K172" i="16"/>
  <c r="W172" i="16" s="1"/>
  <c r="N172" i="16"/>
  <c r="O172" i="16"/>
  <c r="X172" i="16"/>
  <c r="AA172" i="16"/>
  <c r="AF172" i="16"/>
  <c r="AH172" i="16"/>
  <c r="AI172" i="16" s="1"/>
  <c r="AK172" i="16"/>
  <c r="AN172" i="16"/>
  <c r="AO172" i="16" s="1"/>
  <c r="AP172" i="16" s="1"/>
  <c r="AQ172" i="16"/>
  <c r="K173" i="16"/>
  <c r="W173" i="16" s="1"/>
  <c r="N173" i="16"/>
  <c r="O173" i="16"/>
  <c r="X173" i="16"/>
  <c r="AA173" i="16"/>
  <c r="AF173" i="16"/>
  <c r="AH173" i="16"/>
  <c r="AI173" i="16" s="1"/>
  <c r="AK173" i="16"/>
  <c r="AN173" i="16"/>
  <c r="AO173" i="16" s="1"/>
  <c r="AP173" i="16" s="1"/>
  <c r="AQ173" i="16"/>
  <c r="K174" i="16"/>
  <c r="W174" i="16" s="1"/>
  <c r="N174" i="16"/>
  <c r="O174" i="16"/>
  <c r="X174" i="16"/>
  <c r="AA174" i="16"/>
  <c r="AF174" i="16"/>
  <c r="AH174" i="16"/>
  <c r="AI174" i="16" s="1"/>
  <c r="AK174" i="16"/>
  <c r="AN174" i="16"/>
  <c r="AO174" i="16" s="1"/>
  <c r="AQ174" i="16"/>
  <c r="K175" i="16"/>
  <c r="W175" i="16" s="1"/>
  <c r="N175" i="16"/>
  <c r="O175" i="16"/>
  <c r="X175" i="16"/>
  <c r="AA175" i="16"/>
  <c r="AF175" i="16"/>
  <c r="AH175" i="16"/>
  <c r="AI175" i="16" s="1"/>
  <c r="AK175" i="16"/>
  <c r="AN175" i="16"/>
  <c r="AQ175" i="16"/>
  <c r="K176" i="16"/>
  <c r="W176" i="16" s="1"/>
  <c r="N176" i="16"/>
  <c r="O176" i="16"/>
  <c r="X176" i="16"/>
  <c r="AA176" i="16"/>
  <c r="AF176" i="16"/>
  <c r="AH176" i="16"/>
  <c r="AI176" i="16" s="1"/>
  <c r="AK176" i="16"/>
  <c r="AN176" i="16"/>
  <c r="AO176" i="16" s="1"/>
  <c r="AP176" i="16" s="1"/>
  <c r="AQ176" i="16"/>
  <c r="K177" i="16"/>
  <c r="W177" i="16" s="1"/>
  <c r="N177" i="16"/>
  <c r="O177" i="16"/>
  <c r="X177" i="16"/>
  <c r="AA177" i="16"/>
  <c r="AF177" i="16"/>
  <c r="AH177" i="16"/>
  <c r="AI177" i="16" s="1"/>
  <c r="AK177" i="16"/>
  <c r="AN177" i="16"/>
  <c r="AO177" i="16" s="1"/>
  <c r="AP177" i="16" s="1"/>
  <c r="AQ177" i="16"/>
  <c r="K178" i="16"/>
  <c r="W178" i="16" s="1"/>
  <c r="N178" i="16"/>
  <c r="O178" i="16"/>
  <c r="X178" i="16"/>
  <c r="AA178" i="16"/>
  <c r="AF178" i="16"/>
  <c r="AH178" i="16"/>
  <c r="AI178" i="16" s="1"/>
  <c r="AK178" i="16"/>
  <c r="AN178" i="16"/>
  <c r="AO178" i="16" s="1"/>
  <c r="AQ178" i="16"/>
  <c r="K179" i="16"/>
  <c r="W179" i="16" s="1"/>
  <c r="N179" i="16"/>
  <c r="O179" i="16"/>
  <c r="X179" i="16"/>
  <c r="AA179" i="16"/>
  <c r="AB179" i="16" s="1"/>
  <c r="AF179" i="16"/>
  <c r="AH179" i="16"/>
  <c r="AI179" i="16" s="1"/>
  <c r="AK179" i="16"/>
  <c r="AN179" i="16"/>
  <c r="AO179" i="16" s="1"/>
  <c r="AQ179" i="16"/>
  <c r="K180" i="16"/>
  <c r="W180" i="16" s="1"/>
  <c r="N180" i="16"/>
  <c r="O180" i="16"/>
  <c r="X180" i="16"/>
  <c r="AA180" i="16"/>
  <c r="AF180" i="16"/>
  <c r="AH180" i="16"/>
  <c r="AI180" i="16" s="1"/>
  <c r="AK180" i="16"/>
  <c r="AN180" i="16"/>
  <c r="AO180" i="16" s="1"/>
  <c r="AP180" i="16" s="1"/>
  <c r="AQ180" i="16"/>
  <c r="K181" i="16"/>
  <c r="W181" i="16" s="1"/>
  <c r="N181" i="16"/>
  <c r="O181" i="16"/>
  <c r="X181" i="16"/>
  <c r="AA181" i="16"/>
  <c r="AB181" i="16" s="1"/>
  <c r="AF181" i="16"/>
  <c r="AH181" i="16"/>
  <c r="AI181" i="16" s="1"/>
  <c r="AK181" i="16"/>
  <c r="AN181" i="16"/>
  <c r="AO181" i="16" s="1"/>
  <c r="AP181" i="16" s="1"/>
  <c r="AQ181" i="16"/>
  <c r="K182" i="16"/>
  <c r="W182" i="16" s="1"/>
  <c r="N182" i="16"/>
  <c r="O182" i="16"/>
  <c r="X182" i="16"/>
  <c r="AA182" i="16"/>
  <c r="AF182" i="16"/>
  <c r="AH182" i="16"/>
  <c r="AI182" i="16" s="1"/>
  <c r="AK182" i="16"/>
  <c r="AN182" i="16"/>
  <c r="AO182" i="16" s="1"/>
  <c r="AQ182" i="16"/>
  <c r="K183" i="16"/>
  <c r="W183" i="16" s="1"/>
  <c r="N183" i="16"/>
  <c r="O183" i="16"/>
  <c r="X183" i="16"/>
  <c r="AA183" i="16"/>
  <c r="AF183" i="16"/>
  <c r="AH183" i="16"/>
  <c r="AI183" i="16" s="1"/>
  <c r="AK183" i="16"/>
  <c r="AN183" i="16"/>
  <c r="AQ183" i="16"/>
  <c r="K184" i="16"/>
  <c r="W184" i="16" s="1"/>
  <c r="N184" i="16"/>
  <c r="O184" i="16"/>
  <c r="X184" i="16"/>
  <c r="AA184" i="16"/>
  <c r="AF184" i="16"/>
  <c r="AH184" i="16"/>
  <c r="AI184" i="16" s="1"/>
  <c r="AK184" i="16"/>
  <c r="AN184" i="16"/>
  <c r="AO184" i="16" s="1"/>
  <c r="AQ184" i="16"/>
  <c r="K185" i="16"/>
  <c r="W185" i="16" s="1"/>
  <c r="N185" i="16"/>
  <c r="O185" i="16"/>
  <c r="X185" i="16"/>
  <c r="AA185" i="16"/>
  <c r="AF185" i="16"/>
  <c r="AH185" i="16"/>
  <c r="AI185" i="16" s="1"/>
  <c r="AK185" i="16"/>
  <c r="AN185" i="16"/>
  <c r="AO185" i="16" s="1"/>
  <c r="AP185" i="16" s="1"/>
  <c r="AQ185" i="16"/>
  <c r="K186" i="16"/>
  <c r="W186" i="16" s="1"/>
  <c r="N186" i="16"/>
  <c r="O186" i="16"/>
  <c r="X186" i="16"/>
  <c r="AA186" i="16"/>
  <c r="AB186" i="16" s="1"/>
  <c r="AF186" i="16"/>
  <c r="AH186" i="16"/>
  <c r="AI186" i="16" s="1"/>
  <c r="AK186" i="16"/>
  <c r="AN186" i="16"/>
  <c r="AO186" i="16" s="1"/>
  <c r="AQ186" i="16"/>
  <c r="AR186" i="16" s="1"/>
  <c r="K187" i="16"/>
  <c r="W187" i="16" s="1"/>
  <c r="N187" i="16"/>
  <c r="O187" i="16"/>
  <c r="X187" i="16"/>
  <c r="AA187" i="16"/>
  <c r="AF187" i="16"/>
  <c r="AH187" i="16"/>
  <c r="AI187" i="16" s="1"/>
  <c r="AK187" i="16"/>
  <c r="AN187" i="16"/>
  <c r="AO187" i="16" s="1"/>
  <c r="AQ187" i="16"/>
  <c r="K188" i="16"/>
  <c r="W188" i="16" s="1"/>
  <c r="N188" i="16"/>
  <c r="O188" i="16"/>
  <c r="X188" i="16"/>
  <c r="AA188" i="16"/>
  <c r="AF188" i="16"/>
  <c r="AH188" i="16"/>
  <c r="AI188" i="16" s="1"/>
  <c r="AK188" i="16"/>
  <c r="AN188" i="16"/>
  <c r="AO188" i="16" s="1"/>
  <c r="AQ188" i="16"/>
  <c r="K189" i="16"/>
  <c r="W189" i="16" s="1"/>
  <c r="N189" i="16"/>
  <c r="O189" i="16"/>
  <c r="X189" i="16"/>
  <c r="AA189" i="16"/>
  <c r="AF189" i="16"/>
  <c r="AH189" i="16"/>
  <c r="AI189" i="16" s="1"/>
  <c r="AK189" i="16"/>
  <c r="AN189" i="16"/>
  <c r="AO189" i="16" s="1"/>
  <c r="AP189" i="16" s="1"/>
  <c r="AQ189" i="16"/>
  <c r="K190" i="16"/>
  <c r="W190" i="16" s="1"/>
  <c r="N190" i="16"/>
  <c r="O190" i="16"/>
  <c r="X190" i="16"/>
  <c r="AA190" i="16"/>
  <c r="AF190" i="16"/>
  <c r="AH190" i="16"/>
  <c r="AI190" i="16" s="1"/>
  <c r="AK190" i="16"/>
  <c r="AN190" i="16"/>
  <c r="AO190" i="16" s="1"/>
  <c r="AQ190" i="16"/>
  <c r="K191" i="16"/>
  <c r="W191" i="16" s="1"/>
  <c r="N191" i="16"/>
  <c r="O191" i="16"/>
  <c r="X191" i="16"/>
  <c r="AA191" i="16"/>
  <c r="AF191" i="16"/>
  <c r="AH191" i="16"/>
  <c r="AI191" i="16" s="1"/>
  <c r="AK191" i="16"/>
  <c r="AN191" i="16"/>
  <c r="AQ191" i="16"/>
  <c r="K192" i="16"/>
  <c r="W192" i="16" s="1"/>
  <c r="N192" i="16"/>
  <c r="O192" i="16"/>
  <c r="X192" i="16"/>
  <c r="AA192" i="16"/>
  <c r="AF192" i="16"/>
  <c r="AH192" i="16"/>
  <c r="AI192" i="16" s="1"/>
  <c r="AK192" i="16"/>
  <c r="AN192" i="16"/>
  <c r="AO192" i="16" s="1"/>
  <c r="AQ192" i="16"/>
  <c r="K193" i="16"/>
  <c r="W193" i="16" s="1"/>
  <c r="N193" i="16"/>
  <c r="O193" i="16"/>
  <c r="X193" i="16"/>
  <c r="AA193" i="16"/>
  <c r="AF193" i="16"/>
  <c r="AH193" i="16"/>
  <c r="AI193" i="16" s="1"/>
  <c r="AK193" i="16"/>
  <c r="AN193" i="16"/>
  <c r="AQ193" i="16"/>
  <c r="K194" i="16"/>
  <c r="W194" i="16" s="1"/>
  <c r="N194" i="16"/>
  <c r="O194" i="16"/>
  <c r="X194" i="16"/>
  <c r="AA194" i="16"/>
  <c r="AF194" i="16"/>
  <c r="AH194" i="16"/>
  <c r="AI194" i="16" s="1"/>
  <c r="AK194" i="16"/>
  <c r="AN194" i="16"/>
  <c r="AO194" i="16" s="1"/>
  <c r="AQ194" i="16"/>
  <c r="AR194" i="16" s="1"/>
  <c r="K195" i="16"/>
  <c r="W195" i="16" s="1"/>
  <c r="N195" i="16"/>
  <c r="O195" i="16"/>
  <c r="X195" i="16"/>
  <c r="AA195" i="16"/>
  <c r="AF195" i="16"/>
  <c r="AH195" i="16"/>
  <c r="AI195" i="16" s="1"/>
  <c r="AK195" i="16"/>
  <c r="AN195" i="16"/>
  <c r="AO195" i="16" s="1"/>
  <c r="AQ195" i="16"/>
  <c r="K196" i="16"/>
  <c r="W196" i="16" s="1"/>
  <c r="N196" i="16"/>
  <c r="O196" i="16"/>
  <c r="X196" i="16"/>
  <c r="AA196" i="16"/>
  <c r="AF196" i="16"/>
  <c r="AH196" i="16"/>
  <c r="AI196" i="16" s="1"/>
  <c r="AK196" i="16"/>
  <c r="AN196" i="16"/>
  <c r="AQ196" i="16"/>
  <c r="K197" i="16"/>
  <c r="W197" i="16" s="1"/>
  <c r="N197" i="16"/>
  <c r="O197" i="16"/>
  <c r="X197" i="16"/>
  <c r="AA197" i="16"/>
  <c r="AF197" i="16"/>
  <c r="AH197" i="16"/>
  <c r="AI197" i="16" s="1"/>
  <c r="AK197" i="16"/>
  <c r="AN197" i="16"/>
  <c r="AO197" i="16" s="1"/>
  <c r="AP197" i="16" s="1"/>
  <c r="AQ197" i="16"/>
  <c r="K198" i="16"/>
  <c r="W198" i="16" s="1"/>
  <c r="N198" i="16"/>
  <c r="O198" i="16"/>
  <c r="X198" i="16"/>
  <c r="AA198" i="16"/>
  <c r="AF198" i="16"/>
  <c r="AH198" i="16"/>
  <c r="AI198" i="16" s="1"/>
  <c r="AK198" i="16"/>
  <c r="AN198" i="16"/>
  <c r="AO198" i="16" s="1"/>
  <c r="AQ198" i="16"/>
  <c r="K199" i="16"/>
  <c r="W199" i="16" s="1"/>
  <c r="N199" i="16"/>
  <c r="O199" i="16"/>
  <c r="X199" i="16"/>
  <c r="AA199" i="16"/>
  <c r="AF199" i="16"/>
  <c r="AH199" i="16"/>
  <c r="AI199" i="16" s="1"/>
  <c r="AK199" i="16"/>
  <c r="AN199" i="16"/>
  <c r="AQ199" i="16"/>
  <c r="K200" i="16"/>
  <c r="W200" i="16" s="1"/>
  <c r="N200" i="16"/>
  <c r="O200" i="16"/>
  <c r="X200" i="16"/>
  <c r="AA200" i="16"/>
  <c r="AF200" i="16"/>
  <c r="AH200" i="16"/>
  <c r="AI200" i="16" s="1"/>
  <c r="AK200" i="16"/>
  <c r="AN200" i="16"/>
  <c r="AO200" i="16" s="1"/>
  <c r="AQ200" i="16"/>
  <c r="K201" i="16"/>
  <c r="W201" i="16" s="1"/>
  <c r="N201" i="16"/>
  <c r="O201" i="16"/>
  <c r="X201" i="16"/>
  <c r="AA201" i="16"/>
  <c r="AF201" i="16"/>
  <c r="AH201" i="16"/>
  <c r="AI201" i="16" s="1"/>
  <c r="AK201" i="16"/>
  <c r="AN201" i="16"/>
  <c r="AO201" i="16" s="1"/>
  <c r="AP201" i="16" s="1"/>
  <c r="AQ201" i="16"/>
  <c r="K202" i="16"/>
  <c r="W202" i="16" s="1"/>
  <c r="N202" i="16"/>
  <c r="O202" i="16"/>
  <c r="X202" i="16"/>
  <c r="AA202" i="16"/>
  <c r="AB202" i="16" s="1"/>
  <c r="AF202" i="16"/>
  <c r="AH202" i="16"/>
  <c r="AI202" i="16" s="1"/>
  <c r="AK202" i="16"/>
  <c r="AN202" i="16"/>
  <c r="AO202" i="16" s="1"/>
  <c r="AP202" i="16" s="1"/>
  <c r="AQ202" i="16"/>
  <c r="K203" i="16"/>
  <c r="W203" i="16" s="1"/>
  <c r="N203" i="16"/>
  <c r="O203" i="16"/>
  <c r="X203" i="16"/>
  <c r="AA203" i="16"/>
  <c r="AB203" i="16" s="1"/>
  <c r="AF203" i="16"/>
  <c r="AH203" i="16"/>
  <c r="AI203" i="16" s="1"/>
  <c r="AK203" i="16"/>
  <c r="AN203" i="16"/>
  <c r="AO203" i="16" s="1"/>
  <c r="AQ203" i="16"/>
  <c r="K204" i="16"/>
  <c r="W204" i="16" s="1"/>
  <c r="N204" i="16"/>
  <c r="O204" i="16"/>
  <c r="X204" i="16"/>
  <c r="AA204" i="16"/>
  <c r="AF204" i="16"/>
  <c r="AH204" i="16"/>
  <c r="AI204" i="16" s="1"/>
  <c r="AK204" i="16"/>
  <c r="AN204" i="16"/>
  <c r="AO204" i="16" s="1"/>
  <c r="AQ204" i="16"/>
  <c r="K205" i="16"/>
  <c r="W205" i="16" s="1"/>
  <c r="N205" i="16"/>
  <c r="O205" i="16"/>
  <c r="X205" i="16"/>
  <c r="AA205" i="16"/>
  <c r="AB205" i="16" s="1"/>
  <c r="AF205" i="16"/>
  <c r="AH205" i="16"/>
  <c r="AI205" i="16" s="1"/>
  <c r="AK205" i="16"/>
  <c r="AN205" i="16"/>
  <c r="AO205" i="16" s="1"/>
  <c r="AP205" i="16" s="1"/>
  <c r="AQ205" i="16"/>
  <c r="K206" i="16"/>
  <c r="W206" i="16" s="1"/>
  <c r="N206" i="16"/>
  <c r="O206" i="16"/>
  <c r="X206" i="16"/>
  <c r="AA206" i="16"/>
  <c r="AF206" i="16"/>
  <c r="AH206" i="16"/>
  <c r="AI206" i="16" s="1"/>
  <c r="AK206" i="16"/>
  <c r="AN206" i="16"/>
  <c r="AQ206" i="16"/>
  <c r="K207" i="16"/>
  <c r="W207" i="16" s="1"/>
  <c r="N207" i="16"/>
  <c r="O207" i="16"/>
  <c r="X207" i="16"/>
  <c r="AA207" i="16"/>
  <c r="AF207" i="16"/>
  <c r="AH207" i="16"/>
  <c r="AI207" i="16" s="1"/>
  <c r="AK207" i="16"/>
  <c r="AN207" i="16"/>
  <c r="AO207" i="16" s="1"/>
  <c r="AQ207" i="16"/>
  <c r="K208" i="16"/>
  <c r="W208" i="16" s="1"/>
  <c r="N208" i="16"/>
  <c r="O208" i="16"/>
  <c r="X208" i="16"/>
  <c r="AA208" i="16"/>
  <c r="AF208" i="16"/>
  <c r="AH208" i="16"/>
  <c r="AI208" i="16" s="1"/>
  <c r="AK208" i="16"/>
  <c r="AN208" i="16"/>
  <c r="AQ208" i="16"/>
  <c r="K209" i="16"/>
  <c r="W209" i="16" s="1"/>
  <c r="N209" i="16"/>
  <c r="O209" i="16"/>
  <c r="X209" i="16"/>
  <c r="AA209" i="16"/>
  <c r="AF209" i="16"/>
  <c r="AH209" i="16"/>
  <c r="AI209" i="16" s="1"/>
  <c r="AK209" i="16"/>
  <c r="AN209" i="16"/>
  <c r="AO209" i="16" s="1"/>
  <c r="AQ209" i="16"/>
  <c r="K210" i="16"/>
  <c r="W210" i="16" s="1"/>
  <c r="N210" i="16"/>
  <c r="O210" i="16"/>
  <c r="X210" i="16"/>
  <c r="AA210" i="16"/>
  <c r="AE210" i="16" s="1"/>
  <c r="AF210" i="16"/>
  <c r="AH210" i="16"/>
  <c r="AI210" i="16" s="1"/>
  <c r="AK210" i="16"/>
  <c r="AN210" i="16"/>
  <c r="AO210" i="16" s="1"/>
  <c r="AQ210" i="16"/>
  <c r="K211" i="16"/>
  <c r="W211" i="16" s="1"/>
  <c r="N211" i="16"/>
  <c r="O211" i="16"/>
  <c r="X211" i="16"/>
  <c r="AA211" i="16"/>
  <c r="AF211" i="16"/>
  <c r="AH211" i="16"/>
  <c r="AI211" i="16" s="1"/>
  <c r="AK211" i="16"/>
  <c r="AN211" i="16"/>
  <c r="AO211" i="16" s="1"/>
  <c r="AQ211" i="16"/>
  <c r="K212" i="16"/>
  <c r="W212" i="16" s="1"/>
  <c r="N212" i="16"/>
  <c r="O212" i="16"/>
  <c r="X212" i="16"/>
  <c r="AA212" i="16"/>
  <c r="AF212" i="16"/>
  <c r="AH212" i="16"/>
  <c r="AI212" i="16" s="1"/>
  <c r="AK212" i="16"/>
  <c r="AN212" i="16"/>
  <c r="AO212" i="16" s="1"/>
  <c r="AP212" i="16" s="1"/>
  <c r="AQ212" i="16"/>
  <c r="K213" i="16"/>
  <c r="W213" i="16" s="1"/>
  <c r="N213" i="16"/>
  <c r="O213" i="16"/>
  <c r="X213" i="16"/>
  <c r="AA213" i="16"/>
  <c r="AF213" i="16"/>
  <c r="AH213" i="16"/>
  <c r="AI213" i="16" s="1"/>
  <c r="AK213" i="16"/>
  <c r="AN213" i="16"/>
  <c r="AO213" i="16" s="1"/>
  <c r="AP213" i="16" s="1"/>
  <c r="AQ213" i="16"/>
  <c r="K214" i="16"/>
  <c r="W214" i="16" s="1"/>
  <c r="N214" i="16"/>
  <c r="O214" i="16"/>
  <c r="X214" i="16"/>
  <c r="AA214" i="16"/>
  <c r="AF214" i="16"/>
  <c r="AH214" i="16"/>
  <c r="AI214" i="16" s="1"/>
  <c r="AK214" i="16"/>
  <c r="AN214" i="16"/>
  <c r="AQ214" i="16"/>
  <c r="K215" i="16"/>
  <c r="W215" i="16" s="1"/>
  <c r="N215" i="16"/>
  <c r="O215" i="16"/>
  <c r="X215" i="16"/>
  <c r="AA215" i="16"/>
  <c r="AF215" i="16"/>
  <c r="AH215" i="16"/>
  <c r="AI215" i="16" s="1"/>
  <c r="AK215" i="16"/>
  <c r="AN215" i="16"/>
  <c r="AO215" i="16" s="1"/>
  <c r="AQ215" i="16"/>
  <c r="K216" i="16"/>
  <c r="W216" i="16" s="1"/>
  <c r="N216" i="16"/>
  <c r="O216" i="16"/>
  <c r="X216" i="16"/>
  <c r="AA216" i="16"/>
  <c r="AE216" i="16" s="1"/>
  <c r="AF216" i="16"/>
  <c r="AH216" i="16"/>
  <c r="AI216" i="16" s="1"/>
  <c r="AK216" i="16"/>
  <c r="AN216" i="16"/>
  <c r="AO216" i="16" s="1"/>
  <c r="AQ216" i="16"/>
  <c r="K217" i="16"/>
  <c r="W217" i="16" s="1"/>
  <c r="N217" i="16"/>
  <c r="O217" i="16"/>
  <c r="X217" i="16"/>
  <c r="AA217" i="16"/>
  <c r="AF217" i="16"/>
  <c r="AH217" i="16"/>
  <c r="AI217" i="16" s="1"/>
  <c r="AK217" i="16"/>
  <c r="AN217" i="16"/>
  <c r="AQ217" i="16"/>
  <c r="K218" i="16"/>
  <c r="W218" i="16" s="1"/>
  <c r="N218" i="16"/>
  <c r="O218" i="16"/>
  <c r="X218" i="16"/>
  <c r="AA218" i="16"/>
  <c r="AF218" i="16"/>
  <c r="AH218" i="16"/>
  <c r="AI218" i="16" s="1"/>
  <c r="AK218" i="16"/>
  <c r="AN218" i="16"/>
  <c r="AQ218" i="16"/>
  <c r="AR218" i="16" s="1"/>
  <c r="K219" i="16"/>
  <c r="W219" i="16" s="1"/>
  <c r="N219" i="16"/>
  <c r="O219" i="16"/>
  <c r="X219" i="16"/>
  <c r="AA219" i="16"/>
  <c r="AF219" i="16"/>
  <c r="AH219" i="16"/>
  <c r="AI219" i="16" s="1"/>
  <c r="AK219" i="16"/>
  <c r="AN219" i="16"/>
  <c r="AQ219" i="16"/>
  <c r="K220" i="16"/>
  <c r="W220" i="16" s="1"/>
  <c r="N220" i="16"/>
  <c r="O220" i="16"/>
  <c r="X220" i="16"/>
  <c r="AA220" i="16"/>
  <c r="AF220" i="16"/>
  <c r="AH220" i="16"/>
  <c r="AI220" i="16" s="1"/>
  <c r="AK220" i="16"/>
  <c r="AN220" i="16"/>
  <c r="AO220" i="16" s="1"/>
  <c r="AQ220" i="16"/>
  <c r="K221" i="16"/>
  <c r="W221" i="16" s="1"/>
  <c r="N221" i="16"/>
  <c r="O221" i="16"/>
  <c r="X221" i="16"/>
  <c r="AA221" i="16"/>
  <c r="AB221" i="16" s="1"/>
  <c r="AF221" i="16"/>
  <c r="AH221" i="16"/>
  <c r="AI221" i="16" s="1"/>
  <c r="AK221" i="16"/>
  <c r="AN221" i="16"/>
  <c r="AO221" i="16" s="1"/>
  <c r="AQ221" i="16"/>
  <c r="K222" i="16"/>
  <c r="W222" i="16" s="1"/>
  <c r="N222" i="16"/>
  <c r="O222" i="16"/>
  <c r="X222" i="16"/>
  <c r="AA222" i="16"/>
  <c r="AF222" i="16"/>
  <c r="AH222" i="16"/>
  <c r="AI222" i="16" s="1"/>
  <c r="AK222" i="16"/>
  <c r="AN222" i="16"/>
  <c r="AO222" i="16" s="1"/>
  <c r="AP222" i="16" s="1"/>
  <c r="AQ222" i="16"/>
  <c r="K223" i="16"/>
  <c r="W223" i="16" s="1"/>
  <c r="N223" i="16"/>
  <c r="O223" i="16"/>
  <c r="X223" i="16"/>
  <c r="AA223" i="16"/>
  <c r="AF223" i="16"/>
  <c r="AH223" i="16"/>
  <c r="AI223" i="16" s="1"/>
  <c r="AK223" i="16"/>
  <c r="AN223" i="16"/>
  <c r="AO223" i="16" s="1"/>
  <c r="AP223" i="16" s="1"/>
  <c r="AQ223" i="16"/>
  <c r="K224" i="16"/>
  <c r="W224" i="16" s="1"/>
  <c r="N224" i="16"/>
  <c r="O224" i="16"/>
  <c r="X224" i="16"/>
  <c r="AA224" i="16"/>
  <c r="AF224" i="16"/>
  <c r="AH224" i="16"/>
  <c r="AI224" i="16" s="1"/>
  <c r="AK224" i="16"/>
  <c r="AN224" i="16"/>
  <c r="AQ224" i="16"/>
  <c r="K225" i="16"/>
  <c r="W225" i="16" s="1"/>
  <c r="N225" i="16"/>
  <c r="O225" i="16"/>
  <c r="X225" i="16"/>
  <c r="AA225" i="16"/>
  <c r="AF225" i="16"/>
  <c r="AH225" i="16"/>
  <c r="AI225" i="16" s="1"/>
  <c r="AK225" i="16"/>
  <c r="AN225" i="16"/>
  <c r="AQ225" i="16"/>
  <c r="K226" i="16"/>
  <c r="W226" i="16" s="1"/>
  <c r="N226" i="16"/>
  <c r="O226" i="16"/>
  <c r="X226" i="16"/>
  <c r="AA226" i="16"/>
  <c r="AB226" i="16" s="1"/>
  <c r="AF226" i="16"/>
  <c r="AH226" i="16"/>
  <c r="AI226" i="16" s="1"/>
  <c r="AK226" i="16"/>
  <c r="AN226" i="16"/>
  <c r="AQ226" i="16"/>
  <c r="AR226" i="16" s="1"/>
  <c r="K227" i="16"/>
  <c r="W227" i="16" s="1"/>
  <c r="N227" i="16"/>
  <c r="O227" i="16"/>
  <c r="X227" i="16"/>
  <c r="AA227" i="16"/>
  <c r="AB227" i="16" s="1"/>
  <c r="AF227" i="16"/>
  <c r="AH227" i="16"/>
  <c r="AI227" i="16" s="1"/>
  <c r="AK227" i="16"/>
  <c r="AN227" i="16"/>
  <c r="AQ227" i="16"/>
  <c r="K228" i="16"/>
  <c r="W228" i="16" s="1"/>
  <c r="N228" i="16"/>
  <c r="O228" i="16"/>
  <c r="X228" i="16"/>
  <c r="AA228" i="16"/>
  <c r="AF228" i="16"/>
  <c r="AH228" i="16"/>
  <c r="AI228" i="16" s="1"/>
  <c r="AK228" i="16"/>
  <c r="AN228" i="16"/>
  <c r="AO228" i="16" s="1"/>
  <c r="AP228" i="16" s="1"/>
  <c r="AQ228" i="16"/>
  <c r="K229" i="16"/>
  <c r="W229" i="16" s="1"/>
  <c r="N229" i="16"/>
  <c r="O229" i="16"/>
  <c r="X229" i="16"/>
  <c r="AA229" i="16"/>
  <c r="AF229" i="16"/>
  <c r="AH229" i="16"/>
  <c r="AI229" i="16" s="1"/>
  <c r="AK229" i="16"/>
  <c r="AN229" i="16"/>
  <c r="AO229" i="16" s="1"/>
  <c r="AQ229" i="16"/>
  <c r="K230" i="16"/>
  <c r="W230" i="16" s="1"/>
  <c r="N230" i="16"/>
  <c r="O230" i="16"/>
  <c r="X230" i="16"/>
  <c r="AA230" i="16"/>
  <c r="AF230" i="16"/>
  <c r="AH230" i="16"/>
  <c r="AI230" i="16" s="1"/>
  <c r="AK230" i="16"/>
  <c r="AN230" i="16"/>
  <c r="AO230" i="16" s="1"/>
  <c r="AP230" i="16" s="1"/>
  <c r="AQ230" i="16"/>
  <c r="K231" i="16"/>
  <c r="W231" i="16" s="1"/>
  <c r="N231" i="16"/>
  <c r="O231" i="16"/>
  <c r="X231" i="16"/>
  <c r="AA231" i="16"/>
  <c r="AF231" i="16"/>
  <c r="AH231" i="16"/>
  <c r="AI231" i="16" s="1"/>
  <c r="AK231" i="16"/>
  <c r="AN231" i="16"/>
  <c r="AO231" i="16" s="1"/>
  <c r="AP231" i="16" s="1"/>
  <c r="AQ231" i="16"/>
  <c r="K232" i="16"/>
  <c r="W232" i="16" s="1"/>
  <c r="N232" i="16"/>
  <c r="O232" i="16"/>
  <c r="X232" i="16"/>
  <c r="AA232" i="16"/>
  <c r="AF232" i="16"/>
  <c r="AH232" i="16"/>
  <c r="AI232" i="16" s="1"/>
  <c r="AK232" i="16"/>
  <c r="AN232" i="16"/>
  <c r="AO232" i="16" s="1"/>
  <c r="AP232" i="16" s="1"/>
  <c r="AQ232" i="16"/>
  <c r="K233" i="16"/>
  <c r="W233" i="16" s="1"/>
  <c r="N233" i="16"/>
  <c r="O233" i="16"/>
  <c r="X233" i="16"/>
  <c r="AA233" i="16"/>
  <c r="AF233" i="16"/>
  <c r="AH233" i="16"/>
  <c r="AI233" i="16" s="1"/>
  <c r="AK233" i="16"/>
  <c r="AN233" i="16"/>
  <c r="AO233" i="16" s="1"/>
  <c r="AQ233" i="16"/>
  <c r="K234" i="16"/>
  <c r="W234" i="16" s="1"/>
  <c r="N234" i="16"/>
  <c r="O234" i="16"/>
  <c r="X234" i="16"/>
  <c r="AA234" i="16"/>
  <c r="AF234" i="16"/>
  <c r="AH234" i="16"/>
  <c r="AI234" i="16" s="1"/>
  <c r="AK234" i="16"/>
  <c r="AN234" i="16"/>
  <c r="AQ234" i="16"/>
  <c r="K235" i="16"/>
  <c r="W235" i="16" s="1"/>
  <c r="N235" i="16"/>
  <c r="O235" i="16"/>
  <c r="X235" i="16"/>
  <c r="AA235" i="16"/>
  <c r="AF235" i="16"/>
  <c r="AH235" i="16"/>
  <c r="AI235" i="16" s="1"/>
  <c r="AK235" i="16"/>
  <c r="AN235" i="16"/>
  <c r="AO235" i="16" s="1"/>
  <c r="AQ235" i="16"/>
  <c r="K236" i="16"/>
  <c r="W236" i="16" s="1"/>
  <c r="N236" i="16"/>
  <c r="O236" i="16"/>
  <c r="X236" i="16"/>
  <c r="AA236" i="16"/>
  <c r="AF236" i="16"/>
  <c r="AH236" i="16"/>
  <c r="AI236" i="16" s="1"/>
  <c r="AK236" i="16"/>
  <c r="AN236" i="16"/>
  <c r="AQ236" i="16"/>
  <c r="K237" i="16"/>
  <c r="W237" i="16" s="1"/>
  <c r="N237" i="16"/>
  <c r="O237" i="16"/>
  <c r="X237" i="16"/>
  <c r="AA237" i="16"/>
  <c r="AF237" i="16"/>
  <c r="AH237" i="16"/>
  <c r="AI237" i="16" s="1"/>
  <c r="AK237" i="16"/>
  <c r="AN237" i="16"/>
  <c r="AO237" i="16" s="1"/>
  <c r="AQ237" i="16"/>
  <c r="K238" i="16"/>
  <c r="W238" i="16" s="1"/>
  <c r="N238" i="16"/>
  <c r="O238" i="16"/>
  <c r="X238" i="16"/>
  <c r="AA238" i="16"/>
  <c r="AF238" i="16"/>
  <c r="AH238" i="16"/>
  <c r="AI238" i="16" s="1"/>
  <c r="AK238" i="16"/>
  <c r="AN238" i="16"/>
  <c r="AO238" i="16" s="1"/>
  <c r="AP238" i="16" s="1"/>
  <c r="AQ238" i="16"/>
  <c r="K239" i="16"/>
  <c r="W239" i="16" s="1"/>
  <c r="N239" i="16"/>
  <c r="O239" i="16"/>
  <c r="X239" i="16"/>
  <c r="AA239" i="16"/>
  <c r="AF239" i="16"/>
  <c r="AH239" i="16"/>
  <c r="AI239" i="16" s="1"/>
  <c r="AK239" i="16"/>
  <c r="AN239" i="16"/>
  <c r="AO239" i="16" s="1"/>
  <c r="AP239" i="16" s="1"/>
  <c r="AQ239" i="16"/>
  <c r="K240" i="16"/>
  <c r="W240" i="16" s="1"/>
  <c r="N240" i="16"/>
  <c r="O240" i="16"/>
  <c r="X240" i="16"/>
  <c r="AA240" i="16"/>
  <c r="AF240" i="16"/>
  <c r="AH240" i="16"/>
  <c r="AI240" i="16" s="1"/>
  <c r="AK240" i="16"/>
  <c r="AN240" i="16"/>
  <c r="AO240" i="16" s="1"/>
  <c r="AQ240" i="16"/>
  <c r="K241" i="16"/>
  <c r="W241" i="16" s="1"/>
  <c r="N241" i="16"/>
  <c r="O241" i="16"/>
  <c r="X241" i="16"/>
  <c r="AA241" i="16"/>
  <c r="AF241" i="16"/>
  <c r="AH241" i="16"/>
  <c r="AI241" i="16" s="1"/>
  <c r="AK241" i="16"/>
  <c r="AN241" i="16"/>
  <c r="AQ241" i="16"/>
  <c r="K242" i="16"/>
  <c r="W242" i="16" s="1"/>
  <c r="N242" i="16"/>
  <c r="O242" i="16"/>
  <c r="X242" i="16"/>
  <c r="AA242" i="16"/>
  <c r="AF242" i="16"/>
  <c r="AH242" i="16"/>
  <c r="AI242" i="16" s="1"/>
  <c r="AK242" i="16"/>
  <c r="AN242" i="16"/>
  <c r="AQ242" i="16"/>
  <c r="K243" i="16"/>
  <c r="W243" i="16" s="1"/>
  <c r="N243" i="16"/>
  <c r="O243" i="16"/>
  <c r="X243" i="16"/>
  <c r="AA243" i="16"/>
  <c r="AB243" i="16" s="1"/>
  <c r="AF243" i="16"/>
  <c r="AH243" i="16"/>
  <c r="AI243" i="16" s="1"/>
  <c r="AK243" i="16"/>
  <c r="AN243" i="16"/>
  <c r="AO243" i="16" s="1"/>
  <c r="AQ243" i="16"/>
  <c r="K244" i="16"/>
  <c r="W244" i="16" s="1"/>
  <c r="N244" i="16"/>
  <c r="O244" i="16"/>
  <c r="X244" i="16"/>
  <c r="AA244" i="16"/>
  <c r="AF244" i="16"/>
  <c r="AH244" i="16"/>
  <c r="AI244" i="16" s="1"/>
  <c r="AK244" i="16"/>
  <c r="AN244" i="16"/>
  <c r="AQ244" i="16"/>
  <c r="K245" i="16"/>
  <c r="W245" i="16" s="1"/>
  <c r="N245" i="16"/>
  <c r="O245" i="16"/>
  <c r="X245" i="16"/>
  <c r="AA245" i="16"/>
  <c r="AB245" i="16" s="1"/>
  <c r="AF245" i="16"/>
  <c r="AH245" i="16"/>
  <c r="AI245" i="16" s="1"/>
  <c r="AK245" i="16"/>
  <c r="AN245" i="16"/>
  <c r="AO245" i="16" s="1"/>
  <c r="AQ245" i="16"/>
  <c r="K246" i="16"/>
  <c r="W246" i="16" s="1"/>
  <c r="N246" i="16"/>
  <c r="O246" i="16"/>
  <c r="X246" i="16"/>
  <c r="AA246" i="16"/>
  <c r="AF246" i="16"/>
  <c r="AH246" i="16"/>
  <c r="AI246" i="16" s="1"/>
  <c r="AK246" i="16"/>
  <c r="AN246" i="16"/>
  <c r="AO246" i="16" s="1"/>
  <c r="AQ246" i="16"/>
  <c r="K247" i="16"/>
  <c r="W247" i="16" s="1"/>
  <c r="N247" i="16"/>
  <c r="O247" i="16"/>
  <c r="X247" i="16"/>
  <c r="AA247" i="16"/>
  <c r="AF247" i="16"/>
  <c r="AH247" i="16"/>
  <c r="AI247" i="16" s="1"/>
  <c r="AK247" i="16"/>
  <c r="AN247" i="16"/>
  <c r="AO247" i="16" s="1"/>
  <c r="AP247" i="16" s="1"/>
  <c r="AQ247" i="16"/>
  <c r="K248" i="16"/>
  <c r="W248" i="16" s="1"/>
  <c r="N248" i="16"/>
  <c r="O248" i="16"/>
  <c r="X248" i="16"/>
  <c r="AA248" i="16"/>
  <c r="AE248" i="16" s="1"/>
  <c r="AF248" i="16"/>
  <c r="AH248" i="16"/>
  <c r="AI248" i="16" s="1"/>
  <c r="AK248" i="16"/>
  <c r="AN248" i="16"/>
  <c r="AO248" i="16" s="1"/>
  <c r="AP248" i="16" s="1"/>
  <c r="AQ248" i="16"/>
  <c r="K249" i="16"/>
  <c r="W249" i="16" s="1"/>
  <c r="N249" i="16"/>
  <c r="O249" i="16"/>
  <c r="X249" i="16"/>
  <c r="AA249" i="16"/>
  <c r="AF249" i="16"/>
  <c r="AH249" i="16"/>
  <c r="AI249" i="16" s="1"/>
  <c r="AK249" i="16"/>
  <c r="AN249" i="16"/>
  <c r="AO249" i="16" s="1"/>
  <c r="AQ249" i="16"/>
  <c r="K250" i="16"/>
  <c r="W250" i="16" s="1"/>
  <c r="N250" i="16"/>
  <c r="O250" i="16"/>
  <c r="X250" i="16"/>
  <c r="AA250" i="16"/>
  <c r="AB250" i="16" s="1"/>
  <c r="AF250" i="16"/>
  <c r="AH250" i="16"/>
  <c r="AI250" i="16" s="1"/>
  <c r="AK250" i="16"/>
  <c r="AN250" i="16"/>
  <c r="AQ250" i="16"/>
  <c r="AR250" i="16" s="1"/>
  <c r="K251" i="16"/>
  <c r="W251" i="16" s="1"/>
  <c r="N251" i="16"/>
  <c r="O251" i="16"/>
  <c r="X251" i="16"/>
  <c r="AA251" i="16"/>
  <c r="AF251" i="16"/>
  <c r="AH251" i="16"/>
  <c r="AI251" i="16" s="1"/>
  <c r="AK251" i="16"/>
  <c r="AN251" i="16"/>
  <c r="AO251" i="16" s="1"/>
  <c r="AQ251" i="16"/>
  <c r="K252" i="16"/>
  <c r="W252" i="16" s="1"/>
  <c r="N252" i="16"/>
  <c r="O252" i="16"/>
  <c r="X252" i="16"/>
  <c r="AA252" i="16"/>
  <c r="AF252" i="16"/>
  <c r="AH252" i="16"/>
  <c r="AI252" i="16" s="1"/>
  <c r="AK252" i="16"/>
  <c r="AN252" i="16"/>
  <c r="AO252" i="16" s="1"/>
  <c r="AP252" i="16" s="1"/>
  <c r="AQ252" i="16"/>
  <c r="K253" i="16"/>
  <c r="W253" i="16" s="1"/>
  <c r="N253" i="16"/>
  <c r="O253" i="16"/>
  <c r="X253" i="16"/>
  <c r="AA253" i="16"/>
  <c r="AF253" i="16"/>
  <c r="AH253" i="16"/>
  <c r="AI253" i="16" s="1"/>
  <c r="AK253" i="16"/>
  <c r="AN253" i="16"/>
  <c r="AQ253" i="16"/>
  <c r="K254" i="16"/>
  <c r="W254" i="16" s="1"/>
  <c r="N254" i="16"/>
  <c r="O254" i="16"/>
  <c r="X254" i="16"/>
  <c r="AA254" i="16"/>
  <c r="AF254" i="16"/>
  <c r="AH254" i="16"/>
  <c r="AI254" i="16" s="1"/>
  <c r="AK254" i="16"/>
  <c r="AN254" i="16"/>
  <c r="AO254" i="16" s="1"/>
  <c r="AP254" i="16" s="1"/>
  <c r="AQ254" i="16"/>
  <c r="K255" i="16"/>
  <c r="W255" i="16" s="1"/>
  <c r="N255" i="16"/>
  <c r="O255" i="16"/>
  <c r="X255" i="16"/>
  <c r="AA255" i="16"/>
  <c r="AF255" i="16"/>
  <c r="AH255" i="16"/>
  <c r="AI255" i="16" s="1"/>
  <c r="AK255" i="16"/>
  <c r="AN255" i="16"/>
  <c r="AO255" i="16" s="1"/>
  <c r="AQ255" i="16"/>
  <c r="K256" i="16"/>
  <c r="W256" i="16" s="1"/>
  <c r="N256" i="16"/>
  <c r="O256" i="16"/>
  <c r="X256" i="16"/>
  <c r="AA256" i="16"/>
  <c r="AF256" i="16"/>
  <c r="AH256" i="16"/>
  <c r="AI256" i="16" s="1"/>
  <c r="AK256" i="16"/>
  <c r="AN256" i="16"/>
  <c r="AO256" i="16" s="1"/>
  <c r="AP256" i="16" s="1"/>
  <c r="AQ256" i="16"/>
  <c r="K257" i="16"/>
  <c r="W257" i="16" s="1"/>
  <c r="N257" i="16"/>
  <c r="O257" i="16"/>
  <c r="X257" i="16"/>
  <c r="AA257" i="16"/>
  <c r="AF257" i="16"/>
  <c r="AH257" i="16"/>
  <c r="AI257" i="16" s="1"/>
  <c r="AK257" i="16"/>
  <c r="AN257" i="16"/>
  <c r="AO257" i="16" s="1"/>
  <c r="AQ257" i="16"/>
  <c r="K258" i="16"/>
  <c r="W258" i="16" s="1"/>
  <c r="N258" i="16"/>
  <c r="O258" i="16"/>
  <c r="X258" i="16"/>
  <c r="AA258" i="16"/>
  <c r="AF258" i="16"/>
  <c r="AH258" i="16"/>
  <c r="AI258" i="16" s="1"/>
  <c r="AK258" i="16"/>
  <c r="AN258" i="16"/>
  <c r="AO258" i="16" s="1"/>
  <c r="AQ258" i="16"/>
  <c r="AR258" i="16" s="1"/>
  <c r="K259" i="16"/>
  <c r="W259" i="16" s="1"/>
  <c r="N259" i="16"/>
  <c r="O259" i="16"/>
  <c r="X259" i="16"/>
  <c r="AA259" i="16"/>
  <c r="AF259" i="16"/>
  <c r="AH259" i="16"/>
  <c r="AI259" i="16" s="1"/>
  <c r="AK259" i="16"/>
  <c r="AN259" i="16"/>
  <c r="AQ259" i="16"/>
  <c r="K260" i="16"/>
  <c r="W260" i="16" s="1"/>
  <c r="N260" i="16"/>
  <c r="O260" i="16"/>
  <c r="X260" i="16"/>
  <c r="AA260" i="16"/>
  <c r="AF260" i="16"/>
  <c r="AH260" i="16"/>
  <c r="AI260" i="16" s="1"/>
  <c r="AK260" i="16"/>
  <c r="AN260" i="16"/>
  <c r="AO260" i="16" s="1"/>
  <c r="AQ260" i="16"/>
  <c r="K261" i="16"/>
  <c r="W261" i="16" s="1"/>
  <c r="N261" i="16"/>
  <c r="O261" i="16"/>
  <c r="X261" i="16"/>
  <c r="AA261" i="16"/>
  <c r="AF261" i="16"/>
  <c r="AH261" i="16"/>
  <c r="AI261" i="16" s="1"/>
  <c r="AK261" i="16"/>
  <c r="AN261" i="16"/>
  <c r="AO261" i="16" s="1"/>
  <c r="AQ261" i="16"/>
  <c r="K262" i="16"/>
  <c r="W262" i="16" s="1"/>
  <c r="N262" i="16"/>
  <c r="O262" i="16"/>
  <c r="X262" i="16"/>
  <c r="AA262" i="16"/>
  <c r="AF262" i="16"/>
  <c r="AH262" i="16"/>
  <c r="AI262" i="16" s="1"/>
  <c r="AK262" i="16"/>
  <c r="AN262" i="16"/>
  <c r="AO262" i="16" s="1"/>
  <c r="AQ262" i="16"/>
  <c r="K263" i="16"/>
  <c r="W263" i="16" s="1"/>
  <c r="N263" i="16"/>
  <c r="O263" i="16"/>
  <c r="X263" i="16"/>
  <c r="AA263" i="16"/>
  <c r="AF263" i="16"/>
  <c r="AH263" i="16"/>
  <c r="AI263" i="16" s="1"/>
  <c r="AK263" i="16"/>
  <c r="AN263" i="16"/>
  <c r="AO263" i="16" s="1"/>
  <c r="AQ263" i="16"/>
  <c r="K264" i="16"/>
  <c r="W264" i="16" s="1"/>
  <c r="N264" i="16"/>
  <c r="O264" i="16"/>
  <c r="X264" i="16"/>
  <c r="AA264" i="16"/>
  <c r="AF264" i="16"/>
  <c r="AH264" i="16"/>
  <c r="AI264" i="16" s="1"/>
  <c r="AK264" i="16"/>
  <c r="AN264" i="16"/>
  <c r="AO264" i="16" s="1"/>
  <c r="AP264" i="16" s="1"/>
  <c r="AQ264" i="16"/>
  <c r="K265" i="16"/>
  <c r="W265" i="16" s="1"/>
  <c r="N265" i="16"/>
  <c r="O265" i="16"/>
  <c r="X265" i="16"/>
  <c r="AA265" i="16"/>
  <c r="AF265" i="16"/>
  <c r="AH265" i="16"/>
  <c r="AI265" i="16" s="1"/>
  <c r="AK265" i="16"/>
  <c r="AN265" i="16"/>
  <c r="AO265" i="16" s="1"/>
  <c r="AP265" i="16" s="1"/>
  <c r="AQ265" i="16"/>
  <c r="K266" i="16"/>
  <c r="W266" i="16" s="1"/>
  <c r="N266" i="16"/>
  <c r="O266" i="16"/>
  <c r="X266" i="16"/>
  <c r="AA266" i="16"/>
  <c r="AB266" i="16" s="1"/>
  <c r="AF266" i="16"/>
  <c r="AH266" i="16"/>
  <c r="AI266" i="16" s="1"/>
  <c r="AK266" i="16"/>
  <c r="AN266" i="16"/>
  <c r="AO266" i="16" s="1"/>
  <c r="AQ266" i="16"/>
  <c r="K267" i="16"/>
  <c r="W267" i="16" s="1"/>
  <c r="N267" i="16"/>
  <c r="O267" i="16"/>
  <c r="X267" i="16"/>
  <c r="AA267" i="16"/>
  <c r="AB267" i="16" s="1"/>
  <c r="AF267" i="16"/>
  <c r="AH267" i="16"/>
  <c r="AI267" i="16" s="1"/>
  <c r="AK267" i="16"/>
  <c r="AN267" i="16"/>
  <c r="AQ267" i="16"/>
  <c r="K268" i="16"/>
  <c r="W268" i="16" s="1"/>
  <c r="N268" i="16"/>
  <c r="O268" i="16"/>
  <c r="X268" i="16"/>
  <c r="AA268" i="16"/>
  <c r="AF268" i="16"/>
  <c r="AH268" i="16"/>
  <c r="AI268" i="16" s="1"/>
  <c r="AK268" i="16"/>
  <c r="AN268" i="16"/>
  <c r="AO268" i="16" s="1"/>
  <c r="AP268" i="16" s="1"/>
  <c r="AQ268" i="16"/>
  <c r="K269" i="16"/>
  <c r="W269" i="16" s="1"/>
  <c r="N269" i="16"/>
  <c r="O269" i="16"/>
  <c r="X269" i="16"/>
  <c r="AA269" i="16"/>
  <c r="AB269" i="16" s="1"/>
  <c r="AF269" i="16"/>
  <c r="AH269" i="16"/>
  <c r="AI269" i="16" s="1"/>
  <c r="AK269" i="16"/>
  <c r="AN269" i="16"/>
  <c r="AO269" i="16" s="1"/>
  <c r="AP269" i="16" s="1"/>
  <c r="AQ269" i="16"/>
  <c r="K270" i="16"/>
  <c r="W270" i="16" s="1"/>
  <c r="N270" i="16"/>
  <c r="O270" i="16"/>
  <c r="X270" i="16"/>
  <c r="AA270" i="16"/>
  <c r="AF270" i="16"/>
  <c r="AH270" i="16"/>
  <c r="AI270" i="16" s="1"/>
  <c r="AK270" i="16"/>
  <c r="AN270" i="16"/>
  <c r="AO270" i="16" s="1"/>
  <c r="AQ270" i="16"/>
  <c r="K271" i="16"/>
  <c r="W271" i="16" s="1"/>
  <c r="N271" i="16"/>
  <c r="O271" i="16"/>
  <c r="X271" i="16"/>
  <c r="AA271" i="16"/>
  <c r="AF271" i="16"/>
  <c r="AH271" i="16"/>
  <c r="AI271" i="16" s="1"/>
  <c r="AK271" i="16"/>
  <c r="AN271" i="16"/>
  <c r="AO271" i="16" s="1"/>
  <c r="AQ271" i="16"/>
  <c r="K272" i="16"/>
  <c r="W272" i="16" s="1"/>
  <c r="N272" i="16"/>
  <c r="O272" i="16"/>
  <c r="X272" i="16"/>
  <c r="AA272" i="16"/>
  <c r="AF272" i="16"/>
  <c r="AH272" i="16"/>
  <c r="AI272" i="16" s="1"/>
  <c r="AK272" i="16"/>
  <c r="AN272" i="16"/>
  <c r="AO272" i="16" s="1"/>
  <c r="AP272" i="16" s="1"/>
  <c r="AQ272" i="16"/>
  <c r="K273" i="16"/>
  <c r="W273" i="16" s="1"/>
  <c r="N273" i="16"/>
  <c r="O273" i="16"/>
  <c r="X273" i="16"/>
  <c r="AA273" i="16"/>
  <c r="AF273" i="16"/>
  <c r="AH273" i="16"/>
  <c r="AI273" i="16" s="1"/>
  <c r="AK273" i="16"/>
  <c r="AN273" i="16"/>
  <c r="AO273" i="16" s="1"/>
  <c r="AP273" i="16" s="1"/>
  <c r="AQ273" i="16"/>
  <c r="K274" i="16"/>
  <c r="W274" i="16" s="1"/>
  <c r="N274" i="16"/>
  <c r="O274" i="16"/>
  <c r="X274" i="16"/>
  <c r="AA274" i="16"/>
  <c r="AF274" i="16"/>
  <c r="AH274" i="16"/>
  <c r="AI274" i="16" s="1"/>
  <c r="AK274" i="16"/>
  <c r="AN274" i="16"/>
  <c r="AO274" i="16" s="1"/>
  <c r="AQ274" i="16"/>
  <c r="K275" i="16"/>
  <c r="W275" i="16" s="1"/>
  <c r="N275" i="16"/>
  <c r="O275" i="16"/>
  <c r="X275" i="16"/>
  <c r="AA275" i="16"/>
  <c r="AF275" i="16"/>
  <c r="AH275" i="16"/>
  <c r="AI275" i="16" s="1"/>
  <c r="AK275" i="16"/>
  <c r="AN275" i="16"/>
  <c r="AQ275" i="16"/>
  <c r="K276" i="16"/>
  <c r="W276" i="16" s="1"/>
  <c r="N276" i="16"/>
  <c r="O276" i="16"/>
  <c r="X276" i="16"/>
  <c r="AA276" i="16"/>
  <c r="AF276" i="16"/>
  <c r="AH276" i="16"/>
  <c r="AI276" i="16" s="1"/>
  <c r="AK276" i="16"/>
  <c r="AN276" i="16"/>
  <c r="AO276" i="16" s="1"/>
  <c r="AQ276" i="16"/>
  <c r="K277" i="16"/>
  <c r="W277" i="16" s="1"/>
  <c r="N277" i="16"/>
  <c r="O277" i="16"/>
  <c r="X277" i="16"/>
  <c r="AA277" i="16"/>
  <c r="AF277" i="16"/>
  <c r="AH277" i="16"/>
  <c r="AI277" i="16" s="1"/>
  <c r="AK277" i="16"/>
  <c r="AN277" i="16"/>
  <c r="AO277" i="16" s="1"/>
  <c r="AP277" i="16" s="1"/>
  <c r="AQ277" i="16"/>
  <c r="K278" i="16"/>
  <c r="W278" i="16" s="1"/>
  <c r="N278" i="16"/>
  <c r="O278" i="16"/>
  <c r="X278" i="16"/>
  <c r="AA278" i="16"/>
  <c r="AF278" i="16"/>
  <c r="AH278" i="16"/>
  <c r="AI278" i="16" s="1"/>
  <c r="AK278" i="16"/>
  <c r="AN278" i="16"/>
  <c r="AO278" i="16" s="1"/>
  <c r="AQ278" i="16"/>
  <c r="K279" i="16"/>
  <c r="W279" i="16" s="1"/>
  <c r="N279" i="16"/>
  <c r="O279" i="16"/>
  <c r="X279" i="16"/>
  <c r="AA279" i="16"/>
  <c r="AF279" i="16"/>
  <c r="AH279" i="16"/>
  <c r="AI279" i="16" s="1"/>
  <c r="AK279" i="16"/>
  <c r="AN279" i="16"/>
  <c r="AO279" i="16" s="1"/>
  <c r="AQ279" i="16"/>
  <c r="K280" i="16"/>
  <c r="W280" i="16" s="1"/>
  <c r="N280" i="16"/>
  <c r="O280" i="16"/>
  <c r="X280" i="16"/>
  <c r="AA280" i="16"/>
  <c r="AF280" i="16"/>
  <c r="AH280" i="16"/>
  <c r="AI280" i="16" s="1"/>
  <c r="AK280" i="16"/>
  <c r="AN280" i="16"/>
  <c r="AO280" i="16" s="1"/>
  <c r="AP280" i="16" s="1"/>
  <c r="AQ280" i="16"/>
  <c r="K281" i="16"/>
  <c r="W281" i="16" s="1"/>
  <c r="N281" i="16"/>
  <c r="O281" i="16"/>
  <c r="X281" i="16"/>
  <c r="AA281" i="16"/>
  <c r="AF281" i="16"/>
  <c r="AH281" i="16"/>
  <c r="AI281" i="16" s="1"/>
  <c r="AK281" i="16"/>
  <c r="AN281" i="16"/>
  <c r="AO281" i="16" s="1"/>
  <c r="AP281" i="16" s="1"/>
  <c r="AQ281" i="16"/>
  <c r="K282" i="16"/>
  <c r="W282" i="16" s="1"/>
  <c r="N282" i="16"/>
  <c r="O282" i="16"/>
  <c r="X282" i="16"/>
  <c r="AA282" i="16"/>
  <c r="AF282" i="16"/>
  <c r="AH282" i="16"/>
  <c r="AI282" i="16" s="1"/>
  <c r="AK282" i="16"/>
  <c r="AN282" i="16"/>
  <c r="AO282" i="16" s="1"/>
  <c r="AQ282" i="16"/>
  <c r="AR282" i="16" s="1"/>
  <c r="K283" i="16"/>
  <c r="W283" i="16" s="1"/>
  <c r="N283" i="16"/>
  <c r="O283" i="16"/>
  <c r="X283" i="16"/>
  <c r="AA283" i="16"/>
  <c r="AF283" i="16"/>
  <c r="AH283" i="16"/>
  <c r="AI283" i="16" s="1"/>
  <c r="AK283" i="16"/>
  <c r="AN283" i="16"/>
  <c r="AQ283" i="16"/>
  <c r="K284" i="16"/>
  <c r="W284" i="16" s="1"/>
  <c r="N284" i="16"/>
  <c r="O284" i="16"/>
  <c r="X284" i="16"/>
  <c r="AA284" i="16"/>
  <c r="AF284" i="16"/>
  <c r="AH284" i="16"/>
  <c r="AI284" i="16" s="1"/>
  <c r="AK284" i="16"/>
  <c r="AN284" i="16"/>
  <c r="AO284" i="16" s="1"/>
  <c r="AQ284" i="16"/>
  <c r="K285" i="16"/>
  <c r="W285" i="16" s="1"/>
  <c r="N285" i="16"/>
  <c r="O285" i="16"/>
  <c r="X285" i="16"/>
  <c r="AA285" i="16"/>
  <c r="AB285" i="16" s="1"/>
  <c r="AF285" i="16"/>
  <c r="AH285" i="16"/>
  <c r="AI285" i="16" s="1"/>
  <c r="AK285" i="16"/>
  <c r="AN285" i="16"/>
  <c r="AO285" i="16" s="1"/>
  <c r="AP285" i="16" s="1"/>
  <c r="AQ285" i="16"/>
  <c r="K286" i="16"/>
  <c r="W286" i="16" s="1"/>
  <c r="N286" i="16"/>
  <c r="O286" i="16"/>
  <c r="X286" i="16"/>
  <c r="AA286" i="16"/>
  <c r="AF286" i="16"/>
  <c r="AH286" i="16"/>
  <c r="AI286" i="16" s="1"/>
  <c r="AK286" i="16"/>
  <c r="AN286" i="16"/>
  <c r="AO286" i="16" s="1"/>
  <c r="AQ286" i="16"/>
  <c r="K287" i="16"/>
  <c r="W287" i="16" s="1"/>
  <c r="N287" i="16"/>
  <c r="O287" i="16"/>
  <c r="X287" i="16"/>
  <c r="AA287" i="16"/>
  <c r="AF287" i="16"/>
  <c r="AH287" i="16"/>
  <c r="AI287" i="16" s="1"/>
  <c r="AK287" i="16"/>
  <c r="AN287" i="16"/>
  <c r="AO287" i="16" s="1"/>
  <c r="AQ287" i="16"/>
  <c r="K288" i="16"/>
  <c r="W288" i="16" s="1"/>
  <c r="N288" i="16"/>
  <c r="O288" i="16"/>
  <c r="X288" i="16"/>
  <c r="AA288" i="16"/>
  <c r="AF288" i="16"/>
  <c r="AH288" i="16"/>
  <c r="AI288" i="16" s="1"/>
  <c r="AK288" i="16"/>
  <c r="AN288" i="16"/>
  <c r="AO288" i="16" s="1"/>
  <c r="AP288" i="16" s="1"/>
  <c r="AQ288" i="16"/>
  <c r="K289" i="16"/>
  <c r="W289" i="16" s="1"/>
  <c r="N289" i="16"/>
  <c r="O289" i="16"/>
  <c r="X289" i="16"/>
  <c r="AA289" i="16"/>
  <c r="AF289" i="16"/>
  <c r="AH289" i="16"/>
  <c r="AI289" i="16" s="1"/>
  <c r="AK289" i="16"/>
  <c r="AN289" i="16"/>
  <c r="AO289" i="16" s="1"/>
  <c r="AP289" i="16" s="1"/>
  <c r="AQ289" i="16"/>
  <c r="K290" i="16"/>
  <c r="W290" i="16" s="1"/>
  <c r="N290" i="16"/>
  <c r="O290" i="16"/>
  <c r="X290" i="16"/>
  <c r="AA290" i="16"/>
  <c r="AB290" i="16" s="1"/>
  <c r="AF290" i="16"/>
  <c r="AH290" i="16"/>
  <c r="AI290" i="16" s="1"/>
  <c r="AK290" i="16"/>
  <c r="AN290" i="16"/>
  <c r="AO290" i="16" s="1"/>
  <c r="AQ290" i="16"/>
  <c r="AR290" i="16" s="1"/>
  <c r="K291" i="16"/>
  <c r="W291" i="16" s="1"/>
  <c r="N291" i="16"/>
  <c r="O291" i="16"/>
  <c r="X291" i="16"/>
  <c r="AA291" i="16"/>
  <c r="AB291" i="16" s="1"/>
  <c r="AF291" i="16"/>
  <c r="AH291" i="16"/>
  <c r="AI291" i="16" s="1"/>
  <c r="AK291" i="16"/>
  <c r="AN291" i="16"/>
  <c r="AQ291" i="16"/>
  <c r="K292" i="16"/>
  <c r="W292" i="16" s="1"/>
  <c r="N292" i="16"/>
  <c r="O292" i="16"/>
  <c r="X292" i="16"/>
  <c r="AA292" i="16"/>
  <c r="AF292" i="16"/>
  <c r="AH292" i="16"/>
  <c r="AI292" i="16" s="1"/>
  <c r="AK292" i="16"/>
  <c r="AN292" i="16"/>
  <c r="AO292" i="16" s="1"/>
  <c r="AQ292" i="16"/>
  <c r="K293" i="16"/>
  <c r="W293" i="16" s="1"/>
  <c r="N293" i="16"/>
  <c r="O293" i="16"/>
  <c r="X293" i="16"/>
  <c r="AA293" i="16"/>
  <c r="AF293" i="16"/>
  <c r="AH293" i="16"/>
  <c r="AI293" i="16" s="1"/>
  <c r="AK293" i="16"/>
  <c r="AN293" i="16"/>
  <c r="AQ293" i="16"/>
  <c r="K294" i="16"/>
  <c r="W294" i="16" s="1"/>
  <c r="N294" i="16"/>
  <c r="O294" i="16"/>
  <c r="X294" i="16"/>
  <c r="AA294" i="16"/>
  <c r="AF294" i="16"/>
  <c r="AH294" i="16"/>
  <c r="AI294" i="16" s="1"/>
  <c r="AK294" i="16"/>
  <c r="AN294" i="16"/>
  <c r="AO294" i="16" s="1"/>
  <c r="AQ294" i="16"/>
  <c r="K295" i="16"/>
  <c r="W295" i="16" s="1"/>
  <c r="N295" i="16"/>
  <c r="O295" i="16"/>
  <c r="X295" i="16"/>
  <c r="AA295" i="16"/>
  <c r="AF295" i="16"/>
  <c r="AH295" i="16"/>
  <c r="AI295" i="16" s="1"/>
  <c r="AK295" i="16"/>
  <c r="AN295" i="16"/>
  <c r="AO295" i="16" s="1"/>
  <c r="AQ295" i="16"/>
  <c r="K296" i="16"/>
  <c r="W296" i="16" s="1"/>
  <c r="N296" i="16"/>
  <c r="O296" i="16"/>
  <c r="X296" i="16"/>
  <c r="AA296" i="16"/>
  <c r="AF296" i="16"/>
  <c r="AH296" i="16"/>
  <c r="AI296" i="16" s="1"/>
  <c r="AK296" i="16"/>
  <c r="AN296" i="16"/>
  <c r="AO296" i="16" s="1"/>
  <c r="AP296" i="16" s="1"/>
  <c r="AQ296" i="16"/>
  <c r="K297" i="16"/>
  <c r="W297" i="16" s="1"/>
  <c r="N297" i="16"/>
  <c r="O297" i="16"/>
  <c r="X297" i="16"/>
  <c r="AA297" i="16"/>
  <c r="AF297" i="16"/>
  <c r="AH297" i="16"/>
  <c r="AI297" i="16" s="1"/>
  <c r="AK297" i="16"/>
  <c r="AN297" i="16"/>
  <c r="AO297" i="16" s="1"/>
  <c r="AP297" i="16" s="1"/>
  <c r="AQ297" i="16"/>
  <c r="K298" i="16"/>
  <c r="W298" i="16" s="1"/>
  <c r="N298" i="16"/>
  <c r="O298" i="16"/>
  <c r="X298" i="16"/>
  <c r="AA298" i="16"/>
  <c r="AF298" i="16"/>
  <c r="AH298" i="16"/>
  <c r="AI298" i="16" s="1"/>
  <c r="AK298" i="16"/>
  <c r="AN298" i="16"/>
  <c r="AO298" i="16" s="1"/>
  <c r="AQ298" i="16"/>
  <c r="K299" i="16"/>
  <c r="W299" i="16" s="1"/>
  <c r="N299" i="16"/>
  <c r="O299" i="16"/>
  <c r="X299" i="16"/>
  <c r="AA299" i="16"/>
  <c r="AF299" i="16"/>
  <c r="AH299" i="16"/>
  <c r="AI299" i="16" s="1"/>
  <c r="AK299" i="16"/>
  <c r="AN299" i="16"/>
  <c r="AQ299" i="16"/>
  <c r="K300" i="16"/>
  <c r="W300" i="16" s="1"/>
  <c r="N300" i="16"/>
  <c r="O300" i="16"/>
  <c r="X300" i="16"/>
  <c r="AA300" i="16"/>
  <c r="AF300" i="16"/>
  <c r="AH300" i="16"/>
  <c r="AI300" i="16" s="1"/>
  <c r="AK300" i="16"/>
  <c r="AN300" i="16"/>
  <c r="AO300" i="16" s="1"/>
  <c r="AP300" i="16" s="1"/>
  <c r="AQ300" i="16"/>
  <c r="K301" i="16"/>
  <c r="W301" i="16" s="1"/>
  <c r="N301" i="16"/>
  <c r="O301" i="16"/>
  <c r="X301" i="16"/>
  <c r="AA301" i="16"/>
  <c r="AF301" i="16"/>
  <c r="AH301" i="16"/>
  <c r="AI301" i="16" s="1"/>
  <c r="AK301" i="16"/>
  <c r="AN301" i="16"/>
  <c r="AO301" i="16" s="1"/>
  <c r="AQ301" i="16"/>
  <c r="K302" i="16"/>
  <c r="W302" i="16" s="1"/>
  <c r="N302" i="16"/>
  <c r="O302" i="16"/>
  <c r="X302" i="16"/>
  <c r="AA302" i="16"/>
  <c r="AF302" i="16"/>
  <c r="AH302" i="16"/>
  <c r="AI302" i="16" s="1"/>
  <c r="AK302" i="16"/>
  <c r="AN302" i="16"/>
  <c r="AO302" i="16" s="1"/>
  <c r="AQ302" i="16"/>
  <c r="K303" i="16"/>
  <c r="W303" i="16" s="1"/>
  <c r="N303" i="16"/>
  <c r="O303" i="16"/>
  <c r="X303" i="16"/>
  <c r="AA303" i="16"/>
  <c r="AF303" i="16"/>
  <c r="AH303" i="16"/>
  <c r="AI303" i="16" s="1"/>
  <c r="AK303" i="16"/>
  <c r="AN303" i="16"/>
  <c r="AO303" i="16" s="1"/>
  <c r="AQ303" i="16"/>
  <c r="K304" i="16"/>
  <c r="W304" i="16" s="1"/>
  <c r="N304" i="16"/>
  <c r="O304" i="16"/>
  <c r="X304" i="16"/>
  <c r="AA304" i="16"/>
  <c r="AF304" i="16"/>
  <c r="AH304" i="16"/>
  <c r="AI304" i="16" s="1"/>
  <c r="AK304" i="16"/>
  <c r="AN304" i="16"/>
  <c r="AO304" i="16" s="1"/>
  <c r="AP304" i="16" s="1"/>
  <c r="AQ304" i="16"/>
  <c r="K305" i="16"/>
  <c r="W305" i="16" s="1"/>
  <c r="N305" i="16"/>
  <c r="O305" i="16"/>
  <c r="X305" i="16"/>
  <c r="AA305" i="16"/>
  <c r="AF305" i="16"/>
  <c r="AH305" i="16"/>
  <c r="AI305" i="16" s="1"/>
  <c r="AK305" i="16"/>
  <c r="AN305" i="16"/>
  <c r="AO305" i="16" s="1"/>
  <c r="AP305" i="16" s="1"/>
  <c r="AQ305" i="16"/>
  <c r="K306" i="16"/>
  <c r="W306" i="16" s="1"/>
  <c r="N306" i="16"/>
  <c r="O306" i="16"/>
  <c r="X306" i="16"/>
  <c r="AA306" i="16"/>
  <c r="AF306" i="16"/>
  <c r="AH306" i="16"/>
  <c r="AI306" i="16" s="1"/>
  <c r="AK306" i="16"/>
  <c r="AN306" i="16"/>
  <c r="AO306" i="16" s="1"/>
  <c r="AQ306" i="16"/>
  <c r="K307" i="16"/>
  <c r="W307" i="16" s="1"/>
  <c r="N307" i="16"/>
  <c r="O307" i="16"/>
  <c r="X307" i="16"/>
  <c r="AA307" i="16"/>
  <c r="AB307" i="16" s="1"/>
  <c r="AF307" i="16"/>
  <c r="AH307" i="16"/>
  <c r="AI307" i="16" s="1"/>
  <c r="AK307" i="16"/>
  <c r="AN307" i="16"/>
  <c r="AQ307" i="16"/>
  <c r="K308" i="16"/>
  <c r="W308" i="16" s="1"/>
  <c r="N308" i="16"/>
  <c r="O308" i="16"/>
  <c r="X308" i="16"/>
  <c r="AA308" i="16"/>
  <c r="AF308" i="16"/>
  <c r="AH308" i="16"/>
  <c r="AI308" i="16" s="1"/>
  <c r="AK308" i="16"/>
  <c r="AN308" i="16"/>
  <c r="AO308" i="16" s="1"/>
  <c r="AP308" i="16" s="1"/>
  <c r="AQ308" i="16"/>
  <c r="K309" i="16"/>
  <c r="W309" i="16" s="1"/>
  <c r="N309" i="16"/>
  <c r="O309" i="16"/>
  <c r="X309" i="16"/>
  <c r="AA309" i="16"/>
  <c r="AB309" i="16" s="1"/>
  <c r="AF309" i="16"/>
  <c r="AH309" i="16"/>
  <c r="AI309" i="16" s="1"/>
  <c r="AK309" i="16"/>
  <c r="AN309" i="16"/>
  <c r="AO309" i="16" s="1"/>
  <c r="AQ309" i="16"/>
  <c r="K310" i="16"/>
  <c r="W310" i="16" s="1"/>
  <c r="N310" i="16"/>
  <c r="O310" i="16"/>
  <c r="X310" i="16"/>
  <c r="AA310" i="16"/>
  <c r="AF310" i="16"/>
  <c r="AH310" i="16"/>
  <c r="AI310" i="16" s="1"/>
  <c r="AK310" i="16"/>
  <c r="AN310" i="16"/>
  <c r="AO310" i="16" s="1"/>
  <c r="AQ310" i="16"/>
  <c r="K311" i="16"/>
  <c r="W311" i="16" s="1"/>
  <c r="N311" i="16"/>
  <c r="O311" i="16"/>
  <c r="X311" i="16"/>
  <c r="AA311" i="16"/>
  <c r="AF311" i="16"/>
  <c r="AH311" i="16"/>
  <c r="AI311" i="16" s="1"/>
  <c r="AK311" i="16"/>
  <c r="AN311" i="16"/>
  <c r="AO311" i="16" s="1"/>
  <c r="AQ311" i="16"/>
  <c r="K312" i="16"/>
  <c r="W312" i="16" s="1"/>
  <c r="N312" i="16"/>
  <c r="O312" i="16"/>
  <c r="X312" i="16"/>
  <c r="AA312" i="16"/>
  <c r="AF312" i="16"/>
  <c r="AH312" i="16"/>
  <c r="AI312" i="16" s="1"/>
  <c r="AK312" i="16"/>
  <c r="AN312" i="16"/>
  <c r="AO312" i="16" s="1"/>
  <c r="AP312" i="16" s="1"/>
  <c r="AQ312" i="16"/>
  <c r="K313" i="16"/>
  <c r="W313" i="16" s="1"/>
  <c r="N313" i="16"/>
  <c r="O313" i="16"/>
  <c r="X313" i="16"/>
  <c r="AA313" i="16"/>
  <c r="AF313" i="16"/>
  <c r="AH313" i="16"/>
  <c r="AI313" i="16" s="1"/>
  <c r="AK313" i="16"/>
  <c r="AN313" i="16"/>
  <c r="AO313" i="16" s="1"/>
  <c r="AP313" i="16" s="1"/>
  <c r="AQ313" i="16"/>
  <c r="K314" i="16"/>
  <c r="W314" i="16" s="1"/>
  <c r="N314" i="16"/>
  <c r="O314" i="16"/>
  <c r="X314" i="16"/>
  <c r="AA314" i="16"/>
  <c r="AB314" i="16" s="1"/>
  <c r="AF314" i="16"/>
  <c r="AH314" i="16"/>
  <c r="AI314" i="16" s="1"/>
  <c r="AK314" i="16"/>
  <c r="AN314" i="16"/>
  <c r="AO314" i="16" s="1"/>
  <c r="AQ314" i="16"/>
  <c r="AR314" i="16" s="1"/>
  <c r="K315" i="16"/>
  <c r="W315" i="16" s="1"/>
  <c r="N315" i="16"/>
  <c r="O315" i="16"/>
  <c r="X315" i="16"/>
  <c r="AA315" i="16"/>
  <c r="AF315" i="16"/>
  <c r="AH315" i="16"/>
  <c r="AI315" i="16" s="1"/>
  <c r="AK315" i="16"/>
  <c r="AN315" i="16"/>
  <c r="AQ315" i="16"/>
  <c r="K316" i="16"/>
  <c r="W316" i="16" s="1"/>
  <c r="N316" i="16"/>
  <c r="O316" i="16"/>
  <c r="X316" i="16"/>
  <c r="AA316" i="16"/>
  <c r="AF316" i="16"/>
  <c r="AH316" i="16"/>
  <c r="AI316" i="16" s="1"/>
  <c r="AK316" i="16"/>
  <c r="AN316" i="16"/>
  <c r="AO316" i="16" s="1"/>
  <c r="AQ316" i="16"/>
  <c r="K317" i="16"/>
  <c r="W317" i="16" s="1"/>
  <c r="N317" i="16"/>
  <c r="O317" i="16"/>
  <c r="X317" i="16"/>
  <c r="AA317" i="16"/>
  <c r="AF317" i="16"/>
  <c r="AH317" i="16"/>
  <c r="AI317" i="16" s="1"/>
  <c r="AK317" i="16"/>
  <c r="AN317" i="16"/>
  <c r="AO317" i="16" s="1"/>
  <c r="AQ317" i="16"/>
  <c r="K318" i="16"/>
  <c r="W318" i="16" s="1"/>
  <c r="N318" i="16"/>
  <c r="O318" i="16"/>
  <c r="X318" i="16"/>
  <c r="AA318" i="16"/>
  <c r="AF318" i="16"/>
  <c r="AH318" i="16"/>
  <c r="AI318" i="16" s="1"/>
  <c r="AK318" i="16"/>
  <c r="AN318" i="16"/>
  <c r="AO318" i="16" s="1"/>
  <c r="AP318" i="16" s="1"/>
  <c r="AQ318" i="16"/>
  <c r="K319" i="16"/>
  <c r="W319" i="16" s="1"/>
  <c r="N319" i="16"/>
  <c r="O319" i="16"/>
  <c r="X319" i="16"/>
  <c r="AA319" i="16"/>
  <c r="AF319" i="16"/>
  <c r="AH319" i="16"/>
  <c r="AI319" i="16" s="1"/>
  <c r="AK319" i="16"/>
  <c r="AN319" i="16"/>
  <c r="AO319" i="16" s="1"/>
  <c r="AQ319" i="16"/>
  <c r="K320" i="16"/>
  <c r="W320" i="16" s="1"/>
  <c r="N320" i="16"/>
  <c r="O320" i="16"/>
  <c r="X320" i="16"/>
  <c r="AA320" i="16"/>
  <c r="AF320" i="16"/>
  <c r="AH320" i="16"/>
  <c r="AI320" i="16" s="1"/>
  <c r="AK320" i="16"/>
  <c r="AN320" i="16"/>
  <c r="AO320" i="16" s="1"/>
  <c r="AP320" i="16" s="1"/>
  <c r="AQ320" i="16"/>
  <c r="K321" i="16"/>
  <c r="W321" i="16" s="1"/>
  <c r="N321" i="16"/>
  <c r="O321" i="16"/>
  <c r="X321" i="16"/>
  <c r="AA321" i="16"/>
  <c r="AF321" i="16"/>
  <c r="AH321" i="16"/>
  <c r="AI321" i="16" s="1"/>
  <c r="AK321" i="16"/>
  <c r="AN321" i="16"/>
  <c r="AO321" i="16" s="1"/>
  <c r="AP321" i="16" s="1"/>
  <c r="AQ321" i="16"/>
  <c r="K322" i="16"/>
  <c r="W322" i="16" s="1"/>
  <c r="N322" i="16"/>
  <c r="O322" i="16"/>
  <c r="X322" i="16"/>
  <c r="AA322" i="16"/>
  <c r="AF322" i="16"/>
  <c r="AH322" i="16"/>
  <c r="AI322" i="16" s="1"/>
  <c r="AK322" i="16"/>
  <c r="AN322" i="16"/>
  <c r="AO322" i="16" s="1"/>
  <c r="AQ322" i="16"/>
  <c r="AR322" i="16" s="1"/>
  <c r="K323" i="16"/>
  <c r="W323" i="16" s="1"/>
  <c r="N323" i="16"/>
  <c r="O323" i="16"/>
  <c r="X323" i="16"/>
  <c r="AA323" i="16"/>
  <c r="AF323" i="16"/>
  <c r="AH323" i="16"/>
  <c r="AI323" i="16" s="1"/>
  <c r="AK323" i="16"/>
  <c r="AN323" i="16"/>
  <c r="AQ323" i="16"/>
  <c r="K324" i="16"/>
  <c r="W324" i="16" s="1"/>
  <c r="N324" i="16"/>
  <c r="O324" i="16"/>
  <c r="X324" i="16"/>
  <c r="AA324" i="16"/>
  <c r="AF324" i="16"/>
  <c r="AH324" i="16"/>
  <c r="AI324" i="16" s="1"/>
  <c r="AK324" i="16"/>
  <c r="AN324" i="16"/>
  <c r="AQ324" i="16"/>
  <c r="K325" i="16"/>
  <c r="W325" i="16" s="1"/>
  <c r="N325" i="16"/>
  <c r="O325" i="16"/>
  <c r="X325" i="16"/>
  <c r="AA325" i="16"/>
  <c r="AF325" i="16"/>
  <c r="AH325" i="16"/>
  <c r="AI325" i="16" s="1"/>
  <c r="AK325" i="16"/>
  <c r="AN325" i="16"/>
  <c r="AO325" i="16" s="1"/>
  <c r="AP325" i="16" s="1"/>
  <c r="AQ325" i="16"/>
  <c r="K326" i="16"/>
  <c r="W326" i="16" s="1"/>
  <c r="N326" i="16"/>
  <c r="O326" i="16"/>
  <c r="X326" i="16"/>
  <c r="AA326" i="16"/>
  <c r="AF326" i="16"/>
  <c r="AH326" i="16"/>
  <c r="AI326" i="16" s="1"/>
  <c r="AK326" i="16"/>
  <c r="AN326" i="16"/>
  <c r="AO326" i="16" s="1"/>
  <c r="AQ326" i="16"/>
  <c r="K327" i="16"/>
  <c r="W327" i="16" s="1"/>
  <c r="N327" i="16"/>
  <c r="O327" i="16"/>
  <c r="X327" i="16"/>
  <c r="AA327" i="16"/>
  <c r="AF327" i="16"/>
  <c r="AH327" i="16"/>
  <c r="AI327" i="16" s="1"/>
  <c r="AK327" i="16"/>
  <c r="AN327" i="16"/>
  <c r="AQ327" i="16"/>
  <c r="K328" i="16"/>
  <c r="W328" i="16" s="1"/>
  <c r="N328" i="16"/>
  <c r="O328" i="16"/>
  <c r="X328" i="16"/>
  <c r="AA328" i="16"/>
  <c r="AF328" i="16"/>
  <c r="AH328" i="16"/>
  <c r="AI328" i="16" s="1"/>
  <c r="AK328" i="16"/>
  <c r="AN328" i="16"/>
  <c r="AO328" i="16" s="1"/>
  <c r="AP328" i="16" s="1"/>
  <c r="AQ328" i="16"/>
  <c r="K329" i="16"/>
  <c r="W329" i="16" s="1"/>
  <c r="N329" i="16"/>
  <c r="O329" i="16"/>
  <c r="X329" i="16"/>
  <c r="AA329" i="16"/>
  <c r="AF329" i="16"/>
  <c r="AH329" i="16"/>
  <c r="AI329" i="16" s="1"/>
  <c r="AK329" i="16"/>
  <c r="AN329" i="16"/>
  <c r="AO329" i="16" s="1"/>
  <c r="AP329" i="16" s="1"/>
  <c r="AQ329" i="16"/>
  <c r="K330" i="16"/>
  <c r="W330" i="16" s="1"/>
  <c r="N330" i="16"/>
  <c r="O330" i="16"/>
  <c r="X330" i="16"/>
  <c r="AA330" i="16"/>
  <c r="AB330" i="16" s="1"/>
  <c r="AF330" i="16"/>
  <c r="AH330" i="16"/>
  <c r="AI330" i="16" s="1"/>
  <c r="AK330" i="16"/>
  <c r="AN330" i="16"/>
  <c r="AQ330" i="16"/>
  <c r="K331" i="16"/>
  <c r="W331" i="16" s="1"/>
  <c r="N331" i="16"/>
  <c r="O331" i="16"/>
  <c r="X331" i="16"/>
  <c r="AA331" i="16"/>
  <c r="AB331" i="16" s="1"/>
  <c r="AF331" i="16"/>
  <c r="AH331" i="16"/>
  <c r="AI331" i="16" s="1"/>
  <c r="AK331" i="16"/>
  <c r="AN331" i="16"/>
  <c r="AO331" i="16" s="1"/>
  <c r="AQ331" i="16"/>
  <c r="K332" i="16"/>
  <c r="W332" i="16" s="1"/>
  <c r="N332" i="16"/>
  <c r="O332" i="16"/>
  <c r="X332" i="16"/>
  <c r="AA332" i="16"/>
  <c r="AF332" i="16"/>
  <c r="AH332" i="16"/>
  <c r="AI332" i="16" s="1"/>
  <c r="AK332" i="16"/>
  <c r="AN332" i="16"/>
  <c r="AQ332" i="16"/>
  <c r="K333" i="16"/>
  <c r="W333" i="16" s="1"/>
  <c r="N333" i="16"/>
  <c r="O333" i="16"/>
  <c r="X333" i="16"/>
  <c r="AA333" i="16"/>
  <c r="AB333" i="16" s="1"/>
  <c r="AF333" i="16"/>
  <c r="AH333" i="16"/>
  <c r="AI333" i="16" s="1"/>
  <c r="AK333" i="16"/>
  <c r="AN333" i="16"/>
  <c r="AO333" i="16" s="1"/>
  <c r="AQ333" i="16"/>
  <c r="K334" i="16"/>
  <c r="W334" i="16" s="1"/>
  <c r="N334" i="16"/>
  <c r="O334" i="16"/>
  <c r="X334" i="16"/>
  <c r="AA334" i="16"/>
  <c r="AF334" i="16"/>
  <c r="AH334" i="16"/>
  <c r="AI334" i="16" s="1"/>
  <c r="AK334" i="16"/>
  <c r="AN334" i="16"/>
  <c r="AO334" i="16" s="1"/>
  <c r="AQ334" i="16"/>
  <c r="K335" i="16"/>
  <c r="W335" i="16" s="1"/>
  <c r="N335" i="16"/>
  <c r="O335" i="16"/>
  <c r="X335" i="16"/>
  <c r="AA335" i="16"/>
  <c r="AE335" i="16" s="1"/>
  <c r="AF335" i="16"/>
  <c r="AH335" i="16"/>
  <c r="AI335" i="16" s="1"/>
  <c r="AK335" i="16"/>
  <c r="AN335" i="16"/>
  <c r="AO335" i="16" s="1"/>
  <c r="AP335" i="16" s="1"/>
  <c r="AQ335" i="16"/>
  <c r="K336" i="16"/>
  <c r="W336" i="16" s="1"/>
  <c r="N336" i="16"/>
  <c r="O336" i="16"/>
  <c r="X336" i="16"/>
  <c r="AA336" i="16"/>
  <c r="AF336" i="16"/>
  <c r="AH336" i="16"/>
  <c r="AI336" i="16" s="1"/>
  <c r="AK336" i="16"/>
  <c r="AN336" i="16"/>
  <c r="AO336" i="16" s="1"/>
  <c r="AP336" i="16" s="1"/>
  <c r="AQ336" i="16"/>
  <c r="K337" i="16"/>
  <c r="W337" i="16" s="1"/>
  <c r="N337" i="16"/>
  <c r="O337" i="16"/>
  <c r="X337" i="16"/>
  <c r="AA337" i="16"/>
  <c r="AF337" i="16"/>
  <c r="AH337" i="16"/>
  <c r="AI337" i="16" s="1"/>
  <c r="AK337" i="16"/>
  <c r="AN337" i="16"/>
  <c r="AO337" i="16" s="1"/>
  <c r="AQ337" i="16"/>
  <c r="K338" i="16"/>
  <c r="W338" i="16" s="1"/>
  <c r="N338" i="16"/>
  <c r="O338" i="16"/>
  <c r="X338" i="16"/>
  <c r="AA338" i="16"/>
  <c r="AE338" i="16" s="1"/>
  <c r="AF338" i="16"/>
  <c r="AH338" i="16"/>
  <c r="AI338" i="16" s="1"/>
  <c r="AK338" i="16"/>
  <c r="AN338" i="16"/>
  <c r="AO338" i="16" s="1"/>
  <c r="AP338" i="16" s="1"/>
  <c r="AQ338" i="16"/>
  <c r="K339" i="16"/>
  <c r="W339" i="16" s="1"/>
  <c r="N339" i="16"/>
  <c r="O339" i="16"/>
  <c r="X339" i="16"/>
  <c r="AA339" i="16"/>
  <c r="AF339" i="16"/>
  <c r="AH339" i="16"/>
  <c r="AI339" i="16" s="1"/>
  <c r="AK339" i="16"/>
  <c r="AN339" i="16"/>
  <c r="AO339" i="16" s="1"/>
  <c r="AQ339" i="16"/>
  <c r="K340" i="16"/>
  <c r="W340" i="16" s="1"/>
  <c r="N340" i="16"/>
  <c r="O340" i="16"/>
  <c r="X340" i="16"/>
  <c r="AA340" i="16"/>
  <c r="AF340" i="16"/>
  <c r="AH340" i="16"/>
  <c r="AI340" i="16" s="1"/>
  <c r="AK340" i="16"/>
  <c r="AN340" i="16"/>
  <c r="AQ340" i="16"/>
  <c r="K341" i="16"/>
  <c r="W341" i="16" s="1"/>
  <c r="N341" i="16"/>
  <c r="O341" i="16"/>
  <c r="X341" i="16"/>
  <c r="AA341" i="16"/>
  <c r="AF341" i="16"/>
  <c r="AH341" i="16"/>
  <c r="AI341" i="16" s="1"/>
  <c r="AK341" i="16"/>
  <c r="AN341" i="16"/>
  <c r="AO341" i="16" s="1"/>
  <c r="AQ341" i="16"/>
  <c r="K342" i="16"/>
  <c r="W342" i="16" s="1"/>
  <c r="N342" i="16"/>
  <c r="O342" i="16"/>
  <c r="X342" i="16"/>
  <c r="AA342" i="16"/>
  <c r="AF342" i="16"/>
  <c r="AH342" i="16"/>
  <c r="AI342" i="16" s="1"/>
  <c r="AK342" i="16"/>
  <c r="AN342" i="16"/>
  <c r="AQ342" i="16"/>
  <c r="K343" i="16"/>
  <c r="W343" i="16" s="1"/>
  <c r="N343" i="16"/>
  <c r="O343" i="16"/>
  <c r="X343" i="16"/>
  <c r="AA343" i="16"/>
  <c r="AF343" i="16"/>
  <c r="AH343" i="16"/>
  <c r="AI343" i="16" s="1"/>
  <c r="AK343" i="16"/>
  <c r="AN343" i="16"/>
  <c r="AO343" i="16" s="1"/>
  <c r="AP343" i="16" s="1"/>
  <c r="AQ343" i="16"/>
  <c r="K344" i="16"/>
  <c r="W344" i="16" s="1"/>
  <c r="N344" i="16"/>
  <c r="O344" i="16"/>
  <c r="X344" i="16"/>
  <c r="AA344" i="16"/>
  <c r="AE344" i="16" s="1"/>
  <c r="AF344" i="16"/>
  <c r="AH344" i="16"/>
  <c r="AI344" i="16" s="1"/>
  <c r="AK344" i="16"/>
  <c r="AN344" i="16"/>
  <c r="AO344" i="16" s="1"/>
  <c r="AP344" i="16" s="1"/>
  <c r="AQ344" i="16"/>
  <c r="K345" i="16"/>
  <c r="W345" i="16" s="1"/>
  <c r="N345" i="16"/>
  <c r="O345" i="16"/>
  <c r="X345" i="16"/>
  <c r="AA345" i="16"/>
  <c r="AF345" i="16"/>
  <c r="AH345" i="16"/>
  <c r="AI345" i="16" s="1"/>
  <c r="AK345" i="16"/>
  <c r="AN345" i="16"/>
  <c r="AO345" i="16" s="1"/>
  <c r="AQ345" i="16"/>
  <c r="K346" i="16"/>
  <c r="W346" i="16" s="1"/>
  <c r="N346" i="16"/>
  <c r="O346" i="16"/>
  <c r="X346" i="16"/>
  <c r="AA346" i="16"/>
  <c r="AF346" i="16"/>
  <c r="AH346" i="16"/>
  <c r="AI346" i="16" s="1"/>
  <c r="AK346" i="16"/>
  <c r="AN346" i="16"/>
  <c r="AO346" i="16" s="1"/>
  <c r="AP346" i="16" s="1"/>
  <c r="AQ346" i="16"/>
  <c r="AR346" i="16" s="1"/>
  <c r="K347" i="16"/>
  <c r="W347" i="16" s="1"/>
  <c r="N347" i="16"/>
  <c r="O347" i="16"/>
  <c r="X347" i="16"/>
  <c r="AA347" i="16"/>
  <c r="AF347" i="16"/>
  <c r="AH347" i="16"/>
  <c r="AI347" i="16" s="1"/>
  <c r="AK347" i="16"/>
  <c r="AN347" i="16"/>
  <c r="AQ347" i="16"/>
  <c r="K348" i="16"/>
  <c r="W348" i="16" s="1"/>
  <c r="N348" i="16"/>
  <c r="O348" i="16"/>
  <c r="X348" i="16"/>
  <c r="AA348" i="16"/>
  <c r="AF348" i="16"/>
  <c r="AH348" i="16"/>
  <c r="AI348" i="16" s="1"/>
  <c r="AK348" i="16"/>
  <c r="AN348" i="16"/>
  <c r="AQ348" i="16"/>
  <c r="K349" i="16"/>
  <c r="W349" i="16" s="1"/>
  <c r="N349" i="16"/>
  <c r="O349" i="16"/>
  <c r="X349" i="16"/>
  <c r="AA349" i="16"/>
  <c r="AB349" i="16" s="1"/>
  <c r="AF349" i="16"/>
  <c r="AH349" i="16"/>
  <c r="AI349" i="16" s="1"/>
  <c r="AK349" i="16"/>
  <c r="AN349" i="16"/>
  <c r="AO349" i="16" s="1"/>
  <c r="AQ349" i="16"/>
  <c r="K350" i="16"/>
  <c r="W350" i="16" s="1"/>
  <c r="N350" i="16"/>
  <c r="O350" i="16"/>
  <c r="X350" i="16"/>
  <c r="AA350" i="16"/>
  <c r="AF350" i="16"/>
  <c r="AH350" i="16"/>
  <c r="AI350" i="16" s="1"/>
  <c r="AK350" i="16"/>
  <c r="AN350" i="16"/>
  <c r="AO350" i="16" s="1"/>
  <c r="AQ350" i="16"/>
  <c r="K351" i="16"/>
  <c r="W351" i="16" s="1"/>
  <c r="N351" i="16"/>
  <c r="O351" i="16"/>
  <c r="X351" i="16"/>
  <c r="AA351" i="16"/>
  <c r="AF351" i="16"/>
  <c r="AH351" i="16"/>
  <c r="AI351" i="16" s="1"/>
  <c r="AK351" i="16"/>
  <c r="AN351" i="16"/>
  <c r="AO351" i="16" s="1"/>
  <c r="AP351" i="16" s="1"/>
  <c r="AQ351" i="16"/>
  <c r="K352" i="16"/>
  <c r="W352" i="16" s="1"/>
  <c r="N352" i="16"/>
  <c r="O352" i="16"/>
  <c r="X352" i="16"/>
  <c r="AA352" i="16"/>
  <c r="AF352" i="16"/>
  <c r="AH352" i="16"/>
  <c r="AI352" i="16" s="1"/>
  <c r="AK352" i="16"/>
  <c r="AN352" i="16"/>
  <c r="AO352" i="16" s="1"/>
  <c r="AP352" i="16" s="1"/>
  <c r="AQ352" i="16"/>
  <c r="K353" i="16"/>
  <c r="W353" i="16" s="1"/>
  <c r="N353" i="16"/>
  <c r="O353" i="16"/>
  <c r="X353" i="16"/>
  <c r="AA353" i="16"/>
  <c r="AF353" i="16"/>
  <c r="AH353" i="16"/>
  <c r="AI353" i="16" s="1"/>
  <c r="AK353" i="16"/>
  <c r="AN353" i="16"/>
  <c r="AO353" i="16" s="1"/>
  <c r="AQ353" i="16"/>
  <c r="K354" i="16"/>
  <c r="W354" i="16" s="1"/>
  <c r="N354" i="16"/>
  <c r="O354" i="16"/>
  <c r="X354" i="16"/>
  <c r="AA354" i="16"/>
  <c r="AB354" i="16" s="1"/>
  <c r="AF354" i="16"/>
  <c r="AH354" i="16"/>
  <c r="AI354" i="16" s="1"/>
  <c r="AK354" i="16"/>
  <c r="AN354" i="16"/>
  <c r="AO354" i="16" s="1"/>
  <c r="AQ354" i="16"/>
  <c r="AR354" i="16" s="1"/>
  <c r="K355" i="16"/>
  <c r="W355" i="16" s="1"/>
  <c r="N355" i="16"/>
  <c r="O355" i="16"/>
  <c r="X355" i="16"/>
  <c r="AA355" i="16"/>
  <c r="AB355" i="16" s="1"/>
  <c r="AF355" i="16"/>
  <c r="AH355" i="16"/>
  <c r="AI355" i="16" s="1"/>
  <c r="AK355" i="16"/>
  <c r="AN355" i="16"/>
  <c r="AO355" i="16" s="1"/>
  <c r="AQ355" i="16"/>
  <c r="K356" i="16"/>
  <c r="W356" i="16" s="1"/>
  <c r="N356" i="16"/>
  <c r="O356" i="16"/>
  <c r="X356" i="16"/>
  <c r="AA356" i="16"/>
  <c r="AF356" i="16"/>
  <c r="AH356" i="16"/>
  <c r="AI356" i="16" s="1"/>
  <c r="AK356" i="16"/>
  <c r="AN356" i="16"/>
  <c r="AQ356" i="16"/>
  <c r="K357" i="16"/>
  <c r="W357" i="16" s="1"/>
  <c r="N357" i="16"/>
  <c r="O357" i="16"/>
  <c r="X357" i="16"/>
  <c r="AA357" i="16"/>
  <c r="AF357" i="16"/>
  <c r="AH357" i="16"/>
  <c r="AI357" i="16" s="1"/>
  <c r="AK357" i="16"/>
  <c r="AN357" i="16"/>
  <c r="AO357" i="16" s="1"/>
  <c r="AQ357" i="16"/>
  <c r="K358" i="16"/>
  <c r="W358" i="16" s="1"/>
  <c r="N358" i="16"/>
  <c r="O358" i="16"/>
  <c r="X358" i="16"/>
  <c r="AA358" i="16"/>
  <c r="AF358" i="16"/>
  <c r="AH358" i="16"/>
  <c r="AI358" i="16" s="1"/>
  <c r="AK358" i="16"/>
  <c r="AN358" i="16"/>
  <c r="AO358" i="16" s="1"/>
  <c r="AQ358" i="16"/>
  <c r="K359" i="16"/>
  <c r="W359" i="16" s="1"/>
  <c r="N359" i="16"/>
  <c r="O359" i="16"/>
  <c r="X359" i="16"/>
  <c r="AA359" i="16"/>
  <c r="AF359" i="16"/>
  <c r="AH359" i="16"/>
  <c r="AI359" i="16" s="1"/>
  <c r="AK359" i="16"/>
  <c r="AN359" i="16"/>
  <c r="AO359" i="16" s="1"/>
  <c r="AP359" i="16" s="1"/>
  <c r="AQ359" i="16"/>
  <c r="K360" i="16"/>
  <c r="W360" i="16" s="1"/>
  <c r="N360" i="16"/>
  <c r="O360" i="16"/>
  <c r="X360" i="16"/>
  <c r="AA360" i="16"/>
  <c r="AF360" i="16"/>
  <c r="AH360" i="16"/>
  <c r="AI360" i="16" s="1"/>
  <c r="AK360" i="16"/>
  <c r="AN360" i="16"/>
  <c r="AO360" i="16" s="1"/>
  <c r="AP360" i="16" s="1"/>
  <c r="AQ360" i="16"/>
  <c r="K361" i="16"/>
  <c r="W361" i="16" s="1"/>
  <c r="N361" i="16"/>
  <c r="O361" i="16"/>
  <c r="X361" i="16"/>
  <c r="AA361" i="16"/>
  <c r="AF361" i="16"/>
  <c r="AH361" i="16"/>
  <c r="AI361" i="16" s="1"/>
  <c r="AK361" i="16"/>
  <c r="AN361" i="16"/>
  <c r="AO361" i="16" s="1"/>
  <c r="AQ361" i="16"/>
  <c r="K362" i="16"/>
  <c r="W362" i="16" s="1"/>
  <c r="N362" i="16"/>
  <c r="O362" i="16"/>
  <c r="X362" i="16"/>
  <c r="AA362" i="16"/>
  <c r="AF362" i="16"/>
  <c r="AH362" i="16"/>
  <c r="AI362" i="16" s="1"/>
  <c r="AK362" i="16"/>
  <c r="AN362" i="16"/>
  <c r="AO362" i="16" s="1"/>
  <c r="AP362" i="16" s="1"/>
  <c r="AQ362" i="16"/>
  <c r="K363" i="16"/>
  <c r="W363" i="16" s="1"/>
  <c r="N363" i="16"/>
  <c r="O363" i="16"/>
  <c r="X363" i="16"/>
  <c r="AA363" i="16"/>
  <c r="AF363" i="16"/>
  <c r="AH363" i="16"/>
  <c r="AI363" i="16" s="1"/>
  <c r="AK363" i="16"/>
  <c r="AN363" i="16"/>
  <c r="AO363" i="16" s="1"/>
  <c r="AQ363" i="16"/>
  <c r="K364" i="16"/>
  <c r="W364" i="16" s="1"/>
  <c r="N364" i="16"/>
  <c r="O364" i="16"/>
  <c r="X364" i="16"/>
  <c r="AA364" i="16"/>
  <c r="AF364" i="16"/>
  <c r="AH364" i="16"/>
  <c r="AI364" i="16" s="1"/>
  <c r="AK364" i="16"/>
  <c r="AN364" i="16"/>
  <c r="AQ364" i="16"/>
  <c r="K365" i="16"/>
  <c r="W365" i="16" s="1"/>
  <c r="N365" i="16"/>
  <c r="O365" i="16"/>
  <c r="X365" i="16"/>
  <c r="AA365" i="16"/>
  <c r="AF365" i="16"/>
  <c r="AH365" i="16"/>
  <c r="AI365" i="16" s="1"/>
  <c r="AK365" i="16"/>
  <c r="AN365" i="16"/>
  <c r="AO365" i="16" s="1"/>
  <c r="AQ365" i="16"/>
  <c r="K366" i="16"/>
  <c r="W366" i="16" s="1"/>
  <c r="N366" i="16"/>
  <c r="O366" i="16"/>
  <c r="X366" i="16"/>
  <c r="AA366" i="16"/>
  <c r="AF366" i="16"/>
  <c r="AH366" i="16"/>
  <c r="AI366" i="16" s="1"/>
  <c r="AK366" i="16"/>
  <c r="AN366" i="16"/>
  <c r="AO366" i="16" s="1"/>
  <c r="AQ366" i="16"/>
  <c r="K367" i="16"/>
  <c r="W367" i="16" s="1"/>
  <c r="N367" i="16"/>
  <c r="O367" i="16"/>
  <c r="X367" i="16"/>
  <c r="AA367" i="16"/>
  <c r="AF367" i="16"/>
  <c r="AH367" i="16"/>
  <c r="AI367" i="16" s="1"/>
  <c r="AK367" i="16"/>
  <c r="AN367" i="16"/>
  <c r="AO367" i="16" s="1"/>
  <c r="AP367" i="16" s="1"/>
  <c r="AQ367" i="16"/>
  <c r="K368" i="16"/>
  <c r="W368" i="16" s="1"/>
  <c r="N368" i="16"/>
  <c r="O368" i="16"/>
  <c r="X368" i="16"/>
  <c r="AA368" i="16"/>
  <c r="AF368" i="16"/>
  <c r="AH368" i="16"/>
  <c r="AI368" i="16" s="1"/>
  <c r="AK368" i="16"/>
  <c r="AN368" i="16"/>
  <c r="AO368" i="16" s="1"/>
  <c r="AP368" i="16" s="1"/>
  <c r="AQ368" i="16"/>
  <c r="K369" i="16"/>
  <c r="W369" i="16" s="1"/>
  <c r="N369" i="16"/>
  <c r="O369" i="16"/>
  <c r="X369" i="16"/>
  <c r="AA369" i="16"/>
  <c r="AF369" i="16"/>
  <c r="AH369" i="16"/>
  <c r="AI369" i="16" s="1"/>
  <c r="AK369" i="16"/>
  <c r="AN369" i="16"/>
  <c r="AO369" i="16" s="1"/>
  <c r="AQ369" i="16"/>
  <c r="K370" i="16"/>
  <c r="W370" i="16" s="1"/>
  <c r="N370" i="16"/>
  <c r="O370" i="16"/>
  <c r="X370" i="16"/>
  <c r="AA370" i="16"/>
  <c r="AF370" i="16"/>
  <c r="AH370" i="16"/>
  <c r="AI370" i="16" s="1"/>
  <c r="AK370" i="16"/>
  <c r="AN370" i="16"/>
  <c r="AO370" i="16" s="1"/>
  <c r="AP370" i="16" s="1"/>
  <c r="AQ370" i="16"/>
  <c r="K371" i="16"/>
  <c r="W371" i="16" s="1"/>
  <c r="N371" i="16"/>
  <c r="O371" i="16"/>
  <c r="X371" i="16"/>
  <c r="AA371" i="16"/>
  <c r="AB371" i="16" s="1"/>
  <c r="AF371" i="16"/>
  <c r="AH371" i="16"/>
  <c r="AI371" i="16" s="1"/>
  <c r="AK371" i="16"/>
  <c r="AN371" i="16"/>
  <c r="AO371" i="16" s="1"/>
  <c r="AQ371" i="16"/>
  <c r="K372" i="16"/>
  <c r="W372" i="16" s="1"/>
  <c r="N372" i="16"/>
  <c r="O372" i="16"/>
  <c r="X372" i="16"/>
  <c r="AA372" i="16"/>
  <c r="AF372" i="16"/>
  <c r="AH372" i="16"/>
  <c r="AI372" i="16" s="1"/>
  <c r="AK372" i="16"/>
  <c r="AN372" i="16"/>
  <c r="AQ372" i="16"/>
  <c r="K373" i="16"/>
  <c r="W373" i="16" s="1"/>
  <c r="N373" i="16"/>
  <c r="O373" i="16"/>
  <c r="X373" i="16"/>
  <c r="AA373" i="16"/>
  <c r="AB373" i="16" s="1"/>
  <c r="AF373" i="16"/>
  <c r="AH373" i="16"/>
  <c r="AI373" i="16" s="1"/>
  <c r="AK373" i="16"/>
  <c r="AN373" i="16"/>
  <c r="AO373" i="16" s="1"/>
  <c r="AQ373" i="16"/>
  <c r="K374" i="16"/>
  <c r="W374" i="16" s="1"/>
  <c r="N374" i="16"/>
  <c r="O374" i="16"/>
  <c r="X374" i="16"/>
  <c r="AA374" i="16"/>
  <c r="AF374" i="16"/>
  <c r="AH374" i="16"/>
  <c r="AI374" i="16" s="1"/>
  <c r="AK374" i="16"/>
  <c r="AN374" i="16"/>
  <c r="AO374" i="16" s="1"/>
  <c r="AP374" i="16" s="1"/>
  <c r="AQ374" i="16"/>
  <c r="K375" i="16"/>
  <c r="W375" i="16" s="1"/>
  <c r="N375" i="16"/>
  <c r="O375" i="16"/>
  <c r="X375" i="16"/>
  <c r="AA375" i="16"/>
  <c r="AF375" i="16"/>
  <c r="AH375" i="16"/>
  <c r="AI375" i="16" s="1"/>
  <c r="AK375" i="16"/>
  <c r="AN375" i="16"/>
  <c r="AO375" i="16" s="1"/>
  <c r="AP375" i="16" s="1"/>
  <c r="AQ375" i="16"/>
  <c r="K376" i="16"/>
  <c r="W376" i="16" s="1"/>
  <c r="N376" i="16"/>
  <c r="O376" i="16"/>
  <c r="X376" i="16"/>
  <c r="AA376" i="16"/>
  <c r="AF376" i="16"/>
  <c r="AH376" i="16"/>
  <c r="AI376" i="16" s="1"/>
  <c r="AK376" i="16"/>
  <c r="AN376" i="16"/>
  <c r="AO376" i="16" s="1"/>
  <c r="AP376" i="16" s="1"/>
  <c r="AQ376" i="16"/>
  <c r="K377" i="16"/>
  <c r="W377" i="16" s="1"/>
  <c r="N377" i="16"/>
  <c r="O377" i="16"/>
  <c r="X377" i="16"/>
  <c r="AA377" i="16"/>
  <c r="AF377" i="16"/>
  <c r="AH377" i="16"/>
  <c r="AI377" i="16" s="1"/>
  <c r="AK377" i="16"/>
  <c r="AN377" i="16"/>
  <c r="AO377" i="16" s="1"/>
  <c r="AQ377" i="16"/>
  <c r="K378" i="16"/>
  <c r="W378" i="16" s="1"/>
  <c r="N378" i="16"/>
  <c r="O378" i="16"/>
  <c r="X378" i="16"/>
  <c r="AA378" i="16"/>
  <c r="AB378" i="16" s="1"/>
  <c r="AF378" i="16"/>
  <c r="AH378" i="16"/>
  <c r="AI378" i="16" s="1"/>
  <c r="AK378" i="16"/>
  <c r="AN378" i="16"/>
  <c r="AO378" i="16" s="1"/>
  <c r="AP378" i="16" s="1"/>
  <c r="AQ378" i="16"/>
  <c r="AR378" i="16" s="1"/>
  <c r="K379" i="16"/>
  <c r="W379" i="16" s="1"/>
  <c r="N379" i="16"/>
  <c r="O379" i="16"/>
  <c r="X379" i="16"/>
  <c r="AA379" i="16"/>
  <c r="AF379" i="16"/>
  <c r="AH379" i="16"/>
  <c r="AI379" i="16" s="1"/>
  <c r="AK379" i="16"/>
  <c r="AN379" i="16"/>
  <c r="AO379" i="16" s="1"/>
  <c r="AQ379" i="16"/>
  <c r="K380" i="16"/>
  <c r="W380" i="16" s="1"/>
  <c r="N380" i="16"/>
  <c r="O380" i="16"/>
  <c r="X380" i="16"/>
  <c r="AA380" i="16"/>
  <c r="AF380" i="16"/>
  <c r="AH380" i="16"/>
  <c r="AI380" i="16" s="1"/>
  <c r="AK380" i="16"/>
  <c r="AN380" i="16"/>
  <c r="AQ380" i="16"/>
  <c r="K381" i="16"/>
  <c r="W381" i="16" s="1"/>
  <c r="N381" i="16"/>
  <c r="O381" i="16"/>
  <c r="X381" i="16"/>
  <c r="AA381" i="16"/>
  <c r="AF381" i="16"/>
  <c r="AH381" i="16"/>
  <c r="AI381" i="16" s="1"/>
  <c r="AK381" i="16"/>
  <c r="AN381" i="16"/>
  <c r="AO381" i="16" s="1"/>
  <c r="AQ381" i="16"/>
  <c r="K382" i="16"/>
  <c r="W382" i="16" s="1"/>
  <c r="N382" i="16"/>
  <c r="O382" i="16"/>
  <c r="X382" i="16"/>
  <c r="AA382" i="16"/>
  <c r="AF382" i="16"/>
  <c r="AH382" i="16"/>
  <c r="AI382" i="16" s="1"/>
  <c r="AK382" i="16"/>
  <c r="AN382" i="16"/>
  <c r="AO382" i="16" s="1"/>
  <c r="AQ382" i="16"/>
  <c r="K383" i="16"/>
  <c r="W383" i="16" s="1"/>
  <c r="N383" i="16"/>
  <c r="O383" i="16"/>
  <c r="X383" i="16"/>
  <c r="AA383" i="16"/>
  <c r="AF383" i="16"/>
  <c r="AH383" i="16"/>
  <c r="AI383" i="16" s="1"/>
  <c r="AK383" i="16"/>
  <c r="AN383" i="16"/>
  <c r="AO383" i="16" s="1"/>
  <c r="AP383" i="16" s="1"/>
  <c r="AQ383" i="16"/>
  <c r="K384" i="16"/>
  <c r="W384" i="16" s="1"/>
  <c r="N384" i="16"/>
  <c r="O384" i="16"/>
  <c r="X384" i="16"/>
  <c r="AA384" i="16"/>
  <c r="AF384" i="16"/>
  <c r="AH384" i="16"/>
  <c r="AI384" i="16" s="1"/>
  <c r="AK384" i="16"/>
  <c r="AN384" i="16"/>
  <c r="AO384" i="16" s="1"/>
  <c r="AP384" i="16" s="1"/>
  <c r="AQ384" i="16"/>
  <c r="K385" i="16"/>
  <c r="W385" i="16" s="1"/>
  <c r="N385" i="16"/>
  <c r="O385" i="16"/>
  <c r="X385" i="16"/>
  <c r="AA385" i="16"/>
  <c r="AF385" i="16"/>
  <c r="AH385" i="16"/>
  <c r="AI385" i="16" s="1"/>
  <c r="AK385" i="16"/>
  <c r="AN385" i="16"/>
  <c r="AQ385" i="16"/>
  <c r="K386" i="16"/>
  <c r="W386" i="16" s="1"/>
  <c r="N386" i="16"/>
  <c r="O386" i="16"/>
  <c r="X386" i="16"/>
  <c r="AA386" i="16"/>
  <c r="AF386" i="16"/>
  <c r="AH386" i="16"/>
  <c r="AI386" i="16" s="1"/>
  <c r="AK386" i="16"/>
  <c r="AN386" i="16"/>
  <c r="AO386" i="16" s="1"/>
  <c r="AP386" i="16" s="1"/>
  <c r="AQ386" i="16"/>
  <c r="AR386" i="16" s="1"/>
  <c r="K387" i="16"/>
  <c r="W387" i="16" s="1"/>
  <c r="N387" i="16"/>
  <c r="O387" i="16"/>
  <c r="X387" i="16"/>
  <c r="AA387" i="16"/>
  <c r="AF387" i="16"/>
  <c r="AH387" i="16"/>
  <c r="AI387" i="16" s="1"/>
  <c r="AK387" i="16"/>
  <c r="AN387" i="16"/>
  <c r="AO387" i="16" s="1"/>
  <c r="AQ387" i="16"/>
  <c r="K388" i="16"/>
  <c r="W388" i="16" s="1"/>
  <c r="N388" i="16"/>
  <c r="O388" i="16"/>
  <c r="X388" i="16"/>
  <c r="AA388" i="16"/>
  <c r="AF388" i="16"/>
  <c r="AH388" i="16"/>
  <c r="AI388" i="16" s="1"/>
  <c r="AK388" i="16"/>
  <c r="AN388" i="16"/>
  <c r="AQ388" i="16"/>
  <c r="K389" i="16"/>
  <c r="W389" i="16" s="1"/>
  <c r="N389" i="16"/>
  <c r="O389" i="16"/>
  <c r="X389" i="16"/>
  <c r="AA389" i="16"/>
  <c r="AF389" i="16"/>
  <c r="AH389" i="16"/>
  <c r="AI389" i="16" s="1"/>
  <c r="AK389" i="16"/>
  <c r="AN389" i="16"/>
  <c r="AQ389" i="16"/>
  <c r="K390" i="16"/>
  <c r="W390" i="16" s="1"/>
  <c r="N390" i="16"/>
  <c r="O390" i="16"/>
  <c r="X390" i="16"/>
  <c r="AA390" i="16"/>
  <c r="AF390" i="16"/>
  <c r="AH390" i="16"/>
  <c r="AI390" i="16" s="1"/>
  <c r="AK390" i="16"/>
  <c r="AN390" i="16"/>
  <c r="AO390" i="16" s="1"/>
  <c r="AQ390" i="16"/>
  <c r="K391" i="16"/>
  <c r="W391" i="16" s="1"/>
  <c r="N391" i="16"/>
  <c r="O391" i="16"/>
  <c r="X391" i="16"/>
  <c r="AA391" i="16"/>
  <c r="AF391" i="16"/>
  <c r="AH391" i="16"/>
  <c r="AI391" i="16" s="1"/>
  <c r="AK391" i="16"/>
  <c r="AN391" i="16"/>
  <c r="AQ391" i="16"/>
  <c r="K392" i="16"/>
  <c r="W392" i="16" s="1"/>
  <c r="N392" i="16"/>
  <c r="O392" i="16"/>
  <c r="X392" i="16"/>
  <c r="AA392" i="16"/>
  <c r="AF392" i="16"/>
  <c r="AH392" i="16"/>
  <c r="AI392" i="16" s="1"/>
  <c r="AK392" i="16"/>
  <c r="AN392" i="16"/>
  <c r="AO392" i="16" s="1"/>
  <c r="AP392" i="16" s="1"/>
  <c r="AQ392" i="16"/>
  <c r="K393" i="16"/>
  <c r="W393" i="16" s="1"/>
  <c r="N393" i="16"/>
  <c r="O393" i="16"/>
  <c r="X393" i="16"/>
  <c r="AA393" i="16"/>
  <c r="AF393" i="16"/>
  <c r="AH393" i="16"/>
  <c r="AI393" i="16" s="1"/>
  <c r="AK393" i="16"/>
  <c r="AN393" i="16"/>
  <c r="AO393" i="16" s="1"/>
  <c r="AQ393" i="16"/>
  <c r="K394" i="16"/>
  <c r="W394" i="16" s="1"/>
  <c r="N394" i="16"/>
  <c r="O394" i="16"/>
  <c r="X394" i="16"/>
  <c r="AA394" i="16"/>
  <c r="AB394" i="16" s="1"/>
  <c r="AF394" i="16"/>
  <c r="AH394" i="16"/>
  <c r="AI394" i="16" s="1"/>
  <c r="AK394" i="16"/>
  <c r="AN394" i="16"/>
  <c r="AO394" i="16" s="1"/>
  <c r="AP394" i="16" s="1"/>
  <c r="AQ394" i="16"/>
  <c r="K395" i="16"/>
  <c r="W395" i="16" s="1"/>
  <c r="N395" i="16"/>
  <c r="O395" i="16"/>
  <c r="X395" i="16"/>
  <c r="AA395" i="16"/>
  <c r="AB395" i="16" s="1"/>
  <c r="AF395" i="16"/>
  <c r="AH395" i="16"/>
  <c r="AI395" i="16" s="1"/>
  <c r="AK395" i="16"/>
  <c r="AN395" i="16"/>
  <c r="AO395" i="16" s="1"/>
  <c r="AP395" i="16" s="1"/>
  <c r="AQ395" i="16"/>
  <c r="K396" i="16"/>
  <c r="W396" i="16" s="1"/>
  <c r="N396" i="16"/>
  <c r="O396" i="16"/>
  <c r="X396" i="16"/>
  <c r="AA396" i="16"/>
  <c r="AF396" i="16"/>
  <c r="AH396" i="16"/>
  <c r="AI396" i="16" s="1"/>
  <c r="AK396" i="16"/>
  <c r="AN396" i="16"/>
  <c r="AO396" i="16" s="1"/>
  <c r="AQ396" i="16"/>
  <c r="K397" i="16"/>
  <c r="W397" i="16" s="1"/>
  <c r="N397" i="16"/>
  <c r="O397" i="16"/>
  <c r="X397" i="16"/>
  <c r="AA397" i="16"/>
  <c r="AB397" i="16" s="1"/>
  <c r="AF397" i="16"/>
  <c r="AH397" i="16"/>
  <c r="AI397" i="16" s="1"/>
  <c r="AK397" i="16"/>
  <c r="AN397" i="16"/>
  <c r="AQ397" i="16"/>
  <c r="K398" i="16"/>
  <c r="W398" i="16" s="1"/>
  <c r="N398" i="16"/>
  <c r="O398" i="16"/>
  <c r="X398" i="16"/>
  <c r="AA398" i="16"/>
  <c r="AF398" i="16"/>
  <c r="AH398" i="16"/>
  <c r="AI398" i="16" s="1"/>
  <c r="AK398" i="16"/>
  <c r="AN398" i="16"/>
  <c r="AO398" i="16" s="1"/>
  <c r="AQ398" i="16"/>
  <c r="K399" i="16"/>
  <c r="W399" i="16" s="1"/>
  <c r="N399" i="16"/>
  <c r="O399" i="16"/>
  <c r="X399" i="16"/>
  <c r="AA399" i="16"/>
  <c r="AF399" i="16"/>
  <c r="AH399" i="16"/>
  <c r="AI399" i="16" s="1"/>
  <c r="AK399" i="16"/>
  <c r="AN399" i="16"/>
  <c r="AQ399" i="16"/>
  <c r="K400" i="16"/>
  <c r="W400" i="16" s="1"/>
  <c r="N400" i="16"/>
  <c r="O400" i="16"/>
  <c r="X400" i="16"/>
  <c r="AA400" i="16"/>
  <c r="AF400" i="16"/>
  <c r="AH400" i="16"/>
  <c r="AI400" i="16" s="1"/>
  <c r="AK400" i="16"/>
  <c r="AN400" i="16"/>
  <c r="AO400" i="16" s="1"/>
  <c r="AQ400" i="16"/>
  <c r="K401" i="16"/>
  <c r="W401" i="16" s="1"/>
  <c r="N401" i="16"/>
  <c r="O401" i="16"/>
  <c r="X401" i="16"/>
  <c r="AA401" i="16"/>
  <c r="AF401" i="16"/>
  <c r="AH401" i="16"/>
  <c r="AI401" i="16" s="1"/>
  <c r="AK401" i="16"/>
  <c r="AN401" i="16"/>
  <c r="AO401" i="16" s="1"/>
  <c r="AP401" i="16" s="1"/>
  <c r="AQ401" i="16"/>
  <c r="K402" i="16"/>
  <c r="W402" i="16" s="1"/>
  <c r="N402" i="16"/>
  <c r="O402" i="16"/>
  <c r="X402" i="16"/>
  <c r="AA402" i="16"/>
  <c r="AF402" i="16"/>
  <c r="AH402" i="16"/>
  <c r="AI402" i="16" s="1"/>
  <c r="AK402" i="16"/>
  <c r="AN402" i="16"/>
  <c r="AO402" i="16" s="1"/>
  <c r="AP402" i="16" s="1"/>
  <c r="AQ402" i="16"/>
  <c r="K403" i="16"/>
  <c r="W403" i="16" s="1"/>
  <c r="N403" i="16"/>
  <c r="O403" i="16"/>
  <c r="X403" i="16"/>
  <c r="AA403" i="16"/>
  <c r="AF403" i="16"/>
  <c r="AH403" i="16"/>
  <c r="AI403" i="16" s="1"/>
  <c r="AK403" i="16"/>
  <c r="AN403" i="16"/>
  <c r="AO403" i="16" s="1"/>
  <c r="AP403" i="16" s="1"/>
  <c r="AQ403" i="16"/>
  <c r="K404" i="16"/>
  <c r="W404" i="16" s="1"/>
  <c r="N404" i="16"/>
  <c r="O404" i="16"/>
  <c r="X404" i="16"/>
  <c r="AA404" i="16"/>
  <c r="AF404" i="16"/>
  <c r="AH404" i="16"/>
  <c r="AI404" i="16" s="1"/>
  <c r="AK404" i="16"/>
  <c r="AN404" i="16"/>
  <c r="AO404" i="16" s="1"/>
  <c r="AP404" i="16" s="1"/>
  <c r="AQ404" i="16"/>
  <c r="K405" i="16"/>
  <c r="W405" i="16" s="1"/>
  <c r="N405" i="16"/>
  <c r="O405" i="16"/>
  <c r="X405" i="16"/>
  <c r="AA405" i="16"/>
  <c r="AF405" i="16"/>
  <c r="AH405" i="16"/>
  <c r="AI405" i="16" s="1"/>
  <c r="AK405" i="16"/>
  <c r="AN405" i="16"/>
  <c r="AO405" i="16" s="1"/>
  <c r="AP405" i="16" s="1"/>
  <c r="AQ405" i="16"/>
  <c r="K406" i="16"/>
  <c r="W406" i="16" s="1"/>
  <c r="N406" i="16"/>
  <c r="O406" i="16"/>
  <c r="X406" i="16"/>
  <c r="AA406" i="16"/>
  <c r="AF406" i="16"/>
  <c r="AH406" i="16"/>
  <c r="AI406" i="16" s="1"/>
  <c r="AK406" i="16"/>
  <c r="AN406" i="16"/>
  <c r="AQ406" i="16"/>
  <c r="K407" i="16"/>
  <c r="W407" i="16" s="1"/>
  <c r="N407" i="16"/>
  <c r="O407" i="16"/>
  <c r="X407" i="16"/>
  <c r="AA407" i="16"/>
  <c r="AF407" i="16"/>
  <c r="AH407" i="16"/>
  <c r="AI407" i="16" s="1"/>
  <c r="AK407" i="16"/>
  <c r="AN407" i="16"/>
  <c r="AQ407" i="16"/>
  <c r="K408" i="16"/>
  <c r="W408" i="16" s="1"/>
  <c r="N408" i="16"/>
  <c r="O408" i="16"/>
  <c r="X408" i="16"/>
  <c r="AA408" i="16"/>
  <c r="AF408" i="16"/>
  <c r="AH408" i="16"/>
  <c r="AI408" i="16" s="1"/>
  <c r="AK408" i="16"/>
  <c r="AN408" i="16"/>
  <c r="AO408" i="16" s="1"/>
  <c r="AP408" i="16" s="1"/>
  <c r="AQ408" i="16"/>
  <c r="K409" i="16"/>
  <c r="W409" i="16" s="1"/>
  <c r="N409" i="16"/>
  <c r="O409" i="16"/>
  <c r="X409" i="16"/>
  <c r="AA409" i="16"/>
  <c r="AF409" i="16"/>
  <c r="AH409" i="16"/>
  <c r="AI409" i="16" s="1"/>
  <c r="AK409" i="16"/>
  <c r="AN409" i="16"/>
  <c r="AO409" i="16" s="1"/>
  <c r="AQ409" i="16"/>
  <c r="K410" i="16"/>
  <c r="W410" i="16" s="1"/>
  <c r="N410" i="16"/>
  <c r="O410" i="16"/>
  <c r="X410" i="16"/>
  <c r="AA410" i="16"/>
  <c r="AF410" i="16"/>
  <c r="AH410" i="16"/>
  <c r="AI410" i="16" s="1"/>
  <c r="AK410" i="16"/>
  <c r="AN410" i="16"/>
  <c r="AO410" i="16" s="1"/>
  <c r="AP410" i="16" s="1"/>
  <c r="AQ410" i="16"/>
  <c r="AR410" i="16" s="1"/>
  <c r="K411" i="16"/>
  <c r="W411" i="16" s="1"/>
  <c r="N411" i="16"/>
  <c r="O411" i="16"/>
  <c r="X411" i="16"/>
  <c r="AA411" i="16"/>
  <c r="AF411" i="16"/>
  <c r="AH411" i="16"/>
  <c r="AI411" i="16" s="1"/>
  <c r="AK411" i="16"/>
  <c r="AN411" i="16"/>
  <c r="AO411" i="16" s="1"/>
  <c r="AP411" i="16" s="1"/>
  <c r="AQ411" i="16"/>
  <c r="K412" i="16"/>
  <c r="W412" i="16" s="1"/>
  <c r="N412" i="16"/>
  <c r="O412" i="16"/>
  <c r="X412" i="16"/>
  <c r="AA412" i="16"/>
  <c r="AF412" i="16"/>
  <c r="AH412" i="16"/>
  <c r="AI412" i="16" s="1"/>
  <c r="AK412" i="16"/>
  <c r="AN412" i="16"/>
  <c r="AO412" i="16" s="1"/>
  <c r="AP412" i="16" s="1"/>
  <c r="AQ412" i="16"/>
  <c r="K413" i="16"/>
  <c r="W413" i="16" s="1"/>
  <c r="N413" i="16"/>
  <c r="O413" i="16"/>
  <c r="X413" i="16"/>
  <c r="AA413" i="16"/>
  <c r="AB413" i="16" s="1"/>
  <c r="AF413" i="16"/>
  <c r="AH413" i="16"/>
  <c r="AI413" i="16" s="1"/>
  <c r="AK413" i="16"/>
  <c r="AN413" i="16"/>
  <c r="AO413" i="16" s="1"/>
  <c r="AP413" i="16" s="1"/>
  <c r="AQ413" i="16"/>
  <c r="K414" i="16"/>
  <c r="W414" i="16" s="1"/>
  <c r="N414" i="16"/>
  <c r="O414" i="16"/>
  <c r="X414" i="16"/>
  <c r="AA414" i="16"/>
  <c r="AF414" i="16"/>
  <c r="AH414" i="16"/>
  <c r="AI414" i="16" s="1"/>
  <c r="AK414" i="16"/>
  <c r="AN414" i="16"/>
  <c r="AQ414" i="16"/>
  <c r="K415" i="16"/>
  <c r="W415" i="16" s="1"/>
  <c r="N415" i="16"/>
  <c r="O415" i="16"/>
  <c r="X415" i="16"/>
  <c r="AA415" i="16"/>
  <c r="AF415" i="16"/>
  <c r="AH415" i="16"/>
  <c r="AI415" i="16" s="1"/>
  <c r="AK415" i="16"/>
  <c r="AN415" i="16"/>
  <c r="AO415" i="16" s="1"/>
  <c r="AQ415" i="16"/>
  <c r="K416" i="16"/>
  <c r="W416" i="16" s="1"/>
  <c r="N416" i="16"/>
  <c r="O416" i="16"/>
  <c r="X416" i="16"/>
  <c r="AA416" i="16"/>
  <c r="AF416" i="16"/>
  <c r="AH416" i="16"/>
  <c r="AI416" i="16" s="1"/>
  <c r="AK416" i="16"/>
  <c r="AN416" i="16"/>
  <c r="AO416" i="16" s="1"/>
  <c r="AQ416" i="16"/>
  <c r="K417" i="16"/>
  <c r="W417" i="16" s="1"/>
  <c r="N417" i="16"/>
  <c r="O417" i="16"/>
  <c r="X417" i="16"/>
  <c r="AA417" i="16"/>
  <c r="AF417" i="16"/>
  <c r="AH417" i="16"/>
  <c r="AI417" i="16" s="1"/>
  <c r="AK417" i="16"/>
  <c r="AN417" i="16"/>
  <c r="AO417" i="16" s="1"/>
  <c r="AQ417" i="16"/>
  <c r="K418" i="16"/>
  <c r="W418" i="16" s="1"/>
  <c r="N418" i="16"/>
  <c r="O418" i="16"/>
  <c r="X418" i="16"/>
  <c r="AA418" i="16"/>
  <c r="AB418" i="16" s="1"/>
  <c r="AF418" i="16"/>
  <c r="AH418" i="16"/>
  <c r="AI418" i="16" s="1"/>
  <c r="AK418" i="16"/>
  <c r="AN418" i="16"/>
  <c r="AO418" i="16" s="1"/>
  <c r="AP418" i="16" s="1"/>
  <c r="AQ418" i="16"/>
  <c r="AR418" i="16" s="1"/>
  <c r="K419" i="16"/>
  <c r="W419" i="16" s="1"/>
  <c r="N419" i="16"/>
  <c r="O419" i="16"/>
  <c r="X419" i="16"/>
  <c r="AA419" i="16"/>
  <c r="AB419" i="16" s="1"/>
  <c r="AF419" i="16"/>
  <c r="AH419" i="16"/>
  <c r="AI419" i="16" s="1"/>
  <c r="AK419" i="16"/>
  <c r="AN419" i="16"/>
  <c r="AO419" i="16" s="1"/>
  <c r="AP419" i="16" s="1"/>
  <c r="AQ419" i="16"/>
  <c r="K420" i="16"/>
  <c r="W420" i="16" s="1"/>
  <c r="N420" i="16"/>
  <c r="O420" i="16"/>
  <c r="X420" i="16"/>
  <c r="AA420" i="16"/>
  <c r="AF420" i="16"/>
  <c r="AH420" i="16"/>
  <c r="AI420" i="16" s="1"/>
  <c r="AK420" i="16"/>
  <c r="AN420" i="16"/>
  <c r="AO420" i="16" s="1"/>
  <c r="AP420" i="16" s="1"/>
  <c r="AQ420" i="16"/>
  <c r="K421" i="16"/>
  <c r="W421" i="16" s="1"/>
  <c r="N421" i="16"/>
  <c r="O421" i="16"/>
  <c r="X421" i="16"/>
  <c r="AA421" i="16"/>
  <c r="AF421" i="16"/>
  <c r="AH421" i="16"/>
  <c r="AI421" i="16" s="1"/>
  <c r="AK421" i="16"/>
  <c r="AN421" i="16"/>
  <c r="AO421" i="16" s="1"/>
  <c r="AP421" i="16" s="1"/>
  <c r="AQ421" i="16"/>
  <c r="K422" i="16"/>
  <c r="W422" i="16" s="1"/>
  <c r="N422" i="16"/>
  <c r="O422" i="16"/>
  <c r="X422" i="16"/>
  <c r="AA422" i="16"/>
  <c r="AF422" i="16"/>
  <c r="AH422" i="16"/>
  <c r="AI422" i="16" s="1"/>
  <c r="AK422" i="16"/>
  <c r="AN422" i="16"/>
  <c r="AQ422" i="16"/>
  <c r="K423" i="16"/>
  <c r="W423" i="16" s="1"/>
  <c r="N423" i="16"/>
  <c r="O423" i="16"/>
  <c r="X423" i="16"/>
  <c r="AA423" i="16"/>
  <c r="AF423" i="16"/>
  <c r="AH423" i="16"/>
  <c r="AI423" i="16" s="1"/>
  <c r="AK423" i="16"/>
  <c r="AN423" i="16"/>
  <c r="AO423" i="16" s="1"/>
  <c r="AQ423" i="16"/>
  <c r="K424" i="16"/>
  <c r="W424" i="16" s="1"/>
  <c r="N424" i="16"/>
  <c r="O424" i="16"/>
  <c r="X424" i="16"/>
  <c r="AA424" i="16"/>
  <c r="AF424" i="16"/>
  <c r="AH424" i="16"/>
  <c r="AI424" i="16" s="1"/>
  <c r="AK424" i="16"/>
  <c r="AN424" i="16"/>
  <c r="AQ424" i="16"/>
  <c r="K425" i="16"/>
  <c r="W425" i="16" s="1"/>
  <c r="N425" i="16"/>
  <c r="O425" i="16"/>
  <c r="X425" i="16"/>
  <c r="AA425" i="16"/>
  <c r="AF425" i="16"/>
  <c r="AH425" i="16"/>
  <c r="AI425" i="16" s="1"/>
  <c r="AK425" i="16"/>
  <c r="AN425" i="16"/>
  <c r="AO425" i="16" s="1"/>
  <c r="AQ425" i="16"/>
  <c r="K426" i="16"/>
  <c r="W426" i="16" s="1"/>
  <c r="N426" i="16"/>
  <c r="O426" i="16"/>
  <c r="X426" i="16"/>
  <c r="AA426" i="16"/>
  <c r="AF426" i="16"/>
  <c r="AH426" i="16"/>
  <c r="AI426" i="16" s="1"/>
  <c r="AK426" i="16"/>
  <c r="AN426" i="16"/>
  <c r="AO426" i="16" s="1"/>
  <c r="AP426" i="16" s="1"/>
  <c r="AQ426" i="16"/>
  <c r="K427" i="16"/>
  <c r="W427" i="16" s="1"/>
  <c r="N427" i="16"/>
  <c r="O427" i="16"/>
  <c r="X427" i="16"/>
  <c r="AA427" i="16"/>
  <c r="AF427" i="16"/>
  <c r="AH427" i="16"/>
  <c r="AI427" i="16" s="1"/>
  <c r="AK427" i="16"/>
  <c r="AN427" i="16"/>
  <c r="AO427" i="16" s="1"/>
  <c r="AP427" i="16" s="1"/>
  <c r="AQ427" i="16"/>
  <c r="K428" i="16"/>
  <c r="W428" i="16" s="1"/>
  <c r="N428" i="16"/>
  <c r="O428" i="16"/>
  <c r="X428" i="16"/>
  <c r="AA428" i="16"/>
  <c r="AF428" i="16"/>
  <c r="AH428" i="16"/>
  <c r="AI428" i="16" s="1"/>
  <c r="AK428" i="16"/>
  <c r="AN428" i="16"/>
  <c r="AO428" i="16" s="1"/>
  <c r="AP428" i="16" s="1"/>
  <c r="AQ428" i="16"/>
  <c r="K429" i="16"/>
  <c r="W429" i="16" s="1"/>
  <c r="N429" i="16"/>
  <c r="O429" i="16"/>
  <c r="X429" i="16"/>
  <c r="AA429" i="16"/>
  <c r="AF429" i="16"/>
  <c r="AH429" i="16"/>
  <c r="AI429" i="16" s="1"/>
  <c r="AK429" i="16"/>
  <c r="AN429" i="16"/>
  <c r="AO429" i="16" s="1"/>
  <c r="AP429" i="16" s="1"/>
  <c r="AQ429" i="16"/>
  <c r="K430" i="16"/>
  <c r="W430" i="16" s="1"/>
  <c r="N430" i="16"/>
  <c r="O430" i="16"/>
  <c r="X430" i="16"/>
  <c r="AA430" i="16"/>
  <c r="AF430" i="16"/>
  <c r="AH430" i="16"/>
  <c r="AI430" i="16" s="1"/>
  <c r="AK430" i="16"/>
  <c r="AN430" i="16"/>
  <c r="AQ430" i="16"/>
  <c r="K431" i="16"/>
  <c r="W431" i="16" s="1"/>
  <c r="N431" i="16"/>
  <c r="O431" i="16"/>
  <c r="X431" i="16"/>
  <c r="AA431" i="16"/>
  <c r="AE431" i="16" s="1"/>
  <c r="AF431" i="16"/>
  <c r="AH431" i="16"/>
  <c r="AI431" i="16" s="1"/>
  <c r="AK431" i="16"/>
  <c r="AN431" i="16"/>
  <c r="AO431" i="16" s="1"/>
  <c r="AQ431" i="16"/>
  <c r="K432" i="16"/>
  <c r="W432" i="16" s="1"/>
  <c r="N432" i="16"/>
  <c r="O432" i="16"/>
  <c r="X432" i="16"/>
  <c r="AA432" i="16"/>
  <c r="AF432" i="16"/>
  <c r="AH432" i="16"/>
  <c r="AI432" i="16" s="1"/>
  <c r="AK432" i="16"/>
  <c r="AN432" i="16"/>
  <c r="AO432" i="16" s="1"/>
  <c r="AQ432" i="16"/>
  <c r="K433" i="16"/>
  <c r="W433" i="16" s="1"/>
  <c r="N433" i="16"/>
  <c r="O433" i="16"/>
  <c r="X433" i="16"/>
  <c r="AA433" i="16"/>
  <c r="AF433" i="16"/>
  <c r="AH433" i="16"/>
  <c r="AI433" i="16" s="1"/>
  <c r="AK433" i="16"/>
  <c r="AN433" i="16"/>
  <c r="AO433" i="16" s="1"/>
  <c r="AQ433" i="16"/>
  <c r="K434" i="16"/>
  <c r="W434" i="16" s="1"/>
  <c r="N434" i="16"/>
  <c r="O434" i="16"/>
  <c r="X434" i="16"/>
  <c r="AA434" i="16"/>
  <c r="AF434" i="16"/>
  <c r="AH434" i="16"/>
  <c r="AI434" i="16" s="1"/>
  <c r="AK434" i="16"/>
  <c r="AN434" i="16"/>
  <c r="AO434" i="16" s="1"/>
  <c r="AP434" i="16" s="1"/>
  <c r="AQ434" i="16"/>
  <c r="K435" i="16"/>
  <c r="W435" i="16" s="1"/>
  <c r="N435" i="16"/>
  <c r="O435" i="16"/>
  <c r="X435" i="16"/>
  <c r="AA435" i="16"/>
  <c r="AB435" i="16" s="1"/>
  <c r="AF435" i="16"/>
  <c r="AH435" i="16"/>
  <c r="AI435" i="16" s="1"/>
  <c r="AK435" i="16"/>
  <c r="AN435" i="16"/>
  <c r="AO435" i="16" s="1"/>
  <c r="AP435" i="16" s="1"/>
  <c r="AQ435" i="16"/>
  <c r="K436" i="16"/>
  <c r="W436" i="16" s="1"/>
  <c r="N436" i="16"/>
  <c r="O436" i="16"/>
  <c r="X436" i="16"/>
  <c r="AA436" i="16"/>
  <c r="AF436" i="16"/>
  <c r="AH436" i="16"/>
  <c r="AI436" i="16" s="1"/>
  <c r="AK436" i="16"/>
  <c r="AN436" i="16"/>
  <c r="AO436" i="16" s="1"/>
  <c r="AP436" i="16" s="1"/>
  <c r="AQ436" i="16"/>
  <c r="K437" i="16"/>
  <c r="W437" i="16" s="1"/>
  <c r="N437" i="16"/>
  <c r="O437" i="16"/>
  <c r="X437" i="16"/>
  <c r="AA437" i="16"/>
  <c r="AB437" i="16" s="1"/>
  <c r="AF437" i="16"/>
  <c r="AH437" i="16"/>
  <c r="AI437" i="16" s="1"/>
  <c r="AK437" i="16"/>
  <c r="AN437" i="16"/>
  <c r="AO437" i="16" s="1"/>
  <c r="AP437" i="16" s="1"/>
  <c r="AQ437" i="16"/>
  <c r="K438" i="16"/>
  <c r="W438" i="16" s="1"/>
  <c r="N438" i="16"/>
  <c r="O438" i="16"/>
  <c r="X438" i="16"/>
  <c r="AA438" i="16"/>
  <c r="AF438" i="16"/>
  <c r="AH438" i="16"/>
  <c r="AI438" i="16" s="1"/>
  <c r="AK438" i="16"/>
  <c r="AN438" i="16"/>
  <c r="AQ438" i="16"/>
  <c r="K439" i="16"/>
  <c r="W439" i="16" s="1"/>
  <c r="N439" i="16"/>
  <c r="O439" i="16"/>
  <c r="X439" i="16"/>
  <c r="AA439" i="16"/>
  <c r="AF439" i="16"/>
  <c r="AH439" i="16"/>
  <c r="AI439" i="16" s="1"/>
  <c r="AK439" i="16"/>
  <c r="AN439" i="16"/>
  <c r="AO439" i="16" s="1"/>
  <c r="AQ439" i="16"/>
  <c r="K440" i="16"/>
  <c r="W440" i="16" s="1"/>
  <c r="N440" i="16"/>
  <c r="O440" i="16"/>
  <c r="X440" i="16"/>
  <c r="AA440" i="16"/>
  <c r="AF440" i="16"/>
  <c r="AH440" i="16"/>
  <c r="AI440" i="16" s="1"/>
  <c r="AK440" i="16"/>
  <c r="AN440" i="16"/>
  <c r="AO440" i="16" s="1"/>
  <c r="AP440" i="16" s="1"/>
  <c r="AQ440" i="16"/>
  <c r="K441" i="16"/>
  <c r="W441" i="16" s="1"/>
  <c r="N441" i="16"/>
  <c r="O441" i="16"/>
  <c r="X441" i="16"/>
  <c r="AA441" i="16"/>
  <c r="AF441" i="16"/>
  <c r="AH441" i="16"/>
  <c r="AI441" i="16" s="1"/>
  <c r="AK441" i="16"/>
  <c r="AN441" i="16"/>
  <c r="AO441" i="16" s="1"/>
  <c r="AQ441" i="16"/>
  <c r="K442" i="16"/>
  <c r="W442" i="16" s="1"/>
  <c r="N442" i="16"/>
  <c r="O442" i="16"/>
  <c r="X442" i="16"/>
  <c r="AA442" i="16"/>
  <c r="AB442" i="16" s="1"/>
  <c r="AF442" i="16"/>
  <c r="AH442" i="16"/>
  <c r="AI442" i="16" s="1"/>
  <c r="AK442" i="16"/>
  <c r="AN442" i="16"/>
  <c r="AO442" i="16" s="1"/>
  <c r="AP442" i="16" s="1"/>
  <c r="AQ442" i="16"/>
  <c r="AR442" i="16" s="1"/>
  <c r="K443" i="16"/>
  <c r="W443" i="16" s="1"/>
  <c r="N443" i="16"/>
  <c r="O443" i="16"/>
  <c r="X443" i="16"/>
  <c r="AA443" i="16"/>
  <c r="AF443" i="16"/>
  <c r="AH443" i="16"/>
  <c r="AI443" i="16" s="1"/>
  <c r="AK443" i="16"/>
  <c r="AN443" i="16"/>
  <c r="AO443" i="16" s="1"/>
  <c r="AQ443" i="16"/>
  <c r="K444" i="16"/>
  <c r="W444" i="16" s="1"/>
  <c r="N444" i="16"/>
  <c r="O444" i="16"/>
  <c r="X444" i="16"/>
  <c r="AA444" i="16"/>
  <c r="AF444" i="16"/>
  <c r="AH444" i="16"/>
  <c r="AI444" i="16" s="1"/>
  <c r="AK444" i="16"/>
  <c r="AN444" i="16"/>
  <c r="AO444" i="16" s="1"/>
  <c r="AP444" i="16" s="1"/>
  <c r="AQ444" i="16"/>
  <c r="K445" i="16"/>
  <c r="W445" i="16" s="1"/>
  <c r="N445" i="16"/>
  <c r="O445" i="16"/>
  <c r="X445" i="16"/>
  <c r="AA445" i="16"/>
  <c r="AF445" i="16"/>
  <c r="AH445" i="16"/>
  <c r="AI445" i="16" s="1"/>
  <c r="AK445" i="16"/>
  <c r="AN445" i="16"/>
  <c r="AO445" i="16" s="1"/>
  <c r="AP445" i="16" s="1"/>
  <c r="AQ445" i="16"/>
  <c r="K446" i="16"/>
  <c r="W446" i="16" s="1"/>
  <c r="N446" i="16"/>
  <c r="O446" i="16"/>
  <c r="X446" i="16"/>
  <c r="AA446" i="16"/>
  <c r="AF446" i="16"/>
  <c r="AH446" i="16"/>
  <c r="AI446" i="16" s="1"/>
  <c r="AK446" i="16"/>
  <c r="AN446" i="16"/>
  <c r="AQ446" i="16"/>
  <c r="K447" i="16"/>
  <c r="W447" i="16" s="1"/>
  <c r="N447" i="16"/>
  <c r="O447" i="16"/>
  <c r="X447" i="16"/>
  <c r="AA447" i="16"/>
  <c r="AF447" i="16"/>
  <c r="AH447" i="16"/>
  <c r="AI447" i="16" s="1"/>
  <c r="AK447" i="16"/>
  <c r="AN447" i="16"/>
  <c r="AQ447" i="16"/>
  <c r="K448" i="16"/>
  <c r="W448" i="16" s="1"/>
  <c r="N448" i="16"/>
  <c r="O448" i="16"/>
  <c r="X448" i="16"/>
  <c r="AA448" i="16"/>
  <c r="AF448" i="16"/>
  <c r="AH448" i="16"/>
  <c r="AI448" i="16" s="1"/>
  <c r="AK448" i="16"/>
  <c r="AN448" i="16"/>
  <c r="AO448" i="16" s="1"/>
  <c r="AQ448" i="16"/>
  <c r="K449" i="16"/>
  <c r="W449" i="16" s="1"/>
  <c r="N449" i="16"/>
  <c r="O449" i="16"/>
  <c r="X449" i="16"/>
  <c r="AA449" i="16"/>
  <c r="AF449" i="16"/>
  <c r="AH449" i="16"/>
  <c r="AI449" i="16" s="1"/>
  <c r="AK449" i="16"/>
  <c r="AN449" i="16"/>
  <c r="AO449" i="16" s="1"/>
  <c r="AQ449" i="16"/>
  <c r="K450" i="16"/>
  <c r="W450" i="16" s="1"/>
  <c r="N450" i="16"/>
  <c r="O450" i="16"/>
  <c r="X450" i="16"/>
  <c r="AA450" i="16"/>
  <c r="AF450" i="16"/>
  <c r="AH450" i="16"/>
  <c r="AI450" i="16" s="1"/>
  <c r="AK450" i="16"/>
  <c r="AN450" i="16"/>
  <c r="AO450" i="16" s="1"/>
  <c r="AP450" i="16" s="1"/>
  <c r="AQ450" i="16"/>
  <c r="AR450" i="16" s="1"/>
  <c r="K451" i="16"/>
  <c r="W451" i="16" s="1"/>
  <c r="N451" i="16"/>
  <c r="O451" i="16"/>
  <c r="X451" i="16"/>
  <c r="AA451" i="16"/>
  <c r="AF451" i="16"/>
  <c r="AH451" i="16"/>
  <c r="AI451" i="16" s="1"/>
  <c r="AK451" i="16"/>
  <c r="AN451" i="16"/>
  <c r="AO451" i="16" s="1"/>
  <c r="AP451" i="16" s="1"/>
  <c r="AQ451" i="16"/>
  <c r="K452" i="16"/>
  <c r="W452" i="16" s="1"/>
  <c r="N452" i="16"/>
  <c r="O452" i="16"/>
  <c r="X452" i="16"/>
  <c r="AA452" i="16"/>
  <c r="AF452" i="16"/>
  <c r="AH452" i="16"/>
  <c r="AI452" i="16" s="1"/>
  <c r="AK452" i="16"/>
  <c r="AN452" i="16"/>
  <c r="AO452" i="16" s="1"/>
  <c r="AP452" i="16" s="1"/>
  <c r="AQ452" i="16"/>
  <c r="K453" i="16"/>
  <c r="W453" i="16" s="1"/>
  <c r="N453" i="16"/>
  <c r="O453" i="16"/>
  <c r="X453" i="16"/>
  <c r="AA453" i="16"/>
  <c r="AF453" i="16"/>
  <c r="AH453" i="16"/>
  <c r="AI453" i="16" s="1"/>
  <c r="AK453" i="16"/>
  <c r="AN453" i="16"/>
  <c r="AO453" i="16" s="1"/>
  <c r="AP453" i="16" s="1"/>
  <c r="AQ453" i="16"/>
  <c r="K454" i="16"/>
  <c r="W454" i="16" s="1"/>
  <c r="N454" i="16"/>
  <c r="O454" i="16"/>
  <c r="X454" i="16"/>
  <c r="AA454" i="16"/>
  <c r="AF454" i="16"/>
  <c r="AH454" i="16"/>
  <c r="AI454" i="16" s="1"/>
  <c r="AK454" i="16"/>
  <c r="AN454" i="16"/>
  <c r="AQ454" i="16"/>
  <c r="K455" i="16"/>
  <c r="W455" i="16" s="1"/>
  <c r="N455" i="16"/>
  <c r="O455" i="16"/>
  <c r="X455" i="16"/>
  <c r="AA455" i="16"/>
  <c r="AF455" i="16"/>
  <c r="AH455" i="16"/>
  <c r="AI455" i="16" s="1"/>
  <c r="AK455" i="16"/>
  <c r="AN455" i="16"/>
  <c r="AO455" i="16" s="1"/>
  <c r="AQ455" i="16"/>
  <c r="K456" i="16"/>
  <c r="W456" i="16" s="1"/>
  <c r="N456" i="16"/>
  <c r="O456" i="16"/>
  <c r="X456" i="16"/>
  <c r="AA456" i="16"/>
  <c r="AF456" i="16"/>
  <c r="AH456" i="16"/>
  <c r="AI456" i="16" s="1"/>
  <c r="AK456" i="16"/>
  <c r="AN456" i="16"/>
  <c r="AQ456" i="16"/>
  <c r="K457" i="16"/>
  <c r="W457" i="16" s="1"/>
  <c r="N457" i="16"/>
  <c r="O457" i="16"/>
  <c r="X457" i="16"/>
  <c r="AA457" i="16"/>
  <c r="AF457" i="16"/>
  <c r="AH457" i="16"/>
  <c r="AI457" i="16" s="1"/>
  <c r="AK457" i="16"/>
  <c r="AN457" i="16"/>
  <c r="AO457" i="16" s="1"/>
  <c r="AQ457" i="16"/>
  <c r="K458" i="16"/>
  <c r="W458" i="16" s="1"/>
  <c r="N458" i="16"/>
  <c r="O458" i="16"/>
  <c r="X458" i="16"/>
  <c r="AA458" i="16"/>
  <c r="AB458" i="16" s="1"/>
  <c r="AF458" i="16"/>
  <c r="AH458" i="16"/>
  <c r="AI458" i="16" s="1"/>
  <c r="AK458" i="16"/>
  <c r="AN458" i="16"/>
  <c r="AO458" i="16" s="1"/>
  <c r="AQ458" i="16"/>
  <c r="K459" i="16"/>
  <c r="W459" i="16" s="1"/>
  <c r="N459" i="16"/>
  <c r="O459" i="16"/>
  <c r="X459" i="16"/>
  <c r="AA459" i="16"/>
  <c r="AB459" i="16" s="1"/>
  <c r="AF459" i="16"/>
  <c r="AH459" i="16"/>
  <c r="AI459" i="16" s="1"/>
  <c r="AK459" i="16"/>
  <c r="AN459" i="16"/>
  <c r="AO459" i="16" s="1"/>
  <c r="AP459" i="16" s="1"/>
  <c r="AQ459" i="16"/>
  <c r="K460" i="16"/>
  <c r="W460" i="16" s="1"/>
  <c r="N460" i="16"/>
  <c r="O460" i="16"/>
  <c r="X460" i="16"/>
  <c r="AA460" i="16"/>
  <c r="AF460" i="16"/>
  <c r="AH460" i="16"/>
  <c r="AI460" i="16" s="1"/>
  <c r="AK460" i="16"/>
  <c r="AN460" i="16"/>
  <c r="AO460" i="16" s="1"/>
  <c r="AP460" i="16" s="1"/>
  <c r="AQ460" i="16"/>
  <c r="K461" i="16"/>
  <c r="W461" i="16" s="1"/>
  <c r="N461" i="16"/>
  <c r="O461" i="16"/>
  <c r="X461" i="16"/>
  <c r="AA461" i="16"/>
  <c r="AB461" i="16" s="1"/>
  <c r="AF461" i="16"/>
  <c r="AH461" i="16"/>
  <c r="AI461" i="16" s="1"/>
  <c r="AK461" i="16"/>
  <c r="AN461" i="16"/>
  <c r="AO461" i="16" s="1"/>
  <c r="AP461" i="16" s="1"/>
  <c r="AQ461" i="16"/>
  <c r="K462" i="16"/>
  <c r="W462" i="16" s="1"/>
  <c r="N462" i="16"/>
  <c r="O462" i="16"/>
  <c r="X462" i="16"/>
  <c r="AA462" i="16"/>
  <c r="AF462" i="16"/>
  <c r="AH462" i="16"/>
  <c r="AI462" i="16" s="1"/>
  <c r="AK462" i="16"/>
  <c r="AN462" i="16"/>
  <c r="AQ462" i="16"/>
  <c r="K463" i="16"/>
  <c r="W463" i="16" s="1"/>
  <c r="N463" i="16"/>
  <c r="O463" i="16"/>
  <c r="X463" i="16"/>
  <c r="AA463" i="16"/>
  <c r="AE463" i="16" s="1"/>
  <c r="AF463" i="16"/>
  <c r="AH463" i="16"/>
  <c r="AI463" i="16" s="1"/>
  <c r="AK463" i="16"/>
  <c r="AN463" i="16"/>
  <c r="AO463" i="16" s="1"/>
  <c r="AQ463" i="16"/>
  <c r="K464" i="16"/>
  <c r="W464" i="16" s="1"/>
  <c r="N464" i="16"/>
  <c r="O464" i="16"/>
  <c r="X464" i="16"/>
  <c r="AA464" i="16"/>
  <c r="AF464" i="16"/>
  <c r="AH464" i="16"/>
  <c r="AI464" i="16" s="1"/>
  <c r="AK464" i="16"/>
  <c r="AN464" i="16"/>
  <c r="AO464" i="16" s="1"/>
  <c r="AQ464" i="16"/>
  <c r="K465" i="16"/>
  <c r="W465" i="16" s="1"/>
  <c r="N465" i="16"/>
  <c r="O465" i="16"/>
  <c r="X465" i="16"/>
  <c r="AA465" i="16"/>
  <c r="AF465" i="16"/>
  <c r="AH465" i="16"/>
  <c r="AI465" i="16" s="1"/>
  <c r="AK465" i="16"/>
  <c r="AN465" i="16"/>
  <c r="AO465" i="16" s="1"/>
  <c r="AQ465" i="16"/>
  <c r="K466" i="16"/>
  <c r="W466" i="16" s="1"/>
  <c r="N466" i="16"/>
  <c r="O466" i="16"/>
  <c r="X466" i="16"/>
  <c r="AA466" i="16"/>
  <c r="AE466" i="16" s="1"/>
  <c r="AF466" i="16"/>
  <c r="AH466" i="16"/>
  <c r="AI466" i="16" s="1"/>
  <c r="AK466" i="16"/>
  <c r="AN466" i="16"/>
  <c r="AQ466" i="16"/>
  <c r="K467" i="16"/>
  <c r="W467" i="16" s="1"/>
  <c r="N467" i="16"/>
  <c r="O467" i="16"/>
  <c r="X467" i="16"/>
  <c r="AA467" i="16"/>
  <c r="AF467" i="16"/>
  <c r="AH467" i="16"/>
  <c r="AI467" i="16" s="1"/>
  <c r="AK467" i="16"/>
  <c r="AN467" i="16"/>
  <c r="AO467" i="16" s="1"/>
  <c r="AP467" i="16" s="1"/>
  <c r="AQ467" i="16"/>
  <c r="K468" i="16"/>
  <c r="W468" i="16" s="1"/>
  <c r="N468" i="16"/>
  <c r="O468" i="16"/>
  <c r="X468" i="16"/>
  <c r="AA468" i="16"/>
  <c r="AF468" i="16"/>
  <c r="AH468" i="16"/>
  <c r="AI468" i="16" s="1"/>
  <c r="AK468" i="16"/>
  <c r="AN468" i="16"/>
  <c r="AO468" i="16" s="1"/>
  <c r="AP468" i="16" s="1"/>
  <c r="AQ468" i="16"/>
  <c r="K469" i="16"/>
  <c r="W469" i="16" s="1"/>
  <c r="N469" i="16"/>
  <c r="O469" i="16"/>
  <c r="X469" i="16"/>
  <c r="AA469" i="16"/>
  <c r="AF469" i="16"/>
  <c r="AH469" i="16"/>
  <c r="AI469" i="16" s="1"/>
  <c r="AK469" i="16"/>
  <c r="AN469" i="16"/>
  <c r="AO469" i="16" s="1"/>
  <c r="AP469" i="16" s="1"/>
  <c r="AQ469" i="16"/>
  <c r="K470" i="16"/>
  <c r="W470" i="16" s="1"/>
  <c r="N470" i="16"/>
  <c r="O470" i="16"/>
  <c r="X470" i="16"/>
  <c r="AA470" i="16"/>
  <c r="AF470" i="16"/>
  <c r="AH470" i="16"/>
  <c r="AI470" i="16" s="1"/>
  <c r="AK470" i="16"/>
  <c r="AN470" i="16"/>
  <c r="AO470" i="16" s="1"/>
  <c r="AP470" i="16" s="1"/>
  <c r="AQ470" i="16"/>
  <c r="K471" i="16"/>
  <c r="W471" i="16" s="1"/>
  <c r="N471" i="16"/>
  <c r="O471" i="16"/>
  <c r="X471" i="16"/>
  <c r="AA471" i="16"/>
  <c r="AF471" i="16"/>
  <c r="AH471" i="16"/>
  <c r="AI471" i="16" s="1"/>
  <c r="AK471" i="16"/>
  <c r="AN471" i="16"/>
  <c r="AO471" i="16" s="1"/>
  <c r="AQ471" i="16"/>
  <c r="K472" i="16"/>
  <c r="W472" i="16" s="1"/>
  <c r="N472" i="16"/>
  <c r="O472" i="16"/>
  <c r="X472" i="16"/>
  <c r="AA472" i="16"/>
  <c r="AF472" i="16"/>
  <c r="AH472" i="16"/>
  <c r="AI472" i="16" s="1"/>
  <c r="AK472" i="16"/>
  <c r="AN472" i="16"/>
  <c r="AO472" i="16" s="1"/>
  <c r="AQ472" i="16"/>
  <c r="K473" i="16"/>
  <c r="W473" i="16" s="1"/>
  <c r="N473" i="16"/>
  <c r="O473" i="16"/>
  <c r="X473" i="16"/>
  <c r="AA473" i="16"/>
  <c r="AF473" i="16"/>
  <c r="AH473" i="16"/>
  <c r="AI473" i="16" s="1"/>
  <c r="AK473" i="16"/>
  <c r="AN473" i="16"/>
  <c r="AO473" i="16" s="1"/>
  <c r="AP473" i="16" s="1"/>
  <c r="AQ473" i="16"/>
  <c r="K474" i="16"/>
  <c r="W474" i="16" s="1"/>
  <c r="N474" i="16"/>
  <c r="O474" i="16"/>
  <c r="X474" i="16"/>
  <c r="AA474" i="16"/>
  <c r="AF474" i="16"/>
  <c r="AH474" i="16"/>
  <c r="AI474" i="16" s="1"/>
  <c r="AK474" i="16"/>
  <c r="AN474" i="16"/>
  <c r="AO474" i="16" s="1"/>
  <c r="AQ474" i="16"/>
  <c r="AR474" i="16" s="1"/>
  <c r="K475" i="16"/>
  <c r="W475" i="16" s="1"/>
  <c r="N475" i="16"/>
  <c r="O475" i="16"/>
  <c r="X475" i="16"/>
  <c r="AA475" i="16"/>
  <c r="AF475" i="16"/>
  <c r="AH475" i="16"/>
  <c r="AI475" i="16" s="1"/>
  <c r="AK475" i="16"/>
  <c r="AN475" i="16"/>
  <c r="AO475" i="16" s="1"/>
  <c r="AQ475" i="16"/>
  <c r="K476" i="16"/>
  <c r="W476" i="16" s="1"/>
  <c r="N476" i="16"/>
  <c r="O476" i="16"/>
  <c r="X476" i="16"/>
  <c r="AA476" i="16"/>
  <c r="AF476" i="16"/>
  <c r="AH476" i="16"/>
  <c r="AI476" i="16" s="1"/>
  <c r="AK476" i="16"/>
  <c r="AN476" i="16"/>
  <c r="AO476" i="16" s="1"/>
  <c r="AQ476" i="16"/>
  <c r="K477" i="16"/>
  <c r="W477" i="16" s="1"/>
  <c r="N477" i="16"/>
  <c r="O477" i="16"/>
  <c r="X477" i="16"/>
  <c r="AA477" i="16"/>
  <c r="AB477" i="16" s="1"/>
  <c r="AF477" i="16"/>
  <c r="AH477" i="16"/>
  <c r="AI477" i="16" s="1"/>
  <c r="AK477" i="16"/>
  <c r="AN477" i="16"/>
  <c r="AQ477" i="16"/>
  <c r="K478" i="16"/>
  <c r="W478" i="16" s="1"/>
  <c r="N478" i="16"/>
  <c r="O478" i="16"/>
  <c r="X478" i="16"/>
  <c r="AA478" i="16"/>
  <c r="AF478" i="16"/>
  <c r="AH478" i="16"/>
  <c r="AI478" i="16" s="1"/>
  <c r="AK478" i="16"/>
  <c r="AN478" i="16"/>
  <c r="AQ478" i="16"/>
  <c r="K479" i="16"/>
  <c r="W479" i="16" s="1"/>
  <c r="N479" i="16"/>
  <c r="O479" i="16"/>
  <c r="X479" i="16"/>
  <c r="AA479" i="16"/>
  <c r="AF479" i="16"/>
  <c r="AH479" i="16"/>
  <c r="AI479" i="16" s="1"/>
  <c r="AK479" i="16"/>
  <c r="AN479" i="16"/>
  <c r="AO479" i="16" s="1"/>
  <c r="AQ479" i="16"/>
  <c r="K480" i="16"/>
  <c r="W480" i="16" s="1"/>
  <c r="N480" i="16"/>
  <c r="O480" i="16"/>
  <c r="X480" i="16"/>
  <c r="AA480" i="16"/>
  <c r="AF480" i="16"/>
  <c r="AH480" i="16"/>
  <c r="AI480" i="16" s="1"/>
  <c r="AK480" i="16"/>
  <c r="AN480" i="16"/>
  <c r="AO480" i="16" s="1"/>
  <c r="AP480" i="16" s="1"/>
  <c r="AQ480" i="16"/>
  <c r="K481" i="16"/>
  <c r="W481" i="16" s="1"/>
  <c r="N481" i="16"/>
  <c r="O481" i="16"/>
  <c r="X481" i="16"/>
  <c r="AA481" i="16"/>
  <c r="AF481" i="16"/>
  <c r="AH481" i="16"/>
  <c r="AI481" i="16" s="1"/>
  <c r="AK481" i="16"/>
  <c r="AN481" i="16"/>
  <c r="AO481" i="16" s="1"/>
  <c r="AQ481" i="16"/>
  <c r="K482" i="16"/>
  <c r="W482" i="16" s="1"/>
  <c r="N482" i="16"/>
  <c r="O482" i="16"/>
  <c r="X482" i="16"/>
  <c r="AA482" i="16"/>
  <c r="AB482" i="16" s="1"/>
  <c r="AF482" i="16"/>
  <c r="AH482" i="16"/>
  <c r="AI482" i="16" s="1"/>
  <c r="AK482" i="16"/>
  <c r="AN482" i="16"/>
  <c r="AQ482" i="16"/>
  <c r="AR482" i="16" s="1"/>
  <c r="K483" i="16"/>
  <c r="W483" i="16" s="1"/>
  <c r="N483" i="16"/>
  <c r="O483" i="16"/>
  <c r="X483" i="16"/>
  <c r="AA483" i="16"/>
  <c r="AB483" i="16" s="1"/>
  <c r="AF483" i="16"/>
  <c r="AH483" i="16"/>
  <c r="AI483" i="16" s="1"/>
  <c r="AK483" i="16"/>
  <c r="AN483" i="16"/>
  <c r="AO483" i="16" s="1"/>
  <c r="AP483" i="16" s="1"/>
  <c r="AQ483" i="16"/>
  <c r="K484" i="16"/>
  <c r="W484" i="16" s="1"/>
  <c r="N484" i="16"/>
  <c r="O484" i="16"/>
  <c r="X484" i="16"/>
  <c r="AA484" i="16"/>
  <c r="AF484" i="16"/>
  <c r="AH484" i="16"/>
  <c r="AI484" i="16" s="1"/>
  <c r="AK484" i="16"/>
  <c r="AN484" i="16"/>
  <c r="AO484" i="16" s="1"/>
  <c r="AQ484" i="16"/>
  <c r="K485" i="16"/>
  <c r="W485" i="16" s="1"/>
  <c r="N485" i="16"/>
  <c r="O485" i="16"/>
  <c r="X485" i="16"/>
  <c r="AA485" i="16"/>
  <c r="AF485" i="16"/>
  <c r="AH485" i="16"/>
  <c r="AI485" i="16" s="1"/>
  <c r="AK485" i="16"/>
  <c r="AN485" i="16"/>
  <c r="AQ485" i="16"/>
  <c r="K486" i="16"/>
  <c r="W486" i="16" s="1"/>
  <c r="N486" i="16"/>
  <c r="O486" i="16"/>
  <c r="X486" i="16"/>
  <c r="AA486" i="16"/>
  <c r="AF486" i="16"/>
  <c r="AH486" i="16"/>
  <c r="AI486" i="16" s="1"/>
  <c r="AK486" i="16"/>
  <c r="AN486" i="16"/>
  <c r="AQ486" i="16"/>
  <c r="K487" i="16"/>
  <c r="W487" i="16" s="1"/>
  <c r="N487" i="16"/>
  <c r="O487" i="16"/>
  <c r="X487" i="16"/>
  <c r="AA487" i="16"/>
  <c r="AF487" i="16"/>
  <c r="AH487" i="16"/>
  <c r="AI487" i="16" s="1"/>
  <c r="AK487" i="16"/>
  <c r="AN487" i="16"/>
  <c r="AO487" i="16" s="1"/>
  <c r="AQ487" i="16"/>
  <c r="K488" i="16"/>
  <c r="W488" i="16" s="1"/>
  <c r="N488" i="16"/>
  <c r="O488" i="16"/>
  <c r="X488" i="16"/>
  <c r="AA488" i="16"/>
  <c r="AF488" i="16"/>
  <c r="AH488" i="16"/>
  <c r="AI488" i="16" s="1"/>
  <c r="AK488" i="16"/>
  <c r="AN488" i="16"/>
  <c r="AO488" i="16" s="1"/>
  <c r="AP488" i="16" s="1"/>
  <c r="AQ488" i="16"/>
  <c r="K489" i="16"/>
  <c r="W489" i="16" s="1"/>
  <c r="N489" i="16"/>
  <c r="O489" i="16"/>
  <c r="X489" i="16"/>
  <c r="AA489" i="16"/>
  <c r="AF489" i="16"/>
  <c r="AH489" i="16"/>
  <c r="AI489" i="16" s="1"/>
  <c r="AK489" i="16"/>
  <c r="AN489" i="16"/>
  <c r="AO489" i="16" s="1"/>
  <c r="AQ489" i="16"/>
  <c r="K490" i="16"/>
  <c r="W490" i="16" s="1"/>
  <c r="N490" i="16"/>
  <c r="O490" i="16"/>
  <c r="X490" i="16"/>
  <c r="AA490" i="16"/>
  <c r="AF490" i="16"/>
  <c r="AH490" i="16"/>
  <c r="AI490" i="16" s="1"/>
  <c r="AK490" i="16"/>
  <c r="AN490" i="16"/>
  <c r="AQ490" i="16"/>
  <c r="K491" i="16"/>
  <c r="W491" i="16" s="1"/>
  <c r="N491" i="16"/>
  <c r="O491" i="16"/>
  <c r="X491" i="16"/>
  <c r="AA491" i="16"/>
  <c r="AF491" i="16"/>
  <c r="AH491" i="16"/>
  <c r="AI491" i="16" s="1"/>
  <c r="AK491" i="16"/>
  <c r="AN491" i="16"/>
  <c r="AO491" i="16" s="1"/>
  <c r="AP491" i="16" s="1"/>
  <c r="AQ491" i="16"/>
  <c r="K492" i="16"/>
  <c r="W492" i="16" s="1"/>
  <c r="N492" i="16"/>
  <c r="O492" i="16"/>
  <c r="X492" i="16"/>
  <c r="AA492" i="16"/>
  <c r="AF492" i="16"/>
  <c r="AH492" i="16"/>
  <c r="AI492" i="16" s="1"/>
  <c r="AK492" i="16"/>
  <c r="AN492" i="16"/>
  <c r="AO492" i="16" s="1"/>
  <c r="AQ492" i="16"/>
  <c r="K493" i="16"/>
  <c r="W493" i="16" s="1"/>
  <c r="N493" i="16"/>
  <c r="O493" i="16"/>
  <c r="X493" i="16"/>
  <c r="AA493" i="16"/>
  <c r="AF493" i="16"/>
  <c r="AH493" i="16"/>
  <c r="AI493" i="16" s="1"/>
  <c r="AK493" i="16"/>
  <c r="AN493" i="16"/>
  <c r="AO493" i="16" s="1"/>
  <c r="AQ493" i="16"/>
  <c r="K494" i="16"/>
  <c r="W494" i="16" s="1"/>
  <c r="N494" i="16"/>
  <c r="O494" i="16"/>
  <c r="X494" i="16"/>
  <c r="AA494" i="16"/>
  <c r="AF494" i="16"/>
  <c r="AH494" i="16"/>
  <c r="AI494" i="16" s="1"/>
  <c r="AK494" i="16"/>
  <c r="AN494" i="16"/>
  <c r="AQ494" i="16"/>
  <c r="K495" i="16"/>
  <c r="W495" i="16" s="1"/>
  <c r="N495" i="16"/>
  <c r="O495" i="16"/>
  <c r="X495" i="16"/>
  <c r="AA495" i="16"/>
  <c r="AF495" i="16"/>
  <c r="AH495" i="16"/>
  <c r="AI495" i="16" s="1"/>
  <c r="AK495" i="16"/>
  <c r="AN495" i="16"/>
  <c r="AO495" i="16" s="1"/>
  <c r="AQ495" i="16"/>
  <c r="K496" i="16"/>
  <c r="W496" i="16" s="1"/>
  <c r="N496" i="16"/>
  <c r="O496" i="16"/>
  <c r="X496" i="16"/>
  <c r="AA496" i="16"/>
  <c r="AF496" i="16"/>
  <c r="AH496" i="16"/>
  <c r="AI496" i="16" s="1"/>
  <c r="AK496" i="16"/>
  <c r="AN496" i="16"/>
  <c r="AO496" i="16" s="1"/>
  <c r="AQ496" i="16"/>
  <c r="K497" i="16"/>
  <c r="W497" i="16" s="1"/>
  <c r="N497" i="16"/>
  <c r="O497" i="16"/>
  <c r="X497" i="16"/>
  <c r="AA497" i="16"/>
  <c r="AF497" i="16"/>
  <c r="AH497" i="16"/>
  <c r="AI497" i="16" s="1"/>
  <c r="AK497" i="16"/>
  <c r="AN497" i="16"/>
  <c r="AO497" i="16" s="1"/>
  <c r="AQ497" i="16"/>
  <c r="K498" i="16"/>
  <c r="W498" i="16" s="1"/>
  <c r="N498" i="16"/>
  <c r="O498" i="16"/>
  <c r="X498" i="16"/>
  <c r="AA498" i="16"/>
  <c r="AF498" i="16"/>
  <c r="AH498" i="16"/>
  <c r="AI498" i="16" s="1"/>
  <c r="AK498" i="16"/>
  <c r="AN498" i="16"/>
  <c r="AO498" i="16" s="1"/>
  <c r="AP498" i="16" s="1"/>
  <c r="AQ498" i="16"/>
  <c r="K499" i="16"/>
  <c r="W499" i="16" s="1"/>
  <c r="N499" i="16"/>
  <c r="O499" i="16"/>
  <c r="X499" i="16"/>
  <c r="AA499" i="16"/>
  <c r="AB499" i="16" s="1"/>
  <c r="AF499" i="16"/>
  <c r="AH499" i="16"/>
  <c r="AI499" i="16" s="1"/>
  <c r="AK499" i="16"/>
  <c r="AN499" i="16"/>
  <c r="AO499" i="16" s="1"/>
  <c r="AQ499" i="16"/>
  <c r="K500" i="16"/>
  <c r="W500" i="16" s="1"/>
  <c r="N500" i="16"/>
  <c r="O500" i="16"/>
  <c r="X500" i="16"/>
  <c r="AA500" i="16"/>
  <c r="AF500" i="16"/>
  <c r="AH500" i="16"/>
  <c r="AI500" i="16" s="1"/>
  <c r="AK500" i="16"/>
  <c r="AN500" i="16"/>
  <c r="AO500" i="16" s="1"/>
  <c r="AP500" i="16" s="1"/>
  <c r="AQ500" i="16"/>
  <c r="K501" i="16"/>
  <c r="W501" i="16" s="1"/>
  <c r="N501" i="16"/>
  <c r="O501" i="16"/>
  <c r="X501" i="16"/>
  <c r="AA501" i="16"/>
  <c r="AB501" i="16" s="1"/>
  <c r="AF501" i="16"/>
  <c r="AH501" i="16"/>
  <c r="AI501" i="16" s="1"/>
  <c r="AK501" i="16"/>
  <c r="AN501" i="16"/>
  <c r="AO501" i="16" s="1"/>
  <c r="AQ501" i="16"/>
  <c r="K502" i="16"/>
  <c r="W502" i="16" s="1"/>
  <c r="N502" i="16"/>
  <c r="O502" i="16"/>
  <c r="X502" i="16"/>
  <c r="AA502" i="16"/>
  <c r="AF502" i="16"/>
  <c r="AH502" i="16"/>
  <c r="AI502" i="16" s="1"/>
  <c r="AK502" i="16"/>
  <c r="AN502" i="16"/>
  <c r="AQ502" i="16"/>
  <c r="K503" i="16"/>
  <c r="W503" i="16" s="1"/>
  <c r="N503" i="16"/>
  <c r="O503" i="16"/>
  <c r="X503" i="16"/>
  <c r="AA503" i="16"/>
  <c r="AF503" i="16"/>
  <c r="AH503" i="16"/>
  <c r="AI503" i="16" s="1"/>
  <c r="AK503" i="16"/>
  <c r="AN503" i="16"/>
  <c r="AO503" i="16" s="1"/>
  <c r="AQ503" i="16"/>
  <c r="K504" i="16"/>
  <c r="W504" i="16" s="1"/>
  <c r="N504" i="16"/>
  <c r="O504" i="16"/>
  <c r="X504" i="16"/>
  <c r="AA504" i="16"/>
  <c r="AF504" i="16"/>
  <c r="AH504" i="16"/>
  <c r="AI504" i="16" s="1"/>
  <c r="AK504" i="16"/>
  <c r="AN504" i="16"/>
  <c r="AO504" i="16" s="1"/>
  <c r="AP504" i="16" s="1"/>
  <c r="AQ504" i="16"/>
  <c r="K505" i="16"/>
  <c r="W505" i="16" s="1"/>
  <c r="N505" i="16"/>
  <c r="O505" i="16"/>
  <c r="X505" i="16"/>
  <c r="AA505" i="16"/>
  <c r="AF505" i="16"/>
  <c r="AH505" i="16"/>
  <c r="AI505" i="16" s="1"/>
  <c r="AK505" i="16"/>
  <c r="AN505" i="16"/>
  <c r="AO505" i="16" s="1"/>
  <c r="AP505" i="16" s="1"/>
  <c r="AQ505" i="16"/>
  <c r="K506" i="16"/>
  <c r="W506" i="16" s="1"/>
  <c r="N506" i="16"/>
  <c r="O506" i="16"/>
  <c r="X506" i="16"/>
  <c r="AA506" i="16"/>
  <c r="AB506" i="16" s="1"/>
  <c r="AF506" i="16"/>
  <c r="AH506" i="16"/>
  <c r="AI506" i="16" s="1"/>
  <c r="AK506" i="16"/>
  <c r="AN506" i="16"/>
  <c r="AO506" i="16" s="1"/>
  <c r="AP506" i="16" s="1"/>
  <c r="AQ506" i="16"/>
  <c r="AR506" i="16" s="1"/>
  <c r="K507" i="16"/>
  <c r="W507" i="16" s="1"/>
  <c r="N507" i="16"/>
  <c r="O507" i="16"/>
  <c r="X507" i="16"/>
  <c r="AA507" i="16"/>
  <c r="AF507" i="16"/>
  <c r="AH507" i="16"/>
  <c r="AI507" i="16" s="1"/>
  <c r="AK507" i="16"/>
  <c r="AN507" i="16"/>
  <c r="AO507" i="16" s="1"/>
  <c r="AQ507" i="16"/>
  <c r="K508" i="16"/>
  <c r="W508" i="16" s="1"/>
  <c r="N508" i="16"/>
  <c r="O508" i="16"/>
  <c r="X508" i="16"/>
  <c r="AA508" i="16"/>
  <c r="AF508" i="16"/>
  <c r="AH508" i="16"/>
  <c r="AI508" i="16" s="1"/>
  <c r="AK508" i="16"/>
  <c r="AN508" i="16"/>
  <c r="AO508" i="16" s="1"/>
  <c r="AP508" i="16" s="1"/>
  <c r="AQ508" i="16"/>
  <c r="K509" i="16"/>
  <c r="W509" i="16" s="1"/>
  <c r="N509" i="16"/>
  <c r="O509" i="16"/>
  <c r="X509" i="16"/>
  <c r="AA509" i="16"/>
  <c r="AF509" i="16"/>
  <c r="AH509" i="16"/>
  <c r="AI509" i="16" s="1"/>
  <c r="AK509" i="16"/>
  <c r="AN509" i="16"/>
  <c r="AO509" i="16" s="1"/>
  <c r="AQ509" i="16"/>
  <c r="K510" i="16"/>
  <c r="W510" i="16" s="1"/>
  <c r="N510" i="16"/>
  <c r="O510" i="16"/>
  <c r="X510" i="16"/>
  <c r="AA510" i="16"/>
  <c r="AF510" i="16"/>
  <c r="AH510" i="16"/>
  <c r="AI510" i="16" s="1"/>
  <c r="AK510" i="16"/>
  <c r="AN510" i="16"/>
  <c r="AQ510" i="16"/>
  <c r="K511" i="16"/>
  <c r="W511" i="16" s="1"/>
  <c r="N511" i="16"/>
  <c r="O511" i="16"/>
  <c r="X511" i="16"/>
  <c r="AA511" i="16"/>
  <c r="AF511" i="16"/>
  <c r="AH511" i="16"/>
  <c r="AI511" i="16" s="1"/>
  <c r="AK511" i="16"/>
  <c r="AN511" i="16"/>
  <c r="AO511" i="16" s="1"/>
  <c r="AQ511" i="16"/>
  <c r="K512" i="16"/>
  <c r="W512" i="16" s="1"/>
  <c r="N512" i="16"/>
  <c r="O512" i="16"/>
  <c r="X512" i="16"/>
  <c r="AA512" i="16"/>
  <c r="AF512" i="16"/>
  <c r="AH512" i="16"/>
  <c r="AI512" i="16" s="1"/>
  <c r="AK512" i="16"/>
  <c r="AN512" i="16"/>
  <c r="AO512" i="16" s="1"/>
  <c r="AQ512" i="16"/>
  <c r="K513" i="16"/>
  <c r="W513" i="16" s="1"/>
  <c r="N513" i="16"/>
  <c r="O513" i="16"/>
  <c r="X513" i="16"/>
  <c r="AA513" i="16"/>
  <c r="AF513" i="16"/>
  <c r="AH513" i="16"/>
  <c r="AI513" i="16" s="1"/>
  <c r="AK513" i="16"/>
  <c r="AN513" i="16"/>
  <c r="AO513" i="16" s="1"/>
  <c r="AP513" i="16" s="1"/>
  <c r="AQ513" i="16"/>
  <c r="K514" i="16"/>
  <c r="W514" i="16" s="1"/>
  <c r="N514" i="16"/>
  <c r="O514" i="16"/>
  <c r="X514" i="16"/>
  <c r="AA514" i="16"/>
  <c r="AF514" i="16"/>
  <c r="AH514" i="16"/>
  <c r="AI514" i="16" s="1"/>
  <c r="AK514" i="16"/>
  <c r="AN514" i="16"/>
  <c r="AO514" i="16" s="1"/>
  <c r="AQ514" i="16"/>
  <c r="AR514" i="16" s="1"/>
  <c r="K515" i="16"/>
  <c r="W515" i="16" s="1"/>
  <c r="N515" i="16"/>
  <c r="O515" i="16"/>
  <c r="X515" i="16"/>
  <c r="AA515" i="16"/>
  <c r="AF515" i="16"/>
  <c r="AH515" i="16"/>
  <c r="AI515" i="16" s="1"/>
  <c r="AK515" i="16"/>
  <c r="AN515" i="16"/>
  <c r="AO515" i="16" s="1"/>
  <c r="AQ515" i="16"/>
  <c r="K516" i="16"/>
  <c r="W516" i="16" s="1"/>
  <c r="N516" i="16"/>
  <c r="O516" i="16"/>
  <c r="X516" i="16"/>
  <c r="AA516" i="16"/>
  <c r="AF516" i="16"/>
  <c r="AH516" i="16"/>
  <c r="AI516" i="16" s="1"/>
  <c r="AK516" i="16"/>
  <c r="AN516" i="16"/>
  <c r="AO516" i="16" s="1"/>
  <c r="AP516" i="16" s="1"/>
  <c r="AQ516" i="16"/>
  <c r="K517" i="16"/>
  <c r="W517" i="16" s="1"/>
  <c r="N517" i="16"/>
  <c r="O517" i="16"/>
  <c r="X517" i="16"/>
  <c r="AA517" i="16"/>
  <c r="AF517" i="16"/>
  <c r="AH517" i="16"/>
  <c r="AI517" i="16" s="1"/>
  <c r="AK517" i="16"/>
  <c r="AN517" i="16"/>
  <c r="AO517" i="16" s="1"/>
  <c r="AQ517" i="16"/>
  <c r="K518" i="16"/>
  <c r="W518" i="16" s="1"/>
  <c r="N518" i="16"/>
  <c r="O518" i="16"/>
  <c r="X518" i="16"/>
  <c r="AA518" i="16"/>
  <c r="AF518" i="16"/>
  <c r="AH518" i="16"/>
  <c r="AI518" i="16" s="1"/>
  <c r="AK518" i="16"/>
  <c r="AN518" i="16"/>
  <c r="AQ518" i="16"/>
  <c r="K519" i="16"/>
  <c r="W519" i="16" s="1"/>
  <c r="N519" i="16"/>
  <c r="O519" i="16"/>
  <c r="X519" i="16"/>
  <c r="AA519" i="16"/>
  <c r="AF519" i="16"/>
  <c r="AH519" i="16"/>
  <c r="AI519" i="16" s="1"/>
  <c r="AK519" i="16"/>
  <c r="AN519" i="16"/>
  <c r="AO519" i="16" s="1"/>
  <c r="AP519" i="16" s="1"/>
  <c r="AQ519" i="16"/>
  <c r="K520" i="16"/>
  <c r="W520" i="16" s="1"/>
  <c r="N520" i="16"/>
  <c r="O520" i="16"/>
  <c r="X520" i="16"/>
  <c r="AA520" i="16"/>
  <c r="AF520" i="16"/>
  <c r="AH520" i="16"/>
  <c r="AI520" i="16" s="1"/>
  <c r="AK520" i="16"/>
  <c r="AN520" i="16"/>
  <c r="AO520" i="16" s="1"/>
  <c r="AP520" i="16" s="1"/>
  <c r="AQ520" i="16"/>
  <c r="K521" i="16"/>
  <c r="W521" i="16" s="1"/>
  <c r="N521" i="16"/>
  <c r="O521" i="16"/>
  <c r="X521" i="16"/>
  <c r="AA521" i="16"/>
  <c r="AF521" i="16"/>
  <c r="AH521" i="16"/>
  <c r="AI521" i="16" s="1"/>
  <c r="AK521" i="16"/>
  <c r="AN521" i="16"/>
  <c r="AO521" i="16" s="1"/>
  <c r="AP521" i="16" s="1"/>
  <c r="AQ521" i="16"/>
  <c r="K522" i="16"/>
  <c r="W522" i="16" s="1"/>
  <c r="N522" i="16"/>
  <c r="O522" i="16"/>
  <c r="X522" i="16"/>
  <c r="AA522" i="16"/>
  <c r="AB522" i="16" s="1"/>
  <c r="AF522" i="16"/>
  <c r="AH522" i="16"/>
  <c r="AI522" i="16" s="1"/>
  <c r="AK522" i="16"/>
  <c r="AN522" i="16"/>
  <c r="AO522" i="16" s="1"/>
  <c r="AP522" i="16" s="1"/>
  <c r="AQ522" i="16"/>
  <c r="K523" i="16"/>
  <c r="W523" i="16" s="1"/>
  <c r="N523" i="16"/>
  <c r="O523" i="16"/>
  <c r="X523" i="16"/>
  <c r="AA523" i="16"/>
  <c r="AB523" i="16" s="1"/>
  <c r="AF523" i="16"/>
  <c r="AH523" i="16"/>
  <c r="AI523" i="16" s="1"/>
  <c r="AK523" i="16"/>
  <c r="AN523" i="16"/>
  <c r="AO523" i="16" s="1"/>
  <c r="AQ523" i="16"/>
  <c r="K524" i="16"/>
  <c r="W524" i="16" s="1"/>
  <c r="N524" i="16"/>
  <c r="O524" i="16"/>
  <c r="X524" i="16"/>
  <c r="AA524" i="16"/>
  <c r="AF524" i="16"/>
  <c r="AH524" i="16"/>
  <c r="AI524" i="16" s="1"/>
  <c r="AK524" i="16"/>
  <c r="AN524" i="16"/>
  <c r="AO524" i="16" s="1"/>
  <c r="AQ524" i="16"/>
  <c r="K525" i="16"/>
  <c r="W525" i="16" s="1"/>
  <c r="N525" i="16"/>
  <c r="O525" i="16"/>
  <c r="X525" i="16"/>
  <c r="AA525" i="16"/>
  <c r="AB525" i="16" s="1"/>
  <c r="AF525" i="16"/>
  <c r="AH525" i="16"/>
  <c r="AI525" i="16" s="1"/>
  <c r="AK525" i="16"/>
  <c r="AN525" i="16"/>
  <c r="AO525" i="16" s="1"/>
  <c r="AQ525" i="16"/>
  <c r="K526" i="16"/>
  <c r="W526" i="16" s="1"/>
  <c r="N526" i="16"/>
  <c r="O526" i="16"/>
  <c r="X526" i="16"/>
  <c r="AA526" i="16"/>
  <c r="AF526" i="16"/>
  <c r="AH526" i="16"/>
  <c r="AI526" i="16" s="1"/>
  <c r="AK526" i="16"/>
  <c r="AN526" i="16"/>
  <c r="AQ526" i="16"/>
  <c r="K527" i="16"/>
  <c r="W527" i="16" s="1"/>
  <c r="N527" i="16"/>
  <c r="O527" i="16"/>
  <c r="X527" i="16"/>
  <c r="AA527" i="16"/>
  <c r="AF527" i="16"/>
  <c r="AH527" i="16"/>
  <c r="AI527" i="16" s="1"/>
  <c r="AK527" i="16"/>
  <c r="AN527" i="16"/>
  <c r="AO527" i="16" s="1"/>
  <c r="AQ527" i="16"/>
  <c r="K528" i="16"/>
  <c r="W528" i="16" s="1"/>
  <c r="N528" i="16"/>
  <c r="O528" i="16"/>
  <c r="X528" i="16"/>
  <c r="AA528" i="16"/>
  <c r="AF528" i="16"/>
  <c r="AH528" i="16"/>
  <c r="AI528" i="16" s="1"/>
  <c r="AK528" i="16"/>
  <c r="AN528" i="16"/>
  <c r="AO528" i="16" s="1"/>
  <c r="AP528" i="16" s="1"/>
  <c r="AQ528" i="16"/>
  <c r="K529" i="16"/>
  <c r="W529" i="16" s="1"/>
  <c r="N529" i="16"/>
  <c r="O529" i="16"/>
  <c r="X529" i="16"/>
  <c r="AA529" i="16"/>
  <c r="AF529" i="16"/>
  <c r="AH529" i="16"/>
  <c r="AI529" i="16" s="1"/>
  <c r="AK529" i="16"/>
  <c r="AN529" i="16"/>
  <c r="AO529" i="16" s="1"/>
  <c r="AP529" i="16" s="1"/>
  <c r="AQ529" i="16"/>
  <c r="K530" i="16"/>
  <c r="W530" i="16" s="1"/>
  <c r="N530" i="16"/>
  <c r="O530" i="16"/>
  <c r="X530" i="16"/>
  <c r="AA530" i="16"/>
  <c r="AF530" i="16"/>
  <c r="AH530" i="16"/>
  <c r="AI530" i="16" s="1"/>
  <c r="AK530" i="16"/>
  <c r="AN530" i="16"/>
  <c r="AO530" i="16" s="1"/>
  <c r="AP530" i="16" s="1"/>
  <c r="AQ530" i="16"/>
  <c r="K531" i="16"/>
  <c r="W531" i="16" s="1"/>
  <c r="N531" i="16"/>
  <c r="O531" i="16"/>
  <c r="X531" i="16"/>
  <c r="AA531" i="16"/>
  <c r="AF531" i="16"/>
  <c r="AH531" i="16"/>
  <c r="AI531" i="16" s="1"/>
  <c r="AK531" i="16"/>
  <c r="AN531" i="16"/>
  <c r="AO531" i="16" s="1"/>
  <c r="AQ531" i="16"/>
  <c r="K532" i="16"/>
  <c r="W532" i="16" s="1"/>
  <c r="N532" i="16"/>
  <c r="O532" i="16"/>
  <c r="X532" i="16"/>
  <c r="AA532" i="16"/>
  <c r="AF532" i="16"/>
  <c r="AH532" i="16"/>
  <c r="AI532" i="16" s="1"/>
  <c r="AK532" i="16"/>
  <c r="AN532" i="16"/>
  <c r="AO532" i="16" s="1"/>
  <c r="AQ532" i="16"/>
  <c r="K533" i="16"/>
  <c r="W533" i="16" s="1"/>
  <c r="N533" i="16"/>
  <c r="O533" i="16"/>
  <c r="X533" i="16"/>
  <c r="AA533" i="16"/>
  <c r="AF533" i="16"/>
  <c r="AH533" i="16"/>
  <c r="AI533" i="16" s="1"/>
  <c r="AK533" i="16"/>
  <c r="AN533" i="16"/>
  <c r="AO533" i="16" s="1"/>
  <c r="AQ533" i="16"/>
  <c r="K534" i="16"/>
  <c r="W534" i="16" s="1"/>
  <c r="N534" i="16"/>
  <c r="O534" i="16"/>
  <c r="X534" i="16"/>
  <c r="AA534" i="16"/>
  <c r="AF534" i="16"/>
  <c r="AH534" i="16"/>
  <c r="AI534" i="16" s="1"/>
  <c r="AK534" i="16"/>
  <c r="AN534" i="16"/>
  <c r="AQ534" i="16"/>
  <c r="K535" i="16"/>
  <c r="W535" i="16" s="1"/>
  <c r="N535" i="16"/>
  <c r="O535" i="16"/>
  <c r="X535" i="16"/>
  <c r="AA535" i="16"/>
  <c r="AE535" i="16" s="1"/>
  <c r="AF535" i="16"/>
  <c r="AH535" i="16"/>
  <c r="AI535" i="16" s="1"/>
  <c r="AK535" i="16"/>
  <c r="AN535" i="16"/>
  <c r="AO535" i="16" s="1"/>
  <c r="AQ535" i="16"/>
  <c r="K536" i="16"/>
  <c r="W536" i="16" s="1"/>
  <c r="N536" i="16"/>
  <c r="O536" i="16"/>
  <c r="X536" i="16"/>
  <c r="AA536" i="16"/>
  <c r="AF536" i="16"/>
  <c r="AH536" i="16"/>
  <c r="AI536" i="16" s="1"/>
  <c r="AK536" i="16"/>
  <c r="AN536" i="16"/>
  <c r="AO536" i="16" s="1"/>
  <c r="AQ536" i="16"/>
  <c r="K537" i="16"/>
  <c r="W537" i="16" s="1"/>
  <c r="N537" i="16"/>
  <c r="O537" i="16"/>
  <c r="X537" i="16"/>
  <c r="AA537" i="16"/>
  <c r="AF537" i="16"/>
  <c r="AH537" i="16"/>
  <c r="AI537" i="16" s="1"/>
  <c r="AK537" i="16"/>
  <c r="AN537" i="16"/>
  <c r="AO537" i="16" s="1"/>
  <c r="AP537" i="16" s="1"/>
  <c r="AQ537" i="16"/>
  <c r="K538" i="16"/>
  <c r="W538" i="16" s="1"/>
  <c r="N538" i="16"/>
  <c r="O538" i="16"/>
  <c r="X538" i="16"/>
  <c r="AA538" i="16"/>
  <c r="AE538" i="16" s="1"/>
  <c r="AF538" i="16"/>
  <c r="AH538" i="16"/>
  <c r="AI538" i="16" s="1"/>
  <c r="AK538" i="16"/>
  <c r="AN538" i="16"/>
  <c r="AO538" i="16" s="1"/>
  <c r="AQ538" i="16"/>
  <c r="AR538" i="16" s="1"/>
  <c r="K539" i="16"/>
  <c r="W539" i="16" s="1"/>
  <c r="N539" i="16"/>
  <c r="O539" i="16"/>
  <c r="X539" i="16"/>
  <c r="AA539" i="16"/>
  <c r="AF539" i="16"/>
  <c r="AH539" i="16"/>
  <c r="AI539" i="16" s="1"/>
  <c r="AK539" i="16"/>
  <c r="AN539" i="16"/>
  <c r="AO539" i="16" s="1"/>
  <c r="AQ539" i="16"/>
  <c r="K540" i="16"/>
  <c r="W540" i="16" s="1"/>
  <c r="N540" i="16"/>
  <c r="O540" i="16"/>
  <c r="X540" i="16"/>
  <c r="AA540" i="16"/>
  <c r="AF540" i="16"/>
  <c r="AH540" i="16"/>
  <c r="AI540" i="16" s="1"/>
  <c r="AK540" i="16"/>
  <c r="AN540" i="16"/>
  <c r="AO540" i="16" s="1"/>
  <c r="AP540" i="16" s="1"/>
  <c r="AQ540" i="16"/>
  <c r="K541" i="16"/>
  <c r="W541" i="16" s="1"/>
  <c r="N541" i="16"/>
  <c r="O541" i="16"/>
  <c r="X541" i="16"/>
  <c r="AA541" i="16"/>
  <c r="AB541" i="16" s="1"/>
  <c r="AF541" i="16"/>
  <c r="AH541" i="16"/>
  <c r="AI541" i="16" s="1"/>
  <c r="AK541" i="16"/>
  <c r="AN541" i="16"/>
  <c r="AO541" i="16" s="1"/>
  <c r="AQ541" i="16"/>
  <c r="K542" i="16"/>
  <c r="W542" i="16" s="1"/>
  <c r="N542" i="16"/>
  <c r="O542" i="16"/>
  <c r="X542" i="16"/>
  <c r="AA542" i="16"/>
  <c r="AB542" i="16" s="1"/>
  <c r="AF542" i="16"/>
  <c r="AH542" i="16"/>
  <c r="AI542" i="16" s="1"/>
  <c r="AK542" i="16"/>
  <c r="AN542" i="16"/>
  <c r="AQ542" i="16"/>
  <c r="K543" i="16"/>
  <c r="W543" i="16" s="1"/>
  <c r="N543" i="16"/>
  <c r="O543" i="16"/>
  <c r="X543" i="16"/>
  <c r="AA543" i="16"/>
  <c r="AF543" i="16"/>
  <c r="AH543" i="16"/>
  <c r="AI543" i="16" s="1"/>
  <c r="AK543" i="16"/>
  <c r="AN543" i="16"/>
  <c r="AO543" i="16" s="1"/>
  <c r="AP543" i="16" s="1"/>
  <c r="AQ543" i="16"/>
  <c r="K544" i="16"/>
  <c r="W544" i="16" s="1"/>
  <c r="N544" i="16"/>
  <c r="O544" i="16"/>
  <c r="X544" i="16"/>
  <c r="AA544" i="16"/>
  <c r="AF544" i="16"/>
  <c r="AH544" i="16"/>
  <c r="AI544" i="16" s="1"/>
  <c r="AK544" i="16"/>
  <c r="AN544" i="16"/>
  <c r="AO544" i="16" s="1"/>
  <c r="AP544" i="16" s="1"/>
  <c r="AQ544" i="16"/>
  <c r="K545" i="16"/>
  <c r="W545" i="16" s="1"/>
  <c r="N545" i="16"/>
  <c r="O545" i="16"/>
  <c r="X545" i="16"/>
  <c r="AA545" i="16"/>
  <c r="AF545" i="16"/>
  <c r="AH545" i="16"/>
  <c r="AI545" i="16" s="1"/>
  <c r="AK545" i="16"/>
  <c r="AN545" i="16"/>
  <c r="AO545" i="16" s="1"/>
  <c r="AQ545" i="16"/>
  <c r="K546" i="16"/>
  <c r="W546" i="16" s="1"/>
  <c r="N546" i="16"/>
  <c r="O546" i="16"/>
  <c r="X546" i="16"/>
  <c r="AA546" i="16"/>
  <c r="AB546" i="16" s="1"/>
  <c r="AF546" i="16"/>
  <c r="AH546" i="16"/>
  <c r="AI546" i="16" s="1"/>
  <c r="AK546" i="16"/>
  <c r="AN546" i="16"/>
  <c r="AO546" i="16" s="1"/>
  <c r="AQ546" i="16"/>
  <c r="AR546" i="16" s="1"/>
  <c r="K547" i="16"/>
  <c r="W547" i="16" s="1"/>
  <c r="N547" i="16"/>
  <c r="O547" i="16"/>
  <c r="X547" i="16"/>
  <c r="AA547" i="16"/>
  <c r="AF547" i="16"/>
  <c r="AH547" i="16"/>
  <c r="AI547" i="16" s="1"/>
  <c r="AK547" i="16"/>
  <c r="AN547" i="16"/>
  <c r="AO547" i="16" s="1"/>
  <c r="AQ547" i="16"/>
  <c r="K548" i="16"/>
  <c r="W548" i="16" s="1"/>
  <c r="N548" i="16"/>
  <c r="O548" i="16"/>
  <c r="X548" i="16"/>
  <c r="AA548" i="16"/>
  <c r="AF548" i="16"/>
  <c r="AH548" i="16"/>
  <c r="AI548" i="16" s="1"/>
  <c r="AK548" i="16"/>
  <c r="AN548" i="16"/>
  <c r="AQ548" i="16"/>
  <c r="K549" i="16"/>
  <c r="W549" i="16" s="1"/>
  <c r="N549" i="16"/>
  <c r="O549" i="16"/>
  <c r="X549" i="16"/>
  <c r="AA549" i="16"/>
  <c r="AF549" i="16"/>
  <c r="AH549" i="16"/>
  <c r="AI549" i="16" s="1"/>
  <c r="AK549" i="16"/>
  <c r="AN549" i="16"/>
  <c r="AO549" i="16" s="1"/>
  <c r="AP549" i="16" s="1"/>
  <c r="AQ549" i="16"/>
  <c r="K550" i="16"/>
  <c r="W550" i="16" s="1"/>
  <c r="N550" i="16"/>
  <c r="O550" i="16"/>
  <c r="X550" i="16"/>
  <c r="AA550" i="16"/>
  <c r="AF550" i="16"/>
  <c r="AH550" i="16"/>
  <c r="AI550" i="16" s="1"/>
  <c r="AK550" i="16"/>
  <c r="AN550" i="16"/>
  <c r="AO550" i="16" s="1"/>
  <c r="AQ550" i="16"/>
  <c r="K551" i="16"/>
  <c r="W551" i="16" s="1"/>
  <c r="N551" i="16"/>
  <c r="O551" i="16"/>
  <c r="X551" i="16"/>
  <c r="AA551" i="16"/>
  <c r="AF551" i="16"/>
  <c r="AH551" i="16"/>
  <c r="AI551" i="16" s="1"/>
  <c r="AK551" i="16"/>
  <c r="AN551" i="16"/>
  <c r="AO551" i="16" s="1"/>
  <c r="AQ551" i="16"/>
  <c r="K552" i="16"/>
  <c r="W552" i="16" s="1"/>
  <c r="N552" i="16"/>
  <c r="O552" i="16"/>
  <c r="X552" i="16"/>
  <c r="AA552" i="16"/>
  <c r="AF552" i="16"/>
  <c r="AH552" i="16"/>
  <c r="AI552" i="16" s="1"/>
  <c r="AK552" i="16"/>
  <c r="AN552" i="16"/>
  <c r="AO552" i="16" s="1"/>
  <c r="AQ552" i="16"/>
  <c r="K553" i="16"/>
  <c r="W553" i="16" s="1"/>
  <c r="N553" i="16"/>
  <c r="O553" i="16"/>
  <c r="X553" i="16"/>
  <c r="AA553" i="16"/>
  <c r="AF553" i="16"/>
  <c r="AH553" i="16"/>
  <c r="AI553" i="16" s="1"/>
  <c r="AK553" i="16"/>
  <c r="AN553" i="16"/>
  <c r="AO553" i="16" s="1"/>
  <c r="AP553" i="16" s="1"/>
  <c r="AQ553" i="16"/>
  <c r="K554" i="16"/>
  <c r="W554" i="16" s="1"/>
  <c r="N554" i="16"/>
  <c r="O554" i="16"/>
  <c r="X554" i="16"/>
  <c r="AA554" i="16"/>
  <c r="AF554" i="16"/>
  <c r="AH554" i="16"/>
  <c r="AI554" i="16" s="1"/>
  <c r="AK554" i="16"/>
  <c r="AN554" i="16"/>
  <c r="AQ554" i="16"/>
  <c r="K555" i="16"/>
  <c r="W555" i="16" s="1"/>
  <c r="N555" i="16"/>
  <c r="O555" i="16"/>
  <c r="X555" i="16"/>
  <c r="AA555" i="16"/>
  <c r="AF555" i="16"/>
  <c r="AH555" i="16"/>
  <c r="AI555" i="16" s="1"/>
  <c r="AK555" i="16"/>
  <c r="AN555" i="16"/>
  <c r="AO555" i="16" s="1"/>
  <c r="AQ555" i="16"/>
  <c r="K556" i="16"/>
  <c r="W556" i="16" s="1"/>
  <c r="N556" i="16"/>
  <c r="O556" i="16"/>
  <c r="X556" i="16"/>
  <c r="AA556" i="16"/>
  <c r="AE556" i="16" s="1"/>
  <c r="AF556" i="16"/>
  <c r="AH556" i="16"/>
  <c r="AI556" i="16" s="1"/>
  <c r="AK556" i="16"/>
  <c r="AN556" i="16"/>
  <c r="AO556" i="16" s="1"/>
  <c r="AQ556" i="16"/>
  <c r="K557" i="16"/>
  <c r="W557" i="16" s="1"/>
  <c r="N557" i="16"/>
  <c r="O557" i="16"/>
  <c r="X557" i="16"/>
  <c r="AA557" i="16"/>
  <c r="AB557" i="16" s="1"/>
  <c r="AF557" i="16"/>
  <c r="AH557" i="16"/>
  <c r="AI557" i="16" s="1"/>
  <c r="AK557" i="16"/>
  <c r="AN557" i="16"/>
  <c r="AO557" i="16" s="1"/>
  <c r="AP557" i="16" s="1"/>
  <c r="AQ557" i="16"/>
  <c r="K558" i="16"/>
  <c r="W558" i="16" s="1"/>
  <c r="N558" i="16"/>
  <c r="O558" i="16"/>
  <c r="X558" i="16"/>
  <c r="AA558" i="16"/>
  <c r="AB558" i="16" s="1"/>
  <c r="AF558" i="16"/>
  <c r="AH558" i="16"/>
  <c r="AI558" i="16" s="1"/>
  <c r="AK558" i="16"/>
  <c r="AN558" i="16"/>
  <c r="AO558" i="16" s="1"/>
  <c r="AQ558" i="16"/>
  <c r="K559" i="16"/>
  <c r="W559" i="16" s="1"/>
  <c r="N559" i="16"/>
  <c r="O559" i="16"/>
  <c r="X559" i="16"/>
  <c r="AA559" i="16"/>
  <c r="AB559" i="16" s="1"/>
  <c r="AF559" i="16"/>
  <c r="AH559" i="16"/>
  <c r="AI559" i="16" s="1"/>
  <c r="AK559" i="16"/>
  <c r="AN559" i="16"/>
  <c r="AO559" i="16" s="1"/>
  <c r="AQ559" i="16"/>
  <c r="K560" i="16"/>
  <c r="W560" i="16" s="1"/>
  <c r="N560" i="16"/>
  <c r="O560" i="16"/>
  <c r="X560" i="16"/>
  <c r="AA560" i="16"/>
  <c r="AF560" i="16"/>
  <c r="AH560" i="16"/>
  <c r="AI560" i="16" s="1"/>
  <c r="AK560" i="16"/>
  <c r="AN560" i="16"/>
  <c r="AQ560" i="16"/>
  <c r="K561" i="16"/>
  <c r="W561" i="16" s="1"/>
  <c r="N561" i="16"/>
  <c r="O561" i="16"/>
  <c r="X561" i="16"/>
  <c r="AA561" i="16"/>
  <c r="AF561" i="16"/>
  <c r="AH561" i="16"/>
  <c r="AI561" i="16" s="1"/>
  <c r="AK561" i="16"/>
  <c r="AN561" i="16"/>
  <c r="AO561" i="16" s="1"/>
  <c r="AP561" i="16" s="1"/>
  <c r="AQ561" i="16"/>
  <c r="K562" i="16"/>
  <c r="W562" i="16" s="1"/>
  <c r="N562" i="16"/>
  <c r="O562" i="16"/>
  <c r="X562" i="16"/>
  <c r="AA562" i="16"/>
  <c r="AF562" i="16"/>
  <c r="AH562" i="16"/>
  <c r="AI562" i="16" s="1"/>
  <c r="AK562" i="16"/>
  <c r="AN562" i="16"/>
  <c r="AO562" i="16" s="1"/>
  <c r="AP562" i="16" s="1"/>
  <c r="AQ562" i="16"/>
  <c r="K563" i="16"/>
  <c r="W563" i="16" s="1"/>
  <c r="N563" i="16"/>
  <c r="O563" i="16"/>
  <c r="X563" i="16"/>
  <c r="AA563" i="16"/>
  <c r="AF563" i="16"/>
  <c r="AH563" i="16"/>
  <c r="AI563" i="16" s="1"/>
  <c r="AK563" i="16"/>
  <c r="AN563" i="16"/>
  <c r="AO563" i="16" s="1"/>
  <c r="AP563" i="16" s="1"/>
  <c r="AQ563" i="16"/>
  <c r="K564" i="16"/>
  <c r="W564" i="16" s="1"/>
  <c r="N564" i="16"/>
  <c r="O564" i="16"/>
  <c r="X564" i="16"/>
  <c r="AA564" i="16"/>
  <c r="AF564" i="16"/>
  <c r="AH564" i="16"/>
  <c r="AI564" i="16" s="1"/>
  <c r="AK564" i="16"/>
  <c r="AN564" i="16"/>
  <c r="AO564" i="16" s="1"/>
  <c r="AQ564" i="16"/>
  <c r="K565" i="16"/>
  <c r="W565" i="16" s="1"/>
  <c r="N565" i="16"/>
  <c r="O565" i="16"/>
  <c r="X565" i="16"/>
  <c r="AA565" i="16"/>
  <c r="AF565" i="16"/>
  <c r="AH565" i="16"/>
  <c r="AI565" i="16" s="1"/>
  <c r="AK565" i="16"/>
  <c r="AN565" i="16"/>
  <c r="AO565" i="16" s="1"/>
  <c r="AP565" i="16" s="1"/>
  <c r="AQ565" i="16"/>
  <c r="K566" i="16"/>
  <c r="W566" i="16" s="1"/>
  <c r="N566" i="16"/>
  <c r="O566" i="16"/>
  <c r="X566" i="16"/>
  <c r="AA566" i="16"/>
  <c r="AF566" i="16"/>
  <c r="AH566" i="16"/>
  <c r="AI566" i="16" s="1"/>
  <c r="AK566" i="16"/>
  <c r="AN566" i="16"/>
  <c r="AO566" i="16" s="1"/>
  <c r="AQ566" i="16"/>
  <c r="K567" i="16"/>
  <c r="W567" i="16" s="1"/>
  <c r="N567" i="16"/>
  <c r="O567" i="16"/>
  <c r="X567" i="16"/>
  <c r="AA567" i="16"/>
  <c r="AF567" i="16"/>
  <c r="AH567" i="16"/>
  <c r="AI567" i="16" s="1"/>
  <c r="AK567" i="16"/>
  <c r="AN567" i="16"/>
  <c r="AQ567" i="16"/>
  <c r="K568" i="16"/>
  <c r="W568" i="16" s="1"/>
  <c r="N568" i="16"/>
  <c r="O568" i="16"/>
  <c r="X568" i="16"/>
  <c r="AA568" i="16"/>
  <c r="AF568" i="16"/>
  <c r="AH568" i="16"/>
  <c r="AI568" i="16" s="1"/>
  <c r="AK568" i="16"/>
  <c r="AN568" i="16"/>
  <c r="AQ568" i="16"/>
  <c r="K569" i="16"/>
  <c r="W569" i="16" s="1"/>
  <c r="N569" i="16"/>
  <c r="O569" i="16"/>
  <c r="X569" i="16"/>
  <c r="AA569" i="16"/>
  <c r="AF569" i="16"/>
  <c r="AH569" i="16"/>
  <c r="AI569" i="16" s="1"/>
  <c r="AK569" i="16"/>
  <c r="AN569" i="16"/>
  <c r="AO569" i="16" s="1"/>
  <c r="AQ569" i="16"/>
  <c r="K570" i="16"/>
  <c r="W570" i="16" s="1"/>
  <c r="N570" i="16"/>
  <c r="O570" i="16"/>
  <c r="X570" i="16"/>
  <c r="AA570" i="16"/>
  <c r="AB570" i="16" s="1"/>
  <c r="AF570" i="16"/>
  <c r="AH570" i="16"/>
  <c r="AI570" i="16" s="1"/>
  <c r="AK570" i="16"/>
  <c r="AN570" i="16"/>
  <c r="AO570" i="16" s="1"/>
  <c r="AP570" i="16" s="1"/>
  <c r="AQ570" i="16"/>
  <c r="AR570" i="16" s="1"/>
  <c r="K571" i="16"/>
  <c r="W571" i="16" s="1"/>
  <c r="N571" i="16"/>
  <c r="O571" i="16"/>
  <c r="X571" i="16"/>
  <c r="AA571" i="16"/>
  <c r="AB571" i="16" s="1"/>
  <c r="AF571" i="16"/>
  <c r="AH571" i="16"/>
  <c r="AI571" i="16" s="1"/>
  <c r="AK571" i="16"/>
  <c r="AN571" i="16"/>
  <c r="AO571" i="16" s="1"/>
  <c r="AP571" i="16" s="1"/>
  <c r="AQ571" i="16"/>
  <c r="K572" i="16"/>
  <c r="W572" i="16" s="1"/>
  <c r="N572" i="16"/>
  <c r="O572" i="16"/>
  <c r="X572" i="16"/>
  <c r="AA572" i="16"/>
  <c r="AF572" i="16"/>
  <c r="AH572" i="16"/>
  <c r="AI572" i="16" s="1"/>
  <c r="AK572" i="16"/>
  <c r="AN572" i="16"/>
  <c r="AO572" i="16" s="1"/>
  <c r="AQ572" i="16"/>
  <c r="K573" i="16"/>
  <c r="W573" i="16" s="1"/>
  <c r="N573" i="16"/>
  <c r="O573" i="16"/>
  <c r="X573" i="16"/>
  <c r="AA573" i="16"/>
  <c r="AB573" i="16" s="1"/>
  <c r="AF573" i="16"/>
  <c r="AH573" i="16"/>
  <c r="AI573" i="16" s="1"/>
  <c r="AK573" i="16"/>
  <c r="AN573" i="16"/>
  <c r="AO573" i="16" s="1"/>
  <c r="AP573" i="16" s="1"/>
  <c r="AQ573" i="16"/>
  <c r="K574" i="16"/>
  <c r="W574" i="16" s="1"/>
  <c r="N574" i="16"/>
  <c r="O574" i="16"/>
  <c r="X574" i="16"/>
  <c r="AA574" i="16"/>
  <c r="AF574" i="16"/>
  <c r="AH574" i="16"/>
  <c r="AI574" i="16" s="1"/>
  <c r="AK574" i="16"/>
  <c r="AN574" i="16"/>
  <c r="AO574" i="16" s="1"/>
  <c r="AQ574" i="16"/>
  <c r="K575" i="16"/>
  <c r="W575" i="16" s="1"/>
  <c r="N575" i="16"/>
  <c r="O575" i="16"/>
  <c r="X575" i="16"/>
  <c r="AA575" i="16"/>
  <c r="AF575" i="16"/>
  <c r="AH575" i="16"/>
  <c r="AI575" i="16" s="1"/>
  <c r="AK575" i="16"/>
  <c r="AN575" i="16"/>
  <c r="AQ575" i="16"/>
  <c r="K576" i="16"/>
  <c r="W576" i="16" s="1"/>
  <c r="N576" i="16"/>
  <c r="O576" i="16"/>
  <c r="X576" i="16"/>
  <c r="AA576" i="16"/>
  <c r="AF576" i="16"/>
  <c r="AH576" i="16"/>
  <c r="AI576" i="16" s="1"/>
  <c r="AK576" i="16"/>
  <c r="AN576" i="16"/>
  <c r="AQ576" i="16"/>
  <c r="K577" i="16"/>
  <c r="W577" i="16" s="1"/>
  <c r="N577" i="16"/>
  <c r="O577" i="16"/>
  <c r="X577" i="16"/>
  <c r="AA577" i="16"/>
  <c r="AF577" i="16"/>
  <c r="AH577" i="16"/>
  <c r="AI577" i="16" s="1"/>
  <c r="AK577" i="16"/>
  <c r="AN577" i="16"/>
  <c r="AQ577" i="16"/>
  <c r="K578" i="16"/>
  <c r="W578" i="16" s="1"/>
  <c r="N578" i="16"/>
  <c r="O578" i="16"/>
  <c r="X578" i="16"/>
  <c r="AA578" i="16"/>
  <c r="AF578" i="16"/>
  <c r="AH578" i="16"/>
  <c r="AI578" i="16" s="1"/>
  <c r="AK578" i="16"/>
  <c r="AN578" i="16"/>
  <c r="AQ578" i="16"/>
  <c r="AR578" i="16" s="1"/>
  <c r="K579" i="16"/>
  <c r="W579" i="16" s="1"/>
  <c r="N579" i="16"/>
  <c r="O579" i="16"/>
  <c r="X579" i="16"/>
  <c r="AA579" i="16"/>
  <c r="AF579" i="16"/>
  <c r="AH579" i="16"/>
  <c r="AI579" i="16" s="1"/>
  <c r="AK579" i="16"/>
  <c r="AN579" i="16"/>
  <c r="AO579" i="16" s="1"/>
  <c r="AP579" i="16" s="1"/>
  <c r="AQ579" i="16"/>
  <c r="K580" i="16"/>
  <c r="W580" i="16" s="1"/>
  <c r="N580" i="16"/>
  <c r="O580" i="16"/>
  <c r="X580" i="16"/>
  <c r="AA580" i="16"/>
  <c r="AF580" i="16"/>
  <c r="AH580" i="16"/>
  <c r="AI580" i="16" s="1"/>
  <c r="AK580" i="16"/>
  <c r="AN580" i="16"/>
  <c r="AQ580" i="16"/>
  <c r="K581" i="16"/>
  <c r="W581" i="16" s="1"/>
  <c r="N581" i="16"/>
  <c r="O581" i="16"/>
  <c r="X581" i="16"/>
  <c r="AA581" i="16"/>
  <c r="AF581" i="16"/>
  <c r="AH581" i="16"/>
  <c r="AI581" i="16" s="1"/>
  <c r="AK581" i="16"/>
  <c r="AN581" i="16"/>
  <c r="AO581" i="16" s="1"/>
  <c r="AP581" i="16" s="1"/>
  <c r="AQ581" i="16"/>
  <c r="K582" i="16"/>
  <c r="W582" i="16" s="1"/>
  <c r="N582" i="16"/>
  <c r="O582" i="16"/>
  <c r="X582" i="16"/>
  <c r="AA582" i="16"/>
  <c r="AB582" i="16" s="1"/>
  <c r="AF582" i="16"/>
  <c r="AH582" i="16"/>
  <c r="AI582" i="16" s="1"/>
  <c r="AK582" i="16"/>
  <c r="AN582" i="16"/>
  <c r="AO582" i="16" s="1"/>
  <c r="AQ582" i="16"/>
  <c r="K583" i="16"/>
  <c r="W583" i="16" s="1"/>
  <c r="N583" i="16"/>
  <c r="O583" i="16"/>
  <c r="X583" i="16"/>
  <c r="AA583" i="16"/>
  <c r="AB583" i="16" s="1"/>
  <c r="AF583" i="16"/>
  <c r="AH583" i="16"/>
  <c r="AI583" i="16" s="1"/>
  <c r="AK583" i="16"/>
  <c r="AN583" i="16"/>
  <c r="AQ583" i="16"/>
  <c r="K584" i="16"/>
  <c r="W584" i="16" s="1"/>
  <c r="N584" i="16"/>
  <c r="O584" i="16"/>
  <c r="X584" i="16"/>
  <c r="AA584" i="16"/>
  <c r="AF584" i="16"/>
  <c r="AH584" i="16"/>
  <c r="AI584" i="16" s="1"/>
  <c r="AK584" i="16"/>
  <c r="AN584" i="16"/>
  <c r="AQ584" i="16"/>
  <c r="K585" i="16"/>
  <c r="W585" i="16" s="1"/>
  <c r="N585" i="16"/>
  <c r="O585" i="16"/>
  <c r="X585" i="16"/>
  <c r="AA585" i="16"/>
  <c r="AF585" i="16"/>
  <c r="AH585" i="16"/>
  <c r="AI585" i="16" s="1"/>
  <c r="AK585" i="16"/>
  <c r="AN585" i="16"/>
  <c r="AO585" i="16" s="1"/>
  <c r="AQ585" i="16"/>
  <c r="K586" i="16"/>
  <c r="W586" i="16" s="1"/>
  <c r="N586" i="16"/>
  <c r="O586" i="16"/>
  <c r="X586" i="16"/>
  <c r="AA586" i="16"/>
  <c r="AB586" i="16" s="1"/>
  <c r="AF586" i="16"/>
  <c r="AH586" i="16"/>
  <c r="AI586" i="16" s="1"/>
  <c r="AK586" i="16"/>
  <c r="AN586" i="16"/>
  <c r="AO586" i="16" s="1"/>
  <c r="AP586" i="16" s="1"/>
  <c r="AQ586" i="16"/>
  <c r="K587" i="16"/>
  <c r="W587" i="16" s="1"/>
  <c r="N587" i="16"/>
  <c r="O587" i="16"/>
  <c r="X587" i="16"/>
  <c r="AA587" i="16"/>
  <c r="AF587" i="16"/>
  <c r="AH587" i="16"/>
  <c r="AI587" i="16" s="1"/>
  <c r="AK587" i="16"/>
  <c r="AN587" i="16"/>
  <c r="AO587" i="16" s="1"/>
  <c r="AP587" i="16" s="1"/>
  <c r="AQ587" i="16"/>
  <c r="K588" i="16"/>
  <c r="W588" i="16" s="1"/>
  <c r="N588" i="16"/>
  <c r="O588" i="16"/>
  <c r="X588" i="16"/>
  <c r="AA588" i="16"/>
  <c r="AF588" i="16"/>
  <c r="AH588" i="16"/>
  <c r="AI588" i="16" s="1"/>
  <c r="AK588" i="16"/>
  <c r="AN588" i="16"/>
  <c r="AQ588" i="16"/>
  <c r="K589" i="16"/>
  <c r="W589" i="16" s="1"/>
  <c r="N589" i="16"/>
  <c r="O589" i="16"/>
  <c r="X589" i="16"/>
  <c r="AA589" i="16"/>
  <c r="AF589" i="16"/>
  <c r="AH589" i="16"/>
  <c r="AI589" i="16" s="1"/>
  <c r="AK589" i="16"/>
  <c r="AN589" i="16"/>
  <c r="AO589" i="16" s="1"/>
  <c r="AP589" i="16" s="1"/>
  <c r="AQ589" i="16"/>
  <c r="K590" i="16"/>
  <c r="W590" i="16" s="1"/>
  <c r="N590" i="16"/>
  <c r="O590" i="16"/>
  <c r="X590" i="16"/>
  <c r="AA590" i="16"/>
  <c r="AF590" i="16"/>
  <c r="AH590" i="16"/>
  <c r="AI590" i="16" s="1"/>
  <c r="AK590" i="16"/>
  <c r="AN590" i="16"/>
  <c r="AO590" i="16" s="1"/>
  <c r="AQ590" i="16"/>
  <c r="K591" i="16"/>
  <c r="W591" i="16" s="1"/>
  <c r="N591" i="16"/>
  <c r="O591" i="16"/>
  <c r="X591" i="16"/>
  <c r="AA591" i="16"/>
  <c r="AF591" i="16"/>
  <c r="AH591" i="16"/>
  <c r="AI591" i="16" s="1"/>
  <c r="AK591" i="16"/>
  <c r="AN591" i="16"/>
  <c r="AQ591" i="16"/>
  <c r="K592" i="16"/>
  <c r="W592" i="16" s="1"/>
  <c r="N592" i="16"/>
  <c r="O592" i="16"/>
  <c r="X592" i="16"/>
  <c r="AA592" i="16"/>
  <c r="AF592" i="16"/>
  <c r="AH592" i="16"/>
  <c r="AI592" i="16" s="1"/>
  <c r="AK592" i="16"/>
  <c r="AN592" i="16"/>
  <c r="AQ592" i="16"/>
  <c r="K593" i="16"/>
  <c r="W593" i="16" s="1"/>
  <c r="N593" i="16"/>
  <c r="O593" i="16"/>
  <c r="X593" i="16"/>
  <c r="AA593" i="16"/>
  <c r="AF593" i="16"/>
  <c r="AH593" i="16"/>
  <c r="AI593" i="16" s="1"/>
  <c r="AK593" i="16"/>
  <c r="AN593" i="16"/>
  <c r="AQ593" i="16"/>
  <c r="K594" i="16"/>
  <c r="W594" i="16" s="1"/>
  <c r="N594" i="16"/>
  <c r="O594" i="16"/>
  <c r="X594" i="16"/>
  <c r="AA594" i="16"/>
  <c r="AF594" i="16"/>
  <c r="AH594" i="16"/>
  <c r="AI594" i="16" s="1"/>
  <c r="AK594" i="16"/>
  <c r="AN594" i="16"/>
  <c r="AQ594" i="16"/>
  <c r="K595" i="16"/>
  <c r="W595" i="16" s="1"/>
  <c r="N595" i="16"/>
  <c r="O595" i="16"/>
  <c r="X595" i="16"/>
  <c r="AA595" i="16"/>
  <c r="AB595" i="16" s="1"/>
  <c r="AF595" i="16"/>
  <c r="AH595" i="16"/>
  <c r="AI595" i="16" s="1"/>
  <c r="AK595" i="16"/>
  <c r="AN595" i="16"/>
  <c r="AO595" i="16" s="1"/>
  <c r="AP595" i="16" s="1"/>
  <c r="AQ595" i="16"/>
  <c r="K596" i="16"/>
  <c r="W596" i="16" s="1"/>
  <c r="N596" i="16"/>
  <c r="O596" i="16"/>
  <c r="X596" i="16"/>
  <c r="AA596" i="16"/>
  <c r="AF596" i="16"/>
  <c r="AH596" i="16"/>
  <c r="AI596" i="16" s="1"/>
  <c r="AK596" i="16"/>
  <c r="AN596" i="16"/>
  <c r="AO596" i="16" s="1"/>
  <c r="AQ596" i="16"/>
  <c r="K597" i="16"/>
  <c r="W597" i="16" s="1"/>
  <c r="N597" i="16"/>
  <c r="O597" i="16"/>
  <c r="X597" i="16"/>
  <c r="AA597" i="16"/>
  <c r="AB597" i="16" s="1"/>
  <c r="AF597" i="16"/>
  <c r="AH597" i="16"/>
  <c r="AI597" i="16" s="1"/>
  <c r="AK597" i="16"/>
  <c r="AN597" i="16"/>
  <c r="AO597" i="16" s="1"/>
  <c r="AP597" i="16" s="1"/>
  <c r="AQ597" i="16"/>
  <c r="K598" i="16"/>
  <c r="W598" i="16" s="1"/>
  <c r="N598" i="16"/>
  <c r="O598" i="16"/>
  <c r="X598" i="16"/>
  <c r="AA598" i="16"/>
  <c r="AB598" i="16" s="1"/>
  <c r="AF598" i="16"/>
  <c r="AH598" i="16"/>
  <c r="AI598" i="16" s="1"/>
  <c r="AK598" i="16"/>
  <c r="AN598" i="16"/>
  <c r="AQ598" i="16"/>
  <c r="K599" i="16"/>
  <c r="W599" i="16" s="1"/>
  <c r="N599" i="16"/>
  <c r="O599" i="16"/>
  <c r="X599" i="16"/>
  <c r="AA599" i="16"/>
  <c r="AF599" i="16"/>
  <c r="AH599" i="16"/>
  <c r="AI599" i="16" s="1"/>
  <c r="AK599" i="16"/>
  <c r="AN599" i="16"/>
  <c r="AQ599" i="16"/>
  <c r="K600" i="16"/>
  <c r="W600" i="16" s="1"/>
  <c r="N600" i="16"/>
  <c r="O600" i="16"/>
  <c r="X600" i="16"/>
  <c r="AA600" i="16"/>
  <c r="AF600" i="16"/>
  <c r="AH600" i="16"/>
  <c r="AI600" i="16" s="1"/>
  <c r="AK600" i="16"/>
  <c r="AN600" i="16"/>
  <c r="AO600" i="16" s="1"/>
  <c r="AQ600" i="16"/>
  <c r="K601" i="16"/>
  <c r="W601" i="16" s="1"/>
  <c r="N601" i="16"/>
  <c r="O601" i="16"/>
  <c r="X601" i="16"/>
  <c r="AA601" i="16"/>
  <c r="AF601" i="16"/>
  <c r="AH601" i="16"/>
  <c r="AI601" i="16" s="1"/>
  <c r="AK601" i="16"/>
  <c r="AN601" i="16"/>
  <c r="AO601" i="16" s="1"/>
  <c r="AP601" i="16" s="1"/>
  <c r="AQ601" i="16"/>
  <c r="K602" i="16"/>
  <c r="W602" i="16" s="1"/>
  <c r="N602" i="16"/>
  <c r="O602" i="16"/>
  <c r="X602" i="16"/>
  <c r="AA602" i="16"/>
  <c r="AF602" i="16"/>
  <c r="AH602" i="16"/>
  <c r="AI602" i="16" s="1"/>
  <c r="AK602" i="16"/>
  <c r="AN602" i="16"/>
  <c r="AO602" i="16" s="1"/>
  <c r="AQ602" i="16"/>
  <c r="K603" i="16"/>
  <c r="W603" i="16" s="1"/>
  <c r="N603" i="16"/>
  <c r="O603" i="16"/>
  <c r="X603" i="16"/>
  <c r="AA603" i="16"/>
  <c r="AF603" i="16"/>
  <c r="AH603" i="16"/>
  <c r="AI603" i="16" s="1"/>
  <c r="AK603" i="16"/>
  <c r="AN603" i="16"/>
  <c r="AO603" i="16" s="1"/>
  <c r="AQ603" i="16"/>
  <c r="K604" i="16"/>
  <c r="W604" i="16" s="1"/>
  <c r="N604" i="16"/>
  <c r="O604" i="16"/>
  <c r="X604" i="16"/>
  <c r="AA604" i="16"/>
  <c r="AF604" i="16"/>
  <c r="AH604" i="16"/>
  <c r="AI604" i="16" s="1"/>
  <c r="AK604" i="16"/>
  <c r="AN604" i="16"/>
  <c r="AO604" i="16" s="1"/>
  <c r="AQ604" i="16"/>
  <c r="K605" i="16"/>
  <c r="W605" i="16" s="1"/>
  <c r="N605" i="16"/>
  <c r="O605" i="16"/>
  <c r="X605" i="16"/>
  <c r="AA605" i="16"/>
  <c r="AF605" i="16"/>
  <c r="AH605" i="16"/>
  <c r="AI605" i="16" s="1"/>
  <c r="AK605" i="16"/>
  <c r="AN605" i="16"/>
  <c r="AO605" i="16" s="1"/>
  <c r="AP605" i="16" s="1"/>
  <c r="AQ605" i="16"/>
  <c r="K606" i="16"/>
  <c r="W606" i="16" s="1"/>
  <c r="N606" i="16"/>
  <c r="O606" i="16"/>
  <c r="X606" i="16"/>
  <c r="AA606" i="16"/>
  <c r="AF606" i="16"/>
  <c r="AH606" i="16"/>
  <c r="AI606" i="16" s="1"/>
  <c r="AK606" i="16"/>
  <c r="AN606" i="16"/>
  <c r="AO606" i="16" s="1"/>
  <c r="AQ606" i="16"/>
  <c r="K607" i="16"/>
  <c r="W607" i="16" s="1"/>
  <c r="N607" i="16"/>
  <c r="O607" i="16"/>
  <c r="X607" i="16"/>
  <c r="AA607" i="16"/>
  <c r="AB607" i="16" s="1"/>
  <c r="AF607" i="16"/>
  <c r="AH607" i="16"/>
  <c r="AI607" i="16" s="1"/>
  <c r="AK607" i="16"/>
  <c r="AN607" i="16"/>
  <c r="AQ607" i="16"/>
  <c r="K608" i="16"/>
  <c r="W608" i="16" s="1"/>
  <c r="N608" i="16"/>
  <c r="O608" i="16"/>
  <c r="X608" i="16"/>
  <c r="AA608" i="16"/>
  <c r="AE608" i="16" s="1"/>
  <c r="AF608" i="16"/>
  <c r="AH608" i="16"/>
  <c r="AI608" i="16" s="1"/>
  <c r="AK608" i="16"/>
  <c r="AN608" i="16"/>
  <c r="AO608" i="16" s="1"/>
  <c r="AQ608" i="16"/>
  <c r="K609" i="16"/>
  <c r="W609" i="16" s="1"/>
  <c r="N609" i="16"/>
  <c r="O609" i="16"/>
  <c r="X609" i="16"/>
  <c r="AA609" i="16"/>
  <c r="AF609" i="16"/>
  <c r="AH609" i="16"/>
  <c r="AI609" i="16" s="1"/>
  <c r="AK609" i="16"/>
  <c r="AN609" i="16"/>
  <c r="AQ609" i="16"/>
  <c r="K610" i="16"/>
  <c r="W610" i="16" s="1"/>
  <c r="N610" i="16"/>
  <c r="O610" i="16"/>
  <c r="X610" i="16"/>
  <c r="AA610" i="16"/>
  <c r="AB610" i="16" s="1"/>
  <c r="AF610" i="16"/>
  <c r="AH610" i="16"/>
  <c r="AI610" i="16" s="1"/>
  <c r="AK610" i="16"/>
  <c r="AN610" i="16"/>
  <c r="AO610" i="16" s="1"/>
  <c r="AP610" i="16" s="1"/>
  <c r="AQ610" i="16"/>
  <c r="K611" i="16"/>
  <c r="W611" i="16" s="1"/>
  <c r="N611" i="16"/>
  <c r="O611" i="16"/>
  <c r="X611" i="16"/>
  <c r="AA611" i="16"/>
  <c r="AB611" i="16" s="1"/>
  <c r="AF611" i="16"/>
  <c r="AH611" i="16"/>
  <c r="AI611" i="16" s="1"/>
  <c r="AK611" i="16"/>
  <c r="AN611" i="16"/>
  <c r="AQ611" i="16"/>
  <c r="K612" i="16"/>
  <c r="W612" i="16" s="1"/>
  <c r="N612" i="16"/>
  <c r="O612" i="16"/>
  <c r="X612" i="16"/>
  <c r="AA612" i="16"/>
  <c r="AF612" i="16"/>
  <c r="AH612" i="16"/>
  <c r="AI612" i="16" s="1"/>
  <c r="AK612" i="16"/>
  <c r="AN612" i="16"/>
  <c r="AO612" i="16" s="1"/>
  <c r="AQ612" i="16"/>
  <c r="K613" i="16"/>
  <c r="W613" i="16" s="1"/>
  <c r="N613" i="16"/>
  <c r="O613" i="16"/>
  <c r="X613" i="16"/>
  <c r="AA613" i="16"/>
  <c r="AF613" i="16"/>
  <c r="AH613" i="16"/>
  <c r="AI613" i="16" s="1"/>
  <c r="AK613" i="16"/>
  <c r="AN613" i="16"/>
  <c r="AQ613" i="16"/>
  <c r="K614" i="16"/>
  <c r="W614" i="16" s="1"/>
  <c r="N614" i="16"/>
  <c r="O614" i="16"/>
  <c r="X614" i="16"/>
  <c r="AA614" i="16"/>
  <c r="AF614" i="16"/>
  <c r="AH614" i="16"/>
  <c r="AI614" i="16" s="1"/>
  <c r="AK614" i="16"/>
  <c r="AN614" i="16"/>
  <c r="AO614" i="16" s="1"/>
  <c r="AP614" i="16" s="1"/>
  <c r="AQ614" i="16"/>
  <c r="K615" i="16"/>
  <c r="W615" i="16" s="1"/>
  <c r="N615" i="16"/>
  <c r="O615" i="16"/>
  <c r="X615" i="16"/>
  <c r="AA615" i="16"/>
  <c r="AE615" i="16" s="1"/>
  <c r="AF615" i="16"/>
  <c r="AH615" i="16"/>
  <c r="AI615" i="16" s="1"/>
  <c r="AK615" i="16"/>
  <c r="AN615" i="16"/>
  <c r="AQ615" i="16"/>
  <c r="K616" i="16"/>
  <c r="W616" i="16" s="1"/>
  <c r="N616" i="16"/>
  <c r="O616" i="16"/>
  <c r="X616" i="16"/>
  <c r="AA616" i="16"/>
  <c r="AF616" i="16"/>
  <c r="AH616" i="16"/>
  <c r="AI616" i="16" s="1"/>
  <c r="AK616" i="16"/>
  <c r="AN616" i="16"/>
  <c r="AO616" i="16" s="1"/>
  <c r="AQ616" i="16"/>
  <c r="K617" i="16"/>
  <c r="W617" i="16" s="1"/>
  <c r="N617" i="16"/>
  <c r="O617" i="16"/>
  <c r="X617" i="16"/>
  <c r="AA617" i="16"/>
  <c r="AF617" i="16"/>
  <c r="AH617" i="16"/>
  <c r="AI617" i="16" s="1"/>
  <c r="AK617" i="16"/>
  <c r="AN617" i="16"/>
  <c r="AO617" i="16" s="1"/>
  <c r="AP617" i="16" s="1"/>
  <c r="AQ617" i="16"/>
  <c r="K618" i="16"/>
  <c r="W618" i="16" s="1"/>
  <c r="N618" i="16"/>
  <c r="O618" i="16"/>
  <c r="X618" i="16"/>
  <c r="AA618" i="16"/>
  <c r="AF618" i="16"/>
  <c r="AH618" i="16"/>
  <c r="AI618" i="16" s="1"/>
  <c r="AK618" i="16"/>
  <c r="AN618" i="16"/>
  <c r="AO618" i="16" s="1"/>
  <c r="AQ618" i="16"/>
  <c r="K619" i="16"/>
  <c r="W619" i="16" s="1"/>
  <c r="N619" i="16"/>
  <c r="O619" i="16"/>
  <c r="X619" i="16"/>
  <c r="AA619" i="16"/>
  <c r="AF619" i="16"/>
  <c r="AH619" i="16"/>
  <c r="AI619" i="16" s="1"/>
  <c r="AK619" i="16"/>
  <c r="AN619" i="16"/>
  <c r="AO619" i="16" s="1"/>
  <c r="AP619" i="16" s="1"/>
  <c r="AQ619" i="16"/>
  <c r="K620" i="16"/>
  <c r="W620" i="16" s="1"/>
  <c r="N620" i="16"/>
  <c r="O620" i="16"/>
  <c r="X620" i="16"/>
  <c r="AA620" i="16"/>
  <c r="AF620" i="16"/>
  <c r="AH620" i="16"/>
  <c r="AI620" i="16" s="1"/>
  <c r="AK620" i="16"/>
  <c r="AN620" i="16"/>
  <c r="AO620" i="16" s="1"/>
  <c r="AQ620" i="16"/>
  <c r="K621" i="16"/>
  <c r="W621" i="16" s="1"/>
  <c r="N621" i="16"/>
  <c r="O621" i="16"/>
  <c r="X621" i="16"/>
  <c r="AA621" i="16"/>
  <c r="AB621" i="16" s="1"/>
  <c r="AF621" i="16"/>
  <c r="AH621" i="16"/>
  <c r="AI621" i="16" s="1"/>
  <c r="AK621" i="16"/>
  <c r="AN621" i="16"/>
  <c r="AO621" i="16" s="1"/>
  <c r="AQ621" i="16"/>
  <c r="K622" i="16"/>
  <c r="W622" i="16" s="1"/>
  <c r="N622" i="16"/>
  <c r="O622" i="16"/>
  <c r="X622" i="16"/>
  <c r="AA622" i="16"/>
  <c r="AB622" i="16" s="1"/>
  <c r="AF622" i="16"/>
  <c r="AH622" i="16"/>
  <c r="AI622" i="16" s="1"/>
  <c r="AK622" i="16"/>
  <c r="AN622" i="16"/>
  <c r="AO622" i="16" s="1"/>
  <c r="AQ622" i="16"/>
  <c r="K623" i="16"/>
  <c r="W623" i="16" s="1"/>
  <c r="N623" i="16"/>
  <c r="O623" i="16"/>
  <c r="X623" i="16"/>
  <c r="AA623" i="16"/>
  <c r="AB623" i="16" s="1"/>
  <c r="AF623" i="16"/>
  <c r="AH623" i="16"/>
  <c r="AI623" i="16" s="1"/>
  <c r="AK623" i="16"/>
  <c r="AN623" i="16"/>
  <c r="AQ623" i="16"/>
  <c r="K624" i="16"/>
  <c r="W624" i="16" s="1"/>
  <c r="N624" i="16"/>
  <c r="O624" i="16"/>
  <c r="X624" i="16"/>
  <c r="AA624" i="16"/>
  <c r="AF624" i="16"/>
  <c r="AH624" i="16"/>
  <c r="AI624" i="16" s="1"/>
  <c r="AK624" i="16"/>
  <c r="AN624" i="16"/>
  <c r="AO624" i="16" s="1"/>
  <c r="AQ624" i="16"/>
  <c r="K625" i="16"/>
  <c r="W625" i="16" s="1"/>
  <c r="N625" i="16"/>
  <c r="O625" i="16"/>
  <c r="X625" i="16"/>
  <c r="AA625" i="16"/>
  <c r="AF625" i="16"/>
  <c r="AH625" i="16"/>
  <c r="AI625" i="16" s="1"/>
  <c r="AK625" i="16"/>
  <c r="AN625" i="16"/>
  <c r="AO625" i="16" s="1"/>
  <c r="AP625" i="16" s="1"/>
  <c r="AQ625" i="16"/>
  <c r="K626" i="16"/>
  <c r="W626" i="16" s="1"/>
  <c r="N626" i="16"/>
  <c r="O626" i="16"/>
  <c r="X626" i="16"/>
  <c r="AA626" i="16"/>
  <c r="AF626" i="16"/>
  <c r="AH626" i="16"/>
  <c r="AI626" i="16" s="1"/>
  <c r="AK626" i="16"/>
  <c r="AN626" i="16"/>
  <c r="AQ626" i="16"/>
  <c r="K627" i="16"/>
  <c r="W627" i="16" s="1"/>
  <c r="N627" i="16"/>
  <c r="O627" i="16"/>
  <c r="X627" i="16"/>
  <c r="AA627" i="16"/>
  <c r="AF627" i="16"/>
  <c r="AH627" i="16"/>
  <c r="AI627" i="16" s="1"/>
  <c r="AK627" i="16"/>
  <c r="AN627" i="16"/>
  <c r="AO627" i="16" s="1"/>
  <c r="AP627" i="16" s="1"/>
  <c r="AQ627" i="16"/>
  <c r="K628" i="16"/>
  <c r="W628" i="16" s="1"/>
  <c r="N628" i="16"/>
  <c r="O628" i="16"/>
  <c r="X628" i="16"/>
  <c r="AA628" i="16"/>
  <c r="AF628" i="16"/>
  <c r="AH628" i="16"/>
  <c r="AI628" i="16" s="1"/>
  <c r="AK628" i="16"/>
  <c r="AN628" i="16"/>
  <c r="AQ628" i="16"/>
  <c r="K629" i="16"/>
  <c r="W629" i="16" s="1"/>
  <c r="N629" i="16"/>
  <c r="O629" i="16"/>
  <c r="X629" i="16"/>
  <c r="AA629" i="16"/>
  <c r="AF629" i="16"/>
  <c r="AH629" i="16"/>
  <c r="AI629" i="16" s="1"/>
  <c r="AK629" i="16"/>
  <c r="AN629" i="16"/>
  <c r="AO629" i="16" s="1"/>
  <c r="AQ629" i="16"/>
  <c r="K630" i="16"/>
  <c r="W630" i="16" s="1"/>
  <c r="N630" i="16"/>
  <c r="O630" i="16"/>
  <c r="X630" i="16"/>
  <c r="AA630" i="16"/>
  <c r="AF630" i="16"/>
  <c r="AH630" i="16"/>
  <c r="AI630" i="16" s="1"/>
  <c r="AK630" i="16"/>
  <c r="AN630" i="16"/>
  <c r="AO630" i="16" s="1"/>
  <c r="AP630" i="16" s="1"/>
  <c r="AQ630" i="16"/>
  <c r="K631" i="16"/>
  <c r="W631" i="16" s="1"/>
  <c r="N631" i="16"/>
  <c r="O631" i="16"/>
  <c r="X631" i="16"/>
  <c r="AA631" i="16"/>
  <c r="AF631" i="16"/>
  <c r="AH631" i="16"/>
  <c r="AI631" i="16" s="1"/>
  <c r="AK631" i="16"/>
  <c r="AN631" i="16"/>
  <c r="AQ631" i="16"/>
  <c r="K632" i="16"/>
  <c r="W632" i="16" s="1"/>
  <c r="N632" i="16"/>
  <c r="O632" i="16"/>
  <c r="X632" i="16"/>
  <c r="AA632" i="16"/>
  <c r="AF632" i="16"/>
  <c r="AH632" i="16"/>
  <c r="AI632" i="16" s="1"/>
  <c r="AK632" i="16"/>
  <c r="AN632" i="16"/>
  <c r="AO632" i="16" s="1"/>
  <c r="AQ632" i="16"/>
  <c r="K633" i="16"/>
  <c r="W633" i="16" s="1"/>
  <c r="N633" i="16"/>
  <c r="O633" i="16"/>
  <c r="X633" i="16"/>
  <c r="AA633" i="16"/>
  <c r="AF633" i="16"/>
  <c r="AH633" i="16"/>
  <c r="AI633" i="16" s="1"/>
  <c r="AK633" i="16"/>
  <c r="AN633" i="16"/>
  <c r="AO633" i="16" s="1"/>
  <c r="AP633" i="16" s="1"/>
  <c r="AQ633" i="16"/>
  <c r="K634" i="16"/>
  <c r="W634" i="16" s="1"/>
  <c r="N634" i="16"/>
  <c r="O634" i="16"/>
  <c r="X634" i="16"/>
  <c r="AA634" i="16"/>
  <c r="AB634" i="16" s="1"/>
  <c r="AF634" i="16"/>
  <c r="AH634" i="16"/>
  <c r="AI634" i="16" s="1"/>
  <c r="AK634" i="16"/>
  <c r="AN634" i="16"/>
  <c r="AO634" i="16" s="1"/>
  <c r="AP634" i="16" s="1"/>
  <c r="AQ634" i="16"/>
  <c r="K635" i="16"/>
  <c r="W635" i="16" s="1"/>
  <c r="N635" i="16"/>
  <c r="O635" i="16"/>
  <c r="X635" i="16"/>
  <c r="AA635" i="16"/>
  <c r="AB635" i="16" s="1"/>
  <c r="AF635" i="16"/>
  <c r="AH635" i="16"/>
  <c r="AI635" i="16" s="1"/>
  <c r="AK635" i="16"/>
  <c r="AN635" i="16"/>
  <c r="AO635" i="16" s="1"/>
  <c r="AP635" i="16" s="1"/>
  <c r="AQ635" i="16"/>
  <c r="K636" i="16"/>
  <c r="W636" i="16" s="1"/>
  <c r="N636" i="16"/>
  <c r="O636" i="16"/>
  <c r="X636" i="16"/>
  <c r="AA636" i="16"/>
  <c r="AF636" i="16"/>
  <c r="AH636" i="16"/>
  <c r="AI636" i="16" s="1"/>
  <c r="AK636" i="16"/>
  <c r="AN636" i="16"/>
  <c r="AO636" i="16" s="1"/>
  <c r="AQ636" i="16"/>
  <c r="K637" i="16"/>
  <c r="W637" i="16" s="1"/>
  <c r="N637" i="16"/>
  <c r="O637" i="16"/>
  <c r="X637" i="16"/>
  <c r="AA637" i="16"/>
  <c r="AB637" i="16" s="1"/>
  <c r="AF637" i="16"/>
  <c r="AH637" i="16"/>
  <c r="AI637" i="16" s="1"/>
  <c r="AK637" i="16"/>
  <c r="AN637" i="16"/>
  <c r="AO637" i="16" s="1"/>
  <c r="AQ637" i="16"/>
  <c r="K638" i="16"/>
  <c r="W638" i="16" s="1"/>
  <c r="N638" i="16"/>
  <c r="O638" i="16"/>
  <c r="X638" i="16"/>
  <c r="AA638" i="16"/>
  <c r="AF638" i="16"/>
  <c r="AH638" i="16"/>
  <c r="AI638" i="16" s="1"/>
  <c r="AK638" i="16"/>
  <c r="AN638" i="16"/>
  <c r="AO638" i="16" s="1"/>
  <c r="AQ638" i="16"/>
  <c r="K639" i="16"/>
  <c r="W639" i="16" s="1"/>
  <c r="N639" i="16"/>
  <c r="O639" i="16"/>
  <c r="X639" i="16"/>
  <c r="AA639" i="16"/>
  <c r="AF639" i="16"/>
  <c r="AH639" i="16"/>
  <c r="AI639" i="16" s="1"/>
  <c r="AK639" i="16"/>
  <c r="AN639" i="16"/>
  <c r="AQ639" i="16"/>
  <c r="K640" i="16"/>
  <c r="W640" i="16" s="1"/>
  <c r="N640" i="16"/>
  <c r="O640" i="16"/>
  <c r="X640" i="16"/>
  <c r="AA640" i="16"/>
  <c r="AF640" i="16"/>
  <c r="AH640" i="16"/>
  <c r="AI640" i="16" s="1"/>
  <c r="AK640" i="16"/>
  <c r="AN640" i="16"/>
  <c r="AO640" i="16" s="1"/>
  <c r="AQ640" i="16"/>
  <c r="K641" i="16"/>
  <c r="W641" i="16" s="1"/>
  <c r="N641" i="16"/>
  <c r="O641" i="16"/>
  <c r="X641" i="16"/>
  <c r="AA641" i="16"/>
  <c r="AF641" i="16"/>
  <c r="AH641" i="16"/>
  <c r="AI641" i="16" s="1"/>
  <c r="AK641" i="16"/>
  <c r="AN641" i="16"/>
  <c r="AO641" i="16" s="1"/>
  <c r="AP641" i="16" s="1"/>
  <c r="AQ641" i="16"/>
  <c r="K642" i="16"/>
  <c r="W642" i="16" s="1"/>
  <c r="N642" i="16"/>
  <c r="O642" i="16"/>
  <c r="X642" i="16"/>
  <c r="AA642" i="16"/>
  <c r="AF642" i="16"/>
  <c r="AH642" i="16"/>
  <c r="AI642" i="16" s="1"/>
  <c r="AK642" i="16"/>
  <c r="AN642" i="16"/>
  <c r="AO642" i="16" s="1"/>
  <c r="AP642" i="16" s="1"/>
  <c r="AQ642" i="16"/>
  <c r="K643" i="16"/>
  <c r="W643" i="16" s="1"/>
  <c r="N643" i="16"/>
  <c r="O643" i="16"/>
  <c r="X643" i="16"/>
  <c r="AA643" i="16"/>
  <c r="AF643" i="16"/>
  <c r="AH643" i="16"/>
  <c r="AI643" i="16" s="1"/>
  <c r="AK643" i="16"/>
  <c r="AN643" i="16"/>
  <c r="AO643" i="16" s="1"/>
  <c r="AP643" i="16" s="1"/>
  <c r="AQ643" i="16"/>
  <c r="K644" i="16"/>
  <c r="W644" i="16" s="1"/>
  <c r="N644" i="16"/>
  <c r="O644" i="16"/>
  <c r="X644" i="16"/>
  <c r="AA644" i="16"/>
  <c r="AF644" i="16"/>
  <c r="AH644" i="16"/>
  <c r="AI644" i="16" s="1"/>
  <c r="AK644" i="16"/>
  <c r="AN644" i="16"/>
  <c r="AO644" i="16" s="1"/>
  <c r="AQ644" i="16"/>
  <c r="K645" i="16"/>
  <c r="W645" i="16" s="1"/>
  <c r="N645" i="16"/>
  <c r="O645" i="16"/>
  <c r="X645" i="16"/>
  <c r="AA645" i="16"/>
  <c r="AF645" i="16"/>
  <c r="AH645" i="16"/>
  <c r="AI645" i="16" s="1"/>
  <c r="AK645" i="16"/>
  <c r="AN645" i="16"/>
  <c r="AQ645" i="16"/>
  <c r="K646" i="16"/>
  <c r="W646" i="16" s="1"/>
  <c r="N646" i="16"/>
  <c r="O646" i="16"/>
  <c r="X646" i="16"/>
  <c r="AA646" i="16"/>
  <c r="AB646" i="16" s="1"/>
  <c r="AF646" i="16"/>
  <c r="AH646" i="16"/>
  <c r="AI646" i="16" s="1"/>
  <c r="AK646" i="16"/>
  <c r="AN646" i="16"/>
  <c r="AO646" i="16" s="1"/>
  <c r="AQ646" i="16"/>
  <c r="K647" i="16"/>
  <c r="W647" i="16" s="1"/>
  <c r="N647" i="16"/>
  <c r="O647" i="16"/>
  <c r="X647" i="16"/>
  <c r="AA647" i="16"/>
  <c r="AB647" i="16" s="1"/>
  <c r="AF647" i="16"/>
  <c r="AH647" i="16"/>
  <c r="AI647" i="16" s="1"/>
  <c r="AK647" i="16"/>
  <c r="AN647" i="16"/>
  <c r="AQ647" i="16"/>
  <c r="K648" i="16"/>
  <c r="W648" i="16" s="1"/>
  <c r="N648" i="16"/>
  <c r="O648" i="16"/>
  <c r="X648" i="16"/>
  <c r="AA648" i="16"/>
  <c r="AF648" i="16"/>
  <c r="AH648" i="16"/>
  <c r="AI648" i="16" s="1"/>
  <c r="AK648" i="16"/>
  <c r="AN648" i="16"/>
  <c r="AO648" i="16" s="1"/>
  <c r="AQ648" i="16"/>
  <c r="K649" i="16"/>
  <c r="W649" i="16" s="1"/>
  <c r="N649" i="16"/>
  <c r="O649" i="16"/>
  <c r="X649" i="16"/>
  <c r="AA649" i="16"/>
  <c r="AF649" i="16"/>
  <c r="AH649" i="16"/>
  <c r="AI649" i="16" s="1"/>
  <c r="AK649" i="16"/>
  <c r="AN649" i="16"/>
  <c r="AQ649" i="16"/>
  <c r="K650" i="16"/>
  <c r="W650" i="16" s="1"/>
  <c r="N650" i="16"/>
  <c r="O650" i="16"/>
  <c r="X650" i="16"/>
  <c r="AA650" i="16"/>
  <c r="AB650" i="16" s="1"/>
  <c r="AF650" i="16"/>
  <c r="AH650" i="16"/>
  <c r="AI650" i="16" s="1"/>
  <c r="AK650" i="16"/>
  <c r="AN650" i="16"/>
  <c r="AQ650" i="16"/>
  <c r="K651" i="16"/>
  <c r="W651" i="16" s="1"/>
  <c r="N651" i="16"/>
  <c r="O651" i="16"/>
  <c r="X651" i="16"/>
  <c r="AA651" i="16"/>
  <c r="AF651" i="16"/>
  <c r="AH651" i="16"/>
  <c r="AI651" i="16" s="1"/>
  <c r="AK651" i="16"/>
  <c r="AN651" i="16"/>
  <c r="AO651" i="16" s="1"/>
  <c r="AP651" i="16" s="1"/>
  <c r="AQ651" i="16"/>
  <c r="K652" i="16"/>
  <c r="W652" i="16" s="1"/>
  <c r="N652" i="16"/>
  <c r="O652" i="16"/>
  <c r="X652" i="16"/>
  <c r="AA652" i="16"/>
  <c r="AF652" i="16"/>
  <c r="AH652" i="16"/>
  <c r="AI652" i="16" s="1"/>
  <c r="AK652" i="16"/>
  <c r="AN652" i="16"/>
  <c r="AO652" i="16" s="1"/>
  <c r="AQ652" i="16"/>
  <c r="K653" i="16"/>
  <c r="W653" i="16" s="1"/>
  <c r="N653" i="16"/>
  <c r="O653" i="16"/>
  <c r="X653" i="16"/>
  <c r="AA653" i="16"/>
  <c r="AF653" i="16"/>
  <c r="AH653" i="16"/>
  <c r="AI653" i="16" s="1"/>
  <c r="AK653" i="16"/>
  <c r="AN653" i="16"/>
  <c r="AO653" i="16" s="1"/>
  <c r="AQ653" i="16"/>
  <c r="K654" i="16"/>
  <c r="W654" i="16" s="1"/>
  <c r="N654" i="16"/>
  <c r="O654" i="16"/>
  <c r="X654" i="16"/>
  <c r="AA654" i="16"/>
  <c r="AF654" i="16"/>
  <c r="AH654" i="16"/>
  <c r="AI654" i="16" s="1"/>
  <c r="AK654" i="16"/>
  <c r="AN654" i="16"/>
  <c r="AQ654" i="16"/>
  <c r="K655" i="16"/>
  <c r="W655" i="16" s="1"/>
  <c r="N655" i="16"/>
  <c r="O655" i="16"/>
  <c r="X655" i="16"/>
  <c r="AA655" i="16"/>
  <c r="AF655" i="16"/>
  <c r="AH655" i="16"/>
  <c r="AI655" i="16" s="1"/>
  <c r="AK655" i="16"/>
  <c r="AN655" i="16"/>
  <c r="AQ655" i="16"/>
  <c r="K656" i="16"/>
  <c r="W656" i="16" s="1"/>
  <c r="N656" i="16"/>
  <c r="O656" i="16"/>
  <c r="X656" i="16"/>
  <c r="AA656" i="16"/>
  <c r="AF656" i="16"/>
  <c r="AH656" i="16"/>
  <c r="AI656" i="16" s="1"/>
  <c r="AK656" i="16"/>
  <c r="AN656" i="16"/>
  <c r="AO656" i="16" s="1"/>
  <c r="AQ656" i="16"/>
  <c r="K657" i="16"/>
  <c r="W657" i="16" s="1"/>
  <c r="N657" i="16"/>
  <c r="O657" i="16"/>
  <c r="X657" i="16"/>
  <c r="AA657" i="16"/>
  <c r="AF657" i="16"/>
  <c r="AH657" i="16"/>
  <c r="AI657" i="16" s="1"/>
  <c r="AK657" i="16"/>
  <c r="AN657" i="16"/>
  <c r="AO657" i="16" s="1"/>
  <c r="AQ657" i="16"/>
  <c r="K658" i="16"/>
  <c r="W658" i="16" s="1"/>
  <c r="N658" i="16"/>
  <c r="O658" i="16"/>
  <c r="X658" i="16"/>
  <c r="AA658" i="16"/>
  <c r="AF658" i="16"/>
  <c r="AH658" i="16"/>
  <c r="AI658" i="16" s="1"/>
  <c r="AK658" i="16"/>
  <c r="AN658" i="16"/>
  <c r="AQ658" i="16"/>
  <c r="K659" i="16"/>
  <c r="W659" i="16" s="1"/>
  <c r="N659" i="16"/>
  <c r="O659" i="16"/>
  <c r="X659" i="16"/>
  <c r="AA659" i="16"/>
  <c r="AB659" i="16" s="1"/>
  <c r="AF659" i="16"/>
  <c r="AH659" i="16"/>
  <c r="AI659" i="16" s="1"/>
  <c r="AK659" i="16"/>
  <c r="AN659" i="16"/>
  <c r="AO659" i="16" s="1"/>
  <c r="AP659" i="16" s="1"/>
  <c r="AQ659" i="16"/>
  <c r="K660" i="16"/>
  <c r="W660" i="16" s="1"/>
  <c r="N660" i="16"/>
  <c r="O660" i="16"/>
  <c r="X660" i="16"/>
  <c r="AA660" i="16"/>
  <c r="AF660" i="16"/>
  <c r="AH660" i="16"/>
  <c r="AI660" i="16" s="1"/>
  <c r="AK660" i="16"/>
  <c r="AN660" i="16"/>
  <c r="AO660" i="16" s="1"/>
  <c r="AQ660" i="16"/>
  <c r="K661" i="16"/>
  <c r="W661" i="16" s="1"/>
  <c r="N661" i="16"/>
  <c r="O661" i="16"/>
  <c r="X661" i="16"/>
  <c r="AA661" i="16"/>
  <c r="AB661" i="16" s="1"/>
  <c r="AF661" i="16"/>
  <c r="AH661" i="16"/>
  <c r="AI661" i="16" s="1"/>
  <c r="AK661" i="16"/>
  <c r="AN661" i="16"/>
  <c r="AO661" i="16" s="1"/>
  <c r="AQ661" i="16"/>
  <c r="K662" i="16"/>
  <c r="W662" i="16" s="1"/>
  <c r="N662" i="16"/>
  <c r="O662" i="16"/>
  <c r="X662" i="16"/>
  <c r="AA662" i="16"/>
  <c r="AB662" i="16" s="1"/>
  <c r="AF662" i="16"/>
  <c r="AH662" i="16"/>
  <c r="AI662" i="16" s="1"/>
  <c r="AK662" i="16"/>
  <c r="AN662" i="16"/>
  <c r="AO662" i="16" s="1"/>
  <c r="AQ662" i="16"/>
  <c r="K663" i="16"/>
  <c r="W663" i="16" s="1"/>
  <c r="N663" i="16"/>
  <c r="O663" i="16"/>
  <c r="X663" i="16"/>
  <c r="AA663" i="16"/>
  <c r="AF663" i="16"/>
  <c r="AH663" i="16"/>
  <c r="AI663" i="16" s="1"/>
  <c r="AK663" i="16"/>
  <c r="AN663" i="16"/>
  <c r="AQ663" i="16"/>
  <c r="K664" i="16"/>
  <c r="W664" i="16" s="1"/>
  <c r="N664" i="16"/>
  <c r="O664" i="16"/>
  <c r="X664" i="16"/>
  <c r="AA664" i="16"/>
  <c r="AF664" i="16"/>
  <c r="AH664" i="16"/>
  <c r="AI664" i="16" s="1"/>
  <c r="AK664" i="16"/>
  <c r="AN664" i="16"/>
  <c r="AQ664" i="16"/>
  <c r="K665" i="16"/>
  <c r="W665" i="16" s="1"/>
  <c r="N665" i="16"/>
  <c r="O665" i="16"/>
  <c r="X665" i="16"/>
  <c r="AA665" i="16"/>
  <c r="AF665" i="16"/>
  <c r="AH665" i="16"/>
  <c r="AI665" i="16" s="1"/>
  <c r="AK665" i="16"/>
  <c r="AN665" i="16"/>
  <c r="AQ665" i="16"/>
  <c r="K666" i="16"/>
  <c r="W666" i="16" s="1"/>
  <c r="N666" i="16"/>
  <c r="O666" i="16"/>
  <c r="X666" i="16"/>
  <c r="AA666" i="16"/>
  <c r="AE666" i="16" s="1"/>
  <c r="AF666" i="16"/>
  <c r="AH666" i="16"/>
  <c r="AI666" i="16" s="1"/>
  <c r="AK666" i="16"/>
  <c r="AN666" i="16"/>
  <c r="AO666" i="16" s="1"/>
  <c r="AP666" i="16" s="1"/>
  <c r="AQ666" i="16"/>
  <c r="K667" i="16"/>
  <c r="W667" i="16" s="1"/>
  <c r="N667" i="16"/>
  <c r="O667" i="16"/>
  <c r="X667" i="16"/>
  <c r="AA667" i="16"/>
  <c r="AF667" i="16"/>
  <c r="AH667" i="16"/>
  <c r="AI667" i="16" s="1"/>
  <c r="AK667" i="16"/>
  <c r="AN667" i="16"/>
  <c r="AO667" i="16" s="1"/>
  <c r="AQ667" i="16"/>
  <c r="K668" i="16"/>
  <c r="W668" i="16" s="1"/>
  <c r="N668" i="16"/>
  <c r="O668" i="16"/>
  <c r="X668" i="16"/>
  <c r="AA668" i="16"/>
  <c r="AF668" i="16"/>
  <c r="AH668" i="16"/>
  <c r="AI668" i="16" s="1"/>
  <c r="AK668" i="16"/>
  <c r="AN668" i="16"/>
  <c r="AQ668" i="16"/>
  <c r="K669" i="16"/>
  <c r="W669" i="16" s="1"/>
  <c r="N669" i="16"/>
  <c r="O669" i="16"/>
  <c r="X669" i="16"/>
  <c r="AA669" i="16"/>
  <c r="AF669" i="16"/>
  <c r="AH669" i="16"/>
  <c r="AI669" i="16" s="1"/>
  <c r="AK669" i="16"/>
  <c r="AN669" i="16"/>
  <c r="AO669" i="16" s="1"/>
  <c r="AQ669" i="16"/>
  <c r="K670" i="16"/>
  <c r="W670" i="16" s="1"/>
  <c r="N670" i="16"/>
  <c r="O670" i="16"/>
  <c r="X670" i="16"/>
  <c r="AA670" i="16"/>
  <c r="AF670" i="16"/>
  <c r="AH670" i="16"/>
  <c r="AI670" i="16" s="1"/>
  <c r="AK670" i="16"/>
  <c r="AN670" i="16"/>
  <c r="AQ670" i="16"/>
  <c r="K671" i="16"/>
  <c r="W671" i="16" s="1"/>
  <c r="N671" i="16"/>
  <c r="O671" i="16"/>
  <c r="X671" i="16"/>
  <c r="AA671" i="16"/>
  <c r="AB671" i="16" s="1"/>
  <c r="AF671" i="16"/>
  <c r="AH671" i="16"/>
  <c r="AI671" i="16" s="1"/>
  <c r="AK671" i="16"/>
  <c r="AN671" i="16"/>
  <c r="AQ671" i="16"/>
  <c r="K672" i="16"/>
  <c r="W672" i="16" s="1"/>
  <c r="N672" i="16"/>
  <c r="O672" i="16"/>
  <c r="X672" i="16"/>
  <c r="AA672" i="16"/>
  <c r="AF672" i="16"/>
  <c r="AH672" i="16"/>
  <c r="AI672" i="16" s="1"/>
  <c r="AK672" i="16"/>
  <c r="AN672" i="16"/>
  <c r="AQ672" i="16"/>
  <c r="K673" i="16"/>
  <c r="W673" i="16" s="1"/>
  <c r="N673" i="16"/>
  <c r="O673" i="16"/>
  <c r="X673" i="16"/>
  <c r="AA673" i="16"/>
  <c r="AF673" i="16"/>
  <c r="AH673" i="16"/>
  <c r="AI673" i="16" s="1"/>
  <c r="AK673" i="16"/>
  <c r="AN673" i="16"/>
  <c r="AQ673" i="16"/>
  <c r="K674" i="16"/>
  <c r="W674" i="16" s="1"/>
  <c r="N674" i="16"/>
  <c r="O674" i="16"/>
  <c r="X674" i="16"/>
  <c r="AA674" i="16"/>
  <c r="AB674" i="16" s="1"/>
  <c r="AF674" i="16"/>
  <c r="AH674" i="16"/>
  <c r="AI674" i="16" s="1"/>
  <c r="AK674" i="16"/>
  <c r="AN674" i="16"/>
  <c r="AO674" i="16" s="1"/>
  <c r="AP674" i="16" s="1"/>
  <c r="AQ674" i="16"/>
  <c r="K675" i="16"/>
  <c r="W675" i="16" s="1"/>
  <c r="N675" i="16"/>
  <c r="O675" i="16"/>
  <c r="X675" i="16"/>
  <c r="AA675" i="16"/>
  <c r="AB675" i="16" s="1"/>
  <c r="AF675" i="16"/>
  <c r="AH675" i="16"/>
  <c r="AI675" i="16" s="1"/>
  <c r="AK675" i="16"/>
  <c r="AN675" i="16"/>
  <c r="AO675" i="16" s="1"/>
  <c r="AQ675" i="16"/>
  <c r="K676" i="16"/>
  <c r="W676" i="16" s="1"/>
  <c r="N676" i="16"/>
  <c r="O676" i="16"/>
  <c r="X676" i="16"/>
  <c r="AA676" i="16"/>
  <c r="AF676" i="16"/>
  <c r="AH676" i="16"/>
  <c r="AI676" i="16" s="1"/>
  <c r="AK676" i="16"/>
  <c r="AN676" i="16"/>
  <c r="AO676" i="16" s="1"/>
  <c r="AQ676" i="16"/>
  <c r="K677" i="16"/>
  <c r="W677" i="16" s="1"/>
  <c r="N677" i="16"/>
  <c r="O677" i="16"/>
  <c r="X677" i="16"/>
  <c r="AA677" i="16"/>
  <c r="AF677" i="16"/>
  <c r="AH677" i="16"/>
  <c r="AI677" i="16" s="1"/>
  <c r="AK677" i="16"/>
  <c r="AN677" i="16"/>
  <c r="AO677" i="16" s="1"/>
  <c r="AQ677" i="16"/>
  <c r="K678" i="16"/>
  <c r="W678" i="16" s="1"/>
  <c r="N678" i="16"/>
  <c r="O678" i="16"/>
  <c r="X678" i="16"/>
  <c r="AA678" i="16"/>
  <c r="AF678" i="16"/>
  <c r="AH678" i="16"/>
  <c r="AI678" i="16" s="1"/>
  <c r="AK678" i="16"/>
  <c r="AN678" i="16"/>
  <c r="AO678" i="16" s="1"/>
  <c r="AQ678" i="16"/>
  <c r="K679" i="16"/>
  <c r="W679" i="16" s="1"/>
  <c r="N679" i="16"/>
  <c r="O679" i="16"/>
  <c r="X679" i="16"/>
  <c r="AA679" i="16"/>
  <c r="AF679" i="16"/>
  <c r="AH679" i="16"/>
  <c r="AI679" i="16" s="1"/>
  <c r="AK679" i="16"/>
  <c r="AN679" i="16"/>
  <c r="AQ679" i="16"/>
  <c r="K680" i="16"/>
  <c r="W680" i="16" s="1"/>
  <c r="N680" i="16"/>
  <c r="O680" i="16"/>
  <c r="X680" i="16"/>
  <c r="AA680" i="16"/>
  <c r="AF680" i="16"/>
  <c r="AH680" i="16"/>
  <c r="AI680" i="16" s="1"/>
  <c r="AK680" i="16"/>
  <c r="AN680" i="16"/>
  <c r="AO680" i="16" s="1"/>
  <c r="AQ680" i="16"/>
  <c r="K681" i="16"/>
  <c r="W681" i="16" s="1"/>
  <c r="N681" i="16"/>
  <c r="O681" i="16"/>
  <c r="X681" i="16"/>
  <c r="AA681" i="16"/>
  <c r="AF681" i="16"/>
  <c r="AH681" i="16"/>
  <c r="AI681" i="16" s="1"/>
  <c r="AK681" i="16"/>
  <c r="AN681" i="16"/>
  <c r="AO681" i="16" s="1"/>
  <c r="AP681" i="16" s="1"/>
  <c r="AQ681" i="16"/>
  <c r="K682" i="16"/>
  <c r="W682" i="16" s="1"/>
  <c r="N682" i="16"/>
  <c r="O682" i="16"/>
  <c r="X682" i="16"/>
  <c r="AA682" i="16"/>
  <c r="AF682" i="16"/>
  <c r="AH682" i="16"/>
  <c r="AI682" i="16" s="1"/>
  <c r="AK682" i="16"/>
  <c r="AN682" i="16"/>
  <c r="AO682" i="16" s="1"/>
  <c r="AP682" i="16" s="1"/>
  <c r="AQ682" i="16"/>
  <c r="K683" i="16"/>
  <c r="W683" i="16" s="1"/>
  <c r="N683" i="16"/>
  <c r="O683" i="16"/>
  <c r="X683" i="16"/>
  <c r="AA683" i="16"/>
  <c r="AF683" i="16"/>
  <c r="AH683" i="16"/>
  <c r="AI683" i="16" s="1"/>
  <c r="AK683" i="16"/>
  <c r="AN683" i="16"/>
  <c r="AO683" i="16" s="1"/>
  <c r="AP683" i="16" s="1"/>
  <c r="AQ683" i="16"/>
  <c r="K684" i="16"/>
  <c r="W684" i="16" s="1"/>
  <c r="N684" i="16"/>
  <c r="O684" i="16"/>
  <c r="X684" i="16"/>
  <c r="AA684" i="16"/>
  <c r="AE684" i="16" s="1"/>
  <c r="AF684" i="16"/>
  <c r="AH684" i="16"/>
  <c r="AI684" i="16" s="1"/>
  <c r="AK684" i="16"/>
  <c r="AN684" i="16"/>
  <c r="AO684" i="16" s="1"/>
  <c r="AQ684" i="16"/>
  <c r="K685" i="16"/>
  <c r="W685" i="16" s="1"/>
  <c r="N685" i="16"/>
  <c r="O685" i="16"/>
  <c r="X685" i="16"/>
  <c r="AA685" i="16"/>
  <c r="AB685" i="16" s="1"/>
  <c r="AF685" i="16"/>
  <c r="AH685" i="16"/>
  <c r="AI685" i="16" s="1"/>
  <c r="AK685" i="16"/>
  <c r="AN685" i="16"/>
  <c r="AO685" i="16" s="1"/>
  <c r="AP685" i="16" s="1"/>
  <c r="AQ685" i="16"/>
  <c r="K686" i="16"/>
  <c r="W686" i="16" s="1"/>
  <c r="N686" i="16"/>
  <c r="O686" i="16"/>
  <c r="X686" i="16"/>
  <c r="AA686" i="16"/>
  <c r="AE686" i="16" s="1"/>
  <c r="AF686" i="16"/>
  <c r="AH686" i="16"/>
  <c r="AI686" i="16" s="1"/>
  <c r="AK686" i="16"/>
  <c r="AN686" i="16"/>
  <c r="AO686" i="16" s="1"/>
  <c r="AQ686" i="16"/>
  <c r="K687" i="16"/>
  <c r="W687" i="16" s="1"/>
  <c r="N687" i="16"/>
  <c r="O687" i="16"/>
  <c r="X687" i="16"/>
  <c r="AA687" i="16"/>
  <c r="AB687" i="16" s="1"/>
  <c r="AF687" i="16"/>
  <c r="AH687" i="16"/>
  <c r="AI687" i="16" s="1"/>
  <c r="AK687" i="16"/>
  <c r="AN687" i="16"/>
  <c r="AQ687" i="16"/>
  <c r="K688" i="16"/>
  <c r="W688" i="16" s="1"/>
  <c r="N688" i="16"/>
  <c r="O688" i="16"/>
  <c r="X688" i="16"/>
  <c r="AA688" i="16"/>
  <c r="AF688" i="16"/>
  <c r="AH688" i="16"/>
  <c r="AI688" i="16" s="1"/>
  <c r="AK688" i="16"/>
  <c r="AN688" i="16"/>
  <c r="AQ688" i="16"/>
  <c r="K689" i="16"/>
  <c r="W689" i="16" s="1"/>
  <c r="N689" i="16"/>
  <c r="O689" i="16"/>
  <c r="X689" i="16"/>
  <c r="AA689" i="16"/>
  <c r="AF689" i="16"/>
  <c r="AH689" i="16"/>
  <c r="AI689" i="16" s="1"/>
  <c r="AK689" i="16"/>
  <c r="AN689" i="16"/>
  <c r="AO689" i="16" s="1"/>
  <c r="AQ689" i="16"/>
  <c r="K690" i="16"/>
  <c r="W690" i="16" s="1"/>
  <c r="N690" i="16"/>
  <c r="O690" i="16"/>
  <c r="X690" i="16"/>
  <c r="AA690" i="16"/>
  <c r="AF690" i="16"/>
  <c r="AH690" i="16"/>
  <c r="AI690" i="16" s="1"/>
  <c r="AK690" i="16"/>
  <c r="AN690" i="16"/>
  <c r="AO690" i="16" s="1"/>
  <c r="AQ690" i="16"/>
  <c r="K691" i="16"/>
  <c r="W691" i="16" s="1"/>
  <c r="N691" i="16"/>
  <c r="O691" i="16"/>
  <c r="X691" i="16"/>
  <c r="AA691" i="16"/>
  <c r="AF691" i="16"/>
  <c r="AH691" i="16"/>
  <c r="AI691" i="16" s="1"/>
  <c r="AK691" i="16"/>
  <c r="AN691" i="16"/>
  <c r="AO691" i="16" s="1"/>
  <c r="AQ691" i="16"/>
  <c r="K692" i="16"/>
  <c r="W692" i="16" s="1"/>
  <c r="N692" i="16"/>
  <c r="O692" i="16"/>
  <c r="X692" i="16"/>
  <c r="AA692" i="16"/>
  <c r="AF692" i="16"/>
  <c r="AH692" i="16"/>
  <c r="AI692" i="16" s="1"/>
  <c r="AK692" i="16"/>
  <c r="AN692" i="16"/>
  <c r="AO692" i="16" s="1"/>
  <c r="AP692" i="16" s="1"/>
  <c r="AQ692" i="16"/>
  <c r="K693" i="16"/>
  <c r="W693" i="16" s="1"/>
  <c r="N693" i="16"/>
  <c r="O693" i="16"/>
  <c r="X693" i="16"/>
  <c r="AA693" i="16"/>
  <c r="AF693" i="16"/>
  <c r="AH693" i="16"/>
  <c r="AI693" i="16" s="1"/>
  <c r="AK693" i="16"/>
  <c r="AN693" i="16"/>
  <c r="AO693" i="16" s="1"/>
  <c r="AP693" i="16" s="1"/>
  <c r="AQ693" i="16"/>
  <c r="K694" i="16"/>
  <c r="W694" i="16" s="1"/>
  <c r="N694" i="16"/>
  <c r="O694" i="16"/>
  <c r="X694" i="16"/>
  <c r="AA694" i="16"/>
  <c r="AF694" i="16"/>
  <c r="AH694" i="16"/>
  <c r="AI694" i="16" s="1"/>
  <c r="AK694" i="16"/>
  <c r="AN694" i="16"/>
  <c r="AQ694" i="16"/>
  <c r="K695" i="16"/>
  <c r="W695" i="16" s="1"/>
  <c r="N695" i="16"/>
  <c r="O695" i="16"/>
  <c r="X695" i="16"/>
  <c r="AA695" i="16"/>
  <c r="AF695" i="16"/>
  <c r="AH695" i="16"/>
  <c r="AI695" i="16" s="1"/>
  <c r="AK695" i="16"/>
  <c r="AN695" i="16"/>
  <c r="AQ695" i="16"/>
  <c r="K696" i="16"/>
  <c r="W696" i="16" s="1"/>
  <c r="N696" i="16"/>
  <c r="O696" i="16"/>
  <c r="X696" i="16"/>
  <c r="AA696" i="16"/>
  <c r="AF696" i="16"/>
  <c r="AH696" i="16"/>
  <c r="AI696" i="16" s="1"/>
  <c r="AK696" i="16"/>
  <c r="AN696" i="16"/>
  <c r="AO696" i="16" s="1"/>
  <c r="AQ696" i="16"/>
  <c r="K697" i="16"/>
  <c r="W697" i="16" s="1"/>
  <c r="N697" i="16"/>
  <c r="O697" i="16"/>
  <c r="X697" i="16"/>
  <c r="AA697" i="16"/>
  <c r="AF697" i="16"/>
  <c r="AH697" i="16"/>
  <c r="AI697" i="16" s="1"/>
  <c r="AK697" i="16"/>
  <c r="AN697" i="16"/>
  <c r="AO697" i="16" s="1"/>
  <c r="AQ697" i="16"/>
  <c r="K698" i="16"/>
  <c r="W698" i="16" s="1"/>
  <c r="N698" i="16"/>
  <c r="O698" i="16"/>
  <c r="X698" i="16"/>
  <c r="AA698" i="16"/>
  <c r="AB698" i="16" s="1"/>
  <c r="AF698" i="16"/>
  <c r="AH698" i="16"/>
  <c r="AI698" i="16" s="1"/>
  <c r="AK698" i="16"/>
  <c r="AN698" i="16"/>
  <c r="AO698" i="16" s="1"/>
  <c r="AQ698" i="16"/>
  <c r="K699" i="16"/>
  <c r="W699" i="16" s="1"/>
  <c r="N699" i="16"/>
  <c r="O699" i="16"/>
  <c r="X699" i="16"/>
  <c r="AA699" i="16"/>
  <c r="AB699" i="16" s="1"/>
  <c r="AF699" i="16"/>
  <c r="AH699" i="16"/>
  <c r="AI699" i="16" s="1"/>
  <c r="AK699" i="16"/>
  <c r="AN699" i="16"/>
  <c r="AO699" i="16" s="1"/>
  <c r="AQ699" i="16"/>
  <c r="K700" i="16"/>
  <c r="W700" i="16" s="1"/>
  <c r="N700" i="16"/>
  <c r="O700" i="16"/>
  <c r="X700" i="16"/>
  <c r="AA700" i="16"/>
  <c r="AF700" i="16"/>
  <c r="AH700" i="16"/>
  <c r="AI700" i="16" s="1"/>
  <c r="AK700" i="16"/>
  <c r="AN700" i="16"/>
  <c r="AO700" i="16" s="1"/>
  <c r="AP700" i="16" s="1"/>
  <c r="AQ700" i="16"/>
  <c r="K701" i="16"/>
  <c r="W701" i="16" s="1"/>
  <c r="N701" i="16"/>
  <c r="O701" i="16"/>
  <c r="X701" i="16"/>
  <c r="AA701" i="16"/>
  <c r="AB701" i="16" s="1"/>
  <c r="AF701" i="16"/>
  <c r="AH701" i="16"/>
  <c r="AI701" i="16" s="1"/>
  <c r="AK701" i="16"/>
  <c r="AN701" i="16"/>
  <c r="AO701" i="16" s="1"/>
  <c r="AP701" i="16" s="1"/>
  <c r="AQ701" i="16"/>
  <c r="K702" i="16"/>
  <c r="W702" i="16" s="1"/>
  <c r="N702" i="16"/>
  <c r="O702" i="16"/>
  <c r="X702" i="16"/>
  <c r="AA702" i="16"/>
  <c r="AF702" i="16"/>
  <c r="AH702" i="16"/>
  <c r="AI702" i="16" s="1"/>
  <c r="AK702" i="16"/>
  <c r="AN702" i="16"/>
  <c r="AQ702" i="16"/>
  <c r="K703" i="16"/>
  <c r="W703" i="16" s="1"/>
  <c r="N703" i="16"/>
  <c r="O703" i="16"/>
  <c r="X703" i="16"/>
  <c r="AA703" i="16"/>
  <c r="AF703" i="16"/>
  <c r="AH703" i="16"/>
  <c r="AI703" i="16" s="1"/>
  <c r="AK703" i="16"/>
  <c r="AN703" i="16"/>
  <c r="AO703" i="16" s="1"/>
  <c r="AQ703" i="16"/>
  <c r="K704" i="16"/>
  <c r="W704" i="16" s="1"/>
  <c r="N704" i="16"/>
  <c r="O704" i="16"/>
  <c r="X704" i="16"/>
  <c r="AA704" i="16"/>
  <c r="AF704" i="16"/>
  <c r="AH704" i="16"/>
  <c r="AI704" i="16" s="1"/>
  <c r="AK704" i="16"/>
  <c r="AN704" i="16"/>
  <c r="AO704" i="16" s="1"/>
  <c r="AP704" i="16" s="1"/>
  <c r="AQ704" i="16"/>
  <c r="K705" i="16"/>
  <c r="W705" i="16" s="1"/>
  <c r="N705" i="16"/>
  <c r="O705" i="16"/>
  <c r="X705" i="16"/>
  <c r="AA705" i="16"/>
  <c r="AF705" i="16"/>
  <c r="AH705" i="16"/>
  <c r="AI705" i="16" s="1"/>
  <c r="AK705" i="16"/>
  <c r="AN705" i="16"/>
  <c r="AO705" i="16" s="1"/>
  <c r="AQ705" i="16"/>
  <c r="K706" i="16"/>
  <c r="W706" i="16" s="1"/>
  <c r="N706" i="16"/>
  <c r="O706" i="16"/>
  <c r="X706" i="16"/>
  <c r="AA706" i="16"/>
  <c r="AF706" i="16"/>
  <c r="AH706" i="16"/>
  <c r="AI706" i="16" s="1"/>
  <c r="AK706" i="16"/>
  <c r="AN706" i="16"/>
  <c r="AO706" i="16" s="1"/>
  <c r="AQ706" i="16"/>
  <c r="K707" i="16"/>
  <c r="W707" i="16" s="1"/>
  <c r="N707" i="16"/>
  <c r="O707" i="16"/>
  <c r="X707" i="16"/>
  <c r="AA707" i="16"/>
  <c r="AF707" i="16"/>
  <c r="AH707" i="16"/>
  <c r="AI707" i="16" s="1"/>
  <c r="AK707" i="16"/>
  <c r="AN707" i="16"/>
  <c r="AQ707" i="16"/>
  <c r="K708" i="16"/>
  <c r="W708" i="16" s="1"/>
  <c r="N708" i="16"/>
  <c r="O708" i="16"/>
  <c r="X708" i="16"/>
  <c r="AA708" i="16"/>
  <c r="AF708" i="16"/>
  <c r="AH708" i="16"/>
  <c r="AI708" i="16" s="1"/>
  <c r="AK708" i="16"/>
  <c r="AN708" i="16"/>
  <c r="AO708" i="16" s="1"/>
  <c r="AP708" i="16" s="1"/>
  <c r="AQ708" i="16"/>
  <c r="K709" i="16"/>
  <c r="W709" i="16" s="1"/>
  <c r="N709" i="16"/>
  <c r="O709" i="16"/>
  <c r="X709" i="16"/>
  <c r="AA709" i="16"/>
  <c r="AF709" i="16"/>
  <c r="AH709" i="16"/>
  <c r="AI709" i="16" s="1"/>
  <c r="AK709" i="16"/>
  <c r="AN709" i="16"/>
  <c r="AO709" i="16" s="1"/>
  <c r="AP709" i="16" s="1"/>
  <c r="AQ709" i="16"/>
  <c r="K710" i="16"/>
  <c r="W710" i="16" s="1"/>
  <c r="N710" i="16"/>
  <c r="O710" i="16"/>
  <c r="X710" i="16"/>
  <c r="AA710" i="16"/>
  <c r="AB710" i="16" s="1"/>
  <c r="AF710" i="16"/>
  <c r="AH710" i="16"/>
  <c r="AI710" i="16" s="1"/>
  <c r="AK710" i="16"/>
  <c r="AN710" i="16"/>
  <c r="AQ710" i="16"/>
  <c r="K711" i="16"/>
  <c r="W711" i="16" s="1"/>
  <c r="N711" i="16"/>
  <c r="O711" i="16"/>
  <c r="X711" i="16"/>
  <c r="AA711" i="16"/>
  <c r="AB711" i="16" s="1"/>
  <c r="AF711" i="16"/>
  <c r="AH711" i="16"/>
  <c r="AI711" i="16" s="1"/>
  <c r="AK711" i="16"/>
  <c r="AN711" i="16"/>
  <c r="AO711" i="16" s="1"/>
  <c r="AQ711" i="16"/>
  <c r="K712" i="16"/>
  <c r="W712" i="16" s="1"/>
  <c r="N712" i="16"/>
  <c r="O712" i="16"/>
  <c r="X712" i="16"/>
  <c r="AA712" i="16"/>
  <c r="AF712" i="16"/>
  <c r="AH712" i="16"/>
  <c r="AI712" i="16" s="1"/>
  <c r="AK712" i="16"/>
  <c r="AN712" i="16"/>
  <c r="AQ712" i="16"/>
  <c r="K713" i="16"/>
  <c r="W713" i="16" s="1"/>
  <c r="N713" i="16"/>
  <c r="O713" i="16"/>
  <c r="X713" i="16"/>
  <c r="AA713" i="16"/>
  <c r="AF713" i="16"/>
  <c r="AH713" i="16"/>
  <c r="AI713" i="16" s="1"/>
  <c r="AK713" i="16"/>
  <c r="AN713" i="16"/>
  <c r="AO713" i="16" s="1"/>
  <c r="AQ713" i="16"/>
  <c r="K714" i="16"/>
  <c r="W714" i="16" s="1"/>
  <c r="N714" i="16"/>
  <c r="O714" i="16"/>
  <c r="X714" i="16"/>
  <c r="AA714" i="16"/>
  <c r="AB714" i="16" s="1"/>
  <c r="AF714" i="16"/>
  <c r="AH714" i="16"/>
  <c r="AI714" i="16" s="1"/>
  <c r="AK714" i="16"/>
  <c r="AN714" i="16"/>
  <c r="AO714" i="16" s="1"/>
  <c r="AQ714" i="16"/>
  <c r="K715" i="16"/>
  <c r="W715" i="16" s="1"/>
  <c r="N715" i="16"/>
  <c r="O715" i="16"/>
  <c r="X715" i="16"/>
  <c r="AA715" i="16"/>
  <c r="AF715" i="16"/>
  <c r="AH715" i="16"/>
  <c r="AI715" i="16" s="1"/>
  <c r="AK715" i="16"/>
  <c r="AN715" i="16"/>
  <c r="AO715" i="16" s="1"/>
  <c r="AQ715" i="16"/>
  <c r="K716" i="16"/>
  <c r="W716" i="16" s="1"/>
  <c r="N716" i="16"/>
  <c r="O716" i="16"/>
  <c r="X716" i="16"/>
  <c r="AA716" i="16"/>
  <c r="AF716" i="16"/>
  <c r="AH716" i="16"/>
  <c r="AI716" i="16" s="1"/>
  <c r="AK716" i="16"/>
  <c r="AN716" i="16"/>
  <c r="AO716" i="16" s="1"/>
  <c r="AP716" i="16" s="1"/>
  <c r="AQ716" i="16"/>
  <c r="K717" i="16"/>
  <c r="W717" i="16" s="1"/>
  <c r="N717" i="16"/>
  <c r="O717" i="16"/>
  <c r="X717" i="16"/>
  <c r="AA717" i="16"/>
  <c r="AF717" i="16"/>
  <c r="AH717" i="16"/>
  <c r="AI717" i="16" s="1"/>
  <c r="AK717" i="16"/>
  <c r="AN717" i="16"/>
  <c r="AO717" i="16" s="1"/>
  <c r="AP717" i="16" s="1"/>
  <c r="AQ717" i="16"/>
  <c r="K718" i="16"/>
  <c r="W718" i="16" s="1"/>
  <c r="N718" i="16"/>
  <c r="O718" i="16"/>
  <c r="X718" i="16"/>
  <c r="AA718" i="16"/>
  <c r="AE718" i="16" s="1"/>
  <c r="AF718" i="16"/>
  <c r="AH718" i="16"/>
  <c r="AI718" i="16" s="1"/>
  <c r="AK718" i="16"/>
  <c r="AN718" i="16"/>
  <c r="AQ718" i="16"/>
  <c r="K719" i="16"/>
  <c r="W719" i="16" s="1"/>
  <c r="N719" i="16"/>
  <c r="O719" i="16"/>
  <c r="X719" i="16"/>
  <c r="AA719" i="16"/>
  <c r="AF719" i="16"/>
  <c r="AH719" i="16"/>
  <c r="AI719" i="16" s="1"/>
  <c r="AK719" i="16"/>
  <c r="AN719" i="16"/>
  <c r="AO719" i="16" s="1"/>
  <c r="AQ719" i="16"/>
  <c r="K720" i="16"/>
  <c r="W720" i="16" s="1"/>
  <c r="N720" i="16"/>
  <c r="O720" i="16"/>
  <c r="X720" i="16"/>
  <c r="AA720" i="16"/>
  <c r="AE720" i="16" s="1"/>
  <c r="AF720" i="16"/>
  <c r="AH720" i="16"/>
  <c r="AI720" i="16" s="1"/>
  <c r="AK720" i="16"/>
  <c r="AN720" i="16"/>
  <c r="AO720" i="16" s="1"/>
  <c r="AQ720" i="16"/>
  <c r="K721" i="16"/>
  <c r="W721" i="16" s="1"/>
  <c r="N721" i="16"/>
  <c r="O721" i="16"/>
  <c r="X721" i="16"/>
  <c r="AA721" i="16"/>
  <c r="AF721" i="16"/>
  <c r="AH721" i="16"/>
  <c r="AI721" i="16" s="1"/>
  <c r="AK721" i="16"/>
  <c r="AN721" i="16"/>
  <c r="AO721" i="16" s="1"/>
  <c r="AQ721" i="16"/>
  <c r="K722" i="16"/>
  <c r="W722" i="16" s="1"/>
  <c r="N722" i="16"/>
  <c r="O722" i="16"/>
  <c r="X722" i="16"/>
  <c r="AA722" i="16"/>
  <c r="AF722" i="16"/>
  <c r="AH722" i="16"/>
  <c r="AI722" i="16" s="1"/>
  <c r="AK722" i="16"/>
  <c r="AN722" i="16"/>
  <c r="AO722" i="16" s="1"/>
  <c r="AQ722" i="16"/>
  <c r="K723" i="16"/>
  <c r="W723" i="16" s="1"/>
  <c r="N723" i="16"/>
  <c r="O723" i="16"/>
  <c r="X723" i="16"/>
  <c r="AA723" i="16"/>
  <c r="AB723" i="16" s="1"/>
  <c r="AF723" i="16"/>
  <c r="AH723" i="16"/>
  <c r="AI723" i="16" s="1"/>
  <c r="AK723" i="16"/>
  <c r="AN723" i="16"/>
  <c r="AQ723" i="16"/>
  <c r="K724" i="16"/>
  <c r="W724" i="16" s="1"/>
  <c r="N724" i="16"/>
  <c r="O724" i="16"/>
  <c r="X724" i="16"/>
  <c r="AA724" i="16"/>
  <c r="AF724" i="16"/>
  <c r="AH724" i="16"/>
  <c r="AI724" i="16" s="1"/>
  <c r="AK724" i="16"/>
  <c r="AN724" i="16"/>
  <c r="AO724" i="16" s="1"/>
  <c r="AP724" i="16" s="1"/>
  <c r="AQ724" i="16"/>
  <c r="K725" i="16"/>
  <c r="W725" i="16" s="1"/>
  <c r="N725" i="16"/>
  <c r="O725" i="16"/>
  <c r="X725" i="16"/>
  <c r="AA725" i="16"/>
  <c r="AB725" i="16" s="1"/>
  <c r="AF725" i="16"/>
  <c r="AH725" i="16"/>
  <c r="AI725" i="16" s="1"/>
  <c r="AK725" i="16"/>
  <c r="AN725" i="16"/>
  <c r="AO725" i="16" s="1"/>
  <c r="AP725" i="16" s="1"/>
  <c r="AQ725" i="16"/>
  <c r="K726" i="16"/>
  <c r="W726" i="16" s="1"/>
  <c r="N726" i="16"/>
  <c r="O726" i="16"/>
  <c r="X726" i="16"/>
  <c r="AA726" i="16"/>
  <c r="AB726" i="16" s="1"/>
  <c r="AF726" i="16"/>
  <c r="AH726" i="16"/>
  <c r="AI726" i="16" s="1"/>
  <c r="AK726" i="16"/>
  <c r="AN726" i="16"/>
  <c r="AQ726" i="16"/>
  <c r="K727" i="16"/>
  <c r="W727" i="16" s="1"/>
  <c r="N727" i="16"/>
  <c r="O727" i="16"/>
  <c r="X727" i="16"/>
  <c r="AA727" i="16"/>
  <c r="AF727" i="16"/>
  <c r="AH727" i="16"/>
  <c r="AI727" i="16" s="1"/>
  <c r="AK727" i="16"/>
  <c r="AN727" i="16"/>
  <c r="AO727" i="16" s="1"/>
  <c r="AQ727" i="16"/>
  <c r="K728" i="16"/>
  <c r="W728" i="16" s="1"/>
  <c r="N728" i="16"/>
  <c r="O728" i="16"/>
  <c r="X728" i="16"/>
  <c r="AA728" i="16"/>
  <c r="AF728" i="16"/>
  <c r="AH728" i="16"/>
  <c r="AI728" i="16" s="1"/>
  <c r="AK728" i="16"/>
  <c r="AN728" i="16"/>
  <c r="AO728" i="16" s="1"/>
  <c r="AP728" i="16" s="1"/>
  <c r="AQ728" i="16"/>
  <c r="K729" i="16"/>
  <c r="W729" i="16" s="1"/>
  <c r="N729" i="16"/>
  <c r="O729" i="16"/>
  <c r="X729" i="16"/>
  <c r="AA729" i="16"/>
  <c r="AF729" i="16"/>
  <c r="AH729" i="16"/>
  <c r="AI729" i="16" s="1"/>
  <c r="AK729" i="16"/>
  <c r="AN729" i="16"/>
  <c r="AO729" i="16" s="1"/>
  <c r="AQ729" i="16"/>
  <c r="K730" i="16"/>
  <c r="W730" i="16" s="1"/>
  <c r="N730" i="16"/>
  <c r="O730" i="16"/>
  <c r="X730" i="16"/>
  <c r="AA730" i="16"/>
  <c r="AF730" i="16"/>
  <c r="AH730" i="16"/>
  <c r="AI730" i="16" s="1"/>
  <c r="AK730" i="16"/>
  <c r="AN730" i="16"/>
  <c r="AQ730" i="16"/>
  <c r="K731" i="16"/>
  <c r="W731" i="16" s="1"/>
  <c r="N731" i="16"/>
  <c r="O731" i="16"/>
  <c r="X731" i="16"/>
  <c r="AA731" i="16"/>
  <c r="AF731" i="16"/>
  <c r="AH731" i="16"/>
  <c r="AI731" i="16" s="1"/>
  <c r="AK731" i="16"/>
  <c r="AN731" i="16"/>
  <c r="AO731" i="16" s="1"/>
  <c r="AQ731" i="16"/>
  <c r="K732" i="16"/>
  <c r="W732" i="16" s="1"/>
  <c r="N732" i="16"/>
  <c r="O732" i="16"/>
  <c r="X732" i="16"/>
  <c r="AA732" i="16"/>
  <c r="AE732" i="16" s="1"/>
  <c r="AF732" i="16"/>
  <c r="AH732" i="16"/>
  <c r="AI732" i="16" s="1"/>
  <c r="AK732" i="16"/>
  <c r="AN732" i="16"/>
  <c r="AQ732" i="16"/>
  <c r="K733" i="16"/>
  <c r="W733" i="16" s="1"/>
  <c r="N733" i="16"/>
  <c r="O733" i="16"/>
  <c r="X733" i="16"/>
  <c r="AA733" i="16"/>
  <c r="AF733" i="16"/>
  <c r="AH733" i="16"/>
  <c r="AI733" i="16" s="1"/>
  <c r="AK733" i="16"/>
  <c r="AN733" i="16"/>
  <c r="AO733" i="16" s="1"/>
  <c r="AP733" i="16" s="1"/>
  <c r="AQ733" i="16"/>
  <c r="K734" i="16"/>
  <c r="W734" i="16" s="1"/>
  <c r="N734" i="16"/>
  <c r="O734" i="16"/>
  <c r="X734" i="16"/>
  <c r="AA734" i="16"/>
  <c r="AF734" i="16"/>
  <c r="AH734" i="16"/>
  <c r="AI734" i="16" s="1"/>
  <c r="AK734" i="16"/>
  <c r="AN734" i="16"/>
  <c r="AQ734" i="16"/>
  <c r="K735" i="16"/>
  <c r="W735" i="16" s="1"/>
  <c r="N735" i="16"/>
  <c r="O735" i="16"/>
  <c r="X735" i="16"/>
  <c r="AA735" i="16"/>
  <c r="AB735" i="16" s="1"/>
  <c r="AF735" i="16"/>
  <c r="AH735" i="16"/>
  <c r="AI735" i="16" s="1"/>
  <c r="AK735" i="16"/>
  <c r="AN735" i="16"/>
  <c r="AO735" i="16" s="1"/>
  <c r="AQ735" i="16"/>
  <c r="K736" i="16"/>
  <c r="W736" i="16" s="1"/>
  <c r="N736" i="16"/>
  <c r="O736" i="16"/>
  <c r="X736" i="16"/>
  <c r="AA736" i="16"/>
  <c r="AF736" i="16"/>
  <c r="AH736" i="16"/>
  <c r="AI736" i="16" s="1"/>
  <c r="AK736" i="16"/>
  <c r="AN736" i="16"/>
  <c r="AO736" i="16" s="1"/>
  <c r="AQ736" i="16"/>
  <c r="K737" i="16"/>
  <c r="W737" i="16" s="1"/>
  <c r="N737" i="16"/>
  <c r="O737" i="16"/>
  <c r="X737" i="16"/>
  <c r="AA737" i="16"/>
  <c r="AF737" i="16"/>
  <c r="AH737" i="16"/>
  <c r="AI737" i="16" s="1"/>
  <c r="AK737" i="16"/>
  <c r="AN737" i="16"/>
  <c r="AO737" i="16" s="1"/>
  <c r="AQ737" i="16"/>
  <c r="K738" i="16"/>
  <c r="W738" i="16" s="1"/>
  <c r="N738" i="16"/>
  <c r="O738" i="16"/>
  <c r="X738" i="16"/>
  <c r="AA738" i="16"/>
  <c r="AB738" i="16" s="1"/>
  <c r="AF738" i="16"/>
  <c r="AH738" i="16"/>
  <c r="AI738" i="16" s="1"/>
  <c r="AK738" i="16"/>
  <c r="AN738" i="16"/>
  <c r="AO738" i="16" s="1"/>
  <c r="AQ738" i="16"/>
  <c r="K739" i="16"/>
  <c r="W739" i="16" s="1"/>
  <c r="N739" i="16"/>
  <c r="O739" i="16"/>
  <c r="X739" i="16"/>
  <c r="AA739" i="16"/>
  <c r="AB739" i="16" s="1"/>
  <c r="AF739" i="16"/>
  <c r="AH739" i="16"/>
  <c r="AI739" i="16" s="1"/>
  <c r="AK739" i="16"/>
  <c r="AN739" i="16"/>
  <c r="AO739" i="16" s="1"/>
  <c r="AP739" i="16" s="1"/>
  <c r="AQ739" i="16"/>
  <c r="K740" i="16"/>
  <c r="W740" i="16" s="1"/>
  <c r="N740" i="16"/>
  <c r="O740" i="16"/>
  <c r="X740" i="16"/>
  <c r="AA740" i="16"/>
  <c r="AF740" i="16"/>
  <c r="AH740" i="16"/>
  <c r="AI740" i="16" s="1"/>
  <c r="AK740" i="16"/>
  <c r="AN740" i="16"/>
  <c r="AO740" i="16" s="1"/>
  <c r="AP740" i="16" s="1"/>
  <c r="AQ740" i="16"/>
  <c r="K741" i="16"/>
  <c r="W741" i="16" s="1"/>
  <c r="N741" i="16"/>
  <c r="O741" i="16"/>
  <c r="X741" i="16"/>
  <c r="AA741" i="16"/>
  <c r="AF741" i="16"/>
  <c r="AH741" i="16"/>
  <c r="AI741" i="16" s="1"/>
  <c r="AK741" i="16"/>
  <c r="AN741" i="16"/>
  <c r="AO741" i="16" s="1"/>
  <c r="AP741" i="16" s="1"/>
  <c r="AQ741" i="16"/>
  <c r="K742" i="16"/>
  <c r="W742" i="16" s="1"/>
  <c r="N742" i="16"/>
  <c r="O742" i="16"/>
  <c r="X742" i="16"/>
  <c r="AA742" i="16"/>
  <c r="AF742" i="16"/>
  <c r="AH742" i="16"/>
  <c r="AI742" i="16" s="1"/>
  <c r="AK742" i="16"/>
  <c r="AN742" i="16"/>
  <c r="AQ742" i="16"/>
  <c r="K743" i="16"/>
  <c r="W743" i="16" s="1"/>
  <c r="N743" i="16"/>
  <c r="O743" i="16"/>
  <c r="X743" i="16"/>
  <c r="AA743" i="16"/>
  <c r="AF743" i="16"/>
  <c r="AH743" i="16"/>
  <c r="AI743" i="16" s="1"/>
  <c r="AK743" i="16"/>
  <c r="AN743" i="16"/>
  <c r="AO743" i="16" s="1"/>
  <c r="AQ743" i="16"/>
  <c r="K744" i="16"/>
  <c r="W744" i="16" s="1"/>
  <c r="N744" i="16"/>
  <c r="O744" i="16"/>
  <c r="X744" i="16"/>
  <c r="AA744" i="16"/>
  <c r="AF744" i="16"/>
  <c r="AH744" i="16"/>
  <c r="AI744" i="16" s="1"/>
  <c r="AK744" i="16"/>
  <c r="AN744" i="16"/>
  <c r="AO744" i="16" s="1"/>
  <c r="AQ744" i="16"/>
  <c r="K745" i="16"/>
  <c r="W745" i="16" s="1"/>
  <c r="N745" i="16"/>
  <c r="O745" i="16"/>
  <c r="X745" i="16"/>
  <c r="AA745" i="16"/>
  <c r="AF745" i="16"/>
  <c r="AH745" i="16"/>
  <c r="AI745" i="16" s="1"/>
  <c r="AK745" i="16"/>
  <c r="AN745" i="16"/>
  <c r="AQ745" i="16"/>
  <c r="K746" i="16"/>
  <c r="W746" i="16" s="1"/>
  <c r="N746" i="16"/>
  <c r="O746" i="16"/>
  <c r="X746" i="16"/>
  <c r="AA746" i="16"/>
  <c r="AF746" i="16"/>
  <c r="AH746" i="16"/>
  <c r="AI746" i="16" s="1"/>
  <c r="AK746" i="16"/>
  <c r="AN746" i="16"/>
  <c r="AQ746" i="16"/>
  <c r="K747" i="16"/>
  <c r="W747" i="16" s="1"/>
  <c r="N747" i="16"/>
  <c r="O747" i="16"/>
  <c r="X747" i="16"/>
  <c r="AA747" i="16"/>
  <c r="AB747" i="16" s="1"/>
  <c r="AF747" i="16"/>
  <c r="AH747" i="16"/>
  <c r="AI747" i="16" s="1"/>
  <c r="AK747" i="16"/>
  <c r="AN747" i="16"/>
  <c r="AQ747" i="16"/>
  <c r="K748" i="16"/>
  <c r="W748" i="16" s="1"/>
  <c r="N748" i="16"/>
  <c r="O748" i="16"/>
  <c r="X748" i="16"/>
  <c r="AA748" i="16"/>
  <c r="AB748" i="16" s="1"/>
  <c r="AF748" i="16"/>
  <c r="AH748" i="16"/>
  <c r="AI748" i="16" s="1"/>
  <c r="AK748" i="16"/>
  <c r="AN748" i="16"/>
  <c r="AO748" i="16" s="1"/>
  <c r="AQ748" i="16"/>
  <c r="K749" i="16"/>
  <c r="W749" i="16" s="1"/>
  <c r="N749" i="16"/>
  <c r="O749" i="16"/>
  <c r="X749" i="16"/>
  <c r="AA749" i="16"/>
  <c r="AB749" i="16" s="1"/>
  <c r="AF749" i="16"/>
  <c r="AH749" i="16"/>
  <c r="AI749" i="16" s="1"/>
  <c r="AK749" i="16"/>
  <c r="AN749" i="16"/>
  <c r="AO749" i="16" s="1"/>
  <c r="AP749" i="16" s="1"/>
  <c r="AQ749" i="16"/>
  <c r="K750" i="16"/>
  <c r="W750" i="16" s="1"/>
  <c r="N750" i="16"/>
  <c r="O750" i="16"/>
  <c r="X750" i="16"/>
  <c r="AA750" i="16"/>
  <c r="AF750" i="16"/>
  <c r="AH750" i="16"/>
  <c r="AI750" i="16" s="1"/>
  <c r="AK750" i="16"/>
  <c r="AN750" i="16"/>
  <c r="AO750" i="16" s="1"/>
  <c r="AQ750" i="16"/>
  <c r="K751" i="16"/>
  <c r="W751" i="16" s="1"/>
  <c r="N751" i="16"/>
  <c r="O751" i="16"/>
  <c r="X751" i="16"/>
  <c r="AA751" i="16"/>
  <c r="AF751" i="16"/>
  <c r="AH751" i="16"/>
  <c r="AI751" i="16" s="1"/>
  <c r="AK751" i="16"/>
  <c r="AN751" i="16"/>
  <c r="AO751" i="16" s="1"/>
  <c r="AQ751" i="16"/>
  <c r="K752" i="16"/>
  <c r="W752" i="16" s="1"/>
  <c r="N752" i="16"/>
  <c r="O752" i="16"/>
  <c r="X752" i="16"/>
  <c r="AA752" i="16"/>
  <c r="AF752" i="16"/>
  <c r="AH752" i="16"/>
  <c r="AI752" i="16" s="1"/>
  <c r="AK752" i="16"/>
  <c r="AN752" i="16"/>
  <c r="AO752" i="16" s="1"/>
  <c r="AQ752" i="16"/>
  <c r="K753" i="16"/>
  <c r="W753" i="16" s="1"/>
  <c r="N753" i="16"/>
  <c r="O753" i="16"/>
  <c r="X753" i="16"/>
  <c r="AA753" i="16"/>
  <c r="AF753" i="16"/>
  <c r="AH753" i="16"/>
  <c r="AI753" i="16" s="1"/>
  <c r="AK753" i="16"/>
  <c r="AN753" i="16"/>
  <c r="AO753" i="16" s="1"/>
  <c r="AQ753" i="16"/>
  <c r="K754" i="16"/>
  <c r="W754" i="16" s="1"/>
  <c r="N754" i="16"/>
  <c r="O754" i="16"/>
  <c r="X754" i="16"/>
  <c r="AA754" i="16"/>
  <c r="AF754" i="16"/>
  <c r="AH754" i="16"/>
  <c r="AI754" i="16" s="1"/>
  <c r="AK754" i="16"/>
  <c r="AN754" i="16"/>
  <c r="AO754" i="16" s="1"/>
  <c r="AQ754" i="16"/>
  <c r="K755" i="16"/>
  <c r="W755" i="16" s="1"/>
  <c r="N755" i="16"/>
  <c r="O755" i="16"/>
  <c r="X755" i="16"/>
  <c r="AA755" i="16"/>
  <c r="AF755" i="16"/>
  <c r="AH755" i="16"/>
  <c r="AI755" i="16" s="1"/>
  <c r="AK755" i="16"/>
  <c r="AN755" i="16"/>
  <c r="AO755" i="16" s="1"/>
  <c r="AP755" i="16" s="1"/>
  <c r="AQ755" i="16"/>
  <c r="K756" i="16"/>
  <c r="W756" i="16" s="1"/>
  <c r="N756" i="16"/>
  <c r="O756" i="16"/>
  <c r="X756" i="16"/>
  <c r="AA756" i="16"/>
  <c r="AF756" i="16"/>
  <c r="AH756" i="16"/>
  <c r="AI756" i="16" s="1"/>
  <c r="AK756" i="16"/>
  <c r="AN756" i="16"/>
  <c r="AO756" i="16" s="1"/>
  <c r="AP756" i="16" s="1"/>
  <c r="AQ756" i="16"/>
  <c r="K757" i="16"/>
  <c r="W757" i="16" s="1"/>
  <c r="N757" i="16"/>
  <c r="O757" i="16"/>
  <c r="X757" i="16"/>
  <c r="AA757" i="16"/>
  <c r="AB757" i="16" s="1"/>
  <c r="AF757" i="16"/>
  <c r="AH757" i="16"/>
  <c r="AI757" i="16" s="1"/>
  <c r="AK757" i="16"/>
  <c r="AN757" i="16"/>
  <c r="AO757" i="16" s="1"/>
  <c r="AP757" i="16" s="1"/>
  <c r="AQ757" i="16"/>
  <c r="K758" i="16"/>
  <c r="W758" i="16" s="1"/>
  <c r="N758" i="16"/>
  <c r="O758" i="16"/>
  <c r="X758" i="16"/>
  <c r="AA758" i="16"/>
  <c r="AB758" i="16" s="1"/>
  <c r="AF758" i="16"/>
  <c r="AH758" i="16"/>
  <c r="AI758" i="16" s="1"/>
  <c r="AK758" i="16"/>
  <c r="AN758" i="16"/>
  <c r="AO758" i="16" s="1"/>
  <c r="AQ758" i="16"/>
  <c r="K759" i="16"/>
  <c r="W759" i="16" s="1"/>
  <c r="N759" i="16"/>
  <c r="O759" i="16"/>
  <c r="X759" i="16"/>
  <c r="AA759" i="16"/>
  <c r="AB759" i="16" s="1"/>
  <c r="AF759" i="16"/>
  <c r="AH759" i="16"/>
  <c r="AI759" i="16" s="1"/>
  <c r="AK759" i="16"/>
  <c r="AN759" i="16"/>
  <c r="AQ759" i="16"/>
  <c r="K760" i="16"/>
  <c r="W760" i="16" s="1"/>
  <c r="N760" i="16"/>
  <c r="O760" i="16"/>
  <c r="X760" i="16"/>
  <c r="AA760" i="16"/>
  <c r="AE760" i="16" s="1"/>
  <c r="AF760" i="16"/>
  <c r="AH760" i="16"/>
  <c r="AI760" i="16" s="1"/>
  <c r="AK760" i="16"/>
  <c r="AN760" i="16"/>
  <c r="AO760" i="16" s="1"/>
  <c r="AQ760" i="16"/>
  <c r="K761" i="16"/>
  <c r="W761" i="16" s="1"/>
  <c r="N761" i="16"/>
  <c r="O761" i="16"/>
  <c r="X761" i="16"/>
  <c r="AA761" i="16"/>
  <c r="AF761" i="16"/>
  <c r="AH761" i="16"/>
  <c r="AI761" i="16" s="1"/>
  <c r="AK761" i="16"/>
  <c r="AN761" i="16"/>
  <c r="AO761" i="16" s="1"/>
  <c r="AP761" i="16" s="1"/>
  <c r="AQ761" i="16"/>
  <c r="K762" i="16"/>
  <c r="W762" i="16" s="1"/>
  <c r="N762" i="16"/>
  <c r="O762" i="16"/>
  <c r="X762" i="16"/>
  <c r="AA762" i="16"/>
  <c r="AF762" i="16"/>
  <c r="AH762" i="16"/>
  <c r="AI762" i="16" s="1"/>
  <c r="AK762" i="16"/>
  <c r="AN762" i="16"/>
  <c r="AO762" i="16" s="1"/>
  <c r="AQ762" i="16"/>
  <c r="K763" i="16"/>
  <c r="W763" i="16" s="1"/>
  <c r="N763" i="16"/>
  <c r="O763" i="16"/>
  <c r="X763" i="16"/>
  <c r="AA763" i="16"/>
  <c r="AF763" i="16"/>
  <c r="AH763" i="16"/>
  <c r="AI763" i="16" s="1"/>
  <c r="AK763" i="16"/>
  <c r="AN763" i="16"/>
  <c r="AO763" i="16" s="1"/>
  <c r="AQ763" i="16"/>
  <c r="K764" i="16"/>
  <c r="W764" i="16" s="1"/>
  <c r="N764" i="16"/>
  <c r="O764" i="16"/>
  <c r="X764" i="16"/>
  <c r="AA764" i="16"/>
  <c r="AF764" i="16"/>
  <c r="AH764" i="16"/>
  <c r="AI764" i="16" s="1"/>
  <c r="AK764" i="16"/>
  <c r="AN764" i="16"/>
  <c r="AO764" i="16" s="1"/>
  <c r="AP764" i="16" s="1"/>
  <c r="AQ764" i="16"/>
  <c r="K765" i="16"/>
  <c r="W765" i="16" s="1"/>
  <c r="N765" i="16"/>
  <c r="O765" i="16"/>
  <c r="X765" i="16"/>
  <c r="AA765" i="16"/>
  <c r="AE765" i="16" s="1"/>
  <c r="AF765" i="16"/>
  <c r="AH765" i="16"/>
  <c r="AI765" i="16" s="1"/>
  <c r="AK765" i="16"/>
  <c r="AN765" i="16"/>
  <c r="AO765" i="16" s="1"/>
  <c r="AP765" i="16" s="1"/>
  <c r="AQ765" i="16"/>
  <c r="K766" i="16"/>
  <c r="W766" i="16" s="1"/>
  <c r="N766" i="16"/>
  <c r="O766" i="16"/>
  <c r="X766" i="16"/>
  <c r="AA766" i="16"/>
  <c r="AF766" i="16"/>
  <c r="AH766" i="16"/>
  <c r="AI766" i="16" s="1"/>
  <c r="AK766" i="16"/>
  <c r="AN766" i="16"/>
  <c r="AO766" i="16" s="1"/>
  <c r="AQ766" i="16"/>
  <c r="K767" i="16"/>
  <c r="W767" i="16" s="1"/>
  <c r="N767" i="16"/>
  <c r="O767" i="16"/>
  <c r="X767" i="16"/>
  <c r="AA767" i="16"/>
  <c r="AB767" i="16" s="1"/>
  <c r="AF767" i="16"/>
  <c r="AH767" i="16"/>
  <c r="AI767" i="16" s="1"/>
  <c r="AK767" i="16"/>
  <c r="AN767" i="16"/>
  <c r="AQ767" i="16"/>
  <c r="K768" i="16"/>
  <c r="W768" i="16" s="1"/>
  <c r="N768" i="16"/>
  <c r="O768" i="16"/>
  <c r="X768" i="16"/>
  <c r="AA768" i="16"/>
  <c r="AF768" i="16"/>
  <c r="AH768" i="16"/>
  <c r="AI768" i="16" s="1"/>
  <c r="AK768" i="16"/>
  <c r="AN768" i="16"/>
  <c r="AO768" i="16" s="1"/>
  <c r="AP768" i="16" s="1"/>
  <c r="AQ768" i="16"/>
  <c r="K769" i="16"/>
  <c r="W769" i="16" s="1"/>
  <c r="N769" i="16"/>
  <c r="O769" i="16"/>
  <c r="X769" i="16"/>
  <c r="AA769" i="16"/>
  <c r="AF769" i="16"/>
  <c r="AH769" i="16"/>
  <c r="AI769" i="16" s="1"/>
  <c r="AK769" i="16"/>
  <c r="AN769" i="16"/>
  <c r="AO769" i="16" s="1"/>
  <c r="AP769" i="16" s="1"/>
  <c r="AQ769" i="16"/>
  <c r="K770" i="16"/>
  <c r="W770" i="16" s="1"/>
  <c r="N770" i="16"/>
  <c r="O770" i="16"/>
  <c r="X770" i="16"/>
  <c r="AA770" i="16"/>
  <c r="AB770" i="16" s="1"/>
  <c r="AF770" i="16"/>
  <c r="AH770" i="16"/>
  <c r="AI770" i="16" s="1"/>
  <c r="AK770" i="16"/>
  <c r="AN770" i="16"/>
  <c r="AO770" i="16" s="1"/>
  <c r="AQ770" i="16"/>
  <c r="K771" i="16"/>
  <c r="W771" i="16" s="1"/>
  <c r="N771" i="16"/>
  <c r="O771" i="16"/>
  <c r="X771" i="16"/>
  <c r="AA771" i="16"/>
  <c r="AB771" i="16" s="1"/>
  <c r="AF771" i="16"/>
  <c r="AH771" i="16"/>
  <c r="AI771" i="16" s="1"/>
  <c r="AK771" i="16"/>
  <c r="AN771" i="16"/>
  <c r="AQ771" i="16"/>
  <c r="K772" i="16"/>
  <c r="W772" i="16" s="1"/>
  <c r="N772" i="16"/>
  <c r="O772" i="16"/>
  <c r="X772" i="16"/>
  <c r="AA772" i="16"/>
  <c r="AF772" i="16"/>
  <c r="AH772" i="16"/>
  <c r="AI772" i="16" s="1"/>
  <c r="AK772" i="16"/>
  <c r="AN772" i="16"/>
  <c r="AO772" i="16" s="1"/>
  <c r="AP772" i="16" s="1"/>
  <c r="AQ772" i="16"/>
  <c r="K773" i="16"/>
  <c r="W773" i="16" s="1"/>
  <c r="N773" i="16"/>
  <c r="O773" i="16"/>
  <c r="X773" i="16"/>
  <c r="AA773" i="16"/>
  <c r="AF773" i="16"/>
  <c r="AH773" i="16"/>
  <c r="AI773" i="16" s="1"/>
  <c r="AK773" i="16"/>
  <c r="AN773" i="16"/>
  <c r="AO773" i="16" s="1"/>
  <c r="AP773" i="16" s="1"/>
  <c r="AQ773" i="16"/>
  <c r="K774" i="16"/>
  <c r="W774" i="16" s="1"/>
  <c r="N774" i="16"/>
  <c r="O774" i="16"/>
  <c r="X774" i="16"/>
  <c r="AA774" i="16"/>
  <c r="AF774" i="16"/>
  <c r="AH774" i="16"/>
  <c r="AI774" i="16" s="1"/>
  <c r="AK774" i="16"/>
  <c r="AN774" i="16"/>
  <c r="AO774" i="16" s="1"/>
  <c r="AQ774" i="16"/>
  <c r="K775" i="16"/>
  <c r="W775" i="16" s="1"/>
  <c r="N775" i="16"/>
  <c r="O775" i="16"/>
  <c r="X775" i="16"/>
  <c r="AA775" i="16"/>
  <c r="AF775" i="16"/>
  <c r="AH775" i="16"/>
  <c r="AI775" i="16" s="1"/>
  <c r="AK775" i="16"/>
  <c r="AN775" i="16"/>
  <c r="AO775" i="16" s="1"/>
  <c r="AQ775" i="16"/>
  <c r="K776" i="16"/>
  <c r="W776" i="16" s="1"/>
  <c r="N776" i="16"/>
  <c r="O776" i="16"/>
  <c r="X776" i="16"/>
  <c r="AA776" i="16"/>
  <c r="AF776" i="16"/>
  <c r="AH776" i="16"/>
  <c r="AI776" i="16" s="1"/>
  <c r="AK776" i="16"/>
  <c r="AN776" i="16"/>
  <c r="AO776" i="16" s="1"/>
  <c r="AP776" i="16" s="1"/>
  <c r="AQ776" i="16"/>
  <c r="K777" i="16"/>
  <c r="W777" i="16" s="1"/>
  <c r="N777" i="16"/>
  <c r="O777" i="16"/>
  <c r="X777" i="16"/>
  <c r="AA777" i="16"/>
  <c r="AF777" i="16"/>
  <c r="AH777" i="16"/>
  <c r="AI777" i="16" s="1"/>
  <c r="AK777" i="16"/>
  <c r="AN777" i="16"/>
  <c r="AO777" i="16" s="1"/>
  <c r="AP777" i="16" s="1"/>
  <c r="AQ777" i="16"/>
  <c r="K778" i="16"/>
  <c r="W778" i="16" s="1"/>
  <c r="N778" i="16"/>
  <c r="O778" i="16"/>
  <c r="X778" i="16"/>
  <c r="AA778" i="16"/>
  <c r="AF778" i="16"/>
  <c r="AH778" i="16"/>
  <c r="AI778" i="16" s="1"/>
  <c r="AK778" i="16"/>
  <c r="AN778" i="16"/>
  <c r="AO778" i="16" s="1"/>
  <c r="AQ778" i="16"/>
  <c r="K779" i="16"/>
  <c r="W779" i="16" s="1"/>
  <c r="N779" i="16"/>
  <c r="O779" i="16"/>
  <c r="X779" i="16"/>
  <c r="AA779" i="16"/>
  <c r="AB779" i="16" s="1"/>
  <c r="AF779" i="16"/>
  <c r="AH779" i="16"/>
  <c r="AI779" i="16" s="1"/>
  <c r="AK779" i="16"/>
  <c r="AN779" i="16"/>
  <c r="AQ779" i="16"/>
  <c r="K780" i="16"/>
  <c r="W780" i="16" s="1"/>
  <c r="N780" i="16"/>
  <c r="O780" i="16"/>
  <c r="X780" i="16"/>
  <c r="AA780" i="16"/>
  <c r="AB780" i="16" s="1"/>
  <c r="AF780" i="16"/>
  <c r="AH780" i="16"/>
  <c r="AI780" i="16" s="1"/>
  <c r="AK780" i="16"/>
  <c r="AN780" i="16"/>
  <c r="AO780" i="16" s="1"/>
  <c r="AP780" i="16" s="1"/>
  <c r="AQ780" i="16"/>
  <c r="K781" i="16"/>
  <c r="W781" i="16" s="1"/>
  <c r="N781" i="16"/>
  <c r="O781" i="16"/>
  <c r="X781" i="16"/>
  <c r="AA781" i="16"/>
  <c r="AB781" i="16" s="1"/>
  <c r="AF781" i="16"/>
  <c r="AH781" i="16"/>
  <c r="AI781" i="16" s="1"/>
  <c r="AK781" i="16"/>
  <c r="AN781" i="16"/>
  <c r="AO781" i="16" s="1"/>
  <c r="AP781" i="16" s="1"/>
  <c r="AQ781" i="16"/>
  <c r="K782" i="16"/>
  <c r="W782" i="16" s="1"/>
  <c r="N782" i="16"/>
  <c r="O782" i="16"/>
  <c r="X782" i="16"/>
  <c r="AA782" i="16"/>
  <c r="AF782" i="16"/>
  <c r="AH782" i="16"/>
  <c r="AI782" i="16" s="1"/>
  <c r="AK782" i="16"/>
  <c r="AN782" i="16"/>
  <c r="AO782" i="16" s="1"/>
  <c r="AQ782" i="16"/>
  <c r="K783" i="16"/>
  <c r="W783" i="16" s="1"/>
  <c r="N783" i="16"/>
  <c r="O783" i="16"/>
  <c r="X783" i="16"/>
  <c r="AA783" i="16"/>
  <c r="AF783" i="16"/>
  <c r="AH783" i="16"/>
  <c r="AI783" i="16" s="1"/>
  <c r="AK783" i="16"/>
  <c r="AN783" i="16"/>
  <c r="AO783" i="16" s="1"/>
  <c r="AQ783" i="16"/>
  <c r="K784" i="16"/>
  <c r="W784" i="16" s="1"/>
  <c r="N784" i="16"/>
  <c r="O784" i="16"/>
  <c r="X784" i="16"/>
  <c r="AA784" i="16"/>
  <c r="AF784" i="16"/>
  <c r="AH784" i="16"/>
  <c r="AI784" i="16" s="1"/>
  <c r="AK784" i="16"/>
  <c r="AN784" i="16"/>
  <c r="AO784" i="16" s="1"/>
  <c r="AP784" i="16" s="1"/>
  <c r="AQ784" i="16"/>
  <c r="K785" i="16"/>
  <c r="W785" i="16" s="1"/>
  <c r="N785" i="16"/>
  <c r="O785" i="16"/>
  <c r="X785" i="16"/>
  <c r="AA785" i="16"/>
  <c r="AF785" i="16"/>
  <c r="AH785" i="16"/>
  <c r="AI785" i="16" s="1"/>
  <c r="AK785" i="16"/>
  <c r="AN785" i="16"/>
  <c r="AO785" i="16" s="1"/>
  <c r="AP785" i="16" s="1"/>
  <c r="AQ785" i="16"/>
  <c r="K786" i="16"/>
  <c r="W786" i="16" s="1"/>
  <c r="N786" i="16"/>
  <c r="O786" i="16"/>
  <c r="X786" i="16"/>
  <c r="AA786" i="16"/>
  <c r="AF786" i="16"/>
  <c r="AH786" i="16"/>
  <c r="AI786" i="16" s="1"/>
  <c r="AK786" i="16"/>
  <c r="AN786" i="16"/>
  <c r="AO786" i="16" s="1"/>
  <c r="AQ786" i="16"/>
  <c r="K787" i="16"/>
  <c r="W787" i="16" s="1"/>
  <c r="N787" i="16"/>
  <c r="O787" i="16"/>
  <c r="X787" i="16"/>
  <c r="AA787" i="16"/>
  <c r="AF787" i="16"/>
  <c r="AH787" i="16"/>
  <c r="AI787" i="16" s="1"/>
  <c r="AK787" i="16"/>
  <c r="AN787" i="16"/>
  <c r="AQ787" i="16"/>
  <c r="K788" i="16"/>
  <c r="W788" i="16" s="1"/>
  <c r="N788" i="16"/>
  <c r="O788" i="16"/>
  <c r="X788" i="16"/>
  <c r="AA788" i="16"/>
  <c r="AF788" i="16"/>
  <c r="AH788" i="16"/>
  <c r="AI788" i="16" s="1"/>
  <c r="AK788" i="16"/>
  <c r="AN788" i="16"/>
  <c r="AO788" i="16" s="1"/>
  <c r="AP788" i="16" s="1"/>
  <c r="AQ788" i="16"/>
  <c r="K789" i="16"/>
  <c r="W789" i="16" s="1"/>
  <c r="N789" i="16"/>
  <c r="O789" i="16"/>
  <c r="X789" i="16"/>
  <c r="AA789" i="16"/>
  <c r="AB789" i="16" s="1"/>
  <c r="AF789" i="16"/>
  <c r="AH789" i="16"/>
  <c r="AI789" i="16" s="1"/>
  <c r="AK789" i="16"/>
  <c r="AN789" i="16"/>
  <c r="AO789" i="16" s="1"/>
  <c r="AP789" i="16" s="1"/>
  <c r="AQ789" i="16"/>
  <c r="K790" i="16"/>
  <c r="W790" i="16" s="1"/>
  <c r="N790" i="16"/>
  <c r="O790" i="16"/>
  <c r="X790" i="16"/>
  <c r="AA790" i="16"/>
  <c r="AB790" i="16" s="1"/>
  <c r="AF790" i="16"/>
  <c r="AH790" i="16"/>
  <c r="AI790" i="16" s="1"/>
  <c r="AK790" i="16"/>
  <c r="AN790" i="16"/>
  <c r="AO790" i="16" s="1"/>
  <c r="AQ790" i="16"/>
  <c r="K791" i="16"/>
  <c r="W791" i="16" s="1"/>
  <c r="N791" i="16"/>
  <c r="O791" i="16"/>
  <c r="X791" i="16"/>
  <c r="AA791" i="16"/>
  <c r="AB791" i="16" s="1"/>
  <c r="AF791" i="16"/>
  <c r="AH791" i="16"/>
  <c r="AI791" i="16" s="1"/>
  <c r="AK791" i="16"/>
  <c r="AN791" i="16"/>
  <c r="AO791" i="16" s="1"/>
  <c r="AQ791" i="16"/>
  <c r="K792" i="16"/>
  <c r="W792" i="16" s="1"/>
  <c r="N792" i="16"/>
  <c r="O792" i="16"/>
  <c r="X792" i="16"/>
  <c r="AA792" i="16"/>
  <c r="AF792" i="16"/>
  <c r="AH792" i="16"/>
  <c r="AI792" i="16" s="1"/>
  <c r="AK792" i="16"/>
  <c r="AN792" i="16"/>
  <c r="AO792" i="16" s="1"/>
  <c r="AQ792" i="16"/>
  <c r="K793" i="16"/>
  <c r="W793" i="16" s="1"/>
  <c r="N793" i="16"/>
  <c r="O793" i="16"/>
  <c r="X793" i="16"/>
  <c r="AA793" i="16"/>
  <c r="AF793" i="16"/>
  <c r="AH793" i="16"/>
  <c r="AI793" i="16" s="1"/>
  <c r="AK793" i="16"/>
  <c r="AN793" i="16"/>
  <c r="AO793" i="16" s="1"/>
  <c r="AP793" i="16" s="1"/>
  <c r="AQ793" i="16"/>
  <c r="K794" i="16"/>
  <c r="W794" i="16" s="1"/>
  <c r="N794" i="16"/>
  <c r="O794" i="16"/>
  <c r="X794" i="16"/>
  <c r="AA794" i="16"/>
  <c r="AF794" i="16"/>
  <c r="AH794" i="16"/>
  <c r="AI794" i="16" s="1"/>
  <c r="AK794" i="16"/>
  <c r="AN794" i="16"/>
  <c r="AO794" i="16" s="1"/>
  <c r="AQ794" i="16"/>
  <c r="K795" i="16"/>
  <c r="W795" i="16" s="1"/>
  <c r="N795" i="16"/>
  <c r="O795" i="16"/>
  <c r="X795" i="16"/>
  <c r="AA795" i="16"/>
  <c r="AF795" i="16"/>
  <c r="AH795" i="16"/>
  <c r="AI795" i="16" s="1"/>
  <c r="AK795" i="16"/>
  <c r="AN795" i="16"/>
  <c r="AQ795" i="16"/>
  <c r="K796" i="16"/>
  <c r="W796" i="16" s="1"/>
  <c r="N796" i="16"/>
  <c r="O796" i="16"/>
  <c r="X796" i="16"/>
  <c r="AA796" i="16"/>
  <c r="AF796" i="16"/>
  <c r="AH796" i="16"/>
  <c r="AI796" i="16" s="1"/>
  <c r="AK796" i="16"/>
  <c r="AN796" i="16"/>
  <c r="AO796" i="16" s="1"/>
  <c r="AP796" i="16" s="1"/>
  <c r="AQ796" i="16"/>
  <c r="K797" i="16"/>
  <c r="W797" i="16" s="1"/>
  <c r="N797" i="16"/>
  <c r="O797" i="16"/>
  <c r="X797" i="16"/>
  <c r="AA797" i="16"/>
  <c r="AF797" i="16"/>
  <c r="AH797" i="16"/>
  <c r="AI797" i="16" s="1"/>
  <c r="AK797" i="16"/>
  <c r="AN797" i="16"/>
  <c r="AO797" i="16" s="1"/>
  <c r="AP797" i="16" s="1"/>
  <c r="AQ797" i="16"/>
  <c r="K798" i="16"/>
  <c r="W798" i="16" s="1"/>
  <c r="N798" i="16"/>
  <c r="O798" i="16"/>
  <c r="X798" i="16"/>
  <c r="AA798" i="16"/>
  <c r="AE798" i="16" s="1"/>
  <c r="AF798" i="16"/>
  <c r="AH798" i="16"/>
  <c r="AI798" i="16" s="1"/>
  <c r="AK798" i="16"/>
  <c r="AN798" i="16"/>
  <c r="AO798" i="16" s="1"/>
  <c r="AQ798" i="16"/>
  <c r="K799" i="16"/>
  <c r="W799" i="16" s="1"/>
  <c r="N799" i="16"/>
  <c r="O799" i="16"/>
  <c r="X799" i="16"/>
  <c r="AA799" i="16"/>
  <c r="AE799" i="16" s="1"/>
  <c r="AF799" i="16"/>
  <c r="AH799" i="16"/>
  <c r="AI799" i="16" s="1"/>
  <c r="AK799" i="16"/>
  <c r="AN799" i="16"/>
  <c r="AO799" i="16" s="1"/>
  <c r="AQ799" i="16"/>
  <c r="K800" i="16"/>
  <c r="W800" i="16" s="1"/>
  <c r="N800" i="16"/>
  <c r="O800" i="16"/>
  <c r="X800" i="16"/>
  <c r="AA800" i="16"/>
  <c r="AB800" i="16" s="1"/>
  <c r="AF800" i="16"/>
  <c r="AH800" i="16"/>
  <c r="AI800" i="16" s="1"/>
  <c r="AK800" i="16"/>
  <c r="AN800" i="16"/>
  <c r="AO800" i="16" s="1"/>
  <c r="AQ800" i="16"/>
  <c r="K801" i="16"/>
  <c r="W801" i="16" s="1"/>
  <c r="N801" i="16"/>
  <c r="O801" i="16"/>
  <c r="X801" i="16"/>
  <c r="AA801" i="16"/>
  <c r="AB801" i="16" s="1"/>
  <c r="AF801" i="16"/>
  <c r="AH801" i="16"/>
  <c r="AI801" i="16" s="1"/>
  <c r="AK801" i="16"/>
  <c r="AN801" i="16"/>
  <c r="AO801" i="16" s="1"/>
  <c r="AP801" i="16" s="1"/>
  <c r="AQ801" i="16"/>
  <c r="K802" i="16"/>
  <c r="W802" i="16" s="1"/>
  <c r="N802" i="16"/>
  <c r="O802" i="16"/>
  <c r="X802" i="16"/>
  <c r="AA802" i="16"/>
  <c r="AF802" i="16"/>
  <c r="AH802" i="16"/>
  <c r="AI802" i="16" s="1"/>
  <c r="AK802" i="16"/>
  <c r="AN802" i="16"/>
  <c r="AQ802" i="16"/>
  <c r="K803" i="16"/>
  <c r="W803" i="16" s="1"/>
  <c r="N803" i="16"/>
  <c r="O803" i="16"/>
  <c r="X803" i="16"/>
  <c r="AA803" i="16"/>
  <c r="AF803" i="16"/>
  <c r="AH803" i="16"/>
  <c r="AI803" i="16" s="1"/>
  <c r="AK803" i="16"/>
  <c r="AN803" i="16"/>
  <c r="AO803" i="16" s="1"/>
  <c r="AQ803" i="16"/>
  <c r="K804" i="16"/>
  <c r="W804" i="16" s="1"/>
  <c r="N804" i="16"/>
  <c r="O804" i="16"/>
  <c r="X804" i="16"/>
  <c r="AA804" i="16"/>
  <c r="AF804" i="16"/>
  <c r="AH804" i="16"/>
  <c r="AI804" i="16" s="1"/>
  <c r="AK804" i="16"/>
  <c r="AN804" i="16"/>
  <c r="AO804" i="16" s="1"/>
  <c r="AQ804" i="16"/>
  <c r="K805" i="16"/>
  <c r="W805" i="16" s="1"/>
  <c r="N805" i="16"/>
  <c r="O805" i="16"/>
  <c r="X805" i="16"/>
  <c r="AA805" i="16"/>
  <c r="AF805" i="16"/>
  <c r="AH805" i="16"/>
  <c r="AI805" i="16" s="1"/>
  <c r="AK805" i="16"/>
  <c r="AN805" i="16"/>
  <c r="AO805" i="16" s="1"/>
  <c r="AP805" i="16" s="1"/>
  <c r="AQ805" i="16"/>
  <c r="K806" i="16"/>
  <c r="W806" i="16" s="1"/>
  <c r="N806" i="16"/>
  <c r="O806" i="16"/>
  <c r="X806" i="16"/>
  <c r="AA806" i="16"/>
  <c r="AF806" i="16"/>
  <c r="AH806" i="16"/>
  <c r="AI806" i="16" s="1"/>
  <c r="AK806" i="16"/>
  <c r="AN806" i="16"/>
  <c r="AO806" i="16" s="1"/>
  <c r="AQ806" i="16"/>
  <c r="K807" i="16"/>
  <c r="W807" i="16" s="1"/>
  <c r="N807" i="16"/>
  <c r="O807" i="16"/>
  <c r="X807" i="16"/>
  <c r="AA807" i="16"/>
  <c r="AB807" i="16" s="1"/>
  <c r="AF807" i="16"/>
  <c r="AH807" i="16"/>
  <c r="AI807" i="16" s="1"/>
  <c r="AK807" i="16"/>
  <c r="AN807" i="16"/>
  <c r="AO807" i="16" s="1"/>
  <c r="AQ807" i="16"/>
  <c r="K808" i="16"/>
  <c r="W808" i="16" s="1"/>
  <c r="N808" i="16"/>
  <c r="O808" i="16"/>
  <c r="X808" i="16"/>
  <c r="AA808" i="16"/>
  <c r="AB808" i="16" s="1"/>
  <c r="AF808" i="16"/>
  <c r="AH808" i="16"/>
  <c r="AI808" i="16" s="1"/>
  <c r="AK808" i="16"/>
  <c r="AN808" i="16"/>
  <c r="AO808" i="16" s="1"/>
  <c r="AP808" i="16" s="1"/>
  <c r="AQ808" i="16"/>
  <c r="K809" i="16"/>
  <c r="W809" i="16" s="1"/>
  <c r="N809" i="16"/>
  <c r="O809" i="16"/>
  <c r="X809" i="16"/>
  <c r="AA809" i="16"/>
  <c r="AB809" i="16" s="1"/>
  <c r="AF809" i="16"/>
  <c r="AH809" i="16"/>
  <c r="AI809" i="16" s="1"/>
  <c r="AK809" i="16"/>
  <c r="AN809" i="16"/>
  <c r="AO809" i="16" s="1"/>
  <c r="AP809" i="16" s="1"/>
  <c r="AQ809" i="16"/>
  <c r="K810" i="16"/>
  <c r="W810" i="16" s="1"/>
  <c r="N810" i="16"/>
  <c r="O810" i="16"/>
  <c r="X810" i="16"/>
  <c r="AA810" i="16"/>
  <c r="AF810" i="16"/>
  <c r="AH810" i="16"/>
  <c r="AI810" i="16" s="1"/>
  <c r="AK810" i="16"/>
  <c r="AN810" i="16"/>
  <c r="AQ810" i="16"/>
  <c r="K811" i="16"/>
  <c r="W811" i="16" s="1"/>
  <c r="N811" i="16"/>
  <c r="O811" i="16"/>
  <c r="X811" i="16"/>
  <c r="AA811" i="16"/>
  <c r="AF811" i="16"/>
  <c r="AH811" i="16"/>
  <c r="AI811" i="16" s="1"/>
  <c r="AK811" i="16"/>
  <c r="AN811" i="16"/>
  <c r="AQ811" i="16"/>
  <c r="K812" i="16"/>
  <c r="W812" i="16" s="1"/>
  <c r="N812" i="16"/>
  <c r="O812" i="16"/>
  <c r="X812" i="16"/>
  <c r="AA812" i="16"/>
  <c r="AF812" i="16"/>
  <c r="AH812" i="16"/>
  <c r="AI812" i="16" s="1"/>
  <c r="AK812" i="16"/>
  <c r="AN812" i="16"/>
  <c r="AO812" i="16" s="1"/>
  <c r="AP812" i="16" s="1"/>
  <c r="AQ812" i="16"/>
  <c r="K813" i="16"/>
  <c r="W813" i="16" s="1"/>
  <c r="N813" i="16"/>
  <c r="O813" i="16"/>
  <c r="X813" i="16"/>
  <c r="AA813" i="16"/>
  <c r="AF813" i="16"/>
  <c r="AH813" i="16"/>
  <c r="AI813" i="16" s="1"/>
  <c r="AK813" i="16"/>
  <c r="AN813" i="16"/>
  <c r="AO813" i="16" s="1"/>
  <c r="AP813" i="16" s="1"/>
  <c r="AQ813" i="16"/>
  <c r="K814" i="16"/>
  <c r="W814" i="16" s="1"/>
  <c r="N814" i="16"/>
  <c r="O814" i="16"/>
  <c r="X814" i="16"/>
  <c r="AA814" i="16"/>
  <c r="AF814" i="16"/>
  <c r="AH814" i="16"/>
  <c r="AI814" i="16" s="1"/>
  <c r="AK814" i="16"/>
  <c r="AN814" i="16"/>
  <c r="AO814" i="16" s="1"/>
  <c r="AQ814" i="16"/>
  <c r="K815" i="16"/>
  <c r="W815" i="16" s="1"/>
  <c r="N815" i="16"/>
  <c r="O815" i="16"/>
  <c r="X815" i="16"/>
  <c r="AA815" i="16"/>
  <c r="AB815" i="16" s="1"/>
  <c r="AF815" i="16"/>
  <c r="AH815" i="16"/>
  <c r="AI815" i="16" s="1"/>
  <c r="AK815" i="16"/>
  <c r="AN815" i="16"/>
  <c r="AO815" i="16" s="1"/>
  <c r="AQ815" i="16"/>
  <c r="K816" i="16"/>
  <c r="W816" i="16" s="1"/>
  <c r="N816" i="16"/>
  <c r="O816" i="16"/>
  <c r="X816" i="16"/>
  <c r="AA816" i="16"/>
  <c r="AB816" i="16" s="1"/>
  <c r="AF816" i="16"/>
  <c r="AH816" i="16"/>
  <c r="AI816" i="16" s="1"/>
  <c r="AK816" i="16"/>
  <c r="AN816" i="16"/>
  <c r="AO816" i="16" s="1"/>
  <c r="AP816" i="16" s="1"/>
  <c r="AQ816" i="16"/>
  <c r="K817" i="16"/>
  <c r="W817" i="16" s="1"/>
  <c r="N817" i="16"/>
  <c r="O817" i="16"/>
  <c r="X817" i="16"/>
  <c r="AA817" i="16"/>
  <c r="AB817" i="16" s="1"/>
  <c r="AF817" i="16"/>
  <c r="AH817" i="16"/>
  <c r="AI817" i="16" s="1"/>
  <c r="AK817" i="16"/>
  <c r="AN817" i="16"/>
  <c r="AO817" i="16" s="1"/>
  <c r="AP817" i="16" s="1"/>
  <c r="AQ817" i="16"/>
  <c r="K818" i="16"/>
  <c r="W818" i="16" s="1"/>
  <c r="N818" i="16"/>
  <c r="O818" i="16"/>
  <c r="X818" i="16"/>
  <c r="AA818" i="16"/>
  <c r="AF818" i="16"/>
  <c r="AH818" i="16"/>
  <c r="AI818" i="16" s="1"/>
  <c r="AK818" i="16"/>
  <c r="AN818" i="16"/>
  <c r="AQ818" i="16"/>
  <c r="K819" i="16"/>
  <c r="W819" i="16" s="1"/>
  <c r="N819" i="16"/>
  <c r="O819" i="16"/>
  <c r="X819" i="16"/>
  <c r="AA819" i="16"/>
  <c r="AF819" i="16"/>
  <c r="AH819" i="16"/>
  <c r="AI819" i="16" s="1"/>
  <c r="AK819" i="16"/>
  <c r="AN819" i="16"/>
  <c r="AO819" i="16" s="1"/>
  <c r="AQ819" i="16"/>
  <c r="K820" i="16"/>
  <c r="W820" i="16" s="1"/>
  <c r="N820" i="16"/>
  <c r="O820" i="16"/>
  <c r="X820" i="16"/>
  <c r="AA820" i="16"/>
  <c r="AF820" i="16"/>
  <c r="AH820" i="16"/>
  <c r="AI820" i="16" s="1"/>
  <c r="AK820" i="16"/>
  <c r="AN820" i="16"/>
  <c r="AO820" i="16" s="1"/>
  <c r="AP820" i="16" s="1"/>
  <c r="AQ820" i="16"/>
  <c r="K821" i="16"/>
  <c r="W821" i="16" s="1"/>
  <c r="N821" i="16"/>
  <c r="O821" i="16"/>
  <c r="X821" i="16"/>
  <c r="AA821" i="16"/>
  <c r="AF821" i="16"/>
  <c r="AH821" i="16"/>
  <c r="AI821" i="16" s="1"/>
  <c r="AK821" i="16"/>
  <c r="AN821" i="16"/>
  <c r="AO821" i="16" s="1"/>
  <c r="AP821" i="16" s="1"/>
  <c r="AQ821" i="16"/>
  <c r="K822" i="16"/>
  <c r="W822" i="16" s="1"/>
  <c r="N822" i="16"/>
  <c r="O822" i="16"/>
  <c r="X822" i="16"/>
  <c r="AA822" i="16"/>
  <c r="AF822" i="16"/>
  <c r="AH822" i="16"/>
  <c r="AI822" i="16" s="1"/>
  <c r="AK822" i="16"/>
  <c r="AN822" i="16"/>
  <c r="AO822" i="16" s="1"/>
  <c r="AQ822" i="16"/>
  <c r="K823" i="16"/>
  <c r="W823" i="16" s="1"/>
  <c r="N823" i="16"/>
  <c r="O823" i="16"/>
  <c r="X823" i="16"/>
  <c r="AA823" i="16"/>
  <c r="AB823" i="16" s="1"/>
  <c r="AF823" i="16"/>
  <c r="AH823" i="16"/>
  <c r="AI823" i="16" s="1"/>
  <c r="AK823" i="16"/>
  <c r="AN823" i="16"/>
  <c r="AO823" i="16" s="1"/>
  <c r="AQ823" i="16"/>
  <c r="K824" i="16"/>
  <c r="W824" i="16" s="1"/>
  <c r="N824" i="16"/>
  <c r="O824" i="16"/>
  <c r="X824" i="16"/>
  <c r="AA824" i="16"/>
  <c r="AE824" i="16" s="1"/>
  <c r="AF824" i="16"/>
  <c r="AH824" i="16"/>
  <c r="AI824" i="16" s="1"/>
  <c r="AK824" i="16"/>
  <c r="AN824" i="16"/>
  <c r="AO824" i="16" s="1"/>
  <c r="AP824" i="16" s="1"/>
  <c r="AQ824" i="16"/>
  <c r="K825" i="16"/>
  <c r="W825" i="16" s="1"/>
  <c r="N825" i="16"/>
  <c r="O825" i="16"/>
  <c r="X825" i="16"/>
  <c r="AA825" i="16"/>
  <c r="AB825" i="16" s="1"/>
  <c r="AF825" i="16"/>
  <c r="AH825" i="16"/>
  <c r="AI825" i="16" s="1"/>
  <c r="AK825" i="16"/>
  <c r="AN825" i="16"/>
  <c r="AO825" i="16" s="1"/>
  <c r="AP825" i="16" s="1"/>
  <c r="AQ825" i="16"/>
  <c r="K826" i="16"/>
  <c r="W826" i="16" s="1"/>
  <c r="N826" i="16"/>
  <c r="O826" i="16"/>
  <c r="X826" i="16"/>
  <c r="AA826" i="16"/>
  <c r="AF826" i="16"/>
  <c r="AH826" i="16"/>
  <c r="AI826" i="16" s="1"/>
  <c r="AK826" i="16"/>
  <c r="AN826" i="16"/>
  <c r="AQ826" i="16"/>
  <c r="K827" i="16"/>
  <c r="W827" i="16" s="1"/>
  <c r="N827" i="16"/>
  <c r="O827" i="16"/>
  <c r="X827" i="16"/>
  <c r="AA827" i="16"/>
  <c r="AF827" i="16"/>
  <c r="AH827" i="16"/>
  <c r="AI827" i="16" s="1"/>
  <c r="AK827" i="16"/>
  <c r="AN827" i="16"/>
  <c r="AQ827" i="16"/>
  <c r="K828" i="16"/>
  <c r="W828" i="16" s="1"/>
  <c r="N828" i="16"/>
  <c r="O828" i="16"/>
  <c r="X828" i="16"/>
  <c r="AA828" i="16"/>
  <c r="AF828" i="16"/>
  <c r="AH828" i="16"/>
  <c r="AI828" i="16" s="1"/>
  <c r="AK828" i="16"/>
  <c r="AN828" i="16"/>
  <c r="AO828" i="16" s="1"/>
  <c r="AQ828" i="16"/>
  <c r="K829" i="16"/>
  <c r="W829" i="16" s="1"/>
  <c r="N829" i="16"/>
  <c r="O829" i="16"/>
  <c r="X829" i="16"/>
  <c r="AA829" i="16"/>
  <c r="AE829" i="16" s="1"/>
  <c r="AF829" i="16"/>
  <c r="AH829" i="16"/>
  <c r="AI829" i="16" s="1"/>
  <c r="AK829" i="16"/>
  <c r="AN829" i="16"/>
  <c r="AO829" i="16" s="1"/>
  <c r="AP829" i="16" s="1"/>
  <c r="AQ829" i="16"/>
  <c r="K830" i="16"/>
  <c r="W830" i="16" s="1"/>
  <c r="N830" i="16"/>
  <c r="O830" i="16"/>
  <c r="X830" i="16"/>
  <c r="AA830" i="16"/>
  <c r="AF830" i="16"/>
  <c r="AH830" i="16"/>
  <c r="AI830" i="16" s="1"/>
  <c r="AK830" i="16"/>
  <c r="AN830" i="16"/>
  <c r="AO830" i="16" s="1"/>
  <c r="AQ830" i="16"/>
  <c r="K831" i="16"/>
  <c r="W831" i="16" s="1"/>
  <c r="N831" i="16"/>
  <c r="O831" i="16"/>
  <c r="X831" i="16"/>
  <c r="AA831" i="16"/>
  <c r="AB831" i="16" s="1"/>
  <c r="AF831" i="16"/>
  <c r="AH831" i="16"/>
  <c r="AI831" i="16" s="1"/>
  <c r="AK831" i="16"/>
  <c r="AN831" i="16"/>
  <c r="AQ831" i="16"/>
  <c r="K832" i="16"/>
  <c r="W832" i="16" s="1"/>
  <c r="N832" i="16"/>
  <c r="O832" i="16"/>
  <c r="X832" i="16"/>
  <c r="AA832" i="16"/>
  <c r="AB832" i="16" s="1"/>
  <c r="AF832" i="16"/>
  <c r="AH832" i="16"/>
  <c r="AI832" i="16" s="1"/>
  <c r="AK832" i="16"/>
  <c r="AN832" i="16"/>
  <c r="AO832" i="16" s="1"/>
  <c r="AP832" i="16" s="1"/>
  <c r="AQ832" i="16"/>
  <c r="K833" i="16"/>
  <c r="W833" i="16" s="1"/>
  <c r="N833" i="16"/>
  <c r="O833" i="16"/>
  <c r="X833" i="16"/>
  <c r="AA833" i="16"/>
  <c r="AB833" i="16" s="1"/>
  <c r="AF833" i="16"/>
  <c r="AH833" i="16"/>
  <c r="AI833" i="16" s="1"/>
  <c r="AK833" i="16"/>
  <c r="AN833" i="16"/>
  <c r="AO833" i="16" s="1"/>
  <c r="AP833" i="16" s="1"/>
  <c r="AQ833" i="16"/>
  <c r="K834" i="16"/>
  <c r="W834" i="16" s="1"/>
  <c r="N834" i="16"/>
  <c r="O834" i="16"/>
  <c r="X834" i="16"/>
  <c r="AA834" i="16"/>
  <c r="AF834" i="16"/>
  <c r="AH834" i="16"/>
  <c r="AI834" i="16" s="1"/>
  <c r="AK834" i="16"/>
  <c r="AN834" i="16"/>
  <c r="AQ834" i="16"/>
  <c r="K835" i="16"/>
  <c r="W835" i="16" s="1"/>
  <c r="N835" i="16"/>
  <c r="O835" i="16"/>
  <c r="X835" i="16"/>
  <c r="AA835" i="16"/>
  <c r="AF835" i="16"/>
  <c r="AH835" i="16"/>
  <c r="AI835" i="16" s="1"/>
  <c r="AK835" i="16"/>
  <c r="AN835" i="16"/>
  <c r="AO835" i="16" s="1"/>
  <c r="AQ835" i="16"/>
  <c r="K836" i="16"/>
  <c r="W836" i="16" s="1"/>
  <c r="N836" i="16"/>
  <c r="O836" i="16"/>
  <c r="X836" i="16"/>
  <c r="AA836" i="16"/>
  <c r="AF836" i="16"/>
  <c r="AH836" i="16"/>
  <c r="AI836" i="16" s="1"/>
  <c r="AK836" i="16"/>
  <c r="AN836" i="16"/>
  <c r="AO836" i="16" s="1"/>
  <c r="AQ836" i="16"/>
  <c r="K837" i="16"/>
  <c r="W837" i="16" s="1"/>
  <c r="N837" i="16"/>
  <c r="O837" i="16"/>
  <c r="X837" i="16"/>
  <c r="AA837" i="16"/>
  <c r="AE837" i="16" s="1"/>
  <c r="AF837" i="16"/>
  <c r="AH837" i="16"/>
  <c r="AI837" i="16" s="1"/>
  <c r="AK837" i="16"/>
  <c r="AN837" i="16"/>
  <c r="AO837" i="16" s="1"/>
  <c r="AP837" i="16" s="1"/>
  <c r="AQ837" i="16"/>
  <c r="K838" i="16"/>
  <c r="W838" i="16" s="1"/>
  <c r="N838" i="16"/>
  <c r="O838" i="16"/>
  <c r="X838" i="16"/>
  <c r="AA838" i="16"/>
  <c r="AF838" i="16"/>
  <c r="AH838" i="16"/>
  <c r="AI838" i="16" s="1"/>
  <c r="AK838" i="16"/>
  <c r="AN838" i="16"/>
  <c r="AO838" i="16" s="1"/>
  <c r="AP838" i="16" s="1"/>
  <c r="AQ838" i="16"/>
  <c r="K839" i="16"/>
  <c r="W839" i="16" s="1"/>
  <c r="N839" i="16"/>
  <c r="O839" i="16"/>
  <c r="X839" i="16"/>
  <c r="AA839" i="16"/>
  <c r="AB839" i="16" s="1"/>
  <c r="AF839" i="16"/>
  <c r="AH839" i="16"/>
  <c r="AI839" i="16" s="1"/>
  <c r="AK839" i="16"/>
  <c r="AN839" i="16"/>
  <c r="AO839" i="16" s="1"/>
  <c r="AQ839" i="16"/>
  <c r="K840" i="16"/>
  <c r="W840" i="16" s="1"/>
  <c r="N840" i="16"/>
  <c r="O840" i="16"/>
  <c r="X840" i="16"/>
  <c r="AA840" i="16"/>
  <c r="AB840" i="16" s="1"/>
  <c r="AF840" i="16"/>
  <c r="AH840" i="16"/>
  <c r="AI840" i="16" s="1"/>
  <c r="AK840" i="16"/>
  <c r="AN840" i="16"/>
  <c r="AO840" i="16" s="1"/>
  <c r="AP840" i="16" s="1"/>
  <c r="AQ840" i="16"/>
  <c r="K841" i="16"/>
  <c r="W841" i="16" s="1"/>
  <c r="N841" i="16"/>
  <c r="O841" i="16"/>
  <c r="X841" i="16"/>
  <c r="AA841" i="16"/>
  <c r="AB841" i="16" s="1"/>
  <c r="AF841" i="16"/>
  <c r="AH841" i="16"/>
  <c r="AI841" i="16" s="1"/>
  <c r="AK841" i="16"/>
  <c r="AN841" i="16"/>
  <c r="AO841" i="16" s="1"/>
  <c r="AP841" i="16" s="1"/>
  <c r="AQ841" i="16"/>
  <c r="K842" i="16"/>
  <c r="W842" i="16" s="1"/>
  <c r="N842" i="16"/>
  <c r="O842" i="16"/>
  <c r="X842" i="16"/>
  <c r="AA842" i="16"/>
  <c r="AF842" i="16"/>
  <c r="AH842" i="16"/>
  <c r="AI842" i="16" s="1"/>
  <c r="AK842" i="16"/>
  <c r="AN842" i="16"/>
  <c r="AQ842" i="16"/>
  <c r="K843" i="16"/>
  <c r="W843" i="16" s="1"/>
  <c r="N843" i="16"/>
  <c r="O843" i="16"/>
  <c r="X843" i="16"/>
  <c r="AA843" i="16"/>
  <c r="AF843" i="16"/>
  <c r="AH843" i="16"/>
  <c r="AI843" i="16" s="1"/>
  <c r="AK843" i="16"/>
  <c r="AN843" i="16"/>
  <c r="AO843" i="16" s="1"/>
  <c r="AQ843" i="16"/>
  <c r="K844" i="16"/>
  <c r="W844" i="16" s="1"/>
  <c r="N844" i="16"/>
  <c r="O844" i="16"/>
  <c r="X844" i="16"/>
  <c r="AA844" i="16"/>
  <c r="AF844" i="16"/>
  <c r="AH844" i="16"/>
  <c r="AI844" i="16" s="1"/>
  <c r="AK844" i="16"/>
  <c r="AN844" i="16"/>
  <c r="AQ844" i="16"/>
  <c r="K845" i="16"/>
  <c r="W845" i="16" s="1"/>
  <c r="N845" i="16"/>
  <c r="O845" i="16"/>
  <c r="X845" i="16"/>
  <c r="AA845" i="16"/>
  <c r="AF845" i="16"/>
  <c r="AH845" i="16"/>
  <c r="AI845" i="16" s="1"/>
  <c r="AK845" i="16"/>
  <c r="AN845" i="16"/>
  <c r="AO845" i="16" s="1"/>
  <c r="AP845" i="16" s="1"/>
  <c r="AQ845" i="16"/>
  <c r="K846" i="16"/>
  <c r="W846" i="16" s="1"/>
  <c r="N846" i="16"/>
  <c r="O846" i="16"/>
  <c r="X846" i="16"/>
  <c r="AA846" i="16"/>
  <c r="AF846" i="16"/>
  <c r="AH846" i="16"/>
  <c r="AI846" i="16" s="1"/>
  <c r="AK846" i="16"/>
  <c r="AN846" i="16"/>
  <c r="AO846" i="16" s="1"/>
  <c r="AQ846" i="16"/>
  <c r="K847" i="16"/>
  <c r="W847" i="16" s="1"/>
  <c r="N847" i="16"/>
  <c r="O847" i="16"/>
  <c r="X847" i="16"/>
  <c r="AA847" i="16"/>
  <c r="AB847" i="16" s="1"/>
  <c r="AF847" i="16"/>
  <c r="AH847" i="16"/>
  <c r="AI847" i="16" s="1"/>
  <c r="AK847" i="16"/>
  <c r="AN847" i="16"/>
  <c r="AO847" i="16" s="1"/>
  <c r="AP847" i="16" s="1"/>
  <c r="AQ847" i="16"/>
  <c r="K848" i="16"/>
  <c r="W848" i="16" s="1"/>
  <c r="N848" i="16"/>
  <c r="O848" i="16"/>
  <c r="X848" i="16"/>
  <c r="AA848" i="16"/>
  <c r="AB848" i="16" s="1"/>
  <c r="AF848" i="16"/>
  <c r="AH848" i="16"/>
  <c r="AI848" i="16" s="1"/>
  <c r="AK848" i="16"/>
  <c r="AN848" i="16"/>
  <c r="AO848" i="16" s="1"/>
  <c r="AP848" i="16" s="1"/>
  <c r="AQ848" i="16"/>
  <c r="K849" i="16"/>
  <c r="W849" i="16" s="1"/>
  <c r="N849" i="16"/>
  <c r="O849" i="16"/>
  <c r="X849" i="16"/>
  <c r="AA849" i="16"/>
  <c r="AB849" i="16" s="1"/>
  <c r="AF849" i="16"/>
  <c r="AH849" i="16"/>
  <c r="AI849" i="16" s="1"/>
  <c r="AK849" i="16"/>
  <c r="AN849" i="16"/>
  <c r="AO849" i="16" s="1"/>
  <c r="AP849" i="16" s="1"/>
  <c r="AQ849" i="16"/>
  <c r="K850" i="16"/>
  <c r="W850" i="16" s="1"/>
  <c r="N850" i="16"/>
  <c r="O850" i="16"/>
  <c r="X850" i="16"/>
  <c r="AA850" i="16"/>
  <c r="AF850" i="16"/>
  <c r="AH850" i="16"/>
  <c r="AI850" i="16" s="1"/>
  <c r="AK850" i="16"/>
  <c r="AN850" i="16"/>
  <c r="AQ850" i="16"/>
  <c r="K851" i="16"/>
  <c r="W851" i="16" s="1"/>
  <c r="N851" i="16"/>
  <c r="O851" i="16"/>
  <c r="X851" i="16"/>
  <c r="AA851" i="16"/>
  <c r="AF851" i="16"/>
  <c r="AH851" i="16"/>
  <c r="AI851" i="16" s="1"/>
  <c r="AK851" i="16"/>
  <c r="AN851" i="16"/>
  <c r="AO851" i="16" s="1"/>
  <c r="AQ851" i="16"/>
  <c r="K852" i="16"/>
  <c r="W852" i="16" s="1"/>
  <c r="N852" i="16"/>
  <c r="O852" i="16"/>
  <c r="X852" i="16"/>
  <c r="AA852" i="16"/>
  <c r="AF852" i="16"/>
  <c r="AH852" i="16"/>
  <c r="AI852" i="16" s="1"/>
  <c r="AK852" i="16"/>
  <c r="AN852" i="16"/>
  <c r="AQ852" i="16"/>
  <c r="K853" i="16"/>
  <c r="W853" i="16" s="1"/>
  <c r="N853" i="16"/>
  <c r="O853" i="16"/>
  <c r="X853" i="16"/>
  <c r="AA853" i="16"/>
  <c r="AF853" i="16"/>
  <c r="AH853" i="16"/>
  <c r="AI853" i="16" s="1"/>
  <c r="AK853" i="16"/>
  <c r="AN853" i="16"/>
  <c r="AO853" i="16" s="1"/>
  <c r="AP853" i="16" s="1"/>
  <c r="AQ853" i="16"/>
  <c r="K854" i="16"/>
  <c r="W854" i="16" s="1"/>
  <c r="N854" i="16"/>
  <c r="O854" i="16"/>
  <c r="X854" i="16"/>
  <c r="AA854" i="16"/>
  <c r="AF854" i="16"/>
  <c r="AH854" i="16"/>
  <c r="AI854" i="16" s="1"/>
  <c r="AK854" i="16"/>
  <c r="AN854" i="16"/>
  <c r="AO854" i="16" s="1"/>
  <c r="AQ854" i="16"/>
  <c r="K855" i="16"/>
  <c r="W855" i="16" s="1"/>
  <c r="N855" i="16"/>
  <c r="O855" i="16"/>
  <c r="X855" i="16"/>
  <c r="AA855" i="16"/>
  <c r="AB855" i="16" s="1"/>
  <c r="AF855" i="16"/>
  <c r="AH855" i="16"/>
  <c r="AI855" i="16" s="1"/>
  <c r="AK855" i="16"/>
  <c r="AN855" i="16"/>
  <c r="AO855" i="16" s="1"/>
  <c r="AP855" i="16" s="1"/>
  <c r="AQ855" i="16"/>
  <c r="K856" i="16"/>
  <c r="W856" i="16" s="1"/>
  <c r="N856" i="16"/>
  <c r="O856" i="16"/>
  <c r="X856" i="16"/>
  <c r="AA856" i="16"/>
  <c r="AB856" i="16" s="1"/>
  <c r="AF856" i="16"/>
  <c r="AH856" i="16"/>
  <c r="AI856" i="16" s="1"/>
  <c r="AK856" i="16"/>
  <c r="AN856" i="16"/>
  <c r="AO856" i="16" s="1"/>
  <c r="AP856" i="16" s="1"/>
  <c r="AQ856" i="16"/>
  <c r="K857" i="16"/>
  <c r="W857" i="16" s="1"/>
  <c r="N857" i="16"/>
  <c r="O857" i="16"/>
  <c r="X857" i="16"/>
  <c r="AA857" i="16"/>
  <c r="AB857" i="16" s="1"/>
  <c r="AF857" i="16"/>
  <c r="AH857" i="16"/>
  <c r="AI857" i="16" s="1"/>
  <c r="AK857" i="16"/>
  <c r="AN857" i="16"/>
  <c r="AO857" i="16" s="1"/>
  <c r="AP857" i="16" s="1"/>
  <c r="AQ857" i="16"/>
  <c r="K858" i="16"/>
  <c r="W858" i="16" s="1"/>
  <c r="N858" i="16"/>
  <c r="O858" i="16"/>
  <c r="X858" i="16"/>
  <c r="AA858" i="16"/>
  <c r="AF858" i="16"/>
  <c r="AH858" i="16"/>
  <c r="AI858" i="16" s="1"/>
  <c r="AK858" i="16"/>
  <c r="AN858" i="16"/>
  <c r="AQ858" i="16"/>
  <c r="K859" i="16"/>
  <c r="W859" i="16" s="1"/>
  <c r="N859" i="16"/>
  <c r="O859" i="16"/>
  <c r="X859" i="16"/>
  <c r="AA859" i="16"/>
  <c r="AF859" i="16"/>
  <c r="AH859" i="16"/>
  <c r="AI859" i="16" s="1"/>
  <c r="AK859" i="16"/>
  <c r="AN859" i="16"/>
  <c r="AO859" i="16" s="1"/>
  <c r="AQ859" i="16"/>
  <c r="K860" i="16"/>
  <c r="W860" i="16" s="1"/>
  <c r="N860" i="16"/>
  <c r="O860" i="16"/>
  <c r="X860" i="16"/>
  <c r="AA860" i="16"/>
  <c r="AF860" i="16"/>
  <c r="AH860" i="16"/>
  <c r="AI860" i="16" s="1"/>
  <c r="AK860" i="16"/>
  <c r="AN860" i="16"/>
  <c r="AO860" i="16" s="1"/>
  <c r="AQ860" i="16"/>
  <c r="K861" i="16"/>
  <c r="W861" i="16" s="1"/>
  <c r="N861" i="16"/>
  <c r="O861" i="16"/>
  <c r="X861" i="16"/>
  <c r="AA861" i="16"/>
  <c r="AF861" i="16"/>
  <c r="AH861" i="16"/>
  <c r="AI861" i="16" s="1"/>
  <c r="AK861" i="16"/>
  <c r="AN861" i="16"/>
  <c r="AQ861" i="16"/>
  <c r="K862" i="16"/>
  <c r="W862" i="16" s="1"/>
  <c r="N862" i="16"/>
  <c r="O862" i="16"/>
  <c r="X862" i="16"/>
  <c r="AA862" i="16"/>
  <c r="AE862" i="16" s="1"/>
  <c r="AF862" i="16"/>
  <c r="AH862" i="16"/>
  <c r="AI862" i="16" s="1"/>
  <c r="AK862" i="16"/>
  <c r="AN862" i="16"/>
  <c r="AO862" i="16" s="1"/>
  <c r="AP862" i="16" s="1"/>
  <c r="AQ862" i="16"/>
  <c r="K863" i="16"/>
  <c r="W863" i="16" s="1"/>
  <c r="N863" i="16"/>
  <c r="O863" i="16"/>
  <c r="X863" i="16"/>
  <c r="AA863" i="16"/>
  <c r="AE863" i="16" s="1"/>
  <c r="AF863" i="16"/>
  <c r="AH863" i="16"/>
  <c r="AI863" i="16" s="1"/>
  <c r="AK863" i="16"/>
  <c r="AN863" i="16"/>
  <c r="AO863" i="16" s="1"/>
  <c r="AP863" i="16" s="1"/>
  <c r="AQ863" i="16"/>
  <c r="K864" i="16"/>
  <c r="W864" i="16" s="1"/>
  <c r="N864" i="16"/>
  <c r="O864" i="16"/>
  <c r="X864" i="16"/>
  <c r="AA864" i="16"/>
  <c r="AB864" i="16" s="1"/>
  <c r="AF864" i="16"/>
  <c r="AH864" i="16"/>
  <c r="AI864" i="16" s="1"/>
  <c r="AK864" i="16"/>
  <c r="AN864" i="16"/>
  <c r="AO864" i="16" s="1"/>
  <c r="AQ864" i="16"/>
  <c r="K865" i="16"/>
  <c r="W865" i="16" s="1"/>
  <c r="N865" i="16"/>
  <c r="O865" i="16"/>
  <c r="X865" i="16"/>
  <c r="AA865" i="16"/>
  <c r="AB865" i="16" s="1"/>
  <c r="AF865" i="16"/>
  <c r="AH865" i="16"/>
  <c r="AI865" i="16" s="1"/>
  <c r="AK865" i="16"/>
  <c r="AN865" i="16"/>
  <c r="AO865" i="16" s="1"/>
  <c r="AP865" i="16" s="1"/>
  <c r="AQ865" i="16"/>
  <c r="K866" i="16"/>
  <c r="W866" i="16" s="1"/>
  <c r="N866" i="16"/>
  <c r="O866" i="16"/>
  <c r="X866" i="16"/>
  <c r="AA866" i="16"/>
  <c r="AF866" i="16"/>
  <c r="AH866" i="16"/>
  <c r="AI866" i="16" s="1"/>
  <c r="AK866" i="16"/>
  <c r="AN866" i="16"/>
  <c r="AO866" i="16" s="1"/>
  <c r="AQ866" i="16"/>
  <c r="K867" i="16"/>
  <c r="W867" i="16" s="1"/>
  <c r="N867" i="16"/>
  <c r="O867" i="16"/>
  <c r="X867" i="16"/>
  <c r="AA867" i="16"/>
  <c r="AF867" i="16"/>
  <c r="AH867" i="16"/>
  <c r="AI867" i="16" s="1"/>
  <c r="AK867" i="16"/>
  <c r="AN867" i="16"/>
  <c r="AQ867" i="16"/>
  <c r="K868" i="16"/>
  <c r="W868" i="16" s="1"/>
  <c r="N868" i="16"/>
  <c r="O868" i="16"/>
  <c r="X868" i="16"/>
  <c r="AA868" i="16"/>
  <c r="AE868" i="16" s="1"/>
  <c r="AF868" i="16"/>
  <c r="AH868" i="16"/>
  <c r="AI868" i="16" s="1"/>
  <c r="AK868" i="16"/>
  <c r="AN868" i="16"/>
  <c r="AO868" i="16" s="1"/>
  <c r="AQ868" i="16"/>
  <c r="K869" i="16"/>
  <c r="W869" i="16" s="1"/>
  <c r="N869" i="16"/>
  <c r="O869" i="16"/>
  <c r="X869" i="16"/>
  <c r="AA869" i="16"/>
  <c r="AF869" i="16"/>
  <c r="AH869" i="16"/>
  <c r="AI869" i="16" s="1"/>
  <c r="AK869" i="16"/>
  <c r="AN869" i="16"/>
  <c r="AQ869" i="16"/>
  <c r="K870" i="16"/>
  <c r="W870" i="16" s="1"/>
  <c r="N870" i="16"/>
  <c r="O870" i="16"/>
  <c r="X870" i="16"/>
  <c r="AA870" i="16"/>
  <c r="AF870" i="16"/>
  <c r="AH870" i="16"/>
  <c r="AI870" i="16" s="1"/>
  <c r="AK870" i="16"/>
  <c r="AN870" i="16"/>
  <c r="AQ870" i="16"/>
  <c r="K871" i="16"/>
  <c r="W871" i="16" s="1"/>
  <c r="N871" i="16"/>
  <c r="O871" i="16"/>
  <c r="X871" i="16"/>
  <c r="AA871" i="16"/>
  <c r="AB871" i="16" s="1"/>
  <c r="AF871" i="16"/>
  <c r="AH871" i="16"/>
  <c r="AI871" i="16" s="1"/>
  <c r="AK871" i="16"/>
  <c r="AN871" i="16"/>
  <c r="AO871" i="16" s="1"/>
  <c r="AQ871" i="16"/>
  <c r="K872" i="16"/>
  <c r="W872" i="16" s="1"/>
  <c r="N872" i="16"/>
  <c r="O872" i="16"/>
  <c r="X872" i="16"/>
  <c r="AA872" i="16"/>
  <c r="AB872" i="16" s="1"/>
  <c r="AF872" i="16"/>
  <c r="AH872" i="16"/>
  <c r="AI872" i="16" s="1"/>
  <c r="AK872" i="16"/>
  <c r="AN872" i="16"/>
  <c r="AO872" i="16" s="1"/>
  <c r="AP872" i="16" s="1"/>
  <c r="AQ872" i="16"/>
  <c r="K873" i="16"/>
  <c r="W873" i="16" s="1"/>
  <c r="N873" i="16"/>
  <c r="O873" i="16"/>
  <c r="X873" i="16"/>
  <c r="AA873" i="16"/>
  <c r="AB873" i="16" s="1"/>
  <c r="AF873" i="16"/>
  <c r="AH873" i="16"/>
  <c r="AI873" i="16" s="1"/>
  <c r="AK873" i="16"/>
  <c r="AN873" i="16"/>
  <c r="AO873" i="16" s="1"/>
  <c r="AP873" i="16" s="1"/>
  <c r="AQ873" i="16"/>
  <c r="K874" i="16"/>
  <c r="W874" i="16" s="1"/>
  <c r="N874" i="16"/>
  <c r="O874" i="16"/>
  <c r="X874" i="16"/>
  <c r="AA874" i="16"/>
  <c r="AF874" i="16"/>
  <c r="AH874" i="16"/>
  <c r="AI874" i="16" s="1"/>
  <c r="AK874" i="16"/>
  <c r="AN874" i="16"/>
  <c r="AO874" i="16" s="1"/>
  <c r="AQ874" i="16"/>
  <c r="K875" i="16"/>
  <c r="W875" i="16" s="1"/>
  <c r="N875" i="16"/>
  <c r="O875" i="16"/>
  <c r="X875" i="16"/>
  <c r="AA875" i="16"/>
  <c r="AF875" i="16"/>
  <c r="AH875" i="16"/>
  <c r="AI875" i="16" s="1"/>
  <c r="AK875" i="16"/>
  <c r="AN875" i="16"/>
  <c r="AO875" i="16" s="1"/>
  <c r="AQ875" i="16"/>
  <c r="K876" i="16"/>
  <c r="W876" i="16" s="1"/>
  <c r="N876" i="16"/>
  <c r="O876" i="16"/>
  <c r="X876" i="16"/>
  <c r="AA876" i="16"/>
  <c r="AF876" i="16"/>
  <c r="AH876" i="16"/>
  <c r="AI876" i="16" s="1"/>
  <c r="AK876" i="16"/>
  <c r="AN876" i="16"/>
  <c r="AQ876" i="16"/>
  <c r="K877" i="16"/>
  <c r="W877" i="16" s="1"/>
  <c r="N877" i="16"/>
  <c r="O877" i="16"/>
  <c r="X877" i="16"/>
  <c r="AA877" i="16"/>
  <c r="AF877" i="16"/>
  <c r="AH877" i="16"/>
  <c r="AI877" i="16" s="1"/>
  <c r="AK877" i="16"/>
  <c r="AN877" i="16"/>
  <c r="AQ877" i="16"/>
  <c r="K878" i="16"/>
  <c r="W878" i="16" s="1"/>
  <c r="N878" i="16"/>
  <c r="O878" i="16"/>
  <c r="X878" i="16"/>
  <c r="AA878" i="16"/>
  <c r="AF878" i="16"/>
  <c r="AH878" i="16"/>
  <c r="AI878" i="16" s="1"/>
  <c r="AK878" i="16"/>
  <c r="AN878" i="16"/>
  <c r="AO878" i="16" s="1"/>
  <c r="AP878" i="16" s="1"/>
  <c r="AQ878" i="16"/>
  <c r="K879" i="16"/>
  <c r="W879" i="16" s="1"/>
  <c r="N879" i="16"/>
  <c r="O879" i="16"/>
  <c r="X879" i="16"/>
  <c r="AA879" i="16"/>
  <c r="AB879" i="16" s="1"/>
  <c r="AF879" i="16"/>
  <c r="AH879" i="16"/>
  <c r="AI879" i="16" s="1"/>
  <c r="AK879" i="16"/>
  <c r="AN879" i="16"/>
  <c r="AO879" i="16" s="1"/>
  <c r="AQ879" i="16"/>
  <c r="K880" i="16"/>
  <c r="W880" i="16" s="1"/>
  <c r="N880" i="16"/>
  <c r="O880" i="16"/>
  <c r="X880" i="16"/>
  <c r="AA880" i="16"/>
  <c r="AB880" i="16" s="1"/>
  <c r="AF880" i="16"/>
  <c r="AH880" i="16"/>
  <c r="AI880" i="16" s="1"/>
  <c r="AK880" i="16"/>
  <c r="AN880" i="16"/>
  <c r="AO880" i="16" s="1"/>
  <c r="AP880" i="16" s="1"/>
  <c r="AQ880" i="16"/>
  <c r="K881" i="16"/>
  <c r="W881" i="16" s="1"/>
  <c r="N881" i="16"/>
  <c r="O881" i="16"/>
  <c r="X881" i="16"/>
  <c r="AA881" i="16"/>
  <c r="AB881" i="16" s="1"/>
  <c r="AF881" i="16"/>
  <c r="AH881" i="16"/>
  <c r="AI881" i="16" s="1"/>
  <c r="AK881" i="16"/>
  <c r="AN881" i="16"/>
  <c r="AO881" i="16" s="1"/>
  <c r="AP881" i="16" s="1"/>
  <c r="AQ881" i="16"/>
  <c r="K882" i="16"/>
  <c r="W882" i="16" s="1"/>
  <c r="N882" i="16"/>
  <c r="O882" i="16"/>
  <c r="X882" i="16"/>
  <c r="AA882" i="16"/>
  <c r="AF882" i="16"/>
  <c r="AH882" i="16"/>
  <c r="AI882" i="16" s="1"/>
  <c r="AK882" i="16"/>
  <c r="AN882" i="16"/>
  <c r="AO882" i="16" s="1"/>
  <c r="AQ882" i="16"/>
  <c r="K883" i="16"/>
  <c r="W883" i="16" s="1"/>
  <c r="N883" i="16"/>
  <c r="O883" i="16"/>
  <c r="X883" i="16"/>
  <c r="AA883" i="16"/>
  <c r="AF883" i="16"/>
  <c r="AH883" i="16"/>
  <c r="AI883" i="16" s="1"/>
  <c r="AK883" i="16"/>
  <c r="AN883" i="16"/>
  <c r="AO883" i="16" s="1"/>
  <c r="AQ883" i="16"/>
  <c r="K884" i="16"/>
  <c r="W884" i="16" s="1"/>
  <c r="N884" i="16"/>
  <c r="O884" i="16"/>
  <c r="X884" i="16"/>
  <c r="AA884" i="16"/>
  <c r="AF884" i="16"/>
  <c r="AH884" i="16"/>
  <c r="AI884" i="16" s="1"/>
  <c r="AK884" i="16"/>
  <c r="AN884" i="16"/>
  <c r="AO884" i="16" s="1"/>
  <c r="AP884" i="16" s="1"/>
  <c r="AQ884" i="16"/>
  <c r="K885" i="16"/>
  <c r="W885" i="16" s="1"/>
  <c r="N885" i="16"/>
  <c r="O885" i="16"/>
  <c r="X885" i="16"/>
  <c r="AA885" i="16"/>
  <c r="AF885" i="16"/>
  <c r="AH885" i="16"/>
  <c r="AI885" i="16" s="1"/>
  <c r="AK885" i="16"/>
  <c r="AN885" i="16"/>
  <c r="AO885" i="16" s="1"/>
  <c r="AQ885" i="16"/>
  <c r="K886" i="16"/>
  <c r="W886" i="16" s="1"/>
  <c r="N886" i="16"/>
  <c r="O886" i="16"/>
  <c r="X886" i="16"/>
  <c r="AA886" i="16"/>
  <c r="AF886" i="16"/>
  <c r="AH886" i="16"/>
  <c r="AI886" i="16" s="1"/>
  <c r="AK886" i="16"/>
  <c r="AN886" i="16"/>
  <c r="AO886" i="16" s="1"/>
  <c r="AQ886" i="16"/>
  <c r="K887" i="16"/>
  <c r="W887" i="16" s="1"/>
  <c r="N887" i="16"/>
  <c r="O887" i="16"/>
  <c r="X887" i="16"/>
  <c r="AA887" i="16"/>
  <c r="AB887" i="16" s="1"/>
  <c r="AF887" i="16"/>
  <c r="AH887" i="16"/>
  <c r="AI887" i="16" s="1"/>
  <c r="AK887" i="16"/>
  <c r="AN887" i="16"/>
  <c r="AO887" i="16" s="1"/>
  <c r="AP887" i="16" s="1"/>
  <c r="AQ887" i="16"/>
  <c r="K888" i="16"/>
  <c r="W888" i="16" s="1"/>
  <c r="N888" i="16"/>
  <c r="O888" i="16"/>
  <c r="X888" i="16"/>
  <c r="AA888" i="16"/>
  <c r="AB888" i="16" s="1"/>
  <c r="AF888" i="16"/>
  <c r="AH888" i="16"/>
  <c r="AI888" i="16" s="1"/>
  <c r="AK888" i="16"/>
  <c r="AN888" i="16"/>
  <c r="AO888" i="16" s="1"/>
  <c r="AP888" i="16" s="1"/>
  <c r="AQ888" i="16"/>
  <c r="K889" i="16"/>
  <c r="W889" i="16" s="1"/>
  <c r="N889" i="16"/>
  <c r="O889" i="16"/>
  <c r="X889" i="16"/>
  <c r="AA889" i="16"/>
  <c r="AB889" i="16" s="1"/>
  <c r="AF889" i="16"/>
  <c r="AH889" i="16"/>
  <c r="AI889" i="16" s="1"/>
  <c r="AK889" i="16"/>
  <c r="AN889" i="16"/>
  <c r="AO889" i="16" s="1"/>
  <c r="AQ889" i="16"/>
  <c r="K890" i="16"/>
  <c r="W890" i="16" s="1"/>
  <c r="N890" i="16"/>
  <c r="O890" i="16"/>
  <c r="X890" i="16"/>
  <c r="AA890" i="16"/>
  <c r="AF890" i="16"/>
  <c r="AH890" i="16"/>
  <c r="AI890" i="16" s="1"/>
  <c r="AK890" i="16"/>
  <c r="AN890" i="16"/>
  <c r="AO890" i="16" s="1"/>
  <c r="AQ890" i="16"/>
  <c r="K891" i="16"/>
  <c r="W891" i="16" s="1"/>
  <c r="N891" i="16"/>
  <c r="O891" i="16"/>
  <c r="X891" i="16"/>
  <c r="AA891" i="16"/>
  <c r="AF891" i="16"/>
  <c r="AH891" i="16"/>
  <c r="AI891" i="16" s="1"/>
  <c r="AK891" i="16"/>
  <c r="AN891" i="16"/>
  <c r="AO891" i="16" s="1"/>
  <c r="AQ891" i="16"/>
  <c r="K892" i="16"/>
  <c r="W892" i="16" s="1"/>
  <c r="N892" i="16"/>
  <c r="O892" i="16"/>
  <c r="X892" i="16"/>
  <c r="AA892" i="16"/>
  <c r="AF892" i="16"/>
  <c r="AH892" i="16"/>
  <c r="AI892" i="16" s="1"/>
  <c r="AK892" i="16"/>
  <c r="AN892" i="16"/>
  <c r="AO892" i="16" s="1"/>
  <c r="AQ892" i="16"/>
  <c r="K893" i="16"/>
  <c r="W893" i="16" s="1"/>
  <c r="N893" i="16"/>
  <c r="O893" i="16"/>
  <c r="X893" i="16"/>
  <c r="AA893" i="16"/>
  <c r="AE893" i="16" s="1"/>
  <c r="AF893" i="16"/>
  <c r="AH893" i="16"/>
  <c r="AI893" i="16" s="1"/>
  <c r="AK893" i="16"/>
  <c r="AN893" i="16"/>
  <c r="AO893" i="16" s="1"/>
  <c r="AQ893" i="16"/>
  <c r="K894" i="16"/>
  <c r="W894" i="16" s="1"/>
  <c r="N894" i="16"/>
  <c r="O894" i="16"/>
  <c r="X894" i="16"/>
  <c r="AA894" i="16"/>
  <c r="AF894" i="16"/>
  <c r="AH894" i="16"/>
  <c r="AI894" i="16" s="1"/>
  <c r="AK894" i="16"/>
  <c r="AN894" i="16"/>
  <c r="AQ894" i="16"/>
  <c r="K895" i="16"/>
  <c r="W895" i="16" s="1"/>
  <c r="N895" i="16"/>
  <c r="O895" i="16"/>
  <c r="X895" i="16"/>
  <c r="AA895" i="16"/>
  <c r="AB895" i="16" s="1"/>
  <c r="AF895" i="16"/>
  <c r="AH895" i="16"/>
  <c r="AI895" i="16" s="1"/>
  <c r="AK895" i="16"/>
  <c r="AN895" i="16"/>
  <c r="AQ895" i="16"/>
  <c r="K896" i="16"/>
  <c r="W896" i="16" s="1"/>
  <c r="N896" i="16"/>
  <c r="O896" i="16"/>
  <c r="X896" i="16"/>
  <c r="AA896" i="16"/>
  <c r="AB896" i="16" s="1"/>
  <c r="AF896" i="16"/>
  <c r="AH896" i="16"/>
  <c r="AI896" i="16" s="1"/>
  <c r="AK896" i="16"/>
  <c r="AN896" i="16"/>
  <c r="AO896" i="16" s="1"/>
  <c r="AP896" i="16" s="1"/>
  <c r="AQ896" i="16"/>
  <c r="K897" i="16"/>
  <c r="W897" i="16" s="1"/>
  <c r="N897" i="16"/>
  <c r="O897" i="16"/>
  <c r="X897" i="16"/>
  <c r="AA897" i="16"/>
  <c r="AB897" i="16" s="1"/>
  <c r="AF897" i="16"/>
  <c r="AH897" i="16"/>
  <c r="AI897" i="16" s="1"/>
  <c r="AK897" i="16"/>
  <c r="AN897" i="16"/>
  <c r="AO897" i="16" s="1"/>
  <c r="AP897" i="16" s="1"/>
  <c r="AQ897" i="16"/>
  <c r="K898" i="16"/>
  <c r="W898" i="16" s="1"/>
  <c r="N898" i="16"/>
  <c r="O898" i="16"/>
  <c r="X898" i="16"/>
  <c r="AA898" i="16"/>
  <c r="AF898" i="16"/>
  <c r="AH898" i="16"/>
  <c r="AI898" i="16" s="1"/>
  <c r="AK898" i="16"/>
  <c r="AN898" i="16"/>
  <c r="AO898" i="16" s="1"/>
  <c r="AQ898" i="16"/>
  <c r="K899" i="16"/>
  <c r="W899" i="16" s="1"/>
  <c r="N899" i="16"/>
  <c r="O899" i="16"/>
  <c r="X899" i="16"/>
  <c r="AA899" i="16"/>
  <c r="AF899" i="16"/>
  <c r="AH899" i="16"/>
  <c r="AI899" i="16" s="1"/>
  <c r="AK899" i="16"/>
  <c r="AN899" i="16"/>
  <c r="AQ899" i="16"/>
  <c r="K900" i="16"/>
  <c r="W900" i="16" s="1"/>
  <c r="N900" i="16"/>
  <c r="O900" i="16"/>
  <c r="X900" i="16"/>
  <c r="AA900" i="16"/>
  <c r="AF900" i="16"/>
  <c r="AH900" i="16"/>
  <c r="AI900" i="16" s="1"/>
  <c r="AK900" i="16"/>
  <c r="AN900" i="16"/>
  <c r="AO900" i="16" s="1"/>
  <c r="AQ900" i="16"/>
  <c r="K901" i="16"/>
  <c r="W901" i="16" s="1"/>
  <c r="N901" i="16"/>
  <c r="O901" i="16"/>
  <c r="X901" i="16"/>
  <c r="AA901" i="16"/>
  <c r="AE901" i="16" s="1"/>
  <c r="AF901" i="16"/>
  <c r="AH901" i="16"/>
  <c r="AI901" i="16" s="1"/>
  <c r="AK901" i="16"/>
  <c r="AN901" i="16"/>
  <c r="AO901" i="16" s="1"/>
  <c r="AQ901" i="16"/>
  <c r="K902" i="16"/>
  <c r="W902" i="16" s="1"/>
  <c r="N902" i="16"/>
  <c r="O902" i="16"/>
  <c r="X902" i="16"/>
  <c r="AA902" i="16"/>
  <c r="AB902" i="16" s="1"/>
  <c r="AF902" i="16"/>
  <c r="AH902" i="16"/>
  <c r="AI902" i="16" s="1"/>
  <c r="AK902" i="16"/>
  <c r="AN902" i="16"/>
  <c r="AQ902" i="16"/>
  <c r="K903" i="16"/>
  <c r="W903" i="16" s="1"/>
  <c r="N903" i="16"/>
  <c r="O903" i="16"/>
  <c r="X903" i="16"/>
  <c r="AA903" i="16"/>
  <c r="AB903" i="16" s="1"/>
  <c r="AF903" i="16"/>
  <c r="AH903" i="16"/>
  <c r="AI903" i="16" s="1"/>
  <c r="AK903" i="16"/>
  <c r="AN903" i="16"/>
  <c r="AO903" i="16" s="1"/>
  <c r="AP903" i="16" s="1"/>
  <c r="AQ903" i="16"/>
  <c r="K904" i="16"/>
  <c r="W904" i="16" s="1"/>
  <c r="N904" i="16"/>
  <c r="O904" i="16"/>
  <c r="X904" i="16"/>
  <c r="AA904" i="16"/>
  <c r="AB904" i="16" s="1"/>
  <c r="AF904" i="16"/>
  <c r="AH904" i="16"/>
  <c r="AI904" i="16" s="1"/>
  <c r="AK904" i="16"/>
  <c r="AN904" i="16"/>
  <c r="AO904" i="16" s="1"/>
  <c r="AQ904" i="16"/>
  <c r="K905" i="16"/>
  <c r="W905" i="16" s="1"/>
  <c r="N905" i="16"/>
  <c r="O905" i="16"/>
  <c r="X905" i="16"/>
  <c r="AA905" i="16"/>
  <c r="AB905" i="16" s="1"/>
  <c r="AF905" i="16"/>
  <c r="AH905" i="16"/>
  <c r="AI905" i="16" s="1"/>
  <c r="AK905" i="16"/>
  <c r="AN905" i="16"/>
  <c r="AO905" i="16" s="1"/>
  <c r="AP905" i="16" s="1"/>
  <c r="AQ905" i="16"/>
  <c r="K906" i="16"/>
  <c r="W906" i="16" s="1"/>
  <c r="N906" i="16"/>
  <c r="O906" i="16"/>
  <c r="X906" i="16"/>
  <c r="AA906" i="16"/>
  <c r="AF906" i="16"/>
  <c r="AH906" i="16"/>
  <c r="AI906" i="16" s="1"/>
  <c r="AK906" i="16"/>
  <c r="AN906" i="16"/>
  <c r="AO906" i="16" s="1"/>
  <c r="AP906" i="16" s="1"/>
  <c r="AQ906" i="16"/>
  <c r="K907" i="16"/>
  <c r="W907" i="16" s="1"/>
  <c r="N907" i="16"/>
  <c r="O907" i="16"/>
  <c r="X907" i="16"/>
  <c r="AA907" i="16"/>
  <c r="AF907" i="16"/>
  <c r="AH907" i="16"/>
  <c r="AI907" i="16" s="1"/>
  <c r="AK907" i="16"/>
  <c r="AN907" i="16"/>
  <c r="AQ907" i="16"/>
  <c r="K908" i="16"/>
  <c r="W908" i="16" s="1"/>
  <c r="N908" i="16"/>
  <c r="O908" i="16"/>
  <c r="X908" i="16"/>
  <c r="AA908" i="16"/>
  <c r="AF908" i="16"/>
  <c r="AH908" i="16"/>
  <c r="AI908" i="16" s="1"/>
  <c r="AK908" i="16"/>
  <c r="AN908" i="16"/>
  <c r="AO908" i="16" s="1"/>
  <c r="AQ908" i="16"/>
  <c r="K909" i="16"/>
  <c r="W909" i="16" s="1"/>
  <c r="N909" i="16"/>
  <c r="O909" i="16"/>
  <c r="X909" i="16"/>
  <c r="AA909" i="16"/>
  <c r="AF909" i="16"/>
  <c r="AH909" i="16"/>
  <c r="AI909" i="16" s="1"/>
  <c r="AK909" i="16"/>
  <c r="AN909" i="16"/>
  <c r="AO909" i="16" s="1"/>
  <c r="AP909" i="16" s="1"/>
  <c r="AQ909" i="16"/>
  <c r="K910" i="16"/>
  <c r="W910" i="16" s="1"/>
  <c r="N910" i="16"/>
  <c r="O910" i="16"/>
  <c r="X910" i="16"/>
  <c r="AA910" i="16"/>
  <c r="AB910" i="16" s="1"/>
  <c r="AF910" i="16"/>
  <c r="AH910" i="16"/>
  <c r="AI910" i="16" s="1"/>
  <c r="AK910" i="16"/>
  <c r="AN910" i="16"/>
  <c r="AQ910" i="16"/>
  <c r="K911" i="16"/>
  <c r="W911" i="16" s="1"/>
  <c r="N911" i="16"/>
  <c r="O911" i="16"/>
  <c r="X911" i="16"/>
  <c r="AA911" i="16"/>
  <c r="AB911" i="16" s="1"/>
  <c r="AF911" i="16"/>
  <c r="AH911" i="16"/>
  <c r="AI911" i="16" s="1"/>
  <c r="AK911" i="16"/>
  <c r="AN911" i="16"/>
  <c r="AO911" i="16" s="1"/>
  <c r="AP911" i="16" s="1"/>
  <c r="AQ911" i="16"/>
  <c r="K912" i="16"/>
  <c r="W912" i="16" s="1"/>
  <c r="N912" i="16"/>
  <c r="O912" i="16"/>
  <c r="X912" i="16"/>
  <c r="AA912" i="16"/>
  <c r="AB912" i="16" s="1"/>
  <c r="AF912" i="16"/>
  <c r="AH912" i="16"/>
  <c r="AI912" i="16" s="1"/>
  <c r="AK912" i="16"/>
  <c r="AN912" i="16"/>
  <c r="AO912" i="16" s="1"/>
  <c r="AQ912" i="16"/>
  <c r="K913" i="16"/>
  <c r="W913" i="16" s="1"/>
  <c r="N913" i="16"/>
  <c r="O913" i="16"/>
  <c r="X913" i="16"/>
  <c r="AA913" i="16"/>
  <c r="AB913" i="16" s="1"/>
  <c r="AF913" i="16"/>
  <c r="AH913" i="16"/>
  <c r="AI913" i="16" s="1"/>
  <c r="AK913" i="16"/>
  <c r="AN913" i="16"/>
  <c r="AO913" i="16" s="1"/>
  <c r="AP913" i="16" s="1"/>
  <c r="AQ913" i="16"/>
  <c r="K914" i="16"/>
  <c r="W914" i="16" s="1"/>
  <c r="N914" i="16"/>
  <c r="O914" i="16"/>
  <c r="X914" i="16"/>
  <c r="AA914" i="16"/>
  <c r="AF914" i="16"/>
  <c r="AH914" i="16"/>
  <c r="AI914" i="16" s="1"/>
  <c r="AK914" i="16"/>
  <c r="AN914" i="16"/>
  <c r="AO914" i="16" s="1"/>
  <c r="AP914" i="16" s="1"/>
  <c r="AQ914" i="16"/>
  <c r="K915" i="16"/>
  <c r="W915" i="16" s="1"/>
  <c r="N915" i="16"/>
  <c r="O915" i="16"/>
  <c r="X915" i="16"/>
  <c r="AA915" i="16"/>
  <c r="AF915" i="16"/>
  <c r="AH915" i="16"/>
  <c r="AI915" i="16" s="1"/>
  <c r="AK915" i="16"/>
  <c r="AN915" i="16"/>
  <c r="AO915" i="16" s="1"/>
  <c r="AQ915" i="16"/>
  <c r="K916" i="16"/>
  <c r="W916" i="16" s="1"/>
  <c r="N916" i="16"/>
  <c r="O916" i="16"/>
  <c r="X916" i="16"/>
  <c r="AA916" i="16"/>
  <c r="AF916" i="16"/>
  <c r="AH916" i="16"/>
  <c r="AI916" i="16" s="1"/>
  <c r="AK916" i="16"/>
  <c r="AN916" i="16"/>
  <c r="AO916" i="16" s="1"/>
  <c r="AQ916" i="16"/>
  <c r="K917" i="16"/>
  <c r="W917" i="16" s="1"/>
  <c r="N917" i="16"/>
  <c r="O917" i="16"/>
  <c r="X917" i="16"/>
  <c r="AA917" i="16"/>
  <c r="AF917" i="16"/>
  <c r="AH917" i="16"/>
  <c r="AI917" i="16" s="1"/>
  <c r="AK917" i="16"/>
  <c r="AN917" i="16"/>
  <c r="AQ917" i="16"/>
  <c r="K918" i="16"/>
  <c r="W918" i="16" s="1"/>
  <c r="N918" i="16"/>
  <c r="O918" i="16"/>
  <c r="X918" i="16"/>
  <c r="AA918" i="16"/>
  <c r="AB918" i="16" s="1"/>
  <c r="AF918" i="16"/>
  <c r="AH918" i="16"/>
  <c r="AI918" i="16" s="1"/>
  <c r="AK918" i="16"/>
  <c r="AN918" i="16"/>
  <c r="AQ918" i="16"/>
  <c r="K919" i="16"/>
  <c r="W919" i="16" s="1"/>
  <c r="N919" i="16"/>
  <c r="O919" i="16"/>
  <c r="X919" i="16"/>
  <c r="AA919" i="16"/>
  <c r="AB919" i="16" s="1"/>
  <c r="AF919" i="16"/>
  <c r="AH919" i="16"/>
  <c r="AI919" i="16" s="1"/>
  <c r="AK919" i="16"/>
  <c r="AN919" i="16"/>
  <c r="AQ919" i="16"/>
  <c r="K920" i="16"/>
  <c r="W920" i="16" s="1"/>
  <c r="N920" i="16"/>
  <c r="O920" i="16"/>
  <c r="X920" i="16"/>
  <c r="AA920" i="16"/>
  <c r="AB920" i="16" s="1"/>
  <c r="AF920" i="16"/>
  <c r="AH920" i="16"/>
  <c r="AI920" i="16" s="1"/>
  <c r="AK920" i="16"/>
  <c r="AN920" i="16"/>
  <c r="AO920" i="16" s="1"/>
  <c r="AP920" i="16" s="1"/>
  <c r="AQ920" i="16"/>
  <c r="K921" i="16"/>
  <c r="W921" i="16" s="1"/>
  <c r="N921" i="16"/>
  <c r="O921" i="16"/>
  <c r="X921" i="16"/>
  <c r="AA921" i="16"/>
  <c r="AB921" i="16" s="1"/>
  <c r="AF921" i="16"/>
  <c r="AH921" i="16"/>
  <c r="AI921" i="16" s="1"/>
  <c r="AK921" i="16"/>
  <c r="AN921" i="16"/>
  <c r="AO921" i="16" s="1"/>
  <c r="AP921" i="16" s="1"/>
  <c r="AQ921" i="16"/>
  <c r="K922" i="16"/>
  <c r="W922" i="16" s="1"/>
  <c r="N922" i="16"/>
  <c r="O922" i="16"/>
  <c r="X922" i="16"/>
  <c r="AA922" i="16"/>
  <c r="AF922" i="16"/>
  <c r="AH922" i="16"/>
  <c r="AI922" i="16" s="1"/>
  <c r="AK922" i="16"/>
  <c r="AN922" i="16"/>
  <c r="AO922" i="16" s="1"/>
  <c r="AQ922" i="16"/>
  <c r="K923" i="16"/>
  <c r="W923" i="16" s="1"/>
  <c r="N923" i="16"/>
  <c r="O923" i="16"/>
  <c r="X923" i="16"/>
  <c r="AA923" i="16"/>
  <c r="AF923" i="16"/>
  <c r="AH923" i="16"/>
  <c r="AI923" i="16" s="1"/>
  <c r="AK923" i="16"/>
  <c r="AN923" i="16"/>
  <c r="AO923" i="16" s="1"/>
  <c r="AQ923" i="16"/>
  <c r="K924" i="16"/>
  <c r="W924" i="16" s="1"/>
  <c r="N924" i="16"/>
  <c r="O924" i="16"/>
  <c r="X924" i="16"/>
  <c r="AA924" i="16"/>
  <c r="AF924" i="16"/>
  <c r="AH924" i="16"/>
  <c r="AI924" i="16" s="1"/>
  <c r="AK924" i="16"/>
  <c r="AN924" i="16"/>
  <c r="AQ924" i="16"/>
  <c r="K925" i="16"/>
  <c r="W925" i="16" s="1"/>
  <c r="N925" i="16"/>
  <c r="O925" i="16"/>
  <c r="X925" i="16"/>
  <c r="AA925" i="16"/>
  <c r="AF925" i="16"/>
  <c r="AH925" i="16"/>
  <c r="AI925" i="16" s="1"/>
  <c r="AK925" i="16"/>
  <c r="AN925" i="16"/>
  <c r="AO925" i="16" s="1"/>
  <c r="AP925" i="16" s="1"/>
  <c r="AQ925" i="16"/>
  <c r="K926" i="16"/>
  <c r="W926" i="16" s="1"/>
  <c r="N926" i="16"/>
  <c r="O926" i="16"/>
  <c r="X926" i="16"/>
  <c r="AA926" i="16"/>
  <c r="AB926" i="16" s="1"/>
  <c r="AF926" i="16"/>
  <c r="AH926" i="16"/>
  <c r="AI926" i="16" s="1"/>
  <c r="AK926" i="16"/>
  <c r="AN926" i="16"/>
  <c r="AO926" i="16" s="1"/>
  <c r="AP926" i="16" s="1"/>
  <c r="AQ926" i="16"/>
  <c r="K927" i="16"/>
  <c r="W927" i="16" s="1"/>
  <c r="N927" i="16"/>
  <c r="O927" i="16"/>
  <c r="X927" i="16"/>
  <c r="AA927" i="16"/>
  <c r="AE927" i="16" s="1"/>
  <c r="AF927" i="16"/>
  <c r="AH927" i="16"/>
  <c r="AI927" i="16" s="1"/>
  <c r="AK927" i="16"/>
  <c r="AN927" i="16"/>
  <c r="AQ927" i="16"/>
  <c r="K928" i="16"/>
  <c r="W928" i="16" s="1"/>
  <c r="N928" i="16"/>
  <c r="O928" i="16"/>
  <c r="X928" i="16"/>
  <c r="AA928" i="16"/>
  <c r="AB928" i="16" s="1"/>
  <c r="AF928" i="16"/>
  <c r="AH928" i="16"/>
  <c r="AI928" i="16" s="1"/>
  <c r="AK928" i="16"/>
  <c r="AN928" i="16"/>
  <c r="AO928" i="16" s="1"/>
  <c r="AQ928" i="16"/>
  <c r="K929" i="16"/>
  <c r="W929" i="16" s="1"/>
  <c r="N929" i="16"/>
  <c r="O929" i="16"/>
  <c r="X929" i="16"/>
  <c r="AA929" i="16"/>
  <c r="AB929" i="16" s="1"/>
  <c r="AF929" i="16"/>
  <c r="AH929" i="16"/>
  <c r="AI929" i="16" s="1"/>
  <c r="AK929" i="16"/>
  <c r="AN929" i="16"/>
  <c r="AO929" i="16" s="1"/>
  <c r="AQ929" i="16"/>
  <c r="K930" i="16"/>
  <c r="W930" i="16" s="1"/>
  <c r="N930" i="16"/>
  <c r="O930" i="16"/>
  <c r="X930" i="16"/>
  <c r="AA930" i="16"/>
  <c r="AF930" i="16"/>
  <c r="AH930" i="16"/>
  <c r="AI930" i="16" s="1"/>
  <c r="AK930" i="16"/>
  <c r="AN930" i="16"/>
  <c r="AO930" i="16" s="1"/>
  <c r="AP930" i="16" s="1"/>
  <c r="AQ930" i="16"/>
  <c r="K931" i="16"/>
  <c r="W931" i="16" s="1"/>
  <c r="N931" i="16"/>
  <c r="O931" i="16"/>
  <c r="X931" i="16"/>
  <c r="AA931" i="16"/>
  <c r="AF931" i="16"/>
  <c r="AH931" i="16"/>
  <c r="AI931" i="16" s="1"/>
  <c r="AK931" i="16"/>
  <c r="AN931" i="16"/>
  <c r="AO931" i="16" s="1"/>
  <c r="AQ931" i="16"/>
  <c r="K932" i="16"/>
  <c r="W932" i="16" s="1"/>
  <c r="N932" i="16"/>
  <c r="O932" i="16"/>
  <c r="X932" i="16"/>
  <c r="AA932" i="16"/>
  <c r="AE932" i="16" s="1"/>
  <c r="AF932" i="16"/>
  <c r="AH932" i="16"/>
  <c r="AI932" i="16" s="1"/>
  <c r="AK932" i="16"/>
  <c r="AN932" i="16"/>
  <c r="AO932" i="16" s="1"/>
  <c r="AQ932" i="16"/>
  <c r="K933" i="16"/>
  <c r="W933" i="16" s="1"/>
  <c r="N933" i="16"/>
  <c r="O933" i="16"/>
  <c r="X933" i="16"/>
  <c r="AA933" i="16"/>
  <c r="AF933" i="16"/>
  <c r="AH933" i="16"/>
  <c r="AI933" i="16" s="1"/>
  <c r="AK933" i="16"/>
  <c r="AN933" i="16"/>
  <c r="AO933" i="16" s="1"/>
  <c r="AP933" i="16" s="1"/>
  <c r="AQ933" i="16"/>
  <c r="K934" i="16"/>
  <c r="W934" i="16" s="1"/>
  <c r="N934" i="16"/>
  <c r="O934" i="16"/>
  <c r="X934" i="16"/>
  <c r="AA934" i="16"/>
  <c r="AB934" i="16" s="1"/>
  <c r="AF934" i="16"/>
  <c r="AH934" i="16"/>
  <c r="AI934" i="16" s="1"/>
  <c r="AK934" i="16"/>
  <c r="AN934" i="16"/>
  <c r="AO934" i="16" s="1"/>
  <c r="AQ934" i="16"/>
  <c r="K935" i="16"/>
  <c r="W935" i="16" s="1"/>
  <c r="N935" i="16"/>
  <c r="O935" i="16"/>
  <c r="X935" i="16"/>
  <c r="AA935" i="16"/>
  <c r="AB935" i="16" s="1"/>
  <c r="AF935" i="16"/>
  <c r="AH935" i="16"/>
  <c r="AI935" i="16" s="1"/>
  <c r="AK935" i="16"/>
  <c r="AN935" i="16"/>
  <c r="AQ935" i="16"/>
  <c r="K936" i="16"/>
  <c r="W936" i="16" s="1"/>
  <c r="N936" i="16"/>
  <c r="O936" i="16"/>
  <c r="X936" i="16"/>
  <c r="AA936" i="16"/>
  <c r="AB936" i="16" s="1"/>
  <c r="AF936" i="16"/>
  <c r="AH936" i="16"/>
  <c r="AI936" i="16" s="1"/>
  <c r="AK936" i="16"/>
  <c r="AN936" i="16"/>
  <c r="AO936" i="16" s="1"/>
  <c r="AQ936" i="16"/>
  <c r="K937" i="16"/>
  <c r="W937" i="16" s="1"/>
  <c r="N937" i="16"/>
  <c r="O937" i="16"/>
  <c r="X937" i="16"/>
  <c r="AA937" i="16"/>
  <c r="AB937" i="16" s="1"/>
  <c r="AF937" i="16"/>
  <c r="AH937" i="16"/>
  <c r="AI937" i="16" s="1"/>
  <c r="AK937" i="16"/>
  <c r="AN937" i="16"/>
  <c r="AO937" i="16" s="1"/>
  <c r="AP937" i="16" s="1"/>
  <c r="AQ937" i="16"/>
  <c r="K938" i="16"/>
  <c r="W938" i="16" s="1"/>
  <c r="N938" i="16"/>
  <c r="O938" i="16"/>
  <c r="X938" i="16"/>
  <c r="AA938" i="16"/>
  <c r="AF938" i="16"/>
  <c r="AH938" i="16"/>
  <c r="AI938" i="16" s="1"/>
  <c r="AK938" i="16"/>
  <c r="AN938" i="16"/>
  <c r="AO938" i="16" s="1"/>
  <c r="AQ938" i="16"/>
  <c r="K939" i="16"/>
  <c r="W939" i="16" s="1"/>
  <c r="N939" i="16"/>
  <c r="O939" i="16"/>
  <c r="X939" i="16"/>
  <c r="AA939" i="16"/>
  <c r="AF939" i="16"/>
  <c r="AH939" i="16"/>
  <c r="AI939" i="16" s="1"/>
  <c r="AK939" i="16"/>
  <c r="AN939" i="16"/>
  <c r="AO939" i="16" s="1"/>
  <c r="AP939" i="16" s="1"/>
  <c r="AQ939" i="16"/>
  <c r="K940" i="16"/>
  <c r="W940" i="16" s="1"/>
  <c r="N940" i="16"/>
  <c r="O940" i="16"/>
  <c r="X940" i="16"/>
  <c r="AA940" i="16"/>
  <c r="AE940" i="16" s="1"/>
  <c r="AF940" i="16"/>
  <c r="AH940" i="16"/>
  <c r="AI940" i="16" s="1"/>
  <c r="AK940" i="16"/>
  <c r="AN940" i="16"/>
  <c r="AQ940" i="16"/>
  <c r="K941" i="16"/>
  <c r="W941" i="16" s="1"/>
  <c r="N941" i="16"/>
  <c r="O941" i="16"/>
  <c r="X941" i="16"/>
  <c r="AA941" i="16"/>
  <c r="AF941" i="16"/>
  <c r="AH941" i="16"/>
  <c r="AI941" i="16" s="1"/>
  <c r="AK941" i="16"/>
  <c r="AN941" i="16"/>
  <c r="AO941" i="16" s="1"/>
  <c r="AQ941" i="16"/>
  <c r="K942" i="16"/>
  <c r="W942" i="16" s="1"/>
  <c r="N942" i="16"/>
  <c r="O942" i="16"/>
  <c r="X942" i="16"/>
  <c r="AA942" i="16"/>
  <c r="AB942" i="16" s="1"/>
  <c r="AF942" i="16"/>
  <c r="AH942" i="16"/>
  <c r="AI942" i="16" s="1"/>
  <c r="AK942" i="16"/>
  <c r="AN942" i="16"/>
  <c r="AO942" i="16" s="1"/>
  <c r="AP942" i="16" s="1"/>
  <c r="AQ942" i="16"/>
  <c r="K943" i="16"/>
  <c r="W943" i="16" s="1"/>
  <c r="N943" i="16"/>
  <c r="O943" i="16"/>
  <c r="X943" i="16"/>
  <c r="AA943" i="16"/>
  <c r="AB943" i="16" s="1"/>
  <c r="AF943" i="16"/>
  <c r="AH943" i="16"/>
  <c r="AI943" i="16" s="1"/>
  <c r="AK943" i="16"/>
  <c r="AN943" i="16"/>
  <c r="AQ943" i="16"/>
  <c r="K944" i="16"/>
  <c r="W944" i="16" s="1"/>
  <c r="N944" i="16"/>
  <c r="O944" i="16"/>
  <c r="X944" i="16"/>
  <c r="AA944" i="16"/>
  <c r="AB944" i="16" s="1"/>
  <c r="AF944" i="16"/>
  <c r="AH944" i="16"/>
  <c r="AI944" i="16" s="1"/>
  <c r="AK944" i="16"/>
  <c r="AN944" i="16"/>
  <c r="AO944" i="16" s="1"/>
  <c r="AQ944" i="16"/>
  <c r="K945" i="16"/>
  <c r="W945" i="16" s="1"/>
  <c r="N945" i="16"/>
  <c r="O945" i="16"/>
  <c r="X945" i="16"/>
  <c r="AA945" i="16"/>
  <c r="AB945" i="16" s="1"/>
  <c r="AF945" i="16"/>
  <c r="AH945" i="16"/>
  <c r="AI945" i="16" s="1"/>
  <c r="AK945" i="16"/>
  <c r="AL945" i="16" s="1"/>
  <c r="AN945" i="16"/>
  <c r="AO945" i="16" s="1"/>
  <c r="AP945" i="16" s="1"/>
  <c r="AQ945" i="16"/>
  <c r="K946" i="16"/>
  <c r="W946" i="16" s="1"/>
  <c r="N946" i="16"/>
  <c r="O946" i="16"/>
  <c r="X946" i="16"/>
  <c r="AA946" i="16"/>
  <c r="AF946" i="16"/>
  <c r="AH946" i="16"/>
  <c r="AI946" i="16" s="1"/>
  <c r="AK946" i="16"/>
  <c r="AN946" i="16"/>
  <c r="AO946" i="16" s="1"/>
  <c r="AP946" i="16" s="1"/>
  <c r="AQ946" i="16"/>
  <c r="K947" i="16"/>
  <c r="W947" i="16" s="1"/>
  <c r="N947" i="16"/>
  <c r="O947" i="16"/>
  <c r="X947" i="16"/>
  <c r="AA947" i="16"/>
  <c r="AF947" i="16"/>
  <c r="AH947" i="16"/>
  <c r="AI947" i="16" s="1"/>
  <c r="AK947" i="16"/>
  <c r="AN947" i="16"/>
  <c r="AO947" i="16" s="1"/>
  <c r="AP947" i="16" s="1"/>
  <c r="AQ947" i="16"/>
  <c r="K948" i="16"/>
  <c r="W948" i="16" s="1"/>
  <c r="N948" i="16"/>
  <c r="O948" i="16"/>
  <c r="X948" i="16"/>
  <c r="AA948" i="16"/>
  <c r="AF948" i="16"/>
  <c r="AH948" i="16"/>
  <c r="AI948" i="16" s="1"/>
  <c r="AK948" i="16"/>
  <c r="AN948" i="16"/>
  <c r="AO948" i="16" s="1"/>
  <c r="AQ948" i="16"/>
  <c r="K949" i="16"/>
  <c r="W949" i="16" s="1"/>
  <c r="N949" i="16"/>
  <c r="O949" i="16"/>
  <c r="X949" i="16"/>
  <c r="AA949" i="16"/>
  <c r="AF949" i="16"/>
  <c r="AH949" i="16"/>
  <c r="AI949" i="16" s="1"/>
  <c r="AK949" i="16"/>
  <c r="AN949" i="16"/>
  <c r="AO949" i="16" s="1"/>
  <c r="AQ949" i="16"/>
  <c r="K950" i="16"/>
  <c r="W950" i="16" s="1"/>
  <c r="N950" i="16"/>
  <c r="O950" i="16"/>
  <c r="X950" i="16"/>
  <c r="AA950" i="16"/>
  <c r="AB950" i="16" s="1"/>
  <c r="AF950" i="16"/>
  <c r="AH950" i="16"/>
  <c r="AI950" i="16" s="1"/>
  <c r="AK950" i="16"/>
  <c r="AN950" i="16"/>
  <c r="AO950" i="16" s="1"/>
  <c r="AP950" i="16" s="1"/>
  <c r="AQ950" i="16"/>
  <c r="K951" i="16"/>
  <c r="W951" i="16" s="1"/>
  <c r="N951" i="16"/>
  <c r="O951" i="16"/>
  <c r="X951" i="16"/>
  <c r="AA951" i="16"/>
  <c r="AB951" i="16" s="1"/>
  <c r="AF951" i="16"/>
  <c r="AH951" i="16"/>
  <c r="AI951" i="16" s="1"/>
  <c r="AK951" i="16"/>
  <c r="AN951" i="16"/>
  <c r="AQ951" i="16"/>
  <c r="K952" i="16"/>
  <c r="W952" i="16" s="1"/>
  <c r="N952" i="16"/>
  <c r="O952" i="16"/>
  <c r="X952" i="16"/>
  <c r="AA952" i="16"/>
  <c r="AB952" i="16" s="1"/>
  <c r="AF952" i="16"/>
  <c r="AH952" i="16"/>
  <c r="AI952" i="16" s="1"/>
  <c r="AK952" i="16"/>
  <c r="AN952" i="16"/>
  <c r="AO952" i="16" s="1"/>
  <c r="AQ952" i="16"/>
  <c r="K953" i="16"/>
  <c r="W953" i="16" s="1"/>
  <c r="N953" i="16"/>
  <c r="O953" i="16"/>
  <c r="X953" i="16"/>
  <c r="AA953" i="16"/>
  <c r="AB953" i="16" s="1"/>
  <c r="AF953" i="16"/>
  <c r="AH953" i="16"/>
  <c r="AI953" i="16" s="1"/>
  <c r="AK953" i="16"/>
  <c r="AL953" i="16" s="1"/>
  <c r="AN953" i="16"/>
  <c r="AO953" i="16" s="1"/>
  <c r="AP953" i="16" s="1"/>
  <c r="AQ953" i="16"/>
  <c r="K954" i="16"/>
  <c r="W954" i="16" s="1"/>
  <c r="N954" i="16"/>
  <c r="O954" i="16"/>
  <c r="X954" i="16"/>
  <c r="AA954" i="16"/>
  <c r="AF954" i="16"/>
  <c r="AH954" i="16"/>
  <c r="AI954" i="16" s="1"/>
  <c r="AK954" i="16"/>
  <c r="AN954" i="16"/>
  <c r="AO954" i="16" s="1"/>
  <c r="AQ954" i="16"/>
  <c r="K955" i="16"/>
  <c r="W955" i="16" s="1"/>
  <c r="N955" i="16"/>
  <c r="O955" i="16"/>
  <c r="X955" i="16"/>
  <c r="AA955" i="16"/>
  <c r="AF955" i="16"/>
  <c r="AH955" i="16"/>
  <c r="AI955" i="16" s="1"/>
  <c r="AK955" i="16"/>
  <c r="AN955" i="16"/>
  <c r="AO955" i="16" s="1"/>
  <c r="AP955" i="16" s="1"/>
  <c r="AQ955" i="16"/>
  <c r="K956" i="16"/>
  <c r="W956" i="16" s="1"/>
  <c r="N956" i="16"/>
  <c r="O956" i="16"/>
  <c r="X956" i="16"/>
  <c r="AA956" i="16"/>
  <c r="AF956" i="16"/>
  <c r="AH956" i="16"/>
  <c r="AI956" i="16" s="1"/>
  <c r="AK956" i="16"/>
  <c r="AN956" i="16"/>
  <c r="AO956" i="16" s="1"/>
  <c r="AQ956" i="16"/>
  <c r="K957" i="16"/>
  <c r="W957" i="16" s="1"/>
  <c r="N957" i="16"/>
  <c r="O957" i="16"/>
  <c r="X957" i="16"/>
  <c r="AA957" i="16"/>
  <c r="AF957" i="16"/>
  <c r="AH957" i="16"/>
  <c r="AI957" i="16" s="1"/>
  <c r="AK957" i="16"/>
  <c r="AN957" i="16"/>
  <c r="AO957" i="16" s="1"/>
  <c r="AQ957" i="16"/>
  <c r="K958" i="16"/>
  <c r="W958" i="16" s="1"/>
  <c r="N958" i="16"/>
  <c r="O958" i="16"/>
  <c r="X958" i="16"/>
  <c r="AA958" i="16"/>
  <c r="AB958" i="16" s="1"/>
  <c r="AF958" i="16"/>
  <c r="AH958" i="16"/>
  <c r="AI958" i="16" s="1"/>
  <c r="AK958" i="16"/>
  <c r="AN958" i="16"/>
  <c r="AO958" i="16" s="1"/>
  <c r="AP958" i="16" s="1"/>
  <c r="AQ958" i="16"/>
  <c r="K959" i="16"/>
  <c r="W959" i="16" s="1"/>
  <c r="N959" i="16"/>
  <c r="O959" i="16"/>
  <c r="X959" i="16"/>
  <c r="AA959" i="16"/>
  <c r="AB959" i="16" s="1"/>
  <c r="AF959" i="16"/>
  <c r="AH959" i="16"/>
  <c r="AI959" i="16" s="1"/>
  <c r="AK959" i="16"/>
  <c r="AN959" i="16"/>
  <c r="AQ959" i="16"/>
  <c r="K960" i="16"/>
  <c r="W960" i="16" s="1"/>
  <c r="N960" i="16"/>
  <c r="O960" i="16"/>
  <c r="X960" i="16"/>
  <c r="AA960" i="16"/>
  <c r="AB960" i="16" s="1"/>
  <c r="AF960" i="16"/>
  <c r="AH960" i="16"/>
  <c r="AI960" i="16" s="1"/>
  <c r="AK960" i="16"/>
  <c r="AN960" i="16"/>
  <c r="AQ960" i="16"/>
  <c r="K961" i="16"/>
  <c r="W961" i="16" s="1"/>
  <c r="N961" i="16"/>
  <c r="O961" i="16"/>
  <c r="X961" i="16"/>
  <c r="AA961" i="16"/>
  <c r="AB961" i="16" s="1"/>
  <c r="AF961" i="16"/>
  <c r="AH961" i="16"/>
  <c r="AI961" i="16" s="1"/>
  <c r="AK961" i="16"/>
  <c r="AN961" i="16"/>
  <c r="AO961" i="16" s="1"/>
  <c r="AQ961" i="16"/>
  <c r="K962" i="16"/>
  <c r="W962" i="16" s="1"/>
  <c r="N962" i="16"/>
  <c r="O962" i="16"/>
  <c r="X962" i="16"/>
  <c r="AA962" i="16"/>
  <c r="AF962" i="16"/>
  <c r="AH962" i="16"/>
  <c r="AI962" i="16" s="1"/>
  <c r="AK962" i="16"/>
  <c r="AN962" i="16"/>
  <c r="AO962" i="16" s="1"/>
  <c r="AP962" i="16" s="1"/>
  <c r="AQ962" i="16"/>
  <c r="K963" i="16"/>
  <c r="W963" i="16" s="1"/>
  <c r="N963" i="16"/>
  <c r="O963" i="16"/>
  <c r="X963" i="16"/>
  <c r="AA963" i="16"/>
  <c r="AF963" i="16"/>
  <c r="AH963" i="16"/>
  <c r="AI963" i="16" s="1"/>
  <c r="AK963" i="16"/>
  <c r="AN963" i="16"/>
  <c r="AO963" i="16" s="1"/>
  <c r="AP963" i="16" s="1"/>
  <c r="AQ963" i="16"/>
  <c r="K964" i="16"/>
  <c r="W964" i="16" s="1"/>
  <c r="N964" i="16"/>
  <c r="O964" i="16"/>
  <c r="X964" i="16"/>
  <c r="AA964" i="16"/>
  <c r="AF964" i="16"/>
  <c r="AH964" i="16"/>
  <c r="AI964" i="16" s="1"/>
  <c r="AK964" i="16"/>
  <c r="AN964" i="16"/>
  <c r="AO964" i="16" s="1"/>
  <c r="AQ964" i="16"/>
  <c r="K965" i="16"/>
  <c r="W965" i="16" s="1"/>
  <c r="N965" i="16"/>
  <c r="O965" i="16"/>
  <c r="X965" i="16"/>
  <c r="AA965" i="16"/>
  <c r="AE965" i="16" s="1"/>
  <c r="AF965" i="16"/>
  <c r="AH965" i="16"/>
  <c r="AI965" i="16" s="1"/>
  <c r="AK965" i="16"/>
  <c r="AN965" i="16"/>
  <c r="AQ965" i="16"/>
  <c r="K966" i="16"/>
  <c r="W966" i="16" s="1"/>
  <c r="N966" i="16"/>
  <c r="O966" i="16"/>
  <c r="X966" i="16"/>
  <c r="AA966" i="16"/>
  <c r="AB966" i="16" s="1"/>
  <c r="AF966" i="16"/>
  <c r="AH966" i="16"/>
  <c r="AI966" i="16" s="1"/>
  <c r="AK966" i="16"/>
  <c r="AN966" i="16"/>
  <c r="AO966" i="16" s="1"/>
  <c r="AP966" i="16" s="1"/>
  <c r="AQ966" i="16"/>
  <c r="K967" i="16"/>
  <c r="W967" i="16" s="1"/>
  <c r="N967" i="16"/>
  <c r="O967" i="16"/>
  <c r="X967" i="16"/>
  <c r="AA967" i="16"/>
  <c r="AB967" i="16" s="1"/>
  <c r="AF967" i="16"/>
  <c r="AH967" i="16"/>
  <c r="AI967" i="16" s="1"/>
  <c r="AK967" i="16"/>
  <c r="AN967" i="16"/>
  <c r="AO967" i="16" s="1"/>
  <c r="AQ967" i="16"/>
  <c r="K968" i="16"/>
  <c r="W968" i="16" s="1"/>
  <c r="N968" i="16"/>
  <c r="O968" i="16"/>
  <c r="X968" i="16"/>
  <c r="AA968" i="16"/>
  <c r="AE968" i="16" s="1"/>
  <c r="AF968" i="16"/>
  <c r="AH968" i="16"/>
  <c r="AI968" i="16" s="1"/>
  <c r="AK968" i="16"/>
  <c r="AN968" i="16"/>
  <c r="AQ968" i="16"/>
  <c r="K969" i="16"/>
  <c r="W969" i="16" s="1"/>
  <c r="N969" i="16"/>
  <c r="O969" i="16"/>
  <c r="X969" i="16"/>
  <c r="AA969" i="16"/>
  <c r="AB969" i="16" s="1"/>
  <c r="AF969" i="16"/>
  <c r="AH969" i="16"/>
  <c r="AI969" i="16" s="1"/>
  <c r="AK969" i="16"/>
  <c r="AN969" i="16"/>
  <c r="AO969" i="16" s="1"/>
  <c r="AP969" i="16" s="1"/>
  <c r="AQ969" i="16"/>
  <c r="K970" i="16"/>
  <c r="W970" i="16" s="1"/>
  <c r="N970" i="16"/>
  <c r="O970" i="16"/>
  <c r="X970" i="16"/>
  <c r="AA970" i="16"/>
  <c r="AF970" i="16"/>
  <c r="AH970" i="16"/>
  <c r="AI970" i="16" s="1"/>
  <c r="AK970" i="16"/>
  <c r="AN970" i="16"/>
  <c r="AO970" i="16" s="1"/>
  <c r="AP970" i="16" s="1"/>
  <c r="AQ970" i="16"/>
  <c r="K971" i="16"/>
  <c r="W971" i="16" s="1"/>
  <c r="N971" i="16"/>
  <c r="O971" i="16"/>
  <c r="X971" i="16"/>
  <c r="AA971" i="16"/>
  <c r="AF971" i="16"/>
  <c r="AH971" i="16"/>
  <c r="AI971" i="16" s="1"/>
  <c r="AK971" i="16"/>
  <c r="AN971" i="16"/>
  <c r="AO971" i="16" s="1"/>
  <c r="AP971" i="16" s="1"/>
  <c r="AQ971" i="16"/>
  <c r="K972" i="16"/>
  <c r="W972" i="16" s="1"/>
  <c r="N972" i="16"/>
  <c r="O972" i="16"/>
  <c r="X972" i="16"/>
  <c r="AA972" i="16"/>
  <c r="AF972" i="16"/>
  <c r="AH972" i="16"/>
  <c r="AI972" i="16" s="1"/>
  <c r="AK972" i="16"/>
  <c r="AN972" i="16"/>
  <c r="AO972" i="16" s="1"/>
  <c r="AQ972" i="16"/>
  <c r="K973" i="16"/>
  <c r="W973" i="16" s="1"/>
  <c r="N973" i="16"/>
  <c r="O973" i="16"/>
  <c r="X973" i="16"/>
  <c r="AA973" i="16"/>
  <c r="AF973" i="16"/>
  <c r="AH973" i="16"/>
  <c r="AI973" i="16" s="1"/>
  <c r="AK973" i="16"/>
  <c r="AN973" i="16"/>
  <c r="AO973" i="16" s="1"/>
  <c r="AQ973" i="16"/>
  <c r="K974" i="16"/>
  <c r="W974" i="16" s="1"/>
  <c r="N974" i="16"/>
  <c r="O974" i="16"/>
  <c r="X974" i="16"/>
  <c r="AA974" i="16"/>
  <c r="AB974" i="16" s="1"/>
  <c r="AF974" i="16"/>
  <c r="AH974" i="16"/>
  <c r="AI974" i="16" s="1"/>
  <c r="AK974" i="16"/>
  <c r="AN974" i="16"/>
  <c r="AO974" i="16" s="1"/>
  <c r="AP974" i="16" s="1"/>
  <c r="AQ974" i="16"/>
  <c r="K975" i="16"/>
  <c r="W975" i="16" s="1"/>
  <c r="N975" i="16"/>
  <c r="O975" i="16"/>
  <c r="X975" i="16"/>
  <c r="AA975" i="16"/>
  <c r="AB975" i="16" s="1"/>
  <c r="AF975" i="16"/>
  <c r="AH975" i="16"/>
  <c r="AI975" i="16" s="1"/>
  <c r="AK975" i="16"/>
  <c r="AN975" i="16"/>
  <c r="AO975" i="16" s="1"/>
  <c r="AQ975" i="16"/>
  <c r="K976" i="16"/>
  <c r="W976" i="16" s="1"/>
  <c r="N976" i="16"/>
  <c r="O976" i="16"/>
  <c r="X976" i="16"/>
  <c r="AA976" i="16"/>
  <c r="AB976" i="16" s="1"/>
  <c r="AF976" i="16"/>
  <c r="AH976" i="16"/>
  <c r="AI976" i="16" s="1"/>
  <c r="AK976" i="16"/>
  <c r="AN976" i="16"/>
  <c r="AQ976" i="16"/>
  <c r="K977" i="16"/>
  <c r="W977" i="16" s="1"/>
  <c r="N977" i="16"/>
  <c r="O977" i="16"/>
  <c r="X977" i="16"/>
  <c r="AA977" i="16"/>
  <c r="AB977" i="16" s="1"/>
  <c r="AF977" i="16"/>
  <c r="AH977" i="16"/>
  <c r="AI977" i="16" s="1"/>
  <c r="AK977" i="16"/>
  <c r="AN977" i="16"/>
  <c r="AO977" i="16" s="1"/>
  <c r="AP977" i="16" s="1"/>
  <c r="AQ977" i="16"/>
  <c r="K978" i="16"/>
  <c r="W978" i="16" s="1"/>
  <c r="N978" i="16"/>
  <c r="O978" i="16"/>
  <c r="X978" i="16"/>
  <c r="AA978" i="16"/>
  <c r="AF978" i="16"/>
  <c r="AH978" i="16"/>
  <c r="AI978" i="16" s="1"/>
  <c r="AK978" i="16"/>
  <c r="AN978" i="16"/>
  <c r="AO978" i="16" s="1"/>
  <c r="AP978" i="16" s="1"/>
  <c r="AQ978" i="16"/>
  <c r="K979" i="16"/>
  <c r="W979" i="16" s="1"/>
  <c r="N979" i="16"/>
  <c r="O979" i="16"/>
  <c r="X979" i="16"/>
  <c r="AA979" i="16"/>
  <c r="AF979" i="16"/>
  <c r="AH979" i="16"/>
  <c r="AI979" i="16" s="1"/>
  <c r="AK979" i="16"/>
  <c r="AN979" i="16"/>
  <c r="AO979" i="16" s="1"/>
  <c r="AP979" i="16" s="1"/>
  <c r="AQ979" i="16"/>
  <c r="K980" i="16"/>
  <c r="W980" i="16" s="1"/>
  <c r="N980" i="16"/>
  <c r="O980" i="16"/>
  <c r="X980" i="16"/>
  <c r="AA980" i="16"/>
  <c r="AF980" i="16"/>
  <c r="AH980" i="16"/>
  <c r="AI980" i="16" s="1"/>
  <c r="AK980" i="16"/>
  <c r="AN980" i="16"/>
  <c r="AO980" i="16" s="1"/>
  <c r="AQ980" i="16"/>
  <c r="K981" i="16"/>
  <c r="W981" i="16" s="1"/>
  <c r="N981" i="16"/>
  <c r="O981" i="16"/>
  <c r="X981" i="16"/>
  <c r="AA981" i="16"/>
  <c r="AF981" i="16"/>
  <c r="AH981" i="16"/>
  <c r="AI981" i="16" s="1"/>
  <c r="AK981" i="16"/>
  <c r="AN981" i="16"/>
  <c r="AO981" i="16" s="1"/>
  <c r="AQ981" i="16"/>
  <c r="K982" i="16"/>
  <c r="W982" i="16" s="1"/>
  <c r="N982" i="16"/>
  <c r="O982" i="16"/>
  <c r="X982" i="16"/>
  <c r="AA982" i="16"/>
  <c r="AB982" i="16" s="1"/>
  <c r="AF982" i="16"/>
  <c r="AH982" i="16"/>
  <c r="AI982" i="16" s="1"/>
  <c r="AK982" i="16"/>
  <c r="AN982" i="16"/>
  <c r="AO982" i="16" s="1"/>
  <c r="AP982" i="16" s="1"/>
  <c r="AQ982" i="16"/>
  <c r="K983" i="16"/>
  <c r="W983" i="16" s="1"/>
  <c r="N983" i="16"/>
  <c r="O983" i="16"/>
  <c r="X983" i="16"/>
  <c r="AA983" i="16"/>
  <c r="AB983" i="16" s="1"/>
  <c r="AF983" i="16"/>
  <c r="AH983" i="16"/>
  <c r="AI983" i="16" s="1"/>
  <c r="AK983" i="16"/>
  <c r="AN983" i="16"/>
  <c r="AQ983" i="16"/>
  <c r="K984" i="16"/>
  <c r="W984" i="16" s="1"/>
  <c r="N984" i="16"/>
  <c r="O984" i="16"/>
  <c r="X984" i="16"/>
  <c r="AA984" i="16"/>
  <c r="AB984" i="16" s="1"/>
  <c r="AF984" i="16"/>
  <c r="AH984" i="16"/>
  <c r="AI984" i="16" s="1"/>
  <c r="AK984" i="16"/>
  <c r="AN984" i="16"/>
  <c r="AQ984" i="16"/>
  <c r="K985" i="16"/>
  <c r="W985" i="16" s="1"/>
  <c r="N985" i="16"/>
  <c r="O985" i="16"/>
  <c r="X985" i="16"/>
  <c r="AA985" i="16"/>
  <c r="AB985" i="16" s="1"/>
  <c r="AF985" i="16"/>
  <c r="AH985" i="16"/>
  <c r="AI985" i="16" s="1"/>
  <c r="AK985" i="16"/>
  <c r="AN985" i="16"/>
  <c r="AO985" i="16" s="1"/>
  <c r="AQ985" i="16"/>
  <c r="K986" i="16"/>
  <c r="W986" i="16" s="1"/>
  <c r="N986" i="16"/>
  <c r="O986" i="16"/>
  <c r="X986" i="16"/>
  <c r="AA986" i="16"/>
  <c r="AF986" i="16"/>
  <c r="AH986" i="16"/>
  <c r="AI986" i="16" s="1"/>
  <c r="AK986" i="16"/>
  <c r="AN986" i="16"/>
  <c r="AO986" i="16" s="1"/>
  <c r="AP986" i="16" s="1"/>
  <c r="AQ986" i="16"/>
  <c r="K987" i="16"/>
  <c r="W987" i="16" s="1"/>
  <c r="N987" i="16"/>
  <c r="O987" i="16"/>
  <c r="X987" i="16"/>
  <c r="AA987" i="16"/>
  <c r="AF987" i="16"/>
  <c r="AH987" i="16"/>
  <c r="AI987" i="16" s="1"/>
  <c r="AK987" i="16"/>
  <c r="AN987" i="16"/>
  <c r="AO987" i="16" s="1"/>
  <c r="AP987" i="16" s="1"/>
  <c r="AQ987" i="16"/>
  <c r="K988" i="16"/>
  <c r="W988" i="16" s="1"/>
  <c r="N988" i="16"/>
  <c r="O988" i="16"/>
  <c r="X988" i="16"/>
  <c r="AA988" i="16"/>
  <c r="AF988" i="16"/>
  <c r="AH988" i="16"/>
  <c r="AI988" i="16" s="1"/>
  <c r="AK988" i="16"/>
  <c r="AN988" i="16"/>
  <c r="AQ988" i="16"/>
  <c r="K989" i="16"/>
  <c r="W989" i="16" s="1"/>
  <c r="N989" i="16"/>
  <c r="O989" i="16"/>
  <c r="X989" i="16"/>
  <c r="AA989" i="16"/>
  <c r="AF989" i="16"/>
  <c r="AH989" i="16"/>
  <c r="AI989" i="16" s="1"/>
  <c r="AK989" i="16"/>
  <c r="AN989" i="16"/>
  <c r="AO989" i="16" s="1"/>
  <c r="AQ989" i="16"/>
  <c r="K990" i="16"/>
  <c r="W990" i="16" s="1"/>
  <c r="N990" i="16"/>
  <c r="O990" i="16"/>
  <c r="X990" i="16"/>
  <c r="AA990" i="16"/>
  <c r="AB990" i="16" s="1"/>
  <c r="AF990" i="16"/>
  <c r="AH990" i="16"/>
  <c r="AI990" i="16" s="1"/>
  <c r="AK990" i="16"/>
  <c r="AN990" i="16"/>
  <c r="AO990" i="16" s="1"/>
  <c r="AP990" i="16" s="1"/>
  <c r="AQ990" i="16"/>
  <c r="K991" i="16"/>
  <c r="W991" i="16" s="1"/>
  <c r="N991" i="16"/>
  <c r="O991" i="16"/>
  <c r="X991" i="16"/>
  <c r="AA991" i="16"/>
  <c r="AB991" i="16" s="1"/>
  <c r="AF991" i="16"/>
  <c r="AH991" i="16"/>
  <c r="AI991" i="16" s="1"/>
  <c r="AK991" i="16"/>
  <c r="AN991" i="16"/>
  <c r="AO991" i="16" s="1"/>
  <c r="AQ991" i="16"/>
  <c r="K992" i="16"/>
  <c r="W992" i="16" s="1"/>
  <c r="N992" i="16"/>
  <c r="O992" i="16"/>
  <c r="X992" i="16"/>
  <c r="AA992" i="16"/>
  <c r="AB992" i="16" s="1"/>
  <c r="AF992" i="16"/>
  <c r="AH992" i="16"/>
  <c r="AI992" i="16" s="1"/>
  <c r="AK992" i="16"/>
  <c r="AN992" i="16"/>
  <c r="AQ992" i="16"/>
  <c r="K993" i="16"/>
  <c r="W993" i="16" s="1"/>
  <c r="N993" i="16"/>
  <c r="O993" i="16"/>
  <c r="X993" i="16"/>
  <c r="AA993" i="16"/>
  <c r="AB993" i="16" s="1"/>
  <c r="AF993" i="16"/>
  <c r="AH993" i="16"/>
  <c r="AI993" i="16" s="1"/>
  <c r="AK993" i="16"/>
  <c r="AN993" i="16"/>
  <c r="AQ993" i="16"/>
  <c r="K994" i="16"/>
  <c r="W994" i="16" s="1"/>
  <c r="N994" i="16"/>
  <c r="O994" i="16"/>
  <c r="X994" i="16"/>
  <c r="AA994" i="16"/>
  <c r="AF994" i="16"/>
  <c r="AH994" i="16"/>
  <c r="AI994" i="16" s="1"/>
  <c r="AK994" i="16"/>
  <c r="AN994" i="16"/>
  <c r="AO994" i="16" s="1"/>
  <c r="AP994" i="16" s="1"/>
  <c r="AQ994" i="16"/>
  <c r="K995" i="16"/>
  <c r="W995" i="16" s="1"/>
  <c r="N995" i="16"/>
  <c r="O995" i="16"/>
  <c r="X995" i="16"/>
  <c r="AA995" i="16"/>
  <c r="AF995" i="16"/>
  <c r="AH995" i="16"/>
  <c r="AI995" i="16" s="1"/>
  <c r="AK995" i="16"/>
  <c r="AN995" i="16"/>
  <c r="AO995" i="16" s="1"/>
  <c r="AP995" i="16" s="1"/>
  <c r="AQ995" i="16"/>
  <c r="K996" i="16"/>
  <c r="W996" i="16" s="1"/>
  <c r="N996" i="16"/>
  <c r="O996" i="16"/>
  <c r="X996" i="16"/>
  <c r="AA996" i="16"/>
  <c r="AE996" i="16" s="1"/>
  <c r="AF996" i="16"/>
  <c r="AH996" i="16"/>
  <c r="AI996" i="16" s="1"/>
  <c r="AK996" i="16"/>
  <c r="AN996" i="16"/>
  <c r="AO996" i="16" s="1"/>
  <c r="AQ996" i="16"/>
  <c r="K997" i="16"/>
  <c r="W997" i="16" s="1"/>
  <c r="N997" i="16"/>
  <c r="O997" i="16"/>
  <c r="X997" i="16"/>
  <c r="AA997" i="16"/>
  <c r="AF997" i="16"/>
  <c r="AH997" i="16"/>
  <c r="AI997" i="16" s="1"/>
  <c r="AK997" i="16"/>
  <c r="AN997" i="16"/>
  <c r="AO997" i="16" s="1"/>
  <c r="AQ997" i="16"/>
  <c r="K998" i="16"/>
  <c r="W998" i="16" s="1"/>
  <c r="N998" i="16"/>
  <c r="O998" i="16"/>
  <c r="X998" i="16"/>
  <c r="AA998" i="16"/>
  <c r="AB998" i="16" s="1"/>
  <c r="AF998" i="16"/>
  <c r="AH998" i="16"/>
  <c r="AI998" i="16" s="1"/>
  <c r="AK998" i="16"/>
  <c r="AN998" i="16"/>
  <c r="AO998" i="16" s="1"/>
  <c r="AP998" i="16" s="1"/>
  <c r="AQ998" i="16"/>
  <c r="K999" i="16"/>
  <c r="W999" i="16" s="1"/>
  <c r="N999" i="16"/>
  <c r="O999" i="16"/>
  <c r="X999" i="16"/>
  <c r="AA999" i="16"/>
  <c r="AB999" i="16" s="1"/>
  <c r="AF999" i="16"/>
  <c r="AH999" i="16"/>
  <c r="AI999" i="16" s="1"/>
  <c r="AK999" i="16"/>
  <c r="AN999" i="16"/>
  <c r="AQ999" i="16"/>
  <c r="K1000" i="16"/>
  <c r="W1000" i="16" s="1"/>
  <c r="N1000" i="16"/>
  <c r="O1000" i="16"/>
  <c r="X1000" i="16"/>
  <c r="AA1000" i="16"/>
  <c r="AB1000" i="16" s="1"/>
  <c r="AF1000" i="16"/>
  <c r="AH1000" i="16"/>
  <c r="AI1000" i="16" s="1"/>
  <c r="AK1000" i="16"/>
  <c r="AN1000" i="16"/>
  <c r="AQ1000" i="16"/>
  <c r="K1001" i="16"/>
  <c r="W1001" i="16" s="1"/>
  <c r="N1001" i="16"/>
  <c r="O1001" i="16"/>
  <c r="X1001" i="16"/>
  <c r="AA1001" i="16"/>
  <c r="AB1001" i="16" s="1"/>
  <c r="AF1001" i="16"/>
  <c r="AH1001" i="16"/>
  <c r="AI1001" i="16" s="1"/>
  <c r="AK1001" i="16"/>
  <c r="AL1001" i="16" s="1"/>
  <c r="AN1001" i="16"/>
  <c r="AO1001" i="16" s="1"/>
  <c r="AQ1001" i="16"/>
  <c r="K1002" i="16"/>
  <c r="W1002" i="16" s="1"/>
  <c r="N1002" i="16"/>
  <c r="O1002" i="16"/>
  <c r="X1002" i="16"/>
  <c r="AA1002" i="16"/>
  <c r="AF1002" i="16"/>
  <c r="AH1002" i="16"/>
  <c r="AI1002" i="16" s="1"/>
  <c r="AK1002" i="16"/>
  <c r="AN1002" i="16"/>
  <c r="AO1002" i="16" s="1"/>
  <c r="AP1002" i="16" s="1"/>
  <c r="AQ1002" i="16"/>
  <c r="K1003" i="16"/>
  <c r="W1003" i="16" s="1"/>
  <c r="N1003" i="16"/>
  <c r="O1003" i="16"/>
  <c r="X1003" i="16"/>
  <c r="AA1003" i="16"/>
  <c r="AF1003" i="16"/>
  <c r="AH1003" i="16"/>
  <c r="AI1003" i="16" s="1"/>
  <c r="AK1003" i="16"/>
  <c r="AN1003" i="16"/>
  <c r="AO1003" i="16" s="1"/>
  <c r="AQ1003" i="16"/>
  <c r="K1004" i="16"/>
  <c r="W1004" i="16" s="1"/>
  <c r="N1004" i="16"/>
  <c r="O1004" i="16"/>
  <c r="X1004" i="16"/>
  <c r="AA1004" i="16"/>
  <c r="AE1004" i="16" s="1"/>
  <c r="AF1004" i="16"/>
  <c r="AH1004" i="16"/>
  <c r="AI1004" i="16" s="1"/>
  <c r="AK1004" i="16"/>
  <c r="AN1004" i="16"/>
  <c r="AO1004" i="16" s="1"/>
  <c r="AQ1004" i="16"/>
  <c r="K1005" i="16"/>
  <c r="W1005" i="16" s="1"/>
  <c r="N1005" i="16"/>
  <c r="O1005" i="16"/>
  <c r="X1005" i="16"/>
  <c r="AA1005" i="16"/>
  <c r="AE1005" i="16" s="1"/>
  <c r="AF1005" i="16"/>
  <c r="AH1005" i="16"/>
  <c r="AI1005" i="16" s="1"/>
  <c r="AK1005" i="16"/>
  <c r="AN1005" i="16"/>
  <c r="AO1005" i="16" s="1"/>
  <c r="AQ1005" i="16"/>
  <c r="K1006" i="16"/>
  <c r="W1006" i="16" s="1"/>
  <c r="N1006" i="16"/>
  <c r="O1006" i="16"/>
  <c r="X1006" i="16"/>
  <c r="AA1006" i="16"/>
  <c r="AB1006" i="16" s="1"/>
  <c r="AF1006" i="16"/>
  <c r="AH1006" i="16"/>
  <c r="AI1006" i="16" s="1"/>
  <c r="AK1006" i="16"/>
  <c r="AN1006" i="16"/>
  <c r="AO1006" i="16" s="1"/>
  <c r="AP1006" i="16" s="1"/>
  <c r="AQ1006" i="16"/>
  <c r="K1007" i="16"/>
  <c r="W1007" i="16" s="1"/>
  <c r="N1007" i="16"/>
  <c r="O1007" i="16"/>
  <c r="X1007" i="16"/>
  <c r="AA1007" i="16"/>
  <c r="AB1007" i="16" s="1"/>
  <c r="AF1007" i="16"/>
  <c r="AH1007" i="16"/>
  <c r="AI1007" i="16" s="1"/>
  <c r="AK1007" i="16"/>
  <c r="AN1007" i="16"/>
  <c r="AO1007" i="16" s="1"/>
  <c r="AQ1007" i="16"/>
  <c r="K1008" i="16"/>
  <c r="W1008" i="16" s="1"/>
  <c r="N1008" i="16"/>
  <c r="O1008" i="16"/>
  <c r="X1008" i="16"/>
  <c r="AA1008" i="16"/>
  <c r="AB1008" i="16" s="1"/>
  <c r="AF1008" i="16"/>
  <c r="AH1008" i="16"/>
  <c r="AI1008" i="16" s="1"/>
  <c r="AK1008" i="16"/>
  <c r="AN1008" i="16"/>
  <c r="AQ1008" i="16"/>
  <c r="K1009" i="16"/>
  <c r="W1009" i="16" s="1"/>
  <c r="N1009" i="16"/>
  <c r="O1009" i="16"/>
  <c r="X1009" i="16"/>
  <c r="AA1009" i="16"/>
  <c r="AB1009" i="16" s="1"/>
  <c r="AF1009" i="16"/>
  <c r="AH1009" i="16"/>
  <c r="AI1009" i="16" s="1"/>
  <c r="AK1009" i="16"/>
  <c r="AL1009" i="16" s="1"/>
  <c r="AN1009" i="16"/>
  <c r="AO1009" i="16" s="1"/>
  <c r="AQ1009" i="16"/>
  <c r="K1010" i="16"/>
  <c r="W1010" i="16" s="1"/>
  <c r="N1010" i="16"/>
  <c r="O1010" i="16"/>
  <c r="X1010" i="16"/>
  <c r="AA1010" i="16"/>
  <c r="AF1010" i="16"/>
  <c r="AH1010" i="16"/>
  <c r="AI1010" i="16" s="1"/>
  <c r="AK1010" i="16"/>
  <c r="AN1010" i="16"/>
  <c r="AO1010" i="16" s="1"/>
  <c r="AQ1010" i="16"/>
  <c r="K1011" i="16"/>
  <c r="W1011" i="16" s="1"/>
  <c r="N1011" i="16"/>
  <c r="O1011" i="16"/>
  <c r="X1011" i="16"/>
  <c r="AA1011" i="16"/>
  <c r="AF1011" i="16"/>
  <c r="AH1011" i="16"/>
  <c r="AI1011" i="16" s="1"/>
  <c r="AK1011" i="16"/>
  <c r="AN1011" i="16"/>
  <c r="AO1011" i="16" s="1"/>
  <c r="AP1011" i="16" s="1"/>
  <c r="AQ1011" i="16"/>
  <c r="K1012" i="16"/>
  <c r="W1012" i="16" s="1"/>
  <c r="N1012" i="16"/>
  <c r="O1012" i="16"/>
  <c r="X1012" i="16"/>
  <c r="AA1012" i="16"/>
  <c r="AF1012" i="16"/>
  <c r="AH1012" i="16"/>
  <c r="AI1012" i="16" s="1"/>
  <c r="AK1012" i="16"/>
  <c r="AN1012" i="16"/>
  <c r="AO1012" i="16" s="1"/>
  <c r="AQ1012" i="16"/>
  <c r="K1013" i="16"/>
  <c r="W1013" i="16" s="1"/>
  <c r="N1013" i="16"/>
  <c r="O1013" i="16"/>
  <c r="X1013" i="16"/>
  <c r="AA1013" i="16"/>
  <c r="AF1013" i="16"/>
  <c r="AH1013" i="16"/>
  <c r="AI1013" i="16" s="1"/>
  <c r="AK1013" i="16"/>
  <c r="AN1013" i="16"/>
  <c r="AO1013" i="16" s="1"/>
  <c r="AQ1013" i="16"/>
  <c r="K1014" i="16"/>
  <c r="W1014" i="16" s="1"/>
  <c r="N1014" i="16"/>
  <c r="O1014" i="16"/>
  <c r="X1014" i="16"/>
  <c r="AA1014" i="16"/>
  <c r="AB1014" i="16" s="1"/>
  <c r="AF1014" i="16"/>
  <c r="AH1014" i="16"/>
  <c r="AI1014" i="16" s="1"/>
  <c r="AK1014" i="16"/>
  <c r="AN1014" i="16"/>
  <c r="AO1014" i="16" s="1"/>
  <c r="AP1014" i="16" s="1"/>
  <c r="AQ1014" i="16"/>
  <c r="K1015" i="16"/>
  <c r="W1015" i="16" s="1"/>
  <c r="N1015" i="16"/>
  <c r="O1015" i="16"/>
  <c r="X1015" i="16"/>
  <c r="AA1015" i="16"/>
  <c r="AB1015" i="16" s="1"/>
  <c r="AF1015" i="16"/>
  <c r="AH1015" i="16"/>
  <c r="AI1015" i="16" s="1"/>
  <c r="AK1015" i="16"/>
  <c r="AN1015" i="16"/>
  <c r="AQ1015" i="16"/>
  <c r="K1016" i="16"/>
  <c r="W1016" i="16" s="1"/>
  <c r="N1016" i="16"/>
  <c r="O1016" i="16"/>
  <c r="X1016" i="16"/>
  <c r="AA1016" i="16"/>
  <c r="AB1016" i="16" s="1"/>
  <c r="AF1016" i="16"/>
  <c r="AH1016" i="16"/>
  <c r="AI1016" i="16" s="1"/>
  <c r="AK1016" i="16"/>
  <c r="AN1016" i="16"/>
  <c r="AQ1016" i="16"/>
  <c r="K1017" i="16"/>
  <c r="W1017" i="16" s="1"/>
  <c r="N1017" i="16"/>
  <c r="O1017" i="16"/>
  <c r="X1017" i="16"/>
  <c r="AA1017" i="16"/>
  <c r="AB1017" i="16" s="1"/>
  <c r="AF1017" i="16"/>
  <c r="AH1017" i="16"/>
  <c r="AI1017" i="16" s="1"/>
  <c r="AK1017" i="16"/>
  <c r="AL1017" i="16" s="1"/>
  <c r="AN1017" i="16"/>
  <c r="AO1017" i="16" s="1"/>
  <c r="AQ1017" i="16"/>
  <c r="K1018" i="16"/>
  <c r="W1018" i="16" s="1"/>
  <c r="N1018" i="16"/>
  <c r="O1018" i="16"/>
  <c r="X1018" i="16"/>
  <c r="AA1018" i="16"/>
  <c r="AF1018" i="16"/>
  <c r="AH1018" i="16"/>
  <c r="AI1018" i="16" s="1"/>
  <c r="AK1018" i="16"/>
  <c r="AN1018" i="16"/>
  <c r="AO1018" i="16" s="1"/>
  <c r="AP1018" i="16" s="1"/>
  <c r="AQ1018" i="16"/>
  <c r="K1019" i="16"/>
  <c r="W1019" i="16" s="1"/>
  <c r="N1019" i="16"/>
  <c r="O1019" i="16"/>
  <c r="X1019" i="16"/>
  <c r="AA1019" i="16"/>
  <c r="AF1019" i="16"/>
  <c r="AH1019" i="16"/>
  <c r="AI1019" i="16" s="1"/>
  <c r="AK1019" i="16"/>
  <c r="AN1019" i="16"/>
  <c r="AO1019" i="16" s="1"/>
  <c r="AQ1019" i="16"/>
  <c r="K1020" i="16"/>
  <c r="W1020" i="16" s="1"/>
  <c r="N1020" i="16"/>
  <c r="O1020" i="16"/>
  <c r="X1020" i="16"/>
  <c r="AA1020" i="16"/>
  <c r="AF1020" i="16"/>
  <c r="AH1020" i="16"/>
  <c r="AI1020" i="16" s="1"/>
  <c r="AK1020" i="16"/>
  <c r="AN1020" i="16"/>
  <c r="AO1020" i="16" s="1"/>
  <c r="AQ1020" i="16"/>
  <c r="K1021" i="16"/>
  <c r="W1021" i="16" s="1"/>
  <c r="N1021" i="16"/>
  <c r="O1021" i="16"/>
  <c r="X1021" i="16"/>
  <c r="AA1021" i="16"/>
  <c r="AF1021" i="16"/>
  <c r="AH1021" i="16"/>
  <c r="AI1021" i="16" s="1"/>
  <c r="AK1021" i="16"/>
  <c r="AN1021" i="16"/>
  <c r="AO1021" i="16" s="1"/>
  <c r="AQ1021" i="16"/>
  <c r="K1022" i="16"/>
  <c r="W1022" i="16" s="1"/>
  <c r="N1022" i="16"/>
  <c r="O1022" i="16"/>
  <c r="X1022" i="16"/>
  <c r="AA1022" i="16"/>
  <c r="AB1022" i="16" s="1"/>
  <c r="AF1022" i="16"/>
  <c r="AH1022" i="16"/>
  <c r="AI1022" i="16" s="1"/>
  <c r="AK1022" i="16"/>
  <c r="AN1022" i="16"/>
  <c r="AO1022" i="16" s="1"/>
  <c r="AP1022" i="16" s="1"/>
  <c r="AQ1022" i="16"/>
  <c r="K1023" i="16"/>
  <c r="W1023" i="16" s="1"/>
  <c r="N1023" i="16"/>
  <c r="O1023" i="16"/>
  <c r="X1023" i="16"/>
  <c r="AA1023" i="16"/>
  <c r="AB1023" i="16" s="1"/>
  <c r="AF1023" i="16"/>
  <c r="AH1023" i="16"/>
  <c r="AI1023" i="16" s="1"/>
  <c r="AK1023" i="16"/>
  <c r="AN1023" i="16"/>
  <c r="AO1023" i="16" s="1"/>
  <c r="AQ1023" i="16"/>
  <c r="K1024" i="16"/>
  <c r="W1024" i="16" s="1"/>
  <c r="N1024" i="16"/>
  <c r="O1024" i="16"/>
  <c r="X1024" i="16"/>
  <c r="AA1024" i="16"/>
  <c r="AB1024" i="16" s="1"/>
  <c r="AF1024" i="16"/>
  <c r="AH1024" i="16"/>
  <c r="AI1024" i="16" s="1"/>
  <c r="AK1024" i="16"/>
  <c r="AN1024" i="16"/>
  <c r="AQ1024" i="16"/>
  <c r="K1025" i="16"/>
  <c r="W1025" i="16" s="1"/>
  <c r="N1025" i="16"/>
  <c r="O1025" i="16"/>
  <c r="X1025" i="16"/>
  <c r="AA1025" i="16"/>
  <c r="AB1025" i="16" s="1"/>
  <c r="AF1025" i="16"/>
  <c r="AH1025" i="16"/>
  <c r="AI1025" i="16" s="1"/>
  <c r="AK1025" i="16"/>
  <c r="AN1025" i="16"/>
  <c r="AO1025" i="16" s="1"/>
  <c r="AQ1025" i="16"/>
  <c r="K1026" i="16"/>
  <c r="W1026" i="16" s="1"/>
  <c r="N1026" i="16"/>
  <c r="O1026" i="16"/>
  <c r="X1026" i="16"/>
  <c r="AA1026" i="16"/>
  <c r="AF1026" i="16"/>
  <c r="AH1026" i="16"/>
  <c r="AI1026" i="16" s="1"/>
  <c r="AK1026" i="16"/>
  <c r="AN1026" i="16"/>
  <c r="AO1026" i="16" s="1"/>
  <c r="AQ1026" i="16"/>
  <c r="K1027" i="16"/>
  <c r="W1027" i="16" s="1"/>
  <c r="N1027" i="16"/>
  <c r="O1027" i="16"/>
  <c r="X1027" i="16"/>
  <c r="AA1027" i="16"/>
  <c r="AF1027" i="16"/>
  <c r="AH1027" i="16"/>
  <c r="AI1027" i="16" s="1"/>
  <c r="AK1027" i="16"/>
  <c r="AN1027" i="16"/>
  <c r="AO1027" i="16" s="1"/>
  <c r="AP1027" i="16" s="1"/>
  <c r="AQ1027" i="16"/>
  <c r="K1028" i="16"/>
  <c r="W1028" i="16" s="1"/>
  <c r="N1028" i="16"/>
  <c r="O1028" i="16"/>
  <c r="X1028" i="16"/>
  <c r="AA1028" i="16"/>
  <c r="AF1028" i="16"/>
  <c r="AH1028" i="16"/>
  <c r="AI1028" i="16" s="1"/>
  <c r="AK1028" i="16"/>
  <c r="AN1028" i="16"/>
  <c r="AO1028" i="16" s="1"/>
  <c r="AQ1028" i="16"/>
  <c r="K1029" i="16"/>
  <c r="W1029" i="16" s="1"/>
  <c r="N1029" i="16"/>
  <c r="O1029" i="16"/>
  <c r="X1029" i="16"/>
  <c r="AA1029" i="16"/>
  <c r="AF1029" i="16"/>
  <c r="AH1029" i="16"/>
  <c r="AI1029" i="16" s="1"/>
  <c r="AK1029" i="16"/>
  <c r="AN1029" i="16"/>
  <c r="AO1029" i="16" s="1"/>
  <c r="AQ1029" i="16"/>
  <c r="K1030" i="16"/>
  <c r="W1030" i="16" s="1"/>
  <c r="N1030" i="16"/>
  <c r="O1030" i="16"/>
  <c r="X1030" i="16"/>
  <c r="AA1030" i="16"/>
  <c r="AB1030" i="16" s="1"/>
  <c r="AF1030" i="16"/>
  <c r="AH1030" i="16"/>
  <c r="AI1030" i="16" s="1"/>
  <c r="AK1030" i="16"/>
  <c r="AN1030" i="16"/>
  <c r="AO1030" i="16" s="1"/>
  <c r="AP1030" i="16" s="1"/>
  <c r="AQ1030" i="16"/>
  <c r="K1031" i="16"/>
  <c r="W1031" i="16" s="1"/>
  <c r="N1031" i="16"/>
  <c r="O1031" i="16"/>
  <c r="X1031" i="16"/>
  <c r="AA1031" i="16"/>
  <c r="AB1031" i="16" s="1"/>
  <c r="AF1031" i="16"/>
  <c r="AH1031" i="16"/>
  <c r="AI1031" i="16" s="1"/>
  <c r="AK1031" i="16"/>
  <c r="AN1031" i="16"/>
  <c r="AQ1031" i="16"/>
  <c r="K1032" i="16"/>
  <c r="W1032" i="16" s="1"/>
  <c r="N1032" i="16"/>
  <c r="O1032" i="16"/>
  <c r="X1032" i="16"/>
  <c r="AA1032" i="16"/>
  <c r="AB1032" i="16" s="1"/>
  <c r="AF1032" i="16"/>
  <c r="AH1032" i="16"/>
  <c r="AI1032" i="16" s="1"/>
  <c r="AK1032" i="16"/>
  <c r="AN1032" i="16"/>
  <c r="AQ1032" i="16"/>
  <c r="K1033" i="16"/>
  <c r="W1033" i="16" s="1"/>
  <c r="N1033" i="16"/>
  <c r="O1033" i="16"/>
  <c r="X1033" i="16"/>
  <c r="AA1033" i="16"/>
  <c r="AB1033" i="16" s="1"/>
  <c r="AF1033" i="16"/>
  <c r="AH1033" i="16"/>
  <c r="AI1033" i="16" s="1"/>
  <c r="AK1033" i="16"/>
  <c r="AN1033" i="16"/>
  <c r="AO1033" i="16" s="1"/>
  <c r="AQ1033" i="16"/>
  <c r="K1034" i="16"/>
  <c r="W1034" i="16" s="1"/>
  <c r="N1034" i="16"/>
  <c r="O1034" i="16"/>
  <c r="X1034" i="16"/>
  <c r="AA1034" i="16"/>
  <c r="AF1034" i="16"/>
  <c r="AH1034" i="16"/>
  <c r="AI1034" i="16" s="1"/>
  <c r="AK1034" i="16"/>
  <c r="AN1034" i="16"/>
  <c r="AO1034" i="16" s="1"/>
  <c r="AQ1034" i="16"/>
  <c r="K1035" i="16"/>
  <c r="W1035" i="16" s="1"/>
  <c r="N1035" i="16"/>
  <c r="O1035" i="16"/>
  <c r="X1035" i="16"/>
  <c r="AA1035" i="16"/>
  <c r="AF1035" i="16"/>
  <c r="AH1035" i="16"/>
  <c r="AI1035" i="16" s="1"/>
  <c r="AK1035" i="16"/>
  <c r="AN1035" i="16"/>
  <c r="AO1035" i="16" s="1"/>
  <c r="AQ1035" i="16"/>
  <c r="K1036" i="16"/>
  <c r="W1036" i="16" s="1"/>
  <c r="N1036" i="16"/>
  <c r="O1036" i="16"/>
  <c r="X1036" i="16"/>
  <c r="AA1036" i="16"/>
  <c r="AF1036" i="16"/>
  <c r="AH1036" i="16"/>
  <c r="AI1036" i="16" s="1"/>
  <c r="AK1036" i="16"/>
  <c r="AN1036" i="16"/>
  <c r="AO1036" i="16" s="1"/>
  <c r="AQ1036" i="16"/>
  <c r="K1037" i="16"/>
  <c r="W1037" i="16" s="1"/>
  <c r="N1037" i="16"/>
  <c r="O1037" i="16"/>
  <c r="X1037" i="16"/>
  <c r="AA1037" i="16"/>
  <c r="AF1037" i="16"/>
  <c r="AH1037" i="16"/>
  <c r="AI1037" i="16" s="1"/>
  <c r="AK1037" i="16"/>
  <c r="AN1037" i="16"/>
  <c r="AO1037" i="16" s="1"/>
  <c r="AQ1037" i="16"/>
  <c r="K1038" i="16"/>
  <c r="W1038" i="16" s="1"/>
  <c r="N1038" i="16"/>
  <c r="O1038" i="16"/>
  <c r="X1038" i="16"/>
  <c r="AA1038" i="16"/>
  <c r="AB1038" i="16" s="1"/>
  <c r="AF1038" i="16"/>
  <c r="AH1038" i="16"/>
  <c r="AI1038" i="16" s="1"/>
  <c r="AK1038" i="16"/>
  <c r="AN1038" i="16"/>
  <c r="AO1038" i="16" s="1"/>
  <c r="AP1038" i="16" s="1"/>
  <c r="AQ1038" i="16"/>
  <c r="K1039" i="16"/>
  <c r="W1039" i="16" s="1"/>
  <c r="N1039" i="16"/>
  <c r="O1039" i="16"/>
  <c r="X1039" i="16"/>
  <c r="AA1039" i="16"/>
  <c r="AB1039" i="16" s="1"/>
  <c r="AF1039" i="16"/>
  <c r="AH1039" i="16"/>
  <c r="AI1039" i="16" s="1"/>
  <c r="AK1039" i="16"/>
  <c r="AN1039" i="16"/>
  <c r="AO1039" i="16" s="1"/>
  <c r="AQ1039" i="16"/>
  <c r="K1040" i="16"/>
  <c r="W1040" i="16" s="1"/>
  <c r="N1040" i="16"/>
  <c r="O1040" i="16"/>
  <c r="X1040" i="16"/>
  <c r="AA1040" i="16"/>
  <c r="AB1040" i="16" s="1"/>
  <c r="AF1040" i="16"/>
  <c r="AH1040" i="16"/>
  <c r="AI1040" i="16" s="1"/>
  <c r="AK1040" i="16"/>
  <c r="AN1040" i="16"/>
  <c r="AQ1040" i="16"/>
  <c r="K1041" i="16"/>
  <c r="W1041" i="16" s="1"/>
  <c r="N1041" i="16"/>
  <c r="O1041" i="16"/>
  <c r="X1041" i="16"/>
  <c r="AA1041" i="16"/>
  <c r="AB1041" i="16" s="1"/>
  <c r="AF1041" i="16"/>
  <c r="AH1041" i="16"/>
  <c r="AI1041" i="16" s="1"/>
  <c r="AK1041" i="16"/>
  <c r="AN1041" i="16"/>
  <c r="AO1041" i="16" s="1"/>
  <c r="AQ1041" i="16"/>
  <c r="K1042" i="16"/>
  <c r="W1042" i="16" s="1"/>
  <c r="N1042" i="16"/>
  <c r="O1042" i="16"/>
  <c r="X1042" i="16"/>
  <c r="AA1042" i="16"/>
  <c r="AF1042" i="16"/>
  <c r="AH1042" i="16"/>
  <c r="AI1042" i="16" s="1"/>
  <c r="AK1042" i="16"/>
  <c r="AN1042" i="16"/>
  <c r="AO1042" i="16" s="1"/>
  <c r="AQ1042" i="16"/>
  <c r="K1043" i="16"/>
  <c r="W1043" i="16" s="1"/>
  <c r="N1043" i="16"/>
  <c r="O1043" i="16"/>
  <c r="X1043" i="16"/>
  <c r="AA1043" i="16"/>
  <c r="AF1043" i="16"/>
  <c r="AH1043" i="16"/>
  <c r="AI1043" i="16" s="1"/>
  <c r="AK1043" i="16"/>
  <c r="AN1043" i="16"/>
  <c r="AO1043" i="16" s="1"/>
  <c r="AQ1043" i="16"/>
  <c r="K1044" i="16"/>
  <c r="W1044" i="16" s="1"/>
  <c r="N1044" i="16"/>
  <c r="O1044" i="16"/>
  <c r="X1044" i="16"/>
  <c r="AA1044" i="16"/>
  <c r="AF1044" i="16"/>
  <c r="AH1044" i="16"/>
  <c r="AI1044" i="16" s="1"/>
  <c r="AK1044" i="16"/>
  <c r="AN1044" i="16"/>
  <c r="AO1044" i="16" s="1"/>
  <c r="AQ1044" i="16"/>
  <c r="K1045" i="16"/>
  <c r="W1045" i="16" s="1"/>
  <c r="N1045" i="16"/>
  <c r="O1045" i="16"/>
  <c r="X1045" i="16"/>
  <c r="AA1045" i="16"/>
  <c r="AF1045" i="16"/>
  <c r="AH1045" i="16"/>
  <c r="AI1045" i="16" s="1"/>
  <c r="AK1045" i="16"/>
  <c r="AN1045" i="16"/>
  <c r="AO1045" i="16" s="1"/>
  <c r="AQ1045" i="16"/>
  <c r="K1046" i="16"/>
  <c r="W1046" i="16" s="1"/>
  <c r="N1046" i="16"/>
  <c r="O1046" i="16"/>
  <c r="X1046" i="16"/>
  <c r="AA1046" i="16"/>
  <c r="AB1046" i="16" s="1"/>
  <c r="AF1046" i="16"/>
  <c r="AH1046" i="16"/>
  <c r="AI1046" i="16" s="1"/>
  <c r="AK1046" i="16"/>
  <c r="AN1046" i="16"/>
  <c r="AO1046" i="16" s="1"/>
  <c r="AP1046" i="16" s="1"/>
  <c r="AQ1046" i="16"/>
  <c r="K1047" i="16"/>
  <c r="W1047" i="16" s="1"/>
  <c r="N1047" i="16"/>
  <c r="O1047" i="16"/>
  <c r="X1047" i="16"/>
  <c r="AA1047" i="16"/>
  <c r="AB1047" i="16" s="1"/>
  <c r="AF1047" i="16"/>
  <c r="AH1047" i="16"/>
  <c r="AI1047" i="16" s="1"/>
  <c r="AK1047" i="16"/>
  <c r="AN1047" i="16"/>
  <c r="AQ1047" i="16"/>
  <c r="K1048" i="16"/>
  <c r="W1048" i="16" s="1"/>
  <c r="N1048" i="16"/>
  <c r="O1048" i="16"/>
  <c r="X1048" i="16"/>
  <c r="AA1048" i="16"/>
  <c r="AB1048" i="16" s="1"/>
  <c r="AF1048" i="16"/>
  <c r="AH1048" i="16"/>
  <c r="AI1048" i="16" s="1"/>
  <c r="AK1048" i="16"/>
  <c r="AN1048" i="16"/>
  <c r="AO1048" i="16" s="1"/>
  <c r="AQ1048" i="16"/>
  <c r="K1049" i="16"/>
  <c r="W1049" i="16" s="1"/>
  <c r="N1049" i="16"/>
  <c r="O1049" i="16"/>
  <c r="X1049" i="16"/>
  <c r="AA1049" i="16"/>
  <c r="AB1049" i="16" s="1"/>
  <c r="AF1049" i="16"/>
  <c r="AH1049" i="16"/>
  <c r="AI1049" i="16" s="1"/>
  <c r="AK1049" i="16"/>
  <c r="AN1049" i="16"/>
  <c r="AQ1049" i="16"/>
  <c r="K1050" i="16"/>
  <c r="W1050" i="16" s="1"/>
  <c r="N1050" i="16"/>
  <c r="O1050" i="16"/>
  <c r="X1050" i="16"/>
  <c r="AA1050" i="16"/>
  <c r="AF1050" i="16"/>
  <c r="AH1050" i="16"/>
  <c r="AI1050" i="16" s="1"/>
  <c r="AK1050" i="16"/>
  <c r="AN1050" i="16"/>
  <c r="AO1050" i="16" s="1"/>
  <c r="AP1050" i="16" s="1"/>
  <c r="AQ1050" i="16"/>
  <c r="K1051" i="16"/>
  <c r="W1051" i="16" s="1"/>
  <c r="N1051" i="16"/>
  <c r="O1051" i="16"/>
  <c r="X1051" i="16"/>
  <c r="AA1051" i="16"/>
  <c r="AF1051" i="16"/>
  <c r="AH1051" i="16"/>
  <c r="AI1051" i="16" s="1"/>
  <c r="AK1051" i="16"/>
  <c r="AN1051" i="16"/>
  <c r="AO1051" i="16" s="1"/>
  <c r="AQ1051" i="16"/>
  <c r="K1052" i="16"/>
  <c r="W1052" i="16" s="1"/>
  <c r="N1052" i="16"/>
  <c r="O1052" i="16"/>
  <c r="X1052" i="16"/>
  <c r="AA1052" i="16"/>
  <c r="AF1052" i="16"/>
  <c r="AH1052" i="16"/>
  <c r="AI1052" i="16" s="1"/>
  <c r="AK1052" i="16"/>
  <c r="AN1052" i="16"/>
  <c r="AO1052" i="16" s="1"/>
  <c r="AQ1052" i="16"/>
  <c r="K1053" i="16"/>
  <c r="W1053" i="16" s="1"/>
  <c r="N1053" i="16"/>
  <c r="O1053" i="16"/>
  <c r="X1053" i="16"/>
  <c r="AA1053" i="16"/>
  <c r="AF1053" i="16"/>
  <c r="AH1053" i="16"/>
  <c r="AI1053" i="16" s="1"/>
  <c r="AK1053" i="16"/>
  <c r="AN1053" i="16"/>
  <c r="AO1053" i="16" s="1"/>
  <c r="AQ1053" i="16"/>
  <c r="K1054" i="16"/>
  <c r="W1054" i="16" s="1"/>
  <c r="N1054" i="16"/>
  <c r="O1054" i="16"/>
  <c r="X1054" i="16"/>
  <c r="AA1054" i="16"/>
  <c r="AB1054" i="16" s="1"/>
  <c r="AF1054" i="16"/>
  <c r="AH1054" i="16"/>
  <c r="AI1054" i="16" s="1"/>
  <c r="AK1054" i="16"/>
  <c r="AN1054" i="16"/>
  <c r="AO1054" i="16" s="1"/>
  <c r="AP1054" i="16" s="1"/>
  <c r="AQ1054" i="16"/>
  <c r="K1055" i="16"/>
  <c r="W1055" i="16" s="1"/>
  <c r="N1055" i="16"/>
  <c r="O1055" i="16"/>
  <c r="X1055" i="16"/>
  <c r="AA1055" i="16"/>
  <c r="AB1055" i="16" s="1"/>
  <c r="AF1055" i="16"/>
  <c r="AH1055" i="16"/>
  <c r="AI1055" i="16" s="1"/>
  <c r="AK1055" i="16"/>
  <c r="AN1055" i="16"/>
  <c r="AQ1055" i="16"/>
  <c r="K1056" i="16"/>
  <c r="W1056" i="16" s="1"/>
  <c r="N1056" i="16"/>
  <c r="O1056" i="16"/>
  <c r="X1056" i="16"/>
  <c r="AA1056" i="16"/>
  <c r="AB1056" i="16" s="1"/>
  <c r="AF1056" i="16"/>
  <c r="AH1056" i="16"/>
  <c r="AI1056" i="16" s="1"/>
  <c r="AK1056" i="16"/>
  <c r="AN1056" i="16"/>
  <c r="AO1056" i="16" s="1"/>
  <c r="AQ1056" i="16"/>
  <c r="K1057" i="16"/>
  <c r="W1057" i="16" s="1"/>
  <c r="N1057" i="16"/>
  <c r="O1057" i="16"/>
  <c r="X1057" i="16"/>
  <c r="AA1057" i="16"/>
  <c r="AB1057" i="16" s="1"/>
  <c r="AF1057" i="16"/>
  <c r="AH1057" i="16"/>
  <c r="AI1057" i="16" s="1"/>
  <c r="AK1057" i="16"/>
  <c r="AL1057" i="16" s="1"/>
  <c r="AN1057" i="16"/>
  <c r="AQ1057" i="16"/>
  <c r="K1058" i="16"/>
  <c r="W1058" i="16" s="1"/>
  <c r="N1058" i="16"/>
  <c r="O1058" i="16"/>
  <c r="X1058" i="16"/>
  <c r="AA1058" i="16"/>
  <c r="AF1058" i="16"/>
  <c r="AH1058" i="16"/>
  <c r="AI1058" i="16" s="1"/>
  <c r="AK1058" i="16"/>
  <c r="AN1058" i="16"/>
  <c r="AO1058" i="16" s="1"/>
  <c r="AP1058" i="16" s="1"/>
  <c r="AQ1058" i="16"/>
  <c r="K1059" i="16"/>
  <c r="W1059" i="16" s="1"/>
  <c r="N1059" i="16"/>
  <c r="O1059" i="16"/>
  <c r="X1059" i="16"/>
  <c r="AA1059" i="16"/>
  <c r="AF1059" i="16"/>
  <c r="AH1059" i="16"/>
  <c r="AI1059" i="16" s="1"/>
  <c r="AK1059" i="16"/>
  <c r="AN1059" i="16"/>
  <c r="AO1059" i="16" s="1"/>
  <c r="AQ1059" i="16"/>
  <c r="K1060" i="16"/>
  <c r="W1060" i="16" s="1"/>
  <c r="N1060" i="16"/>
  <c r="O1060" i="16"/>
  <c r="X1060" i="16"/>
  <c r="AA1060" i="16"/>
  <c r="AF1060" i="16"/>
  <c r="AH1060" i="16"/>
  <c r="AI1060" i="16" s="1"/>
  <c r="AK1060" i="16"/>
  <c r="AN1060" i="16"/>
  <c r="AO1060" i="16" s="1"/>
  <c r="AQ1060" i="16"/>
  <c r="K1061" i="16"/>
  <c r="W1061" i="16" s="1"/>
  <c r="N1061" i="16"/>
  <c r="O1061" i="16"/>
  <c r="X1061" i="16"/>
  <c r="AA1061" i="16"/>
  <c r="AF1061" i="16"/>
  <c r="AH1061" i="16"/>
  <c r="AI1061" i="16" s="1"/>
  <c r="AK1061" i="16"/>
  <c r="AN1061" i="16"/>
  <c r="AO1061" i="16" s="1"/>
  <c r="AQ1061" i="16"/>
  <c r="K1062" i="16"/>
  <c r="W1062" i="16" s="1"/>
  <c r="N1062" i="16"/>
  <c r="O1062" i="16"/>
  <c r="X1062" i="16"/>
  <c r="AA1062" i="16"/>
  <c r="AB1062" i="16" s="1"/>
  <c r="AF1062" i="16"/>
  <c r="AH1062" i="16"/>
  <c r="AI1062" i="16" s="1"/>
  <c r="AK1062" i="16"/>
  <c r="AN1062" i="16"/>
  <c r="AO1062" i="16" s="1"/>
  <c r="AP1062" i="16" s="1"/>
  <c r="AQ1062" i="16"/>
  <c r="K1063" i="16"/>
  <c r="W1063" i="16" s="1"/>
  <c r="N1063" i="16"/>
  <c r="O1063" i="16"/>
  <c r="X1063" i="16"/>
  <c r="AA1063" i="16"/>
  <c r="AB1063" i="16" s="1"/>
  <c r="AF1063" i="16"/>
  <c r="AH1063" i="16"/>
  <c r="AI1063" i="16" s="1"/>
  <c r="AK1063" i="16"/>
  <c r="AN1063" i="16"/>
  <c r="AQ1063" i="16"/>
  <c r="K1064" i="16"/>
  <c r="W1064" i="16" s="1"/>
  <c r="N1064" i="16"/>
  <c r="O1064" i="16"/>
  <c r="X1064" i="16"/>
  <c r="AA1064" i="16"/>
  <c r="AB1064" i="16" s="1"/>
  <c r="AF1064" i="16"/>
  <c r="AH1064" i="16"/>
  <c r="AI1064" i="16" s="1"/>
  <c r="AK1064" i="16"/>
  <c r="AN1064" i="16"/>
  <c r="AQ1064" i="16"/>
  <c r="K1065" i="16"/>
  <c r="W1065" i="16" s="1"/>
  <c r="N1065" i="16"/>
  <c r="O1065" i="16"/>
  <c r="X1065" i="16"/>
  <c r="AA1065" i="16"/>
  <c r="AE1065" i="16" s="1"/>
  <c r="AF1065" i="16"/>
  <c r="AH1065" i="16"/>
  <c r="AI1065" i="16" s="1"/>
  <c r="AK1065" i="16"/>
  <c r="AL1065" i="16" s="1"/>
  <c r="AN1065" i="16"/>
  <c r="AO1065" i="16" s="1"/>
  <c r="AQ1065" i="16"/>
  <c r="K1066" i="16"/>
  <c r="W1066" i="16" s="1"/>
  <c r="N1066" i="16"/>
  <c r="O1066" i="16"/>
  <c r="X1066" i="16"/>
  <c r="AA1066" i="16"/>
  <c r="AE1066" i="16" s="1"/>
  <c r="AF1066" i="16"/>
  <c r="AH1066" i="16"/>
  <c r="AI1066" i="16" s="1"/>
  <c r="AK1066" i="16"/>
  <c r="AN1066" i="16"/>
  <c r="AO1066" i="16" s="1"/>
  <c r="AP1066" i="16" s="1"/>
  <c r="AQ1066" i="16"/>
  <c r="K1067" i="16"/>
  <c r="W1067" i="16" s="1"/>
  <c r="N1067" i="16"/>
  <c r="O1067" i="16"/>
  <c r="X1067" i="16"/>
  <c r="AA1067" i="16"/>
  <c r="AF1067" i="16"/>
  <c r="AH1067" i="16"/>
  <c r="AI1067" i="16" s="1"/>
  <c r="AK1067" i="16"/>
  <c r="AN1067" i="16"/>
  <c r="AO1067" i="16" s="1"/>
  <c r="AQ1067" i="16"/>
  <c r="K1068" i="16"/>
  <c r="W1068" i="16" s="1"/>
  <c r="N1068" i="16"/>
  <c r="O1068" i="16"/>
  <c r="X1068" i="16"/>
  <c r="AA1068" i="16"/>
  <c r="AF1068" i="16"/>
  <c r="AH1068" i="16"/>
  <c r="AI1068" i="16" s="1"/>
  <c r="AK1068" i="16"/>
  <c r="AN1068" i="16"/>
  <c r="AO1068" i="16" s="1"/>
  <c r="AQ1068" i="16"/>
  <c r="K1069" i="16"/>
  <c r="W1069" i="16" s="1"/>
  <c r="N1069" i="16"/>
  <c r="O1069" i="16"/>
  <c r="X1069" i="16"/>
  <c r="AA1069" i="16"/>
  <c r="AE1069" i="16" s="1"/>
  <c r="AF1069" i="16"/>
  <c r="AH1069" i="16"/>
  <c r="AI1069" i="16" s="1"/>
  <c r="AK1069" i="16"/>
  <c r="AN1069" i="16"/>
  <c r="AO1069" i="16" s="1"/>
  <c r="AQ1069" i="16"/>
  <c r="K1070" i="16"/>
  <c r="W1070" i="16" s="1"/>
  <c r="N1070" i="16"/>
  <c r="O1070" i="16"/>
  <c r="X1070" i="16"/>
  <c r="AA1070" i="16"/>
  <c r="AB1070" i="16" s="1"/>
  <c r="AF1070" i="16"/>
  <c r="AH1070" i="16"/>
  <c r="AI1070" i="16" s="1"/>
  <c r="AK1070" i="16"/>
  <c r="AN1070" i="16"/>
  <c r="AO1070" i="16" s="1"/>
  <c r="AQ1070" i="16"/>
  <c r="K1071" i="16"/>
  <c r="W1071" i="16" s="1"/>
  <c r="N1071" i="16"/>
  <c r="O1071" i="16"/>
  <c r="X1071" i="16"/>
  <c r="AA1071" i="16"/>
  <c r="AB1071" i="16" s="1"/>
  <c r="AF1071" i="16"/>
  <c r="AH1071" i="16"/>
  <c r="AI1071" i="16" s="1"/>
  <c r="AK1071" i="16"/>
  <c r="AN1071" i="16"/>
  <c r="AO1071" i="16" s="1"/>
  <c r="AP1071" i="16" s="1"/>
  <c r="AQ1071" i="16"/>
  <c r="K1072" i="16"/>
  <c r="W1072" i="16" s="1"/>
  <c r="N1072" i="16"/>
  <c r="O1072" i="16"/>
  <c r="X1072" i="16"/>
  <c r="AA1072" i="16"/>
  <c r="AB1072" i="16" s="1"/>
  <c r="AF1072" i="16"/>
  <c r="AH1072" i="16"/>
  <c r="AI1072" i="16" s="1"/>
  <c r="AK1072" i="16"/>
  <c r="AN1072" i="16"/>
  <c r="AQ1072" i="16"/>
  <c r="K1073" i="16"/>
  <c r="W1073" i="16" s="1"/>
  <c r="N1073" i="16"/>
  <c r="O1073" i="16"/>
  <c r="X1073" i="16"/>
  <c r="AA1073" i="16"/>
  <c r="AB1073" i="16" s="1"/>
  <c r="AF1073" i="16"/>
  <c r="AH1073" i="16"/>
  <c r="AI1073" i="16" s="1"/>
  <c r="AK1073" i="16"/>
  <c r="AL1073" i="16" s="1"/>
  <c r="AN1073" i="16"/>
  <c r="AO1073" i="16" s="1"/>
  <c r="AQ1073" i="16"/>
  <c r="K1074" i="16"/>
  <c r="W1074" i="16" s="1"/>
  <c r="N1074" i="16"/>
  <c r="O1074" i="16"/>
  <c r="X1074" i="16"/>
  <c r="AA1074" i="16"/>
  <c r="AF1074" i="16"/>
  <c r="AH1074" i="16"/>
  <c r="AI1074" i="16" s="1"/>
  <c r="AK1074" i="16"/>
  <c r="AN1074" i="16"/>
  <c r="AO1074" i="16" s="1"/>
  <c r="AP1074" i="16" s="1"/>
  <c r="AQ1074" i="16"/>
  <c r="K1075" i="16"/>
  <c r="W1075" i="16" s="1"/>
  <c r="N1075" i="16"/>
  <c r="O1075" i="16"/>
  <c r="X1075" i="16"/>
  <c r="AA1075" i="16"/>
  <c r="AF1075" i="16"/>
  <c r="AH1075" i="16"/>
  <c r="AI1075" i="16" s="1"/>
  <c r="AK1075" i="16"/>
  <c r="AN1075" i="16"/>
  <c r="AO1075" i="16" s="1"/>
  <c r="AQ1075" i="16"/>
  <c r="K1076" i="16"/>
  <c r="W1076" i="16" s="1"/>
  <c r="N1076" i="16"/>
  <c r="O1076" i="16"/>
  <c r="X1076" i="16"/>
  <c r="AA1076" i="16"/>
  <c r="AF1076" i="16"/>
  <c r="AH1076" i="16"/>
  <c r="AI1076" i="16" s="1"/>
  <c r="AK1076" i="16"/>
  <c r="AN1076" i="16"/>
  <c r="AO1076" i="16" s="1"/>
  <c r="AP1076" i="16" s="1"/>
  <c r="AQ1076" i="16"/>
  <c r="K1077" i="16"/>
  <c r="W1077" i="16" s="1"/>
  <c r="N1077" i="16"/>
  <c r="O1077" i="16"/>
  <c r="X1077" i="16"/>
  <c r="AA1077" i="16"/>
  <c r="AF1077" i="16"/>
  <c r="AH1077" i="16"/>
  <c r="AI1077" i="16" s="1"/>
  <c r="AK1077" i="16"/>
  <c r="AN1077" i="16"/>
  <c r="AO1077" i="16" s="1"/>
  <c r="AQ1077" i="16"/>
  <c r="K1078" i="16"/>
  <c r="W1078" i="16" s="1"/>
  <c r="N1078" i="16"/>
  <c r="O1078" i="16"/>
  <c r="X1078" i="16"/>
  <c r="AA1078" i="16"/>
  <c r="AB1078" i="16" s="1"/>
  <c r="AF1078" i="16"/>
  <c r="AH1078" i="16"/>
  <c r="AI1078" i="16" s="1"/>
  <c r="AK1078" i="16"/>
  <c r="AN1078" i="16"/>
  <c r="AO1078" i="16" s="1"/>
  <c r="AQ1078" i="16"/>
  <c r="K1079" i="16"/>
  <c r="W1079" i="16" s="1"/>
  <c r="N1079" i="16"/>
  <c r="O1079" i="16"/>
  <c r="X1079" i="16"/>
  <c r="AA1079" i="16"/>
  <c r="AB1079" i="16" s="1"/>
  <c r="AF1079" i="16"/>
  <c r="AH1079" i="16"/>
  <c r="AI1079" i="16" s="1"/>
  <c r="AK1079" i="16"/>
  <c r="AN1079" i="16"/>
  <c r="AO1079" i="16" s="1"/>
  <c r="AP1079" i="16" s="1"/>
  <c r="AQ1079" i="16"/>
  <c r="K1080" i="16"/>
  <c r="W1080" i="16" s="1"/>
  <c r="N1080" i="16"/>
  <c r="O1080" i="16"/>
  <c r="X1080" i="16"/>
  <c r="AA1080" i="16"/>
  <c r="AB1080" i="16" s="1"/>
  <c r="AF1080" i="16"/>
  <c r="AH1080" i="16"/>
  <c r="AI1080" i="16" s="1"/>
  <c r="AK1080" i="16"/>
  <c r="AN1080" i="16"/>
  <c r="AQ1080" i="16"/>
  <c r="K1081" i="16"/>
  <c r="W1081" i="16" s="1"/>
  <c r="N1081" i="16"/>
  <c r="O1081" i="16"/>
  <c r="X1081" i="16"/>
  <c r="AA1081" i="16"/>
  <c r="AB1081" i="16" s="1"/>
  <c r="AF1081" i="16"/>
  <c r="AH1081" i="16"/>
  <c r="AI1081" i="16" s="1"/>
  <c r="AK1081" i="16"/>
  <c r="AL1081" i="16" s="1"/>
  <c r="AN1081" i="16"/>
  <c r="AO1081" i="16" s="1"/>
  <c r="AQ1081" i="16"/>
  <c r="K1082" i="16"/>
  <c r="W1082" i="16" s="1"/>
  <c r="N1082" i="16"/>
  <c r="O1082" i="16"/>
  <c r="X1082" i="16"/>
  <c r="AA1082" i="16"/>
  <c r="AF1082" i="16"/>
  <c r="AH1082" i="16"/>
  <c r="AI1082" i="16" s="1"/>
  <c r="AK1082" i="16"/>
  <c r="AN1082" i="16"/>
  <c r="AO1082" i="16" s="1"/>
  <c r="AP1082" i="16" s="1"/>
  <c r="AQ1082" i="16"/>
  <c r="K1083" i="16"/>
  <c r="W1083" i="16" s="1"/>
  <c r="N1083" i="16"/>
  <c r="O1083" i="16"/>
  <c r="X1083" i="16"/>
  <c r="AA1083" i="16"/>
  <c r="AF1083" i="16"/>
  <c r="AH1083" i="16"/>
  <c r="AI1083" i="16" s="1"/>
  <c r="AK1083" i="16"/>
  <c r="AN1083" i="16"/>
  <c r="AO1083" i="16" s="1"/>
  <c r="AQ1083" i="16"/>
  <c r="K1084" i="16"/>
  <c r="W1084" i="16" s="1"/>
  <c r="N1084" i="16"/>
  <c r="O1084" i="16"/>
  <c r="X1084" i="16"/>
  <c r="AA1084" i="16"/>
  <c r="AF1084" i="16"/>
  <c r="AH1084" i="16"/>
  <c r="AI1084" i="16" s="1"/>
  <c r="AK1084" i="16"/>
  <c r="AN1084" i="16"/>
  <c r="AO1084" i="16" s="1"/>
  <c r="AQ1084" i="16"/>
  <c r="K1085" i="16"/>
  <c r="W1085" i="16" s="1"/>
  <c r="N1085" i="16"/>
  <c r="O1085" i="16"/>
  <c r="X1085" i="16"/>
  <c r="AA1085" i="16"/>
  <c r="AE1085" i="16" s="1"/>
  <c r="AF1085" i="16"/>
  <c r="AH1085" i="16"/>
  <c r="AI1085" i="16" s="1"/>
  <c r="AK1085" i="16"/>
  <c r="AN1085" i="16"/>
  <c r="AO1085" i="16" s="1"/>
  <c r="AQ1085" i="16"/>
  <c r="K1086" i="16"/>
  <c r="W1086" i="16" s="1"/>
  <c r="N1086" i="16"/>
  <c r="O1086" i="16"/>
  <c r="X1086" i="16"/>
  <c r="AA1086" i="16"/>
  <c r="AB1086" i="16" s="1"/>
  <c r="AF1086" i="16"/>
  <c r="AH1086" i="16"/>
  <c r="AI1086" i="16" s="1"/>
  <c r="AK1086" i="16"/>
  <c r="AN1086" i="16"/>
  <c r="AO1086" i="16" s="1"/>
  <c r="AQ1086" i="16"/>
  <c r="K1087" i="16"/>
  <c r="W1087" i="16" s="1"/>
  <c r="N1087" i="16"/>
  <c r="O1087" i="16"/>
  <c r="X1087" i="16"/>
  <c r="AA1087" i="16"/>
  <c r="AB1087" i="16" s="1"/>
  <c r="AF1087" i="16"/>
  <c r="AH1087" i="16"/>
  <c r="AI1087" i="16" s="1"/>
  <c r="AK1087" i="16"/>
  <c r="AN1087" i="16"/>
  <c r="AO1087" i="16" s="1"/>
  <c r="AQ1087" i="16"/>
  <c r="K1088" i="16"/>
  <c r="W1088" i="16" s="1"/>
  <c r="N1088" i="16"/>
  <c r="O1088" i="16"/>
  <c r="X1088" i="16"/>
  <c r="AA1088" i="16"/>
  <c r="AB1088" i="16" s="1"/>
  <c r="AF1088" i="16"/>
  <c r="AH1088" i="16"/>
  <c r="AI1088" i="16" s="1"/>
  <c r="AK1088" i="16"/>
  <c r="AN1088" i="16"/>
  <c r="AQ1088" i="16"/>
  <c r="K1089" i="16"/>
  <c r="W1089" i="16" s="1"/>
  <c r="N1089" i="16"/>
  <c r="O1089" i="16"/>
  <c r="X1089" i="16"/>
  <c r="AA1089" i="16"/>
  <c r="AB1089" i="16" s="1"/>
  <c r="AF1089" i="16"/>
  <c r="AH1089" i="16"/>
  <c r="AI1089" i="16" s="1"/>
  <c r="AK1089" i="16"/>
  <c r="AN1089" i="16"/>
  <c r="AO1089" i="16" s="1"/>
  <c r="AQ1089" i="16"/>
  <c r="K1090" i="16"/>
  <c r="W1090" i="16" s="1"/>
  <c r="N1090" i="16"/>
  <c r="O1090" i="16"/>
  <c r="X1090" i="16"/>
  <c r="AA1090" i="16"/>
  <c r="AE1090" i="16" s="1"/>
  <c r="AF1090" i="16"/>
  <c r="AH1090" i="16"/>
  <c r="AI1090" i="16" s="1"/>
  <c r="AK1090" i="16"/>
  <c r="AN1090" i="16"/>
  <c r="AO1090" i="16" s="1"/>
  <c r="AP1090" i="16" s="1"/>
  <c r="AQ1090" i="16"/>
  <c r="K1091" i="16"/>
  <c r="W1091" i="16" s="1"/>
  <c r="N1091" i="16"/>
  <c r="O1091" i="16"/>
  <c r="X1091" i="16"/>
  <c r="AA1091" i="16"/>
  <c r="AE1091" i="16" s="1"/>
  <c r="AF1091" i="16"/>
  <c r="AH1091" i="16"/>
  <c r="AI1091" i="16" s="1"/>
  <c r="AK1091" i="16"/>
  <c r="AN1091" i="16"/>
  <c r="AO1091" i="16" s="1"/>
  <c r="AQ1091" i="16"/>
  <c r="K1092" i="16"/>
  <c r="W1092" i="16" s="1"/>
  <c r="N1092" i="16"/>
  <c r="O1092" i="16"/>
  <c r="X1092" i="16"/>
  <c r="AA1092" i="16"/>
  <c r="AF1092" i="16"/>
  <c r="AH1092" i="16"/>
  <c r="AI1092" i="16" s="1"/>
  <c r="AK1092" i="16"/>
  <c r="AN1092" i="16"/>
  <c r="AQ1092" i="16"/>
  <c r="K1093" i="16"/>
  <c r="W1093" i="16" s="1"/>
  <c r="N1093" i="16"/>
  <c r="O1093" i="16"/>
  <c r="X1093" i="16"/>
  <c r="AA1093" i="16"/>
  <c r="AF1093" i="16"/>
  <c r="AH1093" i="16"/>
  <c r="AI1093" i="16" s="1"/>
  <c r="AK1093" i="16"/>
  <c r="AN1093" i="16"/>
  <c r="AO1093" i="16" s="1"/>
  <c r="AQ1093" i="16"/>
  <c r="K1094" i="16"/>
  <c r="W1094" i="16" s="1"/>
  <c r="N1094" i="16"/>
  <c r="O1094" i="16"/>
  <c r="X1094" i="16"/>
  <c r="AA1094" i="16"/>
  <c r="AB1094" i="16" s="1"/>
  <c r="AF1094" i="16"/>
  <c r="AH1094" i="16"/>
  <c r="AI1094" i="16" s="1"/>
  <c r="AK1094" i="16"/>
  <c r="AN1094" i="16"/>
  <c r="AO1094" i="16" s="1"/>
  <c r="AQ1094" i="16"/>
  <c r="K1095" i="16"/>
  <c r="W1095" i="16" s="1"/>
  <c r="N1095" i="16"/>
  <c r="O1095" i="16"/>
  <c r="X1095" i="16"/>
  <c r="AA1095" i="16"/>
  <c r="AB1095" i="16" s="1"/>
  <c r="AF1095" i="16"/>
  <c r="AH1095" i="16"/>
  <c r="AI1095" i="16" s="1"/>
  <c r="AK1095" i="16"/>
  <c r="AN1095" i="16"/>
  <c r="AQ1095" i="16"/>
  <c r="K1096" i="16"/>
  <c r="W1096" i="16" s="1"/>
  <c r="N1096" i="16"/>
  <c r="O1096" i="16"/>
  <c r="X1096" i="16"/>
  <c r="AA1096" i="16"/>
  <c r="AB1096" i="16" s="1"/>
  <c r="AF1096" i="16"/>
  <c r="AH1096" i="16"/>
  <c r="AI1096" i="16" s="1"/>
  <c r="AK1096" i="16"/>
  <c r="AN1096" i="16"/>
  <c r="AQ1096" i="16"/>
  <c r="K1097" i="16"/>
  <c r="W1097" i="16" s="1"/>
  <c r="N1097" i="16"/>
  <c r="O1097" i="16"/>
  <c r="X1097" i="16"/>
  <c r="AA1097" i="16"/>
  <c r="AB1097" i="16" s="1"/>
  <c r="AF1097" i="16"/>
  <c r="AH1097" i="16"/>
  <c r="AI1097" i="16" s="1"/>
  <c r="AK1097" i="16"/>
  <c r="AN1097" i="16"/>
  <c r="AQ1097" i="16"/>
  <c r="K1098" i="16"/>
  <c r="W1098" i="16" s="1"/>
  <c r="N1098" i="16"/>
  <c r="O1098" i="16"/>
  <c r="X1098" i="16"/>
  <c r="AA1098" i="16"/>
  <c r="AF1098" i="16"/>
  <c r="AH1098" i="16"/>
  <c r="AI1098" i="16" s="1"/>
  <c r="AK1098" i="16"/>
  <c r="AN1098" i="16"/>
  <c r="AO1098" i="16" s="1"/>
  <c r="AP1098" i="16" s="1"/>
  <c r="AQ1098" i="16"/>
  <c r="K1099" i="16"/>
  <c r="W1099" i="16" s="1"/>
  <c r="N1099" i="16"/>
  <c r="O1099" i="16"/>
  <c r="X1099" i="16"/>
  <c r="AA1099" i="16"/>
  <c r="AF1099" i="16"/>
  <c r="AH1099" i="16"/>
  <c r="AI1099" i="16" s="1"/>
  <c r="AK1099" i="16"/>
  <c r="AN1099" i="16"/>
  <c r="AO1099" i="16" s="1"/>
  <c r="AQ1099" i="16"/>
  <c r="K1100" i="16"/>
  <c r="W1100" i="16" s="1"/>
  <c r="N1100" i="16"/>
  <c r="O1100" i="16"/>
  <c r="X1100" i="16"/>
  <c r="AA1100" i="16"/>
  <c r="AF1100" i="16"/>
  <c r="AH1100" i="16"/>
  <c r="AI1100" i="16" s="1"/>
  <c r="AK1100" i="16"/>
  <c r="AN1100" i="16"/>
  <c r="AO1100" i="16" s="1"/>
  <c r="AQ1100" i="16"/>
  <c r="K1101" i="16"/>
  <c r="W1101" i="16" s="1"/>
  <c r="N1101" i="16"/>
  <c r="O1101" i="16"/>
  <c r="X1101" i="16"/>
  <c r="AA1101" i="16"/>
  <c r="AF1101" i="16"/>
  <c r="AH1101" i="16"/>
  <c r="AI1101" i="16" s="1"/>
  <c r="AK1101" i="16"/>
  <c r="AN1101" i="16"/>
  <c r="AO1101" i="16" s="1"/>
  <c r="AQ1101" i="16"/>
  <c r="K1102" i="16"/>
  <c r="W1102" i="16" s="1"/>
  <c r="N1102" i="16"/>
  <c r="O1102" i="16"/>
  <c r="X1102" i="16"/>
  <c r="AA1102" i="16"/>
  <c r="AB1102" i="16" s="1"/>
  <c r="AF1102" i="16"/>
  <c r="AH1102" i="16"/>
  <c r="AI1102" i="16" s="1"/>
  <c r="AK1102" i="16"/>
  <c r="AN1102" i="16"/>
  <c r="AO1102" i="16" s="1"/>
  <c r="AQ1102" i="16"/>
  <c r="K1103" i="16"/>
  <c r="W1103" i="16" s="1"/>
  <c r="N1103" i="16"/>
  <c r="O1103" i="16"/>
  <c r="X1103" i="16"/>
  <c r="AA1103" i="16"/>
  <c r="AB1103" i="16" s="1"/>
  <c r="AF1103" i="16"/>
  <c r="AH1103" i="16"/>
  <c r="AI1103" i="16" s="1"/>
  <c r="AK1103" i="16"/>
  <c r="AN1103" i="16"/>
  <c r="AO1103" i="16" s="1"/>
  <c r="AQ1103" i="16"/>
  <c r="K1104" i="16"/>
  <c r="W1104" i="16" s="1"/>
  <c r="N1104" i="16"/>
  <c r="O1104" i="16"/>
  <c r="X1104" i="16"/>
  <c r="AA1104" i="16"/>
  <c r="AB1104" i="16" s="1"/>
  <c r="AF1104" i="16"/>
  <c r="AH1104" i="16"/>
  <c r="AI1104" i="16" s="1"/>
  <c r="AK1104" i="16"/>
  <c r="AN1104" i="16"/>
  <c r="AQ1104" i="16"/>
  <c r="K1105" i="16"/>
  <c r="W1105" i="16" s="1"/>
  <c r="N1105" i="16"/>
  <c r="O1105" i="16"/>
  <c r="X1105" i="16"/>
  <c r="AA1105" i="16"/>
  <c r="AB1105" i="16" s="1"/>
  <c r="AF1105" i="16"/>
  <c r="AH1105" i="16"/>
  <c r="AI1105" i="16" s="1"/>
  <c r="AK1105" i="16"/>
  <c r="AN1105" i="16"/>
  <c r="AO1105" i="16" s="1"/>
  <c r="AP1105" i="16" s="1"/>
  <c r="AQ1105" i="16"/>
  <c r="K1106" i="16"/>
  <c r="W1106" i="16" s="1"/>
  <c r="N1106" i="16"/>
  <c r="O1106" i="16"/>
  <c r="X1106" i="16"/>
  <c r="AA1106" i="16"/>
  <c r="AF1106" i="16"/>
  <c r="AH1106" i="16"/>
  <c r="AI1106" i="16" s="1"/>
  <c r="AK1106" i="16"/>
  <c r="AN1106" i="16"/>
  <c r="AQ1106" i="16"/>
  <c r="K1107" i="16"/>
  <c r="W1107" i="16" s="1"/>
  <c r="N1107" i="16"/>
  <c r="O1107" i="16"/>
  <c r="X1107" i="16"/>
  <c r="AA1107" i="16"/>
  <c r="AE1107" i="16" s="1"/>
  <c r="AF1107" i="16"/>
  <c r="AH1107" i="16"/>
  <c r="AI1107" i="16" s="1"/>
  <c r="AK1107" i="16"/>
  <c r="AN1107" i="16"/>
  <c r="AO1107" i="16" s="1"/>
  <c r="AQ1107" i="16"/>
  <c r="K1108" i="16"/>
  <c r="W1108" i="16" s="1"/>
  <c r="N1108" i="16"/>
  <c r="O1108" i="16"/>
  <c r="X1108" i="16"/>
  <c r="AA1108" i="16"/>
  <c r="AF1108" i="16"/>
  <c r="AH1108" i="16"/>
  <c r="AI1108" i="16" s="1"/>
  <c r="AK1108" i="16"/>
  <c r="AN1108" i="16"/>
  <c r="AO1108" i="16" s="1"/>
  <c r="AQ1108" i="16"/>
  <c r="K1109" i="16"/>
  <c r="W1109" i="16" s="1"/>
  <c r="N1109" i="16"/>
  <c r="O1109" i="16"/>
  <c r="X1109" i="16"/>
  <c r="AA1109" i="16"/>
  <c r="AE1109" i="16" s="1"/>
  <c r="AF1109" i="16"/>
  <c r="AH1109" i="16"/>
  <c r="AI1109" i="16" s="1"/>
  <c r="AK1109" i="16"/>
  <c r="AN1109" i="16"/>
  <c r="AO1109" i="16" s="1"/>
  <c r="AQ1109" i="16"/>
  <c r="K1110" i="16"/>
  <c r="W1110" i="16" s="1"/>
  <c r="N1110" i="16"/>
  <c r="O1110" i="16"/>
  <c r="X1110" i="16"/>
  <c r="AA1110" i="16"/>
  <c r="AB1110" i="16" s="1"/>
  <c r="AF1110" i="16"/>
  <c r="AH1110" i="16"/>
  <c r="AI1110" i="16" s="1"/>
  <c r="AK1110" i="16"/>
  <c r="AN1110" i="16"/>
  <c r="AO1110" i="16" s="1"/>
  <c r="AP1110" i="16" s="1"/>
  <c r="AQ1110" i="16"/>
  <c r="K1111" i="16"/>
  <c r="W1111" i="16" s="1"/>
  <c r="N1111" i="16"/>
  <c r="O1111" i="16"/>
  <c r="X1111" i="16"/>
  <c r="AA1111" i="16"/>
  <c r="AB1111" i="16" s="1"/>
  <c r="AF1111" i="16"/>
  <c r="AH1111" i="16"/>
  <c r="AI1111" i="16" s="1"/>
  <c r="AK1111" i="16"/>
  <c r="AN1111" i="16"/>
  <c r="AO1111" i="16" s="1"/>
  <c r="AQ1111" i="16"/>
  <c r="K1112" i="16"/>
  <c r="W1112" i="16" s="1"/>
  <c r="N1112" i="16"/>
  <c r="O1112" i="16"/>
  <c r="X1112" i="16"/>
  <c r="AA1112" i="16"/>
  <c r="AB1112" i="16" s="1"/>
  <c r="AF1112" i="16"/>
  <c r="AH1112" i="16"/>
  <c r="AI1112" i="16" s="1"/>
  <c r="AK1112" i="16"/>
  <c r="AN1112" i="16"/>
  <c r="AQ1112" i="16"/>
  <c r="K1113" i="16"/>
  <c r="W1113" i="16" s="1"/>
  <c r="N1113" i="16"/>
  <c r="O1113" i="16"/>
  <c r="X1113" i="16"/>
  <c r="AA1113" i="16"/>
  <c r="AB1113" i="16" s="1"/>
  <c r="AF1113" i="16"/>
  <c r="AH1113" i="16"/>
  <c r="AI1113" i="16" s="1"/>
  <c r="AK1113" i="16"/>
  <c r="AN1113" i="16"/>
  <c r="AO1113" i="16" s="1"/>
  <c r="AQ1113" i="16"/>
  <c r="K1114" i="16"/>
  <c r="W1114" i="16" s="1"/>
  <c r="N1114" i="16"/>
  <c r="O1114" i="16"/>
  <c r="X1114" i="16"/>
  <c r="AA1114" i="16"/>
  <c r="AE1114" i="16" s="1"/>
  <c r="AF1114" i="16"/>
  <c r="AH1114" i="16"/>
  <c r="AI1114" i="16" s="1"/>
  <c r="AK1114" i="16"/>
  <c r="AN1114" i="16"/>
  <c r="AO1114" i="16" s="1"/>
  <c r="AP1114" i="16" s="1"/>
  <c r="AQ1114" i="16"/>
  <c r="K1115" i="16"/>
  <c r="W1115" i="16" s="1"/>
  <c r="N1115" i="16"/>
  <c r="O1115" i="16"/>
  <c r="X1115" i="16"/>
  <c r="AA1115" i="16"/>
  <c r="AF1115" i="16"/>
  <c r="AH1115" i="16"/>
  <c r="AI1115" i="16" s="1"/>
  <c r="AK1115" i="16"/>
  <c r="AN1115" i="16"/>
  <c r="AO1115" i="16" s="1"/>
  <c r="AQ1115" i="16"/>
  <c r="K1116" i="16"/>
  <c r="W1116" i="16" s="1"/>
  <c r="N1116" i="16"/>
  <c r="O1116" i="16"/>
  <c r="X1116" i="16"/>
  <c r="AA1116" i="16"/>
  <c r="AF1116" i="16"/>
  <c r="AH1116" i="16"/>
  <c r="AI1116" i="16" s="1"/>
  <c r="AK1116" i="16"/>
  <c r="AN1116" i="16"/>
  <c r="AO1116" i="16" s="1"/>
  <c r="AQ1116" i="16"/>
  <c r="K1117" i="16"/>
  <c r="W1117" i="16" s="1"/>
  <c r="N1117" i="16"/>
  <c r="O1117" i="16"/>
  <c r="X1117" i="16"/>
  <c r="AA1117" i="16"/>
  <c r="AF1117" i="16"/>
  <c r="AH1117" i="16"/>
  <c r="AI1117" i="16" s="1"/>
  <c r="AK1117" i="16"/>
  <c r="AN1117" i="16"/>
  <c r="AO1117" i="16" s="1"/>
  <c r="AQ1117" i="16"/>
  <c r="K1118" i="16"/>
  <c r="W1118" i="16" s="1"/>
  <c r="N1118" i="16"/>
  <c r="O1118" i="16"/>
  <c r="X1118" i="16"/>
  <c r="AA1118" i="16"/>
  <c r="AB1118" i="16" s="1"/>
  <c r="AF1118" i="16"/>
  <c r="AH1118" i="16"/>
  <c r="AI1118" i="16" s="1"/>
  <c r="AK1118" i="16"/>
  <c r="AN1118" i="16"/>
  <c r="AO1118" i="16" s="1"/>
  <c r="AQ1118" i="16"/>
  <c r="K1119" i="16"/>
  <c r="W1119" i="16" s="1"/>
  <c r="N1119" i="16"/>
  <c r="O1119" i="16"/>
  <c r="X1119" i="16"/>
  <c r="AA1119" i="16"/>
  <c r="AB1119" i="16" s="1"/>
  <c r="AF1119" i="16"/>
  <c r="AH1119" i="16"/>
  <c r="AI1119" i="16" s="1"/>
  <c r="AK1119" i="16"/>
  <c r="AN1119" i="16"/>
  <c r="AO1119" i="16" s="1"/>
  <c r="AQ1119" i="16"/>
  <c r="K1120" i="16"/>
  <c r="W1120" i="16" s="1"/>
  <c r="N1120" i="16"/>
  <c r="O1120" i="16"/>
  <c r="X1120" i="16"/>
  <c r="AA1120" i="16"/>
  <c r="AB1120" i="16" s="1"/>
  <c r="AF1120" i="16"/>
  <c r="AH1120" i="16"/>
  <c r="AI1120" i="16" s="1"/>
  <c r="AK1120" i="16"/>
  <c r="AN1120" i="16"/>
  <c r="AQ1120" i="16"/>
  <c r="K1121" i="16"/>
  <c r="W1121" i="16" s="1"/>
  <c r="N1121" i="16"/>
  <c r="O1121" i="16"/>
  <c r="X1121" i="16"/>
  <c r="AA1121" i="16"/>
  <c r="AB1121" i="16" s="1"/>
  <c r="AF1121" i="16"/>
  <c r="AH1121" i="16"/>
  <c r="AI1121" i="16" s="1"/>
  <c r="AK1121" i="16"/>
  <c r="AL1121" i="16" s="1"/>
  <c r="AN1121" i="16"/>
  <c r="AO1121" i="16" s="1"/>
  <c r="AQ1121" i="16"/>
  <c r="K1122" i="16"/>
  <c r="W1122" i="16" s="1"/>
  <c r="N1122" i="16"/>
  <c r="O1122" i="16"/>
  <c r="X1122" i="16"/>
  <c r="AA1122" i="16"/>
  <c r="AF1122" i="16"/>
  <c r="AH1122" i="16"/>
  <c r="AI1122" i="16" s="1"/>
  <c r="AK1122" i="16"/>
  <c r="AN1122" i="16"/>
  <c r="AQ1122" i="16"/>
  <c r="K1123" i="16"/>
  <c r="W1123" i="16" s="1"/>
  <c r="N1123" i="16"/>
  <c r="O1123" i="16"/>
  <c r="X1123" i="16"/>
  <c r="AA1123" i="16"/>
  <c r="AF1123" i="16"/>
  <c r="AH1123" i="16"/>
  <c r="AI1123" i="16" s="1"/>
  <c r="AK1123" i="16"/>
  <c r="AN1123" i="16"/>
  <c r="AO1123" i="16" s="1"/>
  <c r="AQ1123" i="16"/>
  <c r="K1124" i="16"/>
  <c r="W1124" i="16" s="1"/>
  <c r="N1124" i="16"/>
  <c r="O1124" i="16"/>
  <c r="X1124" i="16"/>
  <c r="AA1124" i="16"/>
  <c r="AF1124" i="16"/>
  <c r="AH1124" i="16"/>
  <c r="AI1124" i="16" s="1"/>
  <c r="AK1124" i="16"/>
  <c r="AN1124" i="16"/>
  <c r="AO1124" i="16" s="1"/>
  <c r="AQ1124" i="16"/>
  <c r="K1125" i="16"/>
  <c r="W1125" i="16" s="1"/>
  <c r="N1125" i="16"/>
  <c r="O1125" i="16"/>
  <c r="X1125" i="16"/>
  <c r="AA1125" i="16"/>
  <c r="AF1125" i="16"/>
  <c r="AH1125" i="16"/>
  <c r="AI1125" i="16" s="1"/>
  <c r="AK1125" i="16"/>
  <c r="AN1125" i="16"/>
  <c r="AO1125" i="16" s="1"/>
  <c r="AQ1125" i="16"/>
  <c r="K1126" i="16"/>
  <c r="W1126" i="16" s="1"/>
  <c r="N1126" i="16"/>
  <c r="O1126" i="16"/>
  <c r="X1126" i="16"/>
  <c r="AA1126" i="16"/>
  <c r="AB1126" i="16" s="1"/>
  <c r="AF1126" i="16"/>
  <c r="AH1126" i="16"/>
  <c r="AI1126" i="16" s="1"/>
  <c r="AK1126" i="16"/>
  <c r="AN1126" i="16"/>
  <c r="AO1126" i="16" s="1"/>
  <c r="AQ1126" i="16"/>
  <c r="K1127" i="16"/>
  <c r="W1127" i="16" s="1"/>
  <c r="N1127" i="16"/>
  <c r="O1127" i="16"/>
  <c r="X1127" i="16"/>
  <c r="AA1127" i="16"/>
  <c r="AB1127" i="16" s="1"/>
  <c r="AF1127" i="16"/>
  <c r="AH1127" i="16"/>
  <c r="AI1127" i="16" s="1"/>
  <c r="AK1127" i="16"/>
  <c r="AN1127" i="16"/>
  <c r="AO1127" i="16" s="1"/>
  <c r="AQ1127" i="16"/>
  <c r="K1128" i="16"/>
  <c r="W1128" i="16" s="1"/>
  <c r="N1128" i="16"/>
  <c r="O1128" i="16"/>
  <c r="X1128" i="16"/>
  <c r="AA1128" i="16"/>
  <c r="AB1128" i="16" s="1"/>
  <c r="AF1128" i="16"/>
  <c r="AH1128" i="16"/>
  <c r="AI1128" i="16" s="1"/>
  <c r="AK1128" i="16"/>
  <c r="AN1128" i="16"/>
  <c r="AQ1128" i="16"/>
  <c r="K1129" i="16"/>
  <c r="W1129" i="16" s="1"/>
  <c r="N1129" i="16"/>
  <c r="O1129" i="16"/>
  <c r="X1129" i="16"/>
  <c r="AA1129" i="16"/>
  <c r="AB1129" i="16" s="1"/>
  <c r="AF1129" i="16"/>
  <c r="AH1129" i="16"/>
  <c r="AI1129" i="16" s="1"/>
  <c r="AK1129" i="16"/>
  <c r="AL1129" i="16" s="1"/>
  <c r="AN1129" i="16"/>
  <c r="AO1129" i="16" s="1"/>
  <c r="AQ1129" i="16"/>
  <c r="K1130" i="16"/>
  <c r="W1130" i="16" s="1"/>
  <c r="N1130" i="16"/>
  <c r="O1130" i="16"/>
  <c r="X1130" i="16"/>
  <c r="AA1130" i="16"/>
  <c r="AE1130" i="16" s="1"/>
  <c r="AF1130" i="16"/>
  <c r="AH1130" i="16"/>
  <c r="AI1130" i="16" s="1"/>
  <c r="AK1130" i="16"/>
  <c r="AN1130" i="16"/>
  <c r="AO1130" i="16" s="1"/>
  <c r="AP1130" i="16" s="1"/>
  <c r="AQ1130" i="16"/>
  <c r="K1131" i="16"/>
  <c r="W1131" i="16" s="1"/>
  <c r="N1131" i="16"/>
  <c r="O1131" i="16"/>
  <c r="X1131" i="16"/>
  <c r="AA1131" i="16"/>
  <c r="AE1131" i="16" s="1"/>
  <c r="AF1131" i="16"/>
  <c r="AH1131" i="16"/>
  <c r="AI1131" i="16" s="1"/>
  <c r="AK1131" i="16"/>
  <c r="AN1131" i="16"/>
  <c r="AO1131" i="16" s="1"/>
  <c r="AQ1131" i="16"/>
  <c r="K1132" i="16"/>
  <c r="W1132" i="16" s="1"/>
  <c r="N1132" i="16"/>
  <c r="O1132" i="16"/>
  <c r="X1132" i="16"/>
  <c r="AA1132" i="16"/>
  <c r="AF1132" i="16"/>
  <c r="AH1132" i="16"/>
  <c r="AI1132" i="16" s="1"/>
  <c r="AK1132" i="16"/>
  <c r="AN1132" i="16"/>
  <c r="AO1132" i="16" s="1"/>
  <c r="AQ1132" i="16"/>
  <c r="K1133" i="16"/>
  <c r="W1133" i="16" s="1"/>
  <c r="N1133" i="16"/>
  <c r="O1133" i="16"/>
  <c r="X1133" i="16"/>
  <c r="AA1133" i="16"/>
  <c r="AE1133" i="16" s="1"/>
  <c r="AF1133" i="16"/>
  <c r="AH1133" i="16"/>
  <c r="AI1133" i="16" s="1"/>
  <c r="AK1133" i="16"/>
  <c r="AN1133" i="16"/>
  <c r="AO1133" i="16" s="1"/>
  <c r="AQ1133" i="16"/>
  <c r="K1134" i="16"/>
  <c r="W1134" i="16" s="1"/>
  <c r="N1134" i="16"/>
  <c r="O1134" i="16"/>
  <c r="X1134" i="16"/>
  <c r="AA1134" i="16"/>
  <c r="AB1134" i="16" s="1"/>
  <c r="AF1134" i="16"/>
  <c r="AH1134" i="16"/>
  <c r="AI1134" i="16" s="1"/>
  <c r="AK1134" i="16"/>
  <c r="AN1134" i="16"/>
  <c r="AO1134" i="16" s="1"/>
  <c r="AQ1134" i="16"/>
  <c r="K1135" i="16"/>
  <c r="W1135" i="16" s="1"/>
  <c r="N1135" i="16"/>
  <c r="O1135" i="16"/>
  <c r="X1135" i="16"/>
  <c r="AA1135" i="16"/>
  <c r="AB1135" i="16" s="1"/>
  <c r="AF1135" i="16"/>
  <c r="AH1135" i="16"/>
  <c r="AI1135" i="16" s="1"/>
  <c r="AK1135" i="16"/>
  <c r="AN1135" i="16"/>
  <c r="AQ1135" i="16"/>
  <c r="K1136" i="16"/>
  <c r="W1136" i="16" s="1"/>
  <c r="N1136" i="16"/>
  <c r="O1136" i="16"/>
  <c r="X1136" i="16"/>
  <c r="AA1136" i="16"/>
  <c r="AB1136" i="16" s="1"/>
  <c r="AF1136" i="16"/>
  <c r="AH1136" i="16"/>
  <c r="AI1136" i="16" s="1"/>
  <c r="AK1136" i="16"/>
  <c r="AN1136" i="16"/>
  <c r="AQ1136" i="16"/>
  <c r="K1137" i="16"/>
  <c r="W1137" i="16" s="1"/>
  <c r="N1137" i="16"/>
  <c r="O1137" i="16"/>
  <c r="X1137" i="16"/>
  <c r="AA1137" i="16"/>
  <c r="AB1137" i="16" s="1"/>
  <c r="AF1137" i="16"/>
  <c r="AH1137" i="16"/>
  <c r="AI1137" i="16" s="1"/>
  <c r="AK1137" i="16"/>
  <c r="AL1137" i="16" s="1"/>
  <c r="AN1137" i="16"/>
  <c r="AO1137" i="16" s="1"/>
  <c r="AQ1137" i="16"/>
  <c r="K1138" i="16"/>
  <c r="W1138" i="16" s="1"/>
  <c r="N1138" i="16"/>
  <c r="O1138" i="16"/>
  <c r="X1138" i="16"/>
  <c r="AA1138" i="16"/>
  <c r="AF1138" i="16"/>
  <c r="AH1138" i="16"/>
  <c r="AI1138" i="16" s="1"/>
  <c r="AK1138" i="16"/>
  <c r="AN1138" i="16"/>
  <c r="AO1138" i="16" s="1"/>
  <c r="AP1138" i="16" s="1"/>
  <c r="AQ1138" i="16"/>
  <c r="K1139" i="16"/>
  <c r="W1139" i="16" s="1"/>
  <c r="N1139" i="16"/>
  <c r="O1139" i="16"/>
  <c r="X1139" i="16"/>
  <c r="AA1139" i="16"/>
  <c r="AF1139" i="16"/>
  <c r="AH1139" i="16"/>
  <c r="AI1139" i="16" s="1"/>
  <c r="AK1139" i="16"/>
  <c r="AN1139" i="16"/>
  <c r="AO1139" i="16" s="1"/>
  <c r="AQ1139" i="16"/>
  <c r="K1140" i="16"/>
  <c r="W1140" i="16" s="1"/>
  <c r="N1140" i="16"/>
  <c r="O1140" i="16"/>
  <c r="X1140" i="16"/>
  <c r="AA1140" i="16"/>
  <c r="AF1140" i="16"/>
  <c r="AH1140" i="16"/>
  <c r="AI1140" i="16" s="1"/>
  <c r="AK1140" i="16"/>
  <c r="AN1140" i="16"/>
  <c r="AO1140" i="16" s="1"/>
  <c r="AQ1140" i="16"/>
  <c r="K1141" i="16"/>
  <c r="W1141" i="16" s="1"/>
  <c r="N1141" i="16"/>
  <c r="O1141" i="16"/>
  <c r="X1141" i="16"/>
  <c r="AA1141" i="16"/>
  <c r="AF1141" i="16"/>
  <c r="AH1141" i="16"/>
  <c r="AI1141" i="16" s="1"/>
  <c r="AK1141" i="16"/>
  <c r="AN1141" i="16"/>
  <c r="AO1141" i="16" s="1"/>
  <c r="AQ1141" i="16"/>
  <c r="K1142" i="16"/>
  <c r="W1142" i="16" s="1"/>
  <c r="N1142" i="16"/>
  <c r="O1142" i="16"/>
  <c r="X1142" i="16"/>
  <c r="AA1142" i="16"/>
  <c r="AB1142" i="16" s="1"/>
  <c r="AF1142" i="16"/>
  <c r="AH1142" i="16"/>
  <c r="AI1142" i="16" s="1"/>
  <c r="AK1142" i="16"/>
  <c r="AN1142" i="16"/>
  <c r="AO1142" i="16" s="1"/>
  <c r="AQ1142" i="16"/>
  <c r="K1143" i="16"/>
  <c r="W1143" i="16" s="1"/>
  <c r="N1143" i="16"/>
  <c r="O1143" i="16"/>
  <c r="X1143" i="16"/>
  <c r="AA1143" i="16"/>
  <c r="AB1143" i="16" s="1"/>
  <c r="AF1143" i="16"/>
  <c r="AH1143" i="16"/>
  <c r="AI1143" i="16" s="1"/>
  <c r="AK1143" i="16"/>
  <c r="AN1143" i="16"/>
  <c r="AO1143" i="16" s="1"/>
  <c r="AQ1143" i="16"/>
  <c r="K1144" i="16"/>
  <c r="W1144" i="16" s="1"/>
  <c r="N1144" i="16"/>
  <c r="O1144" i="16"/>
  <c r="X1144" i="16"/>
  <c r="AA1144" i="16"/>
  <c r="AB1144" i="16" s="1"/>
  <c r="AF1144" i="16"/>
  <c r="AH1144" i="16"/>
  <c r="AI1144" i="16" s="1"/>
  <c r="AK1144" i="16"/>
  <c r="AN1144" i="16"/>
  <c r="AQ1144" i="16"/>
  <c r="K1145" i="16"/>
  <c r="W1145" i="16" s="1"/>
  <c r="N1145" i="16"/>
  <c r="O1145" i="16"/>
  <c r="X1145" i="16"/>
  <c r="AA1145" i="16"/>
  <c r="AB1145" i="16" s="1"/>
  <c r="AF1145" i="16"/>
  <c r="AH1145" i="16"/>
  <c r="AI1145" i="16" s="1"/>
  <c r="AK1145" i="16"/>
  <c r="AL1145" i="16" s="1"/>
  <c r="AN1145" i="16"/>
  <c r="AO1145" i="16" s="1"/>
  <c r="AP1145" i="16" s="1"/>
  <c r="AQ1145" i="16"/>
  <c r="K1146" i="16"/>
  <c r="W1146" i="16" s="1"/>
  <c r="N1146" i="16"/>
  <c r="O1146" i="16"/>
  <c r="X1146" i="16"/>
  <c r="AA1146" i="16"/>
  <c r="AF1146" i="16"/>
  <c r="AH1146" i="16"/>
  <c r="AI1146" i="16" s="1"/>
  <c r="AK1146" i="16"/>
  <c r="AN1146" i="16"/>
  <c r="AO1146" i="16" s="1"/>
  <c r="AP1146" i="16" s="1"/>
  <c r="AQ1146" i="16"/>
  <c r="K1147" i="16"/>
  <c r="W1147" i="16" s="1"/>
  <c r="N1147" i="16"/>
  <c r="O1147" i="16"/>
  <c r="X1147" i="16"/>
  <c r="AA1147" i="16"/>
  <c r="AF1147" i="16"/>
  <c r="AH1147" i="16"/>
  <c r="AI1147" i="16" s="1"/>
  <c r="AK1147" i="16"/>
  <c r="AN1147" i="16"/>
  <c r="AO1147" i="16" s="1"/>
  <c r="AQ1147" i="16"/>
  <c r="K1148" i="16"/>
  <c r="W1148" i="16" s="1"/>
  <c r="N1148" i="16"/>
  <c r="O1148" i="16"/>
  <c r="X1148" i="16"/>
  <c r="AA1148" i="16"/>
  <c r="AF1148" i="16"/>
  <c r="AH1148" i="16"/>
  <c r="AI1148" i="16" s="1"/>
  <c r="AK1148" i="16"/>
  <c r="AN1148" i="16"/>
  <c r="AQ1148" i="16"/>
  <c r="K1149" i="16"/>
  <c r="W1149" i="16" s="1"/>
  <c r="N1149" i="16"/>
  <c r="O1149" i="16"/>
  <c r="X1149" i="16"/>
  <c r="AA1149" i="16"/>
  <c r="AE1149" i="16" s="1"/>
  <c r="AF1149" i="16"/>
  <c r="AH1149" i="16"/>
  <c r="AI1149" i="16" s="1"/>
  <c r="AK1149" i="16"/>
  <c r="AN1149" i="16"/>
  <c r="AQ1149" i="16"/>
  <c r="K1150" i="16"/>
  <c r="W1150" i="16" s="1"/>
  <c r="N1150" i="16"/>
  <c r="O1150" i="16"/>
  <c r="X1150" i="16"/>
  <c r="AA1150" i="16"/>
  <c r="AB1150" i="16" s="1"/>
  <c r="AF1150" i="16"/>
  <c r="AH1150" i="16"/>
  <c r="AI1150" i="16" s="1"/>
  <c r="AK1150" i="16"/>
  <c r="AN1150" i="16"/>
  <c r="AQ1150" i="16"/>
  <c r="K1151" i="16"/>
  <c r="W1151" i="16" s="1"/>
  <c r="N1151" i="16"/>
  <c r="O1151" i="16"/>
  <c r="X1151" i="16"/>
  <c r="AA1151" i="16"/>
  <c r="AB1151" i="16" s="1"/>
  <c r="AF1151" i="16"/>
  <c r="AH1151" i="16"/>
  <c r="AI1151" i="16" s="1"/>
  <c r="AK1151" i="16"/>
  <c r="AN1151" i="16"/>
  <c r="AO1151" i="16" s="1"/>
  <c r="AQ1151" i="16"/>
  <c r="K1152" i="16"/>
  <c r="W1152" i="16" s="1"/>
  <c r="N1152" i="16"/>
  <c r="O1152" i="16"/>
  <c r="X1152" i="16"/>
  <c r="AA1152" i="16"/>
  <c r="AB1152" i="16" s="1"/>
  <c r="AF1152" i="16"/>
  <c r="AH1152" i="16"/>
  <c r="AI1152" i="16" s="1"/>
  <c r="AK1152" i="16"/>
  <c r="AN1152" i="16"/>
  <c r="AQ1152" i="16"/>
  <c r="K1153" i="16"/>
  <c r="W1153" i="16" s="1"/>
  <c r="N1153" i="16"/>
  <c r="O1153" i="16"/>
  <c r="X1153" i="16"/>
  <c r="AA1153" i="16"/>
  <c r="AB1153" i="16" s="1"/>
  <c r="AF1153" i="16"/>
  <c r="AH1153" i="16"/>
  <c r="AI1153" i="16" s="1"/>
  <c r="AK1153" i="16"/>
  <c r="AN1153" i="16"/>
  <c r="AO1153" i="16" s="1"/>
  <c r="AQ1153" i="16"/>
  <c r="K1154" i="16"/>
  <c r="W1154" i="16" s="1"/>
  <c r="N1154" i="16"/>
  <c r="O1154" i="16"/>
  <c r="X1154" i="16"/>
  <c r="AA1154" i="16"/>
  <c r="AE1154" i="16" s="1"/>
  <c r="AF1154" i="16"/>
  <c r="AH1154" i="16"/>
  <c r="AI1154" i="16" s="1"/>
  <c r="AK1154" i="16"/>
  <c r="AN1154" i="16"/>
  <c r="AO1154" i="16" s="1"/>
  <c r="AP1154" i="16" s="1"/>
  <c r="AQ1154" i="16"/>
  <c r="K1155" i="16"/>
  <c r="W1155" i="16" s="1"/>
  <c r="N1155" i="16"/>
  <c r="O1155" i="16"/>
  <c r="X1155" i="16"/>
  <c r="AA1155" i="16"/>
  <c r="AE1155" i="16" s="1"/>
  <c r="AF1155" i="16"/>
  <c r="AH1155" i="16"/>
  <c r="AI1155" i="16" s="1"/>
  <c r="AK1155" i="16"/>
  <c r="AN1155" i="16"/>
  <c r="AO1155" i="16" s="1"/>
  <c r="AQ1155" i="16"/>
  <c r="K1156" i="16"/>
  <c r="W1156" i="16" s="1"/>
  <c r="N1156" i="16"/>
  <c r="O1156" i="16"/>
  <c r="X1156" i="16"/>
  <c r="AA1156" i="16"/>
  <c r="AF1156" i="16"/>
  <c r="AH1156" i="16"/>
  <c r="AI1156" i="16" s="1"/>
  <c r="AK1156" i="16"/>
  <c r="AN1156" i="16"/>
  <c r="AQ1156" i="16"/>
  <c r="K1157" i="16"/>
  <c r="W1157" i="16" s="1"/>
  <c r="N1157" i="16"/>
  <c r="O1157" i="16"/>
  <c r="X1157" i="16"/>
  <c r="AA1157" i="16"/>
  <c r="AF1157" i="16"/>
  <c r="AH1157" i="16"/>
  <c r="AI1157" i="16" s="1"/>
  <c r="AK1157" i="16"/>
  <c r="AN1157" i="16"/>
  <c r="AO1157" i="16" s="1"/>
  <c r="AQ1157" i="16"/>
  <c r="K1158" i="16"/>
  <c r="W1158" i="16" s="1"/>
  <c r="N1158" i="16"/>
  <c r="O1158" i="16"/>
  <c r="X1158" i="16"/>
  <c r="AA1158" i="16"/>
  <c r="AB1158" i="16" s="1"/>
  <c r="AF1158" i="16"/>
  <c r="AH1158" i="16"/>
  <c r="AI1158" i="16" s="1"/>
  <c r="AK1158" i="16"/>
  <c r="AN1158" i="16"/>
  <c r="AO1158" i="16" s="1"/>
  <c r="AQ1158" i="16"/>
  <c r="K1159" i="16"/>
  <c r="W1159" i="16" s="1"/>
  <c r="N1159" i="16"/>
  <c r="O1159" i="16"/>
  <c r="X1159" i="16"/>
  <c r="AA1159" i="16"/>
  <c r="AB1159" i="16" s="1"/>
  <c r="AF1159" i="16"/>
  <c r="AH1159" i="16"/>
  <c r="AI1159" i="16" s="1"/>
  <c r="AK1159" i="16"/>
  <c r="AN1159" i="16"/>
  <c r="AO1159" i="16" s="1"/>
  <c r="AQ1159" i="16"/>
  <c r="K1160" i="16"/>
  <c r="W1160" i="16" s="1"/>
  <c r="N1160" i="16"/>
  <c r="O1160" i="16"/>
  <c r="X1160" i="16"/>
  <c r="AA1160" i="16"/>
  <c r="AB1160" i="16" s="1"/>
  <c r="AF1160" i="16"/>
  <c r="AH1160" i="16"/>
  <c r="AI1160" i="16" s="1"/>
  <c r="AK1160" i="16"/>
  <c r="AN1160" i="16"/>
  <c r="AO1160" i="16" s="1"/>
  <c r="AQ1160" i="16"/>
  <c r="K1161" i="16"/>
  <c r="W1161" i="16" s="1"/>
  <c r="N1161" i="16"/>
  <c r="O1161" i="16"/>
  <c r="X1161" i="16"/>
  <c r="AA1161" i="16"/>
  <c r="AB1161" i="16" s="1"/>
  <c r="AF1161" i="16"/>
  <c r="AH1161" i="16"/>
  <c r="AI1161" i="16" s="1"/>
  <c r="AK1161" i="16"/>
  <c r="AN1161" i="16"/>
  <c r="AO1161" i="16" s="1"/>
  <c r="AP1161" i="16" s="1"/>
  <c r="AQ1161" i="16"/>
  <c r="K1162" i="16"/>
  <c r="W1162" i="16" s="1"/>
  <c r="N1162" i="16"/>
  <c r="O1162" i="16"/>
  <c r="X1162" i="16"/>
  <c r="AA1162" i="16"/>
  <c r="AF1162" i="16"/>
  <c r="AH1162" i="16"/>
  <c r="AI1162" i="16" s="1"/>
  <c r="AK1162" i="16"/>
  <c r="AN1162" i="16"/>
  <c r="AQ1162" i="16"/>
  <c r="K1163" i="16"/>
  <c r="W1163" i="16" s="1"/>
  <c r="N1163" i="16"/>
  <c r="O1163" i="16"/>
  <c r="X1163" i="16"/>
  <c r="AA1163" i="16"/>
  <c r="AF1163" i="16"/>
  <c r="AH1163" i="16"/>
  <c r="AI1163" i="16" s="1"/>
  <c r="AK1163" i="16"/>
  <c r="AN1163" i="16"/>
  <c r="AQ1163" i="16"/>
  <c r="K1164" i="16"/>
  <c r="W1164" i="16" s="1"/>
  <c r="N1164" i="16"/>
  <c r="O1164" i="16"/>
  <c r="X1164" i="16"/>
  <c r="AA1164" i="16"/>
  <c r="AF1164" i="16"/>
  <c r="AH1164" i="16"/>
  <c r="AI1164" i="16" s="1"/>
  <c r="AK1164" i="16"/>
  <c r="AN1164" i="16"/>
  <c r="AO1164" i="16" s="1"/>
  <c r="AQ1164" i="16"/>
  <c r="K1165" i="16"/>
  <c r="W1165" i="16" s="1"/>
  <c r="N1165" i="16"/>
  <c r="O1165" i="16"/>
  <c r="X1165" i="16"/>
  <c r="AA1165" i="16"/>
  <c r="AF1165" i="16"/>
  <c r="AH1165" i="16"/>
  <c r="AI1165" i="16" s="1"/>
  <c r="AK1165" i="16"/>
  <c r="AN1165" i="16"/>
  <c r="AQ1165" i="16"/>
  <c r="K1166" i="16"/>
  <c r="W1166" i="16" s="1"/>
  <c r="N1166" i="16"/>
  <c r="O1166" i="16"/>
  <c r="X1166" i="16"/>
  <c r="AA1166" i="16"/>
  <c r="AB1166" i="16" s="1"/>
  <c r="AF1166" i="16"/>
  <c r="AH1166" i="16"/>
  <c r="AI1166" i="16" s="1"/>
  <c r="AK1166" i="16"/>
  <c r="AN1166" i="16"/>
  <c r="AQ1166" i="16"/>
  <c r="K1167" i="16"/>
  <c r="W1167" i="16" s="1"/>
  <c r="N1167" i="16"/>
  <c r="O1167" i="16"/>
  <c r="X1167" i="16"/>
  <c r="AA1167" i="16"/>
  <c r="AB1167" i="16" s="1"/>
  <c r="AF1167" i="16"/>
  <c r="AH1167" i="16"/>
  <c r="AI1167" i="16" s="1"/>
  <c r="AK1167" i="16"/>
  <c r="AN1167" i="16"/>
  <c r="AO1167" i="16" s="1"/>
  <c r="AQ1167" i="16"/>
  <c r="K1168" i="16"/>
  <c r="W1168" i="16" s="1"/>
  <c r="N1168" i="16"/>
  <c r="O1168" i="16"/>
  <c r="X1168" i="16"/>
  <c r="AA1168" i="16"/>
  <c r="AB1168" i="16" s="1"/>
  <c r="AF1168" i="16"/>
  <c r="AH1168" i="16"/>
  <c r="AI1168" i="16" s="1"/>
  <c r="AK1168" i="16"/>
  <c r="AN1168" i="16"/>
  <c r="AQ1168" i="16"/>
  <c r="K1169" i="16"/>
  <c r="W1169" i="16" s="1"/>
  <c r="N1169" i="16"/>
  <c r="O1169" i="16"/>
  <c r="X1169" i="16"/>
  <c r="AA1169" i="16"/>
  <c r="AB1169" i="16" s="1"/>
  <c r="AF1169" i="16"/>
  <c r="AH1169" i="16"/>
  <c r="AI1169" i="16" s="1"/>
  <c r="AK1169" i="16"/>
  <c r="AN1169" i="16"/>
  <c r="AO1169" i="16" s="1"/>
  <c r="AP1169" i="16" s="1"/>
  <c r="AQ1169" i="16"/>
  <c r="K1170" i="16"/>
  <c r="W1170" i="16" s="1"/>
  <c r="N1170" i="16"/>
  <c r="O1170" i="16"/>
  <c r="X1170" i="16"/>
  <c r="AA1170" i="16"/>
  <c r="AF1170" i="16"/>
  <c r="AH1170" i="16"/>
  <c r="AI1170" i="16" s="1"/>
  <c r="AK1170" i="16"/>
  <c r="AN1170" i="16"/>
  <c r="AQ1170" i="16"/>
  <c r="K1171" i="16"/>
  <c r="W1171" i="16" s="1"/>
  <c r="N1171" i="16"/>
  <c r="O1171" i="16"/>
  <c r="X1171" i="16"/>
  <c r="AA1171" i="16"/>
  <c r="AE1171" i="16" s="1"/>
  <c r="AF1171" i="16"/>
  <c r="AH1171" i="16"/>
  <c r="AI1171" i="16" s="1"/>
  <c r="AK1171" i="16"/>
  <c r="AN1171" i="16"/>
  <c r="AQ1171" i="16"/>
  <c r="K1172" i="16"/>
  <c r="W1172" i="16" s="1"/>
  <c r="N1172" i="16"/>
  <c r="O1172" i="16"/>
  <c r="X1172" i="16"/>
  <c r="AA1172" i="16"/>
  <c r="AF1172" i="16"/>
  <c r="AH1172" i="16"/>
  <c r="AI1172" i="16" s="1"/>
  <c r="AK1172" i="16"/>
  <c r="AN1172" i="16"/>
  <c r="AO1172" i="16" s="1"/>
  <c r="AQ1172" i="16"/>
  <c r="K1173" i="16"/>
  <c r="W1173" i="16" s="1"/>
  <c r="N1173" i="16"/>
  <c r="O1173" i="16"/>
  <c r="X1173" i="16"/>
  <c r="AA1173" i="16"/>
  <c r="AE1173" i="16" s="1"/>
  <c r="AF1173" i="16"/>
  <c r="AH1173" i="16"/>
  <c r="AI1173" i="16" s="1"/>
  <c r="AK1173" i="16"/>
  <c r="AN1173" i="16"/>
  <c r="AQ1173" i="16"/>
  <c r="K1174" i="16"/>
  <c r="W1174" i="16" s="1"/>
  <c r="N1174" i="16"/>
  <c r="O1174" i="16"/>
  <c r="X1174" i="16"/>
  <c r="AA1174" i="16"/>
  <c r="AB1174" i="16" s="1"/>
  <c r="AF1174" i="16"/>
  <c r="AH1174" i="16"/>
  <c r="AI1174" i="16" s="1"/>
  <c r="AK1174" i="16"/>
  <c r="AN1174" i="16"/>
  <c r="AO1174" i="16" s="1"/>
  <c r="AQ1174" i="16"/>
  <c r="K1175" i="16"/>
  <c r="W1175" i="16" s="1"/>
  <c r="N1175" i="16"/>
  <c r="O1175" i="16"/>
  <c r="X1175" i="16"/>
  <c r="AA1175" i="16"/>
  <c r="AB1175" i="16" s="1"/>
  <c r="AF1175" i="16"/>
  <c r="AH1175" i="16"/>
  <c r="AI1175" i="16" s="1"/>
  <c r="AK1175" i="16"/>
  <c r="AN1175" i="16"/>
  <c r="AO1175" i="16" s="1"/>
  <c r="AQ1175" i="16"/>
  <c r="K1176" i="16"/>
  <c r="W1176" i="16" s="1"/>
  <c r="N1176" i="16"/>
  <c r="O1176" i="16"/>
  <c r="X1176" i="16"/>
  <c r="AA1176" i="16"/>
  <c r="AB1176" i="16" s="1"/>
  <c r="AF1176" i="16"/>
  <c r="AH1176" i="16"/>
  <c r="AI1176" i="16" s="1"/>
  <c r="AK1176" i="16"/>
  <c r="AN1176" i="16"/>
  <c r="AQ1176" i="16"/>
  <c r="K1177" i="16"/>
  <c r="W1177" i="16" s="1"/>
  <c r="N1177" i="16"/>
  <c r="O1177" i="16"/>
  <c r="X1177" i="16"/>
  <c r="AA1177" i="16"/>
  <c r="AB1177" i="16" s="1"/>
  <c r="AF1177" i="16"/>
  <c r="AH1177" i="16"/>
  <c r="AI1177" i="16" s="1"/>
  <c r="AK1177" i="16"/>
  <c r="AN1177" i="16"/>
  <c r="AO1177" i="16" s="1"/>
  <c r="AP1177" i="16" s="1"/>
  <c r="AQ1177" i="16"/>
  <c r="K1178" i="16"/>
  <c r="W1178" i="16" s="1"/>
  <c r="N1178" i="16"/>
  <c r="O1178" i="16"/>
  <c r="X1178" i="16"/>
  <c r="AA1178" i="16"/>
  <c r="AE1178" i="16" s="1"/>
  <c r="AF1178" i="16"/>
  <c r="AH1178" i="16"/>
  <c r="AI1178" i="16" s="1"/>
  <c r="AK1178" i="16"/>
  <c r="AN1178" i="16"/>
  <c r="AQ1178" i="16"/>
  <c r="K1179" i="16"/>
  <c r="W1179" i="16" s="1"/>
  <c r="N1179" i="16"/>
  <c r="O1179" i="16"/>
  <c r="X1179" i="16"/>
  <c r="AA1179" i="16"/>
  <c r="AF1179" i="16"/>
  <c r="AH1179" i="16"/>
  <c r="AI1179" i="16" s="1"/>
  <c r="AK1179" i="16"/>
  <c r="AN1179" i="16"/>
  <c r="AQ1179" i="16"/>
  <c r="K1180" i="16"/>
  <c r="W1180" i="16" s="1"/>
  <c r="N1180" i="16"/>
  <c r="O1180" i="16"/>
  <c r="X1180" i="16"/>
  <c r="AA1180" i="16"/>
  <c r="AF1180" i="16"/>
  <c r="AH1180" i="16"/>
  <c r="AI1180" i="16" s="1"/>
  <c r="AK1180" i="16"/>
  <c r="AN1180" i="16"/>
  <c r="AO1180" i="16" s="1"/>
  <c r="AQ1180" i="16"/>
  <c r="K1181" i="16"/>
  <c r="W1181" i="16" s="1"/>
  <c r="N1181" i="16"/>
  <c r="O1181" i="16"/>
  <c r="X1181" i="16"/>
  <c r="AA1181" i="16"/>
  <c r="AF1181" i="16"/>
  <c r="AH1181" i="16"/>
  <c r="AI1181" i="16" s="1"/>
  <c r="AK1181" i="16"/>
  <c r="AN1181" i="16"/>
  <c r="AO1181" i="16" s="1"/>
  <c r="AQ1181" i="16"/>
  <c r="K1182" i="16"/>
  <c r="W1182" i="16" s="1"/>
  <c r="N1182" i="16"/>
  <c r="O1182" i="16"/>
  <c r="X1182" i="16"/>
  <c r="AA1182" i="16"/>
  <c r="AB1182" i="16" s="1"/>
  <c r="AF1182" i="16"/>
  <c r="AH1182" i="16"/>
  <c r="AI1182" i="16" s="1"/>
  <c r="AK1182" i="16"/>
  <c r="AN1182" i="16"/>
  <c r="AO1182" i="16" s="1"/>
  <c r="AP1182" i="16" s="1"/>
  <c r="AQ1182" i="16"/>
  <c r="K1183" i="16"/>
  <c r="W1183" i="16" s="1"/>
  <c r="N1183" i="16"/>
  <c r="O1183" i="16"/>
  <c r="X1183" i="16"/>
  <c r="AA1183" i="16"/>
  <c r="AB1183" i="16" s="1"/>
  <c r="AF1183" i="16"/>
  <c r="AH1183" i="16"/>
  <c r="AI1183" i="16" s="1"/>
  <c r="AK1183" i="16"/>
  <c r="AN1183" i="16"/>
  <c r="AO1183" i="16" s="1"/>
  <c r="AQ1183" i="16"/>
  <c r="K1184" i="16"/>
  <c r="W1184" i="16" s="1"/>
  <c r="N1184" i="16"/>
  <c r="O1184" i="16"/>
  <c r="X1184" i="16"/>
  <c r="AA1184" i="16"/>
  <c r="AB1184" i="16" s="1"/>
  <c r="AF1184" i="16"/>
  <c r="AH1184" i="16"/>
  <c r="AI1184" i="16" s="1"/>
  <c r="AK1184" i="16"/>
  <c r="AN1184" i="16"/>
  <c r="AO1184" i="16" s="1"/>
  <c r="AQ1184" i="16"/>
  <c r="K1185" i="16"/>
  <c r="W1185" i="16" s="1"/>
  <c r="N1185" i="16"/>
  <c r="O1185" i="16"/>
  <c r="X1185" i="16"/>
  <c r="AA1185" i="16"/>
  <c r="AB1185" i="16" s="1"/>
  <c r="AF1185" i="16"/>
  <c r="AH1185" i="16"/>
  <c r="AI1185" i="16" s="1"/>
  <c r="AK1185" i="16"/>
  <c r="AL1185" i="16" s="1"/>
  <c r="AN1185" i="16"/>
  <c r="AO1185" i="16" s="1"/>
  <c r="AQ1185" i="16"/>
  <c r="K1186" i="16"/>
  <c r="W1186" i="16" s="1"/>
  <c r="N1186" i="16"/>
  <c r="O1186" i="16"/>
  <c r="X1186" i="16"/>
  <c r="AA1186" i="16"/>
  <c r="AF1186" i="16"/>
  <c r="AH1186" i="16"/>
  <c r="AI1186" i="16" s="1"/>
  <c r="AK1186" i="16"/>
  <c r="AN1186" i="16"/>
  <c r="AQ1186" i="16"/>
  <c r="K1187" i="16"/>
  <c r="W1187" i="16" s="1"/>
  <c r="N1187" i="16"/>
  <c r="O1187" i="16"/>
  <c r="X1187" i="16"/>
  <c r="AA1187" i="16"/>
  <c r="AF1187" i="16"/>
  <c r="AH1187" i="16"/>
  <c r="AI1187" i="16" s="1"/>
  <c r="AK1187" i="16"/>
  <c r="AN1187" i="16"/>
  <c r="AQ1187" i="16"/>
  <c r="K1188" i="16"/>
  <c r="W1188" i="16" s="1"/>
  <c r="N1188" i="16"/>
  <c r="O1188" i="16"/>
  <c r="X1188" i="16"/>
  <c r="AA1188" i="16"/>
  <c r="AF1188" i="16"/>
  <c r="AH1188" i="16"/>
  <c r="AI1188" i="16" s="1"/>
  <c r="AK1188" i="16"/>
  <c r="AN1188" i="16"/>
  <c r="AO1188" i="16" s="1"/>
  <c r="AQ1188" i="16"/>
  <c r="K1189" i="16"/>
  <c r="W1189" i="16" s="1"/>
  <c r="N1189" i="16"/>
  <c r="O1189" i="16"/>
  <c r="X1189" i="16"/>
  <c r="AA1189" i="16"/>
  <c r="AF1189" i="16"/>
  <c r="AH1189" i="16"/>
  <c r="AI1189" i="16" s="1"/>
  <c r="AK1189" i="16"/>
  <c r="AN1189" i="16"/>
  <c r="AO1189" i="16" s="1"/>
  <c r="AP1189" i="16" s="1"/>
  <c r="AQ1189" i="16"/>
  <c r="K1190" i="16"/>
  <c r="W1190" i="16" s="1"/>
  <c r="N1190" i="16"/>
  <c r="O1190" i="16"/>
  <c r="X1190" i="16"/>
  <c r="AA1190" i="16"/>
  <c r="AB1190" i="16" s="1"/>
  <c r="AF1190" i="16"/>
  <c r="AH1190" i="16"/>
  <c r="AI1190" i="16" s="1"/>
  <c r="AK1190" i="16"/>
  <c r="AN1190" i="16"/>
  <c r="AO1190" i="16" s="1"/>
  <c r="AQ1190" i="16"/>
  <c r="K1191" i="16"/>
  <c r="W1191" i="16" s="1"/>
  <c r="N1191" i="16"/>
  <c r="O1191" i="16"/>
  <c r="X1191" i="16"/>
  <c r="AA1191" i="16"/>
  <c r="AB1191" i="16" s="1"/>
  <c r="AF1191" i="16"/>
  <c r="AH1191" i="16"/>
  <c r="AI1191" i="16" s="1"/>
  <c r="AK1191" i="16"/>
  <c r="AN1191" i="16"/>
  <c r="AQ1191" i="16"/>
  <c r="K1192" i="16"/>
  <c r="W1192" i="16" s="1"/>
  <c r="N1192" i="16"/>
  <c r="O1192" i="16"/>
  <c r="X1192" i="16"/>
  <c r="AA1192" i="16"/>
  <c r="AB1192" i="16" s="1"/>
  <c r="AF1192" i="16"/>
  <c r="AH1192" i="16"/>
  <c r="AI1192" i="16" s="1"/>
  <c r="AK1192" i="16"/>
  <c r="AN1192" i="16"/>
  <c r="AQ1192" i="16"/>
  <c r="K1193" i="16"/>
  <c r="W1193" i="16" s="1"/>
  <c r="N1193" i="16"/>
  <c r="O1193" i="16"/>
  <c r="X1193" i="16"/>
  <c r="AA1193" i="16"/>
  <c r="AB1193" i="16" s="1"/>
  <c r="AF1193" i="16"/>
  <c r="AH1193" i="16"/>
  <c r="AI1193" i="16" s="1"/>
  <c r="AK1193" i="16"/>
  <c r="AL1193" i="16" s="1"/>
  <c r="AN1193" i="16"/>
  <c r="AO1193" i="16" s="1"/>
  <c r="AQ1193" i="16"/>
  <c r="K1194" i="16"/>
  <c r="W1194" i="16" s="1"/>
  <c r="N1194" i="16"/>
  <c r="O1194" i="16"/>
  <c r="X1194" i="16"/>
  <c r="AA1194" i="16"/>
  <c r="AE1194" i="16" s="1"/>
  <c r="AF1194" i="16"/>
  <c r="AH1194" i="16"/>
  <c r="AI1194" i="16" s="1"/>
  <c r="AK1194" i="16"/>
  <c r="AN1194" i="16"/>
  <c r="AO1194" i="16" s="1"/>
  <c r="AP1194" i="16" s="1"/>
  <c r="AQ1194" i="16"/>
  <c r="K1195" i="16"/>
  <c r="W1195" i="16" s="1"/>
  <c r="N1195" i="16"/>
  <c r="O1195" i="16"/>
  <c r="X1195" i="16"/>
  <c r="AA1195" i="16"/>
  <c r="AE1195" i="16" s="1"/>
  <c r="AF1195" i="16"/>
  <c r="AH1195" i="16"/>
  <c r="AI1195" i="16" s="1"/>
  <c r="AK1195" i="16"/>
  <c r="AN1195" i="16"/>
  <c r="AO1195" i="16" s="1"/>
  <c r="AQ1195" i="16"/>
  <c r="K1196" i="16"/>
  <c r="W1196" i="16" s="1"/>
  <c r="N1196" i="16"/>
  <c r="O1196" i="16"/>
  <c r="X1196" i="16"/>
  <c r="AA1196" i="16"/>
  <c r="AF1196" i="16"/>
  <c r="AH1196" i="16"/>
  <c r="AI1196" i="16" s="1"/>
  <c r="AK1196" i="16"/>
  <c r="AN1196" i="16"/>
  <c r="AO1196" i="16" s="1"/>
  <c r="AQ1196" i="16"/>
  <c r="K1197" i="16"/>
  <c r="W1197" i="16" s="1"/>
  <c r="N1197" i="16"/>
  <c r="O1197" i="16"/>
  <c r="X1197" i="16"/>
  <c r="AA1197" i="16"/>
  <c r="AE1197" i="16" s="1"/>
  <c r="AF1197" i="16"/>
  <c r="AH1197" i="16"/>
  <c r="AI1197" i="16" s="1"/>
  <c r="AK1197" i="16"/>
  <c r="AN1197" i="16"/>
  <c r="AO1197" i="16" s="1"/>
  <c r="AP1197" i="16" s="1"/>
  <c r="AQ1197" i="16"/>
  <c r="K1198" i="16"/>
  <c r="W1198" i="16" s="1"/>
  <c r="N1198" i="16"/>
  <c r="O1198" i="16"/>
  <c r="X1198" i="16"/>
  <c r="AA1198" i="16"/>
  <c r="AB1198" i="16" s="1"/>
  <c r="AF1198" i="16"/>
  <c r="AH1198" i="16"/>
  <c r="AI1198" i="16" s="1"/>
  <c r="AK1198" i="16"/>
  <c r="AN1198" i="16"/>
  <c r="AO1198" i="16" s="1"/>
  <c r="AQ1198" i="16"/>
  <c r="K1199" i="16"/>
  <c r="W1199" i="16" s="1"/>
  <c r="N1199" i="16"/>
  <c r="O1199" i="16"/>
  <c r="X1199" i="16"/>
  <c r="AA1199" i="16"/>
  <c r="AB1199" i="16" s="1"/>
  <c r="AF1199" i="16"/>
  <c r="AH1199" i="16"/>
  <c r="AI1199" i="16" s="1"/>
  <c r="AK1199" i="16"/>
  <c r="AN1199" i="16"/>
  <c r="AQ1199" i="16"/>
  <c r="K1200" i="16"/>
  <c r="W1200" i="16" s="1"/>
  <c r="N1200" i="16"/>
  <c r="O1200" i="16"/>
  <c r="X1200" i="16"/>
  <c r="AA1200" i="16"/>
  <c r="AB1200" i="16" s="1"/>
  <c r="AF1200" i="16"/>
  <c r="AH1200" i="16"/>
  <c r="AI1200" i="16" s="1"/>
  <c r="AK1200" i="16"/>
  <c r="AN1200" i="16"/>
  <c r="AO1200" i="16" s="1"/>
  <c r="AQ1200" i="16"/>
  <c r="K1201" i="16"/>
  <c r="W1201" i="16" s="1"/>
  <c r="N1201" i="16"/>
  <c r="O1201" i="16"/>
  <c r="X1201" i="16"/>
  <c r="AA1201" i="16"/>
  <c r="AB1201" i="16" s="1"/>
  <c r="AF1201" i="16"/>
  <c r="AH1201" i="16"/>
  <c r="AI1201" i="16" s="1"/>
  <c r="AK1201" i="16"/>
  <c r="AL1201" i="16" s="1"/>
  <c r="AN1201" i="16"/>
  <c r="AO1201" i="16" s="1"/>
  <c r="AP1201" i="16" s="1"/>
  <c r="AQ1201" i="16"/>
  <c r="K1202" i="16"/>
  <c r="W1202" i="16" s="1"/>
  <c r="N1202" i="16"/>
  <c r="O1202" i="16"/>
  <c r="X1202" i="16"/>
  <c r="AA1202" i="16"/>
  <c r="AF1202" i="16"/>
  <c r="AH1202" i="16"/>
  <c r="AI1202" i="16" s="1"/>
  <c r="AK1202" i="16"/>
  <c r="AN1202" i="16"/>
  <c r="AO1202" i="16" s="1"/>
  <c r="AP1202" i="16" s="1"/>
  <c r="AQ1202" i="16"/>
  <c r="K1203" i="16"/>
  <c r="W1203" i="16" s="1"/>
  <c r="N1203" i="16"/>
  <c r="O1203" i="16"/>
  <c r="X1203" i="16"/>
  <c r="AA1203" i="16"/>
  <c r="AF1203" i="16"/>
  <c r="AH1203" i="16"/>
  <c r="AI1203" i="16" s="1"/>
  <c r="AK1203" i="16"/>
  <c r="AN1203" i="16"/>
  <c r="AO1203" i="16" s="1"/>
  <c r="AQ1203" i="16"/>
  <c r="K1204" i="16"/>
  <c r="W1204" i="16" s="1"/>
  <c r="N1204" i="16"/>
  <c r="O1204" i="16"/>
  <c r="X1204" i="16"/>
  <c r="AA1204" i="16"/>
  <c r="AF1204" i="16"/>
  <c r="AH1204" i="16"/>
  <c r="AI1204" i="16" s="1"/>
  <c r="AK1204" i="16"/>
  <c r="AN1204" i="16"/>
  <c r="AO1204" i="16" s="1"/>
  <c r="AQ1204" i="16"/>
  <c r="K1205" i="16"/>
  <c r="W1205" i="16" s="1"/>
  <c r="N1205" i="16"/>
  <c r="O1205" i="16"/>
  <c r="X1205" i="16"/>
  <c r="AA1205" i="16"/>
  <c r="AF1205" i="16"/>
  <c r="AH1205" i="16"/>
  <c r="AI1205" i="16" s="1"/>
  <c r="AK1205" i="16"/>
  <c r="AN1205" i="16"/>
  <c r="AO1205" i="16" s="1"/>
  <c r="AP1205" i="16" s="1"/>
  <c r="AQ1205" i="16"/>
  <c r="K1206" i="16"/>
  <c r="W1206" i="16" s="1"/>
  <c r="N1206" i="16"/>
  <c r="O1206" i="16"/>
  <c r="X1206" i="16"/>
  <c r="AA1206" i="16"/>
  <c r="AB1206" i="16" s="1"/>
  <c r="AF1206" i="16"/>
  <c r="AH1206" i="16"/>
  <c r="AI1206" i="16" s="1"/>
  <c r="AK1206" i="16"/>
  <c r="AN1206" i="16"/>
  <c r="AO1206" i="16" s="1"/>
  <c r="AP1206" i="16" s="1"/>
  <c r="AQ1206" i="16"/>
  <c r="K1207" i="16"/>
  <c r="W1207" i="16" s="1"/>
  <c r="N1207" i="16"/>
  <c r="O1207" i="16"/>
  <c r="X1207" i="16"/>
  <c r="AA1207" i="16"/>
  <c r="AB1207" i="16" s="1"/>
  <c r="AF1207" i="16"/>
  <c r="AH1207" i="16"/>
  <c r="AI1207" i="16" s="1"/>
  <c r="AK1207" i="16"/>
  <c r="AN1207" i="16"/>
  <c r="AQ1207" i="16"/>
  <c r="K1208" i="16"/>
  <c r="W1208" i="16" s="1"/>
  <c r="N1208" i="16"/>
  <c r="O1208" i="16"/>
  <c r="X1208" i="16"/>
  <c r="AA1208" i="16"/>
  <c r="AB1208" i="16" s="1"/>
  <c r="AF1208" i="16"/>
  <c r="AH1208" i="16"/>
  <c r="AI1208" i="16" s="1"/>
  <c r="AK1208" i="16"/>
  <c r="AN1208" i="16"/>
  <c r="AO1208" i="16" s="1"/>
  <c r="AQ1208" i="16"/>
  <c r="K1209" i="16"/>
  <c r="W1209" i="16" s="1"/>
  <c r="N1209" i="16"/>
  <c r="O1209" i="16"/>
  <c r="X1209" i="16"/>
  <c r="AA1209" i="16"/>
  <c r="AB1209" i="16" s="1"/>
  <c r="AF1209" i="16"/>
  <c r="AH1209" i="16"/>
  <c r="AI1209" i="16" s="1"/>
  <c r="AK1209" i="16"/>
  <c r="AL1209" i="16" s="1"/>
  <c r="AN1209" i="16"/>
  <c r="AO1209" i="16" s="1"/>
  <c r="AP1209" i="16" s="1"/>
  <c r="AQ1209" i="16"/>
  <c r="K1210" i="16"/>
  <c r="W1210" i="16" s="1"/>
  <c r="N1210" i="16"/>
  <c r="O1210" i="16"/>
  <c r="X1210" i="16"/>
  <c r="AA1210" i="16"/>
  <c r="AF1210" i="16"/>
  <c r="AH1210" i="16"/>
  <c r="AI1210" i="16" s="1"/>
  <c r="AK1210" i="16"/>
  <c r="AN1210" i="16"/>
  <c r="AO1210" i="16" s="1"/>
  <c r="AP1210" i="16" s="1"/>
  <c r="AQ1210" i="16"/>
  <c r="K1211" i="16"/>
  <c r="W1211" i="16" s="1"/>
  <c r="N1211" i="16"/>
  <c r="O1211" i="16"/>
  <c r="X1211" i="16"/>
  <c r="AA1211" i="16"/>
  <c r="AF1211" i="16"/>
  <c r="AH1211" i="16"/>
  <c r="AI1211" i="16" s="1"/>
  <c r="AK1211" i="16"/>
  <c r="AN1211" i="16"/>
  <c r="AO1211" i="16" s="1"/>
  <c r="AQ1211" i="16"/>
  <c r="K1212" i="16"/>
  <c r="W1212" i="16" s="1"/>
  <c r="N1212" i="16"/>
  <c r="O1212" i="16"/>
  <c r="X1212" i="16"/>
  <c r="AA1212" i="16"/>
  <c r="AF1212" i="16"/>
  <c r="AH1212" i="16"/>
  <c r="AI1212" i="16" s="1"/>
  <c r="AK1212" i="16"/>
  <c r="AN1212" i="16"/>
  <c r="AO1212" i="16" s="1"/>
  <c r="AQ1212" i="16"/>
  <c r="K1213" i="16"/>
  <c r="W1213" i="16" s="1"/>
  <c r="N1213" i="16"/>
  <c r="O1213" i="16"/>
  <c r="X1213" i="16"/>
  <c r="AA1213" i="16"/>
  <c r="AE1213" i="16" s="1"/>
  <c r="AF1213" i="16"/>
  <c r="AH1213" i="16"/>
  <c r="AI1213" i="16" s="1"/>
  <c r="AK1213" i="16"/>
  <c r="AN1213" i="16"/>
  <c r="AO1213" i="16" s="1"/>
  <c r="AP1213" i="16" s="1"/>
  <c r="AQ1213" i="16"/>
  <c r="K1214" i="16"/>
  <c r="W1214" i="16" s="1"/>
  <c r="N1214" i="16"/>
  <c r="O1214" i="16"/>
  <c r="X1214" i="16"/>
  <c r="AA1214" i="16"/>
  <c r="AB1214" i="16" s="1"/>
  <c r="AF1214" i="16"/>
  <c r="AH1214" i="16"/>
  <c r="AI1214" i="16" s="1"/>
  <c r="AK1214" i="16"/>
  <c r="AN1214" i="16"/>
  <c r="AO1214" i="16" s="1"/>
  <c r="AQ1214" i="16"/>
  <c r="K1215" i="16"/>
  <c r="W1215" i="16" s="1"/>
  <c r="N1215" i="16"/>
  <c r="O1215" i="16"/>
  <c r="X1215" i="16"/>
  <c r="AA1215" i="16"/>
  <c r="AB1215" i="16" s="1"/>
  <c r="AF1215" i="16"/>
  <c r="AH1215" i="16"/>
  <c r="AI1215" i="16" s="1"/>
  <c r="AK1215" i="16"/>
  <c r="AN1215" i="16"/>
  <c r="AQ1215" i="16"/>
  <c r="K1216" i="16"/>
  <c r="W1216" i="16" s="1"/>
  <c r="N1216" i="16"/>
  <c r="O1216" i="16"/>
  <c r="X1216" i="16"/>
  <c r="AA1216" i="16"/>
  <c r="AB1216" i="16" s="1"/>
  <c r="AF1216" i="16"/>
  <c r="AH1216" i="16"/>
  <c r="AI1216" i="16" s="1"/>
  <c r="AK1216" i="16"/>
  <c r="AN1216" i="16"/>
  <c r="AO1216" i="16" s="1"/>
  <c r="AQ1216" i="16"/>
  <c r="K1217" i="16"/>
  <c r="W1217" i="16" s="1"/>
  <c r="N1217" i="16"/>
  <c r="O1217" i="16"/>
  <c r="X1217" i="16"/>
  <c r="AA1217" i="16"/>
  <c r="AB1217" i="16" s="1"/>
  <c r="AF1217" i="16"/>
  <c r="AH1217" i="16"/>
  <c r="AI1217" i="16" s="1"/>
  <c r="AK1217" i="16"/>
  <c r="AN1217" i="16"/>
  <c r="AO1217" i="16" s="1"/>
  <c r="AQ1217" i="16"/>
  <c r="K1218" i="16"/>
  <c r="W1218" i="16" s="1"/>
  <c r="N1218" i="16"/>
  <c r="O1218" i="16"/>
  <c r="X1218" i="16"/>
  <c r="AA1218" i="16"/>
  <c r="AE1218" i="16" s="1"/>
  <c r="AF1218" i="16"/>
  <c r="AH1218" i="16"/>
  <c r="AI1218" i="16" s="1"/>
  <c r="AK1218" i="16"/>
  <c r="AN1218" i="16"/>
  <c r="AO1218" i="16" s="1"/>
  <c r="AP1218" i="16" s="1"/>
  <c r="AQ1218" i="16"/>
  <c r="K1219" i="16"/>
  <c r="W1219" i="16" s="1"/>
  <c r="N1219" i="16"/>
  <c r="O1219" i="16"/>
  <c r="X1219" i="16"/>
  <c r="AA1219" i="16"/>
  <c r="AE1219" i="16" s="1"/>
  <c r="AF1219" i="16"/>
  <c r="AH1219" i="16"/>
  <c r="AI1219" i="16" s="1"/>
  <c r="AK1219" i="16"/>
  <c r="AN1219" i="16"/>
  <c r="AO1219" i="16" s="1"/>
  <c r="AQ1219" i="16"/>
  <c r="K1220" i="16"/>
  <c r="W1220" i="16" s="1"/>
  <c r="N1220" i="16"/>
  <c r="O1220" i="16"/>
  <c r="X1220" i="16"/>
  <c r="AA1220" i="16"/>
  <c r="AF1220" i="16"/>
  <c r="AH1220" i="16"/>
  <c r="AI1220" i="16" s="1"/>
  <c r="AK1220" i="16"/>
  <c r="AN1220" i="16"/>
  <c r="AO1220" i="16" s="1"/>
  <c r="AQ1220" i="16"/>
  <c r="K1221" i="16"/>
  <c r="W1221" i="16" s="1"/>
  <c r="N1221" i="16"/>
  <c r="O1221" i="16"/>
  <c r="X1221" i="16"/>
  <c r="AA1221" i="16"/>
  <c r="AF1221" i="16"/>
  <c r="AH1221" i="16"/>
  <c r="AI1221" i="16" s="1"/>
  <c r="AK1221" i="16"/>
  <c r="AN1221" i="16"/>
  <c r="AO1221" i="16" s="1"/>
  <c r="AP1221" i="16" s="1"/>
  <c r="AQ1221" i="16"/>
  <c r="K1222" i="16"/>
  <c r="W1222" i="16" s="1"/>
  <c r="N1222" i="16"/>
  <c r="O1222" i="16"/>
  <c r="X1222" i="16"/>
  <c r="AA1222" i="16"/>
  <c r="AB1222" i="16" s="1"/>
  <c r="AF1222" i="16"/>
  <c r="AH1222" i="16"/>
  <c r="AI1222" i="16" s="1"/>
  <c r="AK1222" i="16"/>
  <c r="AN1222" i="16"/>
  <c r="AO1222" i="16" s="1"/>
  <c r="AP1222" i="16" s="1"/>
  <c r="AQ1222" i="16"/>
  <c r="K1223" i="16"/>
  <c r="W1223" i="16" s="1"/>
  <c r="N1223" i="16"/>
  <c r="O1223" i="16"/>
  <c r="X1223" i="16"/>
  <c r="AA1223" i="16"/>
  <c r="AB1223" i="16" s="1"/>
  <c r="AF1223" i="16"/>
  <c r="AH1223" i="16"/>
  <c r="AI1223" i="16" s="1"/>
  <c r="AK1223" i="16"/>
  <c r="AN1223" i="16"/>
  <c r="AQ1223" i="16"/>
  <c r="K1224" i="16"/>
  <c r="W1224" i="16" s="1"/>
  <c r="N1224" i="16"/>
  <c r="O1224" i="16"/>
  <c r="X1224" i="16"/>
  <c r="AA1224" i="16"/>
  <c r="AB1224" i="16" s="1"/>
  <c r="AF1224" i="16"/>
  <c r="AH1224" i="16"/>
  <c r="AI1224" i="16" s="1"/>
  <c r="AK1224" i="16"/>
  <c r="AN1224" i="16"/>
  <c r="AO1224" i="16" s="1"/>
  <c r="AQ1224" i="16"/>
  <c r="K1225" i="16"/>
  <c r="W1225" i="16" s="1"/>
  <c r="N1225" i="16"/>
  <c r="O1225" i="16"/>
  <c r="X1225" i="16"/>
  <c r="AA1225" i="16"/>
  <c r="AB1225" i="16" s="1"/>
  <c r="AF1225" i="16"/>
  <c r="AH1225" i="16"/>
  <c r="AI1225" i="16" s="1"/>
  <c r="AK1225" i="16"/>
  <c r="AN1225" i="16"/>
  <c r="AO1225" i="16" s="1"/>
  <c r="AP1225" i="16" s="1"/>
  <c r="AQ1225" i="16"/>
  <c r="K1226" i="16"/>
  <c r="W1226" i="16" s="1"/>
  <c r="N1226" i="16"/>
  <c r="O1226" i="16"/>
  <c r="X1226" i="16"/>
  <c r="AA1226" i="16"/>
  <c r="AF1226" i="16"/>
  <c r="AH1226" i="16"/>
  <c r="AI1226" i="16" s="1"/>
  <c r="AK1226" i="16"/>
  <c r="AN1226" i="16"/>
  <c r="AO1226" i="16" s="1"/>
  <c r="AP1226" i="16" s="1"/>
  <c r="AQ1226" i="16"/>
  <c r="K1227" i="16"/>
  <c r="W1227" i="16" s="1"/>
  <c r="N1227" i="16"/>
  <c r="O1227" i="16"/>
  <c r="X1227" i="16"/>
  <c r="AA1227" i="16"/>
  <c r="AF1227" i="16"/>
  <c r="AH1227" i="16"/>
  <c r="AI1227" i="16" s="1"/>
  <c r="AK1227" i="16"/>
  <c r="AN1227" i="16"/>
  <c r="AO1227" i="16" s="1"/>
  <c r="AQ1227" i="16"/>
  <c r="K1228" i="16"/>
  <c r="W1228" i="16" s="1"/>
  <c r="N1228" i="16"/>
  <c r="O1228" i="16"/>
  <c r="X1228" i="16"/>
  <c r="AA1228" i="16"/>
  <c r="AF1228" i="16"/>
  <c r="AH1228" i="16"/>
  <c r="AI1228" i="16" s="1"/>
  <c r="AK1228" i="16"/>
  <c r="AN1228" i="16"/>
  <c r="AO1228" i="16" s="1"/>
  <c r="AQ1228" i="16"/>
  <c r="K1229" i="16"/>
  <c r="W1229" i="16" s="1"/>
  <c r="N1229" i="16"/>
  <c r="O1229" i="16"/>
  <c r="X1229" i="16"/>
  <c r="AA1229" i="16"/>
  <c r="AF1229" i="16"/>
  <c r="AH1229" i="16"/>
  <c r="AI1229" i="16" s="1"/>
  <c r="AK1229" i="16"/>
  <c r="AN1229" i="16"/>
  <c r="AO1229" i="16" s="1"/>
  <c r="AP1229" i="16" s="1"/>
  <c r="AQ1229" i="16"/>
  <c r="K1230" i="16"/>
  <c r="W1230" i="16" s="1"/>
  <c r="N1230" i="16"/>
  <c r="O1230" i="16"/>
  <c r="X1230" i="16"/>
  <c r="AA1230" i="16"/>
  <c r="AB1230" i="16" s="1"/>
  <c r="AF1230" i="16"/>
  <c r="AH1230" i="16"/>
  <c r="AI1230" i="16" s="1"/>
  <c r="AK1230" i="16"/>
  <c r="AN1230" i="16"/>
  <c r="AO1230" i="16" s="1"/>
  <c r="AQ1230" i="16"/>
  <c r="K1231" i="16"/>
  <c r="W1231" i="16" s="1"/>
  <c r="N1231" i="16"/>
  <c r="O1231" i="16"/>
  <c r="X1231" i="16"/>
  <c r="AA1231" i="16"/>
  <c r="AB1231" i="16" s="1"/>
  <c r="AF1231" i="16"/>
  <c r="AH1231" i="16"/>
  <c r="AI1231" i="16" s="1"/>
  <c r="AK1231" i="16"/>
  <c r="AN1231" i="16"/>
  <c r="AQ1231" i="16"/>
  <c r="K1232" i="16"/>
  <c r="W1232" i="16" s="1"/>
  <c r="N1232" i="16"/>
  <c r="O1232" i="16"/>
  <c r="X1232" i="16"/>
  <c r="AA1232" i="16"/>
  <c r="AB1232" i="16" s="1"/>
  <c r="AF1232" i="16"/>
  <c r="AH1232" i="16"/>
  <c r="AI1232" i="16" s="1"/>
  <c r="AK1232" i="16"/>
  <c r="AN1232" i="16"/>
  <c r="AQ1232" i="16"/>
  <c r="K1233" i="16"/>
  <c r="W1233" i="16" s="1"/>
  <c r="N1233" i="16"/>
  <c r="O1233" i="16"/>
  <c r="X1233" i="16"/>
  <c r="AA1233" i="16"/>
  <c r="AB1233" i="16" s="1"/>
  <c r="AF1233" i="16"/>
  <c r="AH1233" i="16"/>
  <c r="AI1233" i="16" s="1"/>
  <c r="AK1233" i="16"/>
  <c r="AN1233" i="16"/>
  <c r="AO1233" i="16" s="1"/>
  <c r="AP1233" i="16" s="1"/>
  <c r="AQ1233" i="16"/>
  <c r="K1234" i="16"/>
  <c r="W1234" i="16" s="1"/>
  <c r="N1234" i="16"/>
  <c r="O1234" i="16"/>
  <c r="X1234" i="16"/>
  <c r="AA1234" i="16"/>
  <c r="AF1234" i="16"/>
  <c r="AH1234" i="16"/>
  <c r="AI1234" i="16" s="1"/>
  <c r="AK1234" i="16"/>
  <c r="AN1234" i="16"/>
  <c r="AO1234" i="16" s="1"/>
  <c r="AP1234" i="16" s="1"/>
  <c r="AQ1234" i="16"/>
  <c r="K1235" i="16"/>
  <c r="W1235" i="16" s="1"/>
  <c r="N1235" i="16"/>
  <c r="O1235" i="16"/>
  <c r="X1235" i="16"/>
  <c r="AA1235" i="16"/>
  <c r="AE1235" i="16" s="1"/>
  <c r="AF1235" i="16"/>
  <c r="AH1235" i="16"/>
  <c r="AI1235" i="16" s="1"/>
  <c r="AK1235" i="16"/>
  <c r="AN1235" i="16"/>
  <c r="AQ1235" i="16"/>
  <c r="K1236" i="16"/>
  <c r="W1236" i="16" s="1"/>
  <c r="N1236" i="16"/>
  <c r="O1236" i="16"/>
  <c r="X1236" i="16"/>
  <c r="AA1236" i="16"/>
  <c r="AF1236" i="16"/>
  <c r="AH1236" i="16"/>
  <c r="AI1236" i="16" s="1"/>
  <c r="AK1236" i="16"/>
  <c r="AN1236" i="16"/>
  <c r="AO1236" i="16" s="1"/>
  <c r="AQ1236" i="16"/>
  <c r="K1237" i="16"/>
  <c r="W1237" i="16" s="1"/>
  <c r="N1237" i="16"/>
  <c r="O1237" i="16"/>
  <c r="X1237" i="16"/>
  <c r="AA1237" i="16"/>
  <c r="AE1237" i="16" s="1"/>
  <c r="AF1237" i="16"/>
  <c r="AH1237" i="16"/>
  <c r="AI1237" i="16" s="1"/>
  <c r="AK1237" i="16"/>
  <c r="AN1237" i="16"/>
  <c r="AO1237" i="16" s="1"/>
  <c r="AQ1237" i="16"/>
  <c r="K1238" i="16"/>
  <c r="W1238" i="16" s="1"/>
  <c r="N1238" i="16"/>
  <c r="O1238" i="16"/>
  <c r="X1238" i="16"/>
  <c r="AA1238" i="16"/>
  <c r="AB1238" i="16" s="1"/>
  <c r="AF1238" i="16"/>
  <c r="AH1238" i="16"/>
  <c r="AI1238" i="16" s="1"/>
  <c r="AK1238" i="16"/>
  <c r="AN1238" i="16"/>
  <c r="AQ1238" i="16"/>
  <c r="K1239" i="16"/>
  <c r="W1239" i="16" s="1"/>
  <c r="N1239" i="16"/>
  <c r="O1239" i="16"/>
  <c r="X1239" i="16"/>
  <c r="AA1239" i="16"/>
  <c r="AB1239" i="16" s="1"/>
  <c r="AF1239" i="16"/>
  <c r="AH1239" i="16"/>
  <c r="AI1239" i="16" s="1"/>
  <c r="AK1239" i="16"/>
  <c r="AN1239" i="16"/>
  <c r="AO1239" i="16" s="1"/>
  <c r="AQ1239" i="16"/>
  <c r="K1240" i="16"/>
  <c r="W1240" i="16" s="1"/>
  <c r="N1240" i="16"/>
  <c r="O1240" i="16"/>
  <c r="X1240" i="16"/>
  <c r="AA1240" i="16"/>
  <c r="AB1240" i="16" s="1"/>
  <c r="AF1240" i="16"/>
  <c r="AH1240" i="16"/>
  <c r="AI1240" i="16" s="1"/>
  <c r="AK1240" i="16"/>
  <c r="AN1240" i="16"/>
  <c r="AO1240" i="16" s="1"/>
  <c r="AQ1240" i="16"/>
  <c r="K1241" i="16"/>
  <c r="W1241" i="16" s="1"/>
  <c r="N1241" i="16"/>
  <c r="O1241" i="16"/>
  <c r="X1241" i="16"/>
  <c r="AA1241" i="16"/>
  <c r="AB1241" i="16" s="1"/>
  <c r="AF1241" i="16"/>
  <c r="AH1241" i="16"/>
  <c r="AI1241" i="16" s="1"/>
  <c r="AK1241" i="16"/>
  <c r="AN1241" i="16"/>
  <c r="AO1241" i="16" s="1"/>
  <c r="AP1241" i="16" s="1"/>
  <c r="AQ1241" i="16"/>
  <c r="K1242" i="16"/>
  <c r="W1242" i="16" s="1"/>
  <c r="N1242" i="16"/>
  <c r="O1242" i="16"/>
  <c r="X1242" i="16"/>
  <c r="AA1242" i="16"/>
  <c r="AE1242" i="16" s="1"/>
  <c r="AF1242" i="16"/>
  <c r="AH1242" i="16"/>
  <c r="AI1242" i="16" s="1"/>
  <c r="AK1242" i="16"/>
  <c r="AN1242" i="16"/>
  <c r="AO1242" i="16" s="1"/>
  <c r="AP1242" i="16" s="1"/>
  <c r="AQ1242" i="16"/>
  <c r="K1243" i="16"/>
  <c r="W1243" i="16" s="1"/>
  <c r="N1243" i="16"/>
  <c r="O1243" i="16"/>
  <c r="X1243" i="16"/>
  <c r="AA1243" i="16"/>
  <c r="AF1243" i="16"/>
  <c r="AH1243" i="16"/>
  <c r="AI1243" i="16" s="1"/>
  <c r="AK1243" i="16"/>
  <c r="AN1243" i="16"/>
  <c r="AQ1243" i="16"/>
  <c r="K1244" i="16"/>
  <c r="W1244" i="16" s="1"/>
  <c r="N1244" i="16"/>
  <c r="O1244" i="16"/>
  <c r="X1244" i="16"/>
  <c r="AA1244" i="16"/>
  <c r="AF1244" i="16"/>
  <c r="AH1244" i="16"/>
  <c r="AI1244" i="16" s="1"/>
  <c r="AK1244" i="16"/>
  <c r="AN1244" i="16"/>
  <c r="AO1244" i="16" s="1"/>
  <c r="AQ1244" i="16"/>
  <c r="K1245" i="16"/>
  <c r="W1245" i="16" s="1"/>
  <c r="N1245" i="16"/>
  <c r="O1245" i="16"/>
  <c r="X1245" i="16"/>
  <c r="AA1245" i="16"/>
  <c r="AF1245" i="16"/>
  <c r="AH1245" i="16"/>
  <c r="AI1245" i="16" s="1"/>
  <c r="AK1245" i="16"/>
  <c r="AN1245" i="16"/>
  <c r="AO1245" i="16" s="1"/>
  <c r="AQ1245" i="16"/>
  <c r="K1246" i="16"/>
  <c r="W1246" i="16" s="1"/>
  <c r="N1246" i="16"/>
  <c r="O1246" i="16"/>
  <c r="X1246" i="16"/>
  <c r="AA1246" i="16"/>
  <c r="AB1246" i="16" s="1"/>
  <c r="AF1246" i="16"/>
  <c r="AH1246" i="16"/>
  <c r="AI1246" i="16" s="1"/>
  <c r="AK1246" i="16"/>
  <c r="AN1246" i="16"/>
  <c r="AO1246" i="16" s="1"/>
  <c r="AQ1246" i="16"/>
  <c r="K1247" i="16"/>
  <c r="W1247" i="16" s="1"/>
  <c r="N1247" i="16"/>
  <c r="O1247" i="16"/>
  <c r="X1247" i="16"/>
  <c r="AA1247" i="16"/>
  <c r="AB1247" i="16" s="1"/>
  <c r="AF1247" i="16"/>
  <c r="AH1247" i="16"/>
  <c r="AI1247" i="16" s="1"/>
  <c r="AK1247" i="16"/>
  <c r="AN1247" i="16"/>
  <c r="AO1247" i="16" s="1"/>
  <c r="AQ1247" i="16"/>
  <c r="K1248" i="16"/>
  <c r="W1248" i="16" s="1"/>
  <c r="N1248" i="16"/>
  <c r="O1248" i="16"/>
  <c r="X1248" i="16"/>
  <c r="AA1248" i="16"/>
  <c r="AB1248" i="16" s="1"/>
  <c r="AF1248" i="16"/>
  <c r="AH1248" i="16"/>
  <c r="AI1248" i="16" s="1"/>
  <c r="AK1248" i="16"/>
  <c r="AN1248" i="16"/>
  <c r="AO1248" i="16" s="1"/>
  <c r="AQ1248" i="16"/>
  <c r="K1249" i="16"/>
  <c r="W1249" i="16" s="1"/>
  <c r="N1249" i="16"/>
  <c r="O1249" i="16"/>
  <c r="X1249" i="16"/>
  <c r="AA1249" i="16"/>
  <c r="AB1249" i="16" s="1"/>
  <c r="AF1249" i="16"/>
  <c r="AH1249" i="16"/>
  <c r="AI1249" i="16" s="1"/>
  <c r="AK1249" i="16"/>
  <c r="AN1249" i="16"/>
  <c r="AO1249" i="16" s="1"/>
  <c r="AQ1249" i="16"/>
  <c r="X2" i="16"/>
  <c r="AF2" i="16"/>
  <c r="O2" i="16"/>
  <c r="N2" i="16"/>
  <c r="K2" i="16"/>
  <c r="W2" i="16" s="1"/>
  <c r="H2" i="16"/>
  <c r="AX3" i="16"/>
  <c r="AX4" i="16"/>
  <c r="AX5" i="16"/>
  <c r="AX6" i="16"/>
  <c r="AX7" i="16"/>
  <c r="AX8" i="16"/>
  <c r="AX9" i="16"/>
  <c r="AX10" i="16"/>
  <c r="AX11" i="16"/>
  <c r="AX12" i="16"/>
  <c r="AX13" i="16"/>
  <c r="AX14" i="16"/>
  <c r="AX15" i="16"/>
  <c r="AX16" i="16"/>
  <c r="AX17" i="16"/>
  <c r="AX18" i="16"/>
  <c r="AX19" i="16"/>
  <c r="AX20" i="16"/>
  <c r="AX21" i="16"/>
  <c r="AX22" i="16"/>
  <c r="AX23" i="16"/>
  <c r="AX24" i="16"/>
  <c r="AX25" i="16"/>
  <c r="AX26" i="16"/>
  <c r="AX27" i="16"/>
  <c r="AX28" i="16"/>
  <c r="AX29" i="16"/>
  <c r="AX30" i="16"/>
  <c r="AX31" i="16"/>
  <c r="AX32" i="16"/>
  <c r="AX33" i="16"/>
  <c r="AX34" i="16"/>
  <c r="AX35" i="16"/>
  <c r="AX36" i="16"/>
  <c r="AX37" i="16"/>
  <c r="AX38" i="16"/>
  <c r="AX39" i="16"/>
  <c r="AX40" i="16"/>
  <c r="AX41" i="16"/>
  <c r="AX42" i="16"/>
  <c r="AX43" i="16"/>
  <c r="AX44" i="16"/>
  <c r="AX45" i="16"/>
  <c r="AX46" i="16"/>
  <c r="AX47" i="16"/>
  <c r="AX48" i="16"/>
  <c r="AX49" i="16"/>
  <c r="AX50" i="16"/>
  <c r="AX51" i="16"/>
  <c r="AX52" i="16"/>
  <c r="AX53" i="16"/>
  <c r="AX54" i="16"/>
  <c r="AX55" i="16"/>
  <c r="AX56" i="16"/>
  <c r="AX57" i="16"/>
  <c r="AX58" i="16"/>
  <c r="AX59" i="16"/>
  <c r="AX60" i="16"/>
  <c r="AX61" i="16"/>
  <c r="AX62" i="16"/>
  <c r="AX63" i="16"/>
  <c r="AX64" i="16"/>
  <c r="AX65" i="16"/>
  <c r="AX66" i="16"/>
  <c r="AX67" i="16"/>
  <c r="AX68" i="16"/>
  <c r="AX69" i="16"/>
  <c r="AX70" i="16"/>
  <c r="AX71" i="16"/>
  <c r="AW3" i="16"/>
  <c r="AW4" i="16"/>
  <c r="AW5" i="16"/>
  <c r="AW6" i="16"/>
  <c r="AW7" i="16"/>
  <c r="AW8" i="16"/>
  <c r="AW9" i="16"/>
  <c r="AW10" i="16"/>
  <c r="AW11" i="16"/>
  <c r="AW12" i="16"/>
  <c r="AW13" i="16"/>
  <c r="AW14" i="16"/>
  <c r="AW15" i="16"/>
  <c r="AW16" i="16"/>
  <c r="AW17" i="16"/>
  <c r="AW18" i="16"/>
  <c r="AW19" i="16"/>
  <c r="AW20" i="16"/>
  <c r="AW21" i="16"/>
  <c r="AW22" i="16"/>
  <c r="AW23" i="16"/>
  <c r="AW24" i="16"/>
  <c r="AW25" i="16"/>
  <c r="AW26" i="16"/>
  <c r="AW27" i="16"/>
  <c r="AW28" i="16"/>
  <c r="AW29" i="16"/>
  <c r="AW30" i="16"/>
  <c r="AW31" i="16"/>
  <c r="AW32" i="16"/>
  <c r="AW33" i="16"/>
  <c r="AW34" i="16"/>
  <c r="AW35" i="16"/>
  <c r="AW36" i="16"/>
  <c r="AW37" i="16"/>
  <c r="AW38" i="16"/>
  <c r="AW39" i="16"/>
  <c r="AW40" i="16"/>
  <c r="AW41" i="16"/>
  <c r="AW42" i="16"/>
  <c r="AW43" i="16"/>
  <c r="AW44" i="16"/>
  <c r="AW45" i="16"/>
  <c r="AW46" i="16"/>
  <c r="AW47" i="16"/>
  <c r="AW48" i="16"/>
  <c r="AW49" i="16"/>
  <c r="AW50" i="16"/>
  <c r="AW51" i="16"/>
  <c r="AW52" i="16"/>
  <c r="AW53" i="16"/>
  <c r="AW54" i="16"/>
  <c r="AW55" i="16"/>
  <c r="AW56" i="16"/>
  <c r="AW57" i="16"/>
  <c r="AW58" i="16"/>
  <c r="AW59" i="16"/>
  <c r="AW60" i="16"/>
  <c r="AW61" i="16"/>
  <c r="AW62" i="16"/>
  <c r="AW63" i="16"/>
  <c r="AW64" i="16"/>
  <c r="AW65" i="16"/>
  <c r="AW66" i="16"/>
  <c r="AW67" i="16"/>
  <c r="AW68" i="16"/>
  <c r="AW69" i="16"/>
  <c r="AW70" i="16"/>
  <c r="AW71" i="16"/>
  <c r="AW2" i="16"/>
  <c r="AX2" i="16"/>
  <c r="BB3" i="16"/>
  <c r="BC3" i="16" s="1"/>
  <c r="BB4" i="16"/>
  <c r="BC4" i="16" s="1"/>
  <c r="BB5" i="16"/>
  <c r="BC5" i="16" s="1"/>
  <c r="BB6" i="16"/>
  <c r="BC6" i="16" s="1"/>
  <c r="BB7" i="16"/>
  <c r="BC7" i="16" s="1"/>
  <c r="BB8" i="16"/>
  <c r="BC8" i="16" s="1"/>
  <c r="BB9" i="16"/>
  <c r="BC9" i="16" s="1"/>
  <c r="BB10" i="16"/>
  <c r="BC10" i="16" s="1"/>
  <c r="BB11" i="16"/>
  <c r="BC11" i="16" s="1"/>
  <c r="BB12" i="16"/>
  <c r="BC12" i="16" s="1"/>
  <c r="BB13" i="16"/>
  <c r="BC13" i="16" s="1"/>
  <c r="BB14" i="16"/>
  <c r="BC14" i="16" s="1"/>
  <c r="BB15" i="16"/>
  <c r="BC15" i="16" s="1"/>
  <c r="BB16" i="16"/>
  <c r="BC16" i="16" s="1"/>
  <c r="BB17" i="16"/>
  <c r="BC17" i="16" s="1"/>
  <c r="BB18" i="16"/>
  <c r="BC18" i="16" s="1"/>
  <c r="BB19" i="16"/>
  <c r="BC19" i="16" s="1"/>
  <c r="BB20" i="16"/>
  <c r="BC20" i="16" s="1"/>
  <c r="BB21" i="16"/>
  <c r="BC21" i="16" s="1"/>
  <c r="BB22" i="16"/>
  <c r="BC22" i="16" s="1"/>
  <c r="BB23" i="16"/>
  <c r="BC23" i="16" s="1"/>
  <c r="BB24" i="16"/>
  <c r="BC24" i="16" s="1"/>
  <c r="BB25" i="16"/>
  <c r="BC25" i="16" s="1"/>
  <c r="BB26" i="16"/>
  <c r="BC26" i="16" s="1"/>
  <c r="BB27" i="16"/>
  <c r="BC27" i="16" s="1"/>
  <c r="BB28" i="16"/>
  <c r="BC28" i="16" s="1"/>
  <c r="BB29" i="16"/>
  <c r="BC29" i="16" s="1"/>
  <c r="BB30" i="16"/>
  <c r="BC30" i="16" s="1"/>
  <c r="BB31" i="16"/>
  <c r="BC31" i="16" s="1"/>
  <c r="BB32" i="16"/>
  <c r="BC32" i="16" s="1"/>
  <c r="BB33" i="16"/>
  <c r="BC33" i="16" s="1"/>
  <c r="BB34" i="16"/>
  <c r="BC34" i="16" s="1"/>
  <c r="BB35" i="16"/>
  <c r="BC35" i="16" s="1"/>
  <c r="BB36" i="16"/>
  <c r="BC36" i="16" s="1"/>
  <c r="BB37" i="16"/>
  <c r="BC37" i="16" s="1"/>
  <c r="BB38" i="16"/>
  <c r="BC38" i="16" s="1"/>
  <c r="BB39" i="16"/>
  <c r="BC39" i="16" s="1"/>
  <c r="BB40" i="16"/>
  <c r="BC40" i="16" s="1"/>
  <c r="BB41" i="16"/>
  <c r="BC41" i="16" s="1"/>
  <c r="BB42" i="16"/>
  <c r="BC42" i="16" s="1"/>
  <c r="BB43" i="16"/>
  <c r="BC43" i="16" s="1"/>
  <c r="BB44" i="16"/>
  <c r="BC44" i="16" s="1"/>
  <c r="BB45" i="16"/>
  <c r="BC45" i="16" s="1"/>
  <c r="BB46" i="16"/>
  <c r="BC46" i="16" s="1"/>
  <c r="BB47" i="16"/>
  <c r="BC47" i="16" s="1"/>
  <c r="BB48" i="16"/>
  <c r="BC48" i="16" s="1"/>
  <c r="BB49" i="16"/>
  <c r="BC49" i="16" s="1"/>
  <c r="BB50" i="16"/>
  <c r="BC50" i="16" s="1"/>
  <c r="BB51" i="16"/>
  <c r="BC51" i="16" s="1"/>
  <c r="BB52" i="16"/>
  <c r="BC52" i="16" s="1"/>
  <c r="BB53" i="16"/>
  <c r="BC53" i="16" s="1"/>
  <c r="BB54" i="16"/>
  <c r="BC54" i="16" s="1"/>
  <c r="BB55" i="16"/>
  <c r="BC55" i="16" s="1"/>
  <c r="BB56" i="16"/>
  <c r="BC56" i="16" s="1"/>
  <c r="BB57" i="16"/>
  <c r="BC57" i="16" s="1"/>
  <c r="BB58" i="16"/>
  <c r="BC58" i="16" s="1"/>
  <c r="BB59" i="16"/>
  <c r="BC59" i="16" s="1"/>
  <c r="BB60" i="16"/>
  <c r="BC60" i="16" s="1"/>
  <c r="BB61" i="16"/>
  <c r="BC61" i="16" s="1"/>
  <c r="BB62" i="16"/>
  <c r="BC62" i="16" s="1"/>
  <c r="BB63" i="16"/>
  <c r="BC63" i="16" s="1"/>
  <c r="BB64" i="16"/>
  <c r="BC64" i="16" s="1"/>
  <c r="BB65" i="16"/>
  <c r="BC65" i="16" s="1"/>
  <c r="BB66" i="16"/>
  <c r="BC66" i="16" s="1"/>
  <c r="BB67" i="16"/>
  <c r="BC67" i="16" s="1"/>
  <c r="BB68" i="16"/>
  <c r="BC68" i="16" s="1"/>
  <c r="BB69" i="16"/>
  <c r="BC69" i="16" s="1"/>
  <c r="BB70" i="16"/>
  <c r="BC70" i="16" s="1"/>
  <c r="BB71" i="16"/>
  <c r="BC71" i="16" s="1"/>
  <c r="BB2" i="16"/>
  <c r="BC2" i="16" s="1"/>
  <c r="AV3" i="16"/>
  <c r="BA3" i="16" s="1"/>
  <c r="BG3" i="16" s="1"/>
  <c r="AV4" i="16"/>
  <c r="BA4" i="16" s="1"/>
  <c r="BG4" i="16" s="1"/>
  <c r="AV5" i="16"/>
  <c r="BA5" i="16" s="1"/>
  <c r="BG5" i="16" s="1"/>
  <c r="AV6" i="16"/>
  <c r="BA6" i="16" s="1"/>
  <c r="BG6" i="16" s="1"/>
  <c r="AV7" i="16"/>
  <c r="BA7" i="16" s="1"/>
  <c r="BG7" i="16" s="1"/>
  <c r="AV8" i="16"/>
  <c r="BA8" i="16" s="1"/>
  <c r="BH8" i="16" s="1"/>
  <c r="AV9" i="16"/>
  <c r="BA9" i="16" s="1"/>
  <c r="BG9" i="16" s="1"/>
  <c r="AV10" i="16"/>
  <c r="BA10" i="16" s="1"/>
  <c r="BG10" i="16" s="1"/>
  <c r="AV11" i="16"/>
  <c r="BA11" i="16" s="1"/>
  <c r="BG11" i="16" s="1"/>
  <c r="AV12" i="16"/>
  <c r="BA12" i="16" s="1"/>
  <c r="BG12" i="16" s="1"/>
  <c r="AV13" i="16"/>
  <c r="BA13" i="16" s="1"/>
  <c r="BG13" i="16" s="1"/>
  <c r="AV14" i="16"/>
  <c r="BA14" i="16" s="1"/>
  <c r="BG14" i="16" s="1"/>
  <c r="AV15" i="16"/>
  <c r="BA15" i="16" s="1"/>
  <c r="BG15" i="16" s="1"/>
  <c r="AV16" i="16"/>
  <c r="BA16" i="16" s="1"/>
  <c r="BH16" i="16" s="1"/>
  <c r="AV17" i="16"/>
  <c r="BA17" i="16" s="1"/>
  <c r="BG17" i="16" s="1"/>
  <c r="AV18" i="16"/>
  <c r="BA18" i="16" s="1"/>
  <c r="BG18" i="16" s="1"/>
  <c r="AV19" i="16"/>
  <c r="BA19" i="16" s="1"/>
  <c r="BG19" i="16" s="1"/>
  <c r="AV20" i="16"/>
  <c r="BA20" i="16" s="1"/>
  <c r="BG20" i="16" s="1"/>
  <c r="AV21" i="16"/>
  <c r="BA21" i="16" s="1"/>
  <c r="BG21" i="16" s="1"/>
  <c r="AV22" i="16"/>
  <c r="BA22" i="16" s="1"/>
  <c r="BG22" i="16" s="1"/>
  <c r="AV23" i="16"/>
  <c r="BA23" i="16" s="1"/>
  <c r="BH23" i="16" s="1"/>
  <c r="AV24" i="16"/>
  <c r="BA24" i="16" s="1"/>
  <c r="BH24" i="16" s="1"/>
  <c r="AV25" i="16"/>
  <c r="BA25" i="16" s="1"/>
  <c r="BG25" i="16" s="1"/>
  <c r="AV26" i="16"/>
  <c r="BA26" i="16" s="1"/>
  <c r="BG26" i="16" s="1"/>
  <c r="AV27" i="16"/>
  <c r="BA27" i="16" s="1"/>
  <c r="BG27" i="16" s="1"/>
  <c r="AV28" i="16"/>
  <c r="BA28" i="16" s="1"/>
  <c r="BG28" i="16" s="1"/>
  <c r="AV29" i="16"/>
  <c r="BA29" i="16" s="1"/>
  <c r="BG29" i="16" s="1"/>
  <c r="AV30" i="16"/>
  <c r="BA30" i="16" s="1"/>
  <c r="BG30" i="16" s="1"/>
  <c r="AV31" i="16"/>
  <c r="BA31" i="16" s="1"/>
  <c r="BG31" i="16" s="1"/>
  <c r="AV32" i="16"/>
  <c r="BA32" i="16" s="1"/>
  <c r="BH32" i="16" s="1"/>
  <c r="AV33" i="16"/>
  <c r="BA33" i="16" s="1"/>
  <c r="BG33" i="16" s="1"/>
  <c r="AV34" i="16"/>
  <c r="BA34" i="16" s="1"/>
  <c r="BG34" i="16" s="1"/>
  <c r="AV35" i="16"/>
  <c r="BA35" i="16" s="1"/>
  <c r="BG35" i="16" s="1"/>
  <c r="AV36" i="16"/>
  <c r="BA36" i="16" s="1"/>
  <c r="BG36" i="16" s="1"/>
  <c r="AV37" i="16"/>
  <c r="BA37" i="16" s="1"/>
  <c r="BG37" i="16" s="1"/>
  <c r="AV38" i="16"/>
  <c r="BA38" i="16" s="1"/>
  <c r="BG38" i="16" s="1"/>
  <c r="AV39" i="16"/>
  <c r="BA39" i="16" s="1"/>
  <c r="BG39" i="16" s="1"/>
  <c r="AV40" i="16"/>
  <c r="BA40" i="16" s="1"/>
  <c r="BF40" i="16" s="1"/>
  <c r="AV41" i="16"/>
  <c r="BA41" i="16" s="1"/>
  <c r="BG41" i="16" s="1"/>
  <c r="AV42" i="16"/>
  <c r="BA42" i="16" s="1"/>
  <c r="BG42" i="16" s="1"/>
  <c r="AV43" i="16"/>
  <c r="BA43" i="16" s="1"/>
  <c r="BG43" i="16" s="1"/>
  <c r="AV44" i="16"/>
  <c r="BA44" i="16" s="1"/>
  <c r="BG44" i="16" s="1"/>
  <c r="AV45" i="16"/>
  <c r="BA45" i="16" s="1"/>
  <c r="BG45" i="16" s="1"/>
  <c r="AV46" i="16"/>
  <c r="BA46" i="16" s="1"/>
  <c r="BG46" i="16" s="1"/>
  <c r="AV47" i="16"/>
  <c r="BA47" i="16" s="1"/>
  <c r="BG47" i="16" s="1"/>
  <c r="AV48" i="16"/>
  <c r="BA48" i="16" s="1"/>
  <c r="BH48" i="16" s="1"/>
  <c r="AV49" i="16"/>
  <c r="BA49" i="16" s="1"/>
  <c r="BG49" i="16" s="1"/>
  <c r="AV50" i="16"/>
  <c r="BA50" i="16" s="1"/>
  <c r="BG50" i="16" s="1"/>
  <c r="AV51" i="16"/>
  <c r="BA51" i="16" s="1"/>
  <c r="BG51" i="16" s="1"/>
  <c r="AV52" i="16"/>
  <c r="BA52" i="16" s="1"/>
  <c r="BG52" i="16" s="1"/>
  <c r="AV53" i="16"/>
  <c r="BA53" i="16" s="1"/>
  <c r="BG53" i="16" s="1"/>
  <c r="AV54" i="16"/>
  <c r="BA54" i="16" s="1"/>
  <c r="BG54" i="16" s="1"/>
  <c r="AV55" i="16"/>
  <c r="BA55" i="16" s="1"/>
  <c r="BH55" i="16" s="1"/>
  <c r="AV56" i="16"/>
  <c r="BA56" i="16" s="1"/>
  <c r="BH56" i="16" s="1"/>
  <c r="AV57" i="16"/>
  <c r="BA57" i="16" s="1"/>
  <c r="BG57" i="16" s="1"/>
  <c r="AV58" i="16"/>
  <c r="BA58" i="16" s="1"/>
  <c r="BG58" i="16" s="1"/>
  <c r="AV59" i="16"/>
  <c r="BA59" i="16" s="1"/>
  <c r="BG59" i="16" s="1"/>
  <c r="AV60" i="16"/>
  <c r="BA60" i="16" s="1"/>
  <c r="BG60" i="16" s="1"/>
  <c r="AV61" i="16"/>
  <c r="BA61" i="16" s="1"/>
  <c r="BG61" i="16" s="1"/>
  <c r="AV62" i="16"/>
  <c r="BA62" i="16" s="1"/>
  <c r="BG62" i="16" s="1"/>
  <c r="AV63" i="16"/>
  <c r="BA63" i="16" s="1"/>
  <c r="BG63" i="16" s="1"/>
  <c r="AV64" i="16"/>
  <c r="BA64" i="16" s="1"/>
  <c r="BH64" i="16" s="1"/>
  <c r="AV65" i="16"/>
  <c r="BA65" i="16" s="1"/>
  <c r="BG65" i="16" s="1"/>
  <c r="AV66" i="16"/>
  <c r="BA66" i="16" s="1"/>
  <c r="BG66" i="16" s="1"/>
  <c r="AV67" i="16"/>
  <c r="BA67" i="16" s="1"/>
  <c r="BG67" i="16" s="1"/>
  <c r="AV68" i="16"/>
  <c r="BA68" i="16" s="1"/>
  <c r="BG68" i="16" s="1"/>
  <c r="AV69" i="16"/>
  <c r="BA69" i="16" s="1"/>
  <c r="BG69" i="16" s="1"/>
  <c r="AV70" i="16"/>
  <c r="BA70" i="16" s="1"/>
  <c r="BG70" i="16" s="1"/>
  <c r="AV71" i="16"/>
  <c r="BA71" i="16" s="1"/>
  <c r="BG71" i="16" s="1"/>
  <c r="AV2" i="16"/>
  <c r="BA2" i="16" s="1"/>
  <c r="BG2" i="16" s="1"/>
  <c r="AQ2" i="16"/>
  <c r="AN2" i="16"/>
  <c r="AO2" i="16" s="1"/>
  <c r="AP2" i="16" s="1"/>
  <c r="AK2" i="16"/>
  <c r="AH2" i="16"/>
  <c r="AI2" i="16" s="1"/>
  <c r="AA2" i="16"/>
  <c r="BG64" i="16" l="1"/>
  <c r="BG56" i="16"/>
  <c r="BG48" i="16"/>
  <c r="BG40" i="16"/>
  <c r="BG32" i="16"/>
  <c r="BG24" i="16"/>
  <c r="BG16" i="16"/>
  <c r="BG55" i="16"/>
  <c r="BG23" i="16"/>
  <c r="BG8" i="16"/>
  <c r="P1227" i="16"/>
  <c r="P1223" i="16"/>
  <c r="P1219" i="16"/>
  <c r="P1211" i="16"/>
  <c r="P1207" i="16"/>
  <c r="P1203" i="16"/>
  <c r="P1195" i="16"/>
  <c r="P1187" i="16"/>
  <c r="P1183" i="16"/>
  <c r="P1179" i="16"/>
  <c r="P1175" i="16"/>
  <c r="P1171" i="16"/>
  <c r="P1167" i="16"/>
  <c r="P1163" i="16"/>
  <c r="P1159" i="16"/>
  <c r="P1155" i="16"/>
  <c r="P1151" i="16"/>
  <c r="P1147" i="16"/>
  <c r="P1143" i="16"/>
  <c r="P1139" i="16"/>
  <c r="P1135" i="16"/>
  <c r="P1131" i="16"/>
  <c r="P1127" i="16"/>
  <c r="P1123" i="16"/>
  <c r="P1119" i="16"/>
  <c r="P1115" i="16"/>
  <c r="P1111" i="16"/>
  <c r="P1107" i="16"/>
  <c r="P1103" i="16"/>
  <c r="P1099" i="16"/>
  <c r="S1099" i="16" s="1"/>
  <c r="P1095" i="16"/>
  <c r="P1091" i="16"/>
  <c r="P1087" i="16"/>
  <c r="P1083" i="16"/>
  <c r="P1027" i="16"/>
  <c r="P903" i="16"/>
  <c r="P899" i="16"/>
  <c r="P895" i="16"/>
  <c r="V895" i="16" s="1"/>
  <c r="P891" i="16"/>
  <c r="P887" i="16"/>
  <c r="P883" i="16"/>
  <c r="P879" i="16"/>
  <c r="P875" i="16"/>
  <c r="P871" i="16"/>
  <c r="P867" i="16"/>
  <c r="P863" i="16"/>
  <c r="P859" i="16"/>
  <c r="P855" i="16"/>
  <c r="P851" i="16"/>
  <c r="P847" i="16"/>
  <c r="P843" i="16"/>
  <c r="P811" i="16"/>
  <c r="P807" i="16"/>
  <c r="P803" i="16"/>
  <c r="R803" i="16" s="1"/>
  <c r="P799" i="16"/>
  <c r="P795" i="16"/>
  <c r="P791" i="16"/>
  <c r="P787" i="16"/>
  <c r="P783" i="16"/>
  <c r="P779" i="16"/>
  <c r="P775" i="16"/>
  <c r="P771" i="16"/>
  <c r="S771" i="16" s="1"/>
  <c r="P767" i="16"/>
  <c r="P763" i="16"/>
  <c r="P759" i="16"/>
  <c r="P755" i="16"/>
  <c r="P751" i="16"/>
  <c r="P747" i="16"/>
  <c r="P743" i="16"/>
  <c r="P739" i="16"/>
  <c r="R739" i="16" s="1"/>
  <c r="P735" i="16"/>
  <c r="P731" i="16"/>
  <c r="P727" i="16"/>
  <c r="P723" i="16"/>
  <c r="P719" i="16"/>
  <c r="P715" i="16"/>
  <c r="P711" i="16"/>
  <c r="P1231" i="16"/>
  <c r="P1243" i="16"/>
  <c r="P1247" i="16"/>
  <c r="R1247" i="16" s="1"/>
  <c r="P1249" i="16"/>
  <c r="P1245" i="16"/>
  <c r="P1241" i="16"/>
  <c r="P1237" i="16"/>
  <c r="P1233" i="16"/>
  <c r="P1229" i="16"/>
  <c r="S1229" i="16" s="1"/>
  <c r="P1221" i="16"/>
  <c r="P1217" i="16"/>
  <c r="P1213" i="16"/>
  <c r="P1209" i="16"/>
  <c r="P1205" i="16"/>
  <c r="P1193" i="16"/>
  <c r="P1189" i="16"/>
  <c r="P1185" i="16"/>
  <c r="S1185" i="16" s="1"/>
  <c r="P1181" i="16"/>
  <c r="P1177" i="16"/>
  <c r="P1173" i="16"/>
  <c r="P1169" i="16"/>
  <c r="P1165" i="16"/>
  <c r="P1161" i="16"/>
  <c r="P1157" i="16"/>
  <c r="P1153" i="16"/>
  <c r="S1153" i="16" s="1"/>
  <c r="P1149" i="16"/>
  <c r="P1145" i="16"/>
  <c r="S1145" i="16" s="1"/>
  <c r="P1141" i="16"/>
  <c r="P1137" i="16"/>
  <c r="P1133" i="16"/>
  <c r="P1129" i="16"/>
  <c r="P1125" i="16"/>
  <c r="P1121" i="16"/>
  <c r="P1117" i="16"/>
  <c r="P1113" i="16"/>
  <c r="P1109" i="16"/>
  <c r="P1105" i="16"/>
  <c r="P1101" i="16"/>
  <c r="P1097" i="16"/>
  <c r="P1093" i="16"/>
  <c r="P1089" i="16"/>
  <c r="R1089" i="16" s="1"/>
  <c r="P1085" i="16"/>
  <c r="P1081" i="16"/>
  <c r="P1029" i="16"/>
  <c r="P905" i="16"/>
  <c r="P901" i="16"/>
  <c r="P897" i="16"/>
  <c r="P893" i="16"/>
  <c r="P889" i="16"/>
  <c r="P885" i="16"/>
  <c r="P881" i="16"/>
  <c r="P877" i="16"/>
  <c r="P873" i="16"/>
  <c r="P869" i="16"/>
  <c r="P865" i="16"/>
  <c r="P861" i="16"/>
  <c r="P857" i="16"/>
  <c r="P853" i="16"/>
  <c r="P849" i="16"/>
  <c r="P845" i="16"/>
  <c r="P809" i="16"/>
  <c r="P805" i="16"/>
  <c r="P801" i="16"/>
  <c r="P797" i="16"/>
  <c r="P793" i="16"/>
  <c r="S793" i="16" s="1"/>
  <c r="P789" i="16"/>
  <c r="P785" i="16"/>
  <c r="P781" i="16"/>
  <c r="P777" i="16"/>
  <c r="P773" i="16"/>
  <c r="P769" i="16"/>
  <c r="P765" i="16"/>
  <c r="P761" i="16"/>
  <c r="S761" i="16" s="1"/>
  <c r="P757" i="16"/>
  <c r="P753" i="16"/>
  <c r="S753" i="16" s="1"/>
  <c r="P749" i="16"/>
  <c r="P745" i="16"/>
  <c r="P741" i="16"/>
  <c r="P737" i="16"/>
  <c r="P733" i="16"/>
  <c r="P729" i="16"/>
  <c r="P725" i="16"/>
  <c r="P721" i="16"/>
  <c r="P717" i="16"/>
  <c r="P713" i="16"/>
  <c r="P1239" i="16"/>
  <c r="J2" i="16"/>
  <c r="P709" i="16"/>
  <c r="P707" i="16"/>
  <c r="P705" i="16"/>
  <c r="P703" i="16"/>
  <c r="P701" i="16"/>
  <c r="P699" i="16"/>
  <c r="P697" i="16"/>
  <c r="P695" i="16"/>
  <c r="P693" i="16"/>
  <c r="P691" i="16"/>
  <c r="P689" i="16"/>
  <c r="P687" i="16"/>
  <c r="P685" i="16"/>
  <c r="P683" i="16"/>
  <c r="P681" i="16"/>
  <c r="P679" i="16"/>
  <c r="P677" i="16"/>
  <c r="P675" i="16"/>
  <c r="P673" i="16"/>
  <c r="P671" i="16"/>
  <c r="V671" i="16" s="1"/>
  <c r="P669" i="16"/>
  <c r="P667" i="16"/>
  <c r="P665" i="16"/>
  <c r="P663" i="16"/>
  <c r="P661" i="16"/>
  <c r="P659" i="16"/>
  <c r="P657" i="16"/>
  <c r="P655" i="16"/>
  <c r="R655" i="16" s="1"/>
  <c r="P653" i="16"/>
  <c r="P651" i="16"/>
  <c r="P649" i="16"/>
  <c r="P647" i="16"/>
  <c r="P645" i="16"/>
  <c r="P643" i="16"/>
  <c r="P641" i="16"/>
  <c r="P639" i="16"/>
  <c r="P637" i="16"/>
  <c r="P635" i="16"/>
  <c r="P633" i="16"/>
  <c r="P631" i="16"/>
  <c r="P629" i="16"/>
  <c r="P627" i="16"/>
  <c r="S627" i="16" s="1"/>
  <c r="P625" i="16"/>
  <c r="P623" i="16"/>
  <c r="P621" i="16"/>
  <c r="P619" i="16"/>
  <c r="P617" i="16"/>
  <c r="P615" i="16"/>
  <c r="P613" i="16"/>
  <c r="P611" i="16"/>
  <c r="R611" i="16" s="1"/>
  <c r="P609" i="16"/>
  <c r="P607" i="16"/>
  <c r="S607" i="16" s="1"/>
  <c r="P605" i="16"/>
  <c r="P603" i="16"/>
  <c r="P601" i="16"/>
  <c r="P599" i="16"/>
  <c r="P597" i="16"/>
  <c r="P595" i="16"/>
  <c r="P593" i="16"/>
  <c r="P591" i="16"/>
  <c r="P589" i="16"/>
  <c r="P587" i="16"/>
  <c r="P585" i="16"/>
  <c r="P583" i="16"/>
  <c r="P581" i="16"/>
  <c r="P579" i="16"/>
  <c r="V579" i="16" s="1"/>
  <c r="P577" i="16"/>
  <c r="P563" i="16"/>
  <c r="R563" i="16" s="1"/>
  <c r="P559" i="16"/>
  <c r="P557" i="16"/>
  <c r="P553" i="16"/>
  <c r="P545" i="16"/>
  <c r="P543" i="16"/>
  <c r="P539" i="16"/>
  <c r="P535" i="16"/>
  <c r="P531" i="16"/>
  <c r="P521" i="16"/>
  <c r="P519" i="16"/>
  <c r="P513" i="16"/>
  <c r="P511" i="16"/>
  <c r="P509" i="16"/>
  <c r="P507" i="16"/>
  <c r="S507" i="16" s="1"/>
  <c r="P505" i="16"/>
  <c r="P501" i="16"/>
  <c r="P499" i="16"/>
  <c r="P100" i="16"/>
  <c r="P98" i="16"/>
  <c r="P96" i="16"/>
  <c r="P94" i="16"/>
  <c r="P92" i="16"/>
  <c r="S92" i="16" s="1"/>
  <c r="P90" i="16"/>
  <c r="P88" i="16"/>
  <c r="P86" i="16"/>
  <c r="P84" i="16"/>
  <c r="P82" i="16"/>
  <c r="P80" i="16"/>
  <c r="P78" i="16"/>
  <c r="P76" i="16"/>
  <c r="R76" i="16" s="1"/>
  <c r="P74" i="16"/>
  <c r="P72" i="16"/>
  <c r="P70" i="16"/>
  <c r="P68" i="16"/>
  <c r="P66" i="16"/>
  <c r="P64" i="16"/>
  <c r="P62" i="16"/>
  <c r="P60" i="16"/>
  <c r="S60" i="16" s="1"/>
  <c r="P58" i="16"/>
  <c r="P56" i="16"/>
  <c r="P54" i="16"/>
  <c r="P52" i="16"/>
  <c r="P50" i="16"/>
  <c r="P48" i="16"/>
  <c r="P46" i="16"/>
  <c r="P44" i="16"/>
  <c r="R44" i="16" s="1"/>
  <c r="P42" i="16"/>
  <c r="P40" i="16"/>
  <c r="R40" i="16" s="1"/>
  <c r="P38" i="16"/>
  <c r="P36" i="16"/>
  <c r="P34" i="16"/>
  <c r="P32" i="16"/>
  <c r="P30" i="16"/>
  <c r="P28" i="16"/>
  <c r="S28" i="16" s="1"/>
  <c r="P1248" i="16"/>
  <c r="P1246" i="16"/>
  <c r="V1246" i="16" s="1"/>
  <c r="P1244" i="16"/>
  <c r="P1242" i="16"/>
  <c r="P1240" i="16"/>
  <c r="P1238" i="16"/>
  <c r="P1236" i="16"/>
  <c r="P1234" i="16"/>
  <c r="S1234" i="16" s="1"/>
  <c r="P1232" i="16"/>
  <c r="P1230" i="16"/>
  <c r="P1228" i="16"/>
  <c r="P1226" i="16"/>
  <c r="P1224" i="16"/>
  <c r="P1222" i="16"/>
  <c r="P1220" i="16"/>
  <c r="P1218" i="16"/>
  <c r="P1216" i="16"/>
  <c r="P1214" i="16"/>
  <c r="P1212" i="16"/>
  <c r="P1210" i="16"/>
  <c r="P1208" i="16"/>
  <c r="P1206" i="16"/>
  <c r="P1204" i="16"/>
  <c r="P1202" i="16"/>
  <c r="R1202" i="16" s="1"/>
  <c r="P1200" i="16"/>
  <c r="P1198" i="16"/>
  <c r="V1198" i="16" s="1"/>
  <c r="P1196" i="16"/>
  <c r="P1194" i="16"/>
  <c r="P1192" i="16"/>
  <c r="P1190" i="16"/>
  <c r="P1188" i="16"/>
  <c r="P1186" i="16"/>
  <c r="S1186" i="16" s="1"/>
  <c r="P1184" i="16"/>
  <c r="P1182" i="16"/>
  <c r="P1180" i="16"/>
  <c r="P1178" i="16"/>
  <c r="P1176" i="16"/>
  <c r="P1174" i="16"/>
  <c r="R1174" i="16" s="1"/>
  <c r="P1172" i="16"/>
  <c r="P1170" i="16"/>
  <c r="P1168" i="16"/>
  <c r="P1166" i="16"/>
  <c r="V1166" i="16" s="1"/>
  <c r="P1164" i="16"/>
  <c r="P1162" i="16"/>
  <c r="P1160" i="16"/>
  <c r="P1158" i="16"/>
  <c r="P1156" i="16"/>
  <c r="P1154" i="16"/>
  <c r="R1154" i="16" s="1"/>
  <c r="P1152" i="16"/>
  <c r="P1150" i="16"/>
  <c r="R1150" i="16" s="1"/>
  <c r="P1148" i="16"/>
  <c r="P1146" i="16"/>
  <c r="P1144" i="16"/>
  <c r="P1142" i="16"/>
  <c r="P1140" i="16"/>
  <c r="P1138" i="16"/>
  <c r="S1138" i="16" s="1"/>
  <c r="P1136" i="16"/>
  <c r="P1134" i="16"/>
  <c r="P1132" i="16"/>
  <c r="P1130" i="16"/>
  <c r="P1128" i="16"/>
  <c r="P1126" i="16"/>
  <c r="S1126" i="16" s="1"/>
  <c r="P1124" i="16"/>
  <c r="P1122" i="16"/>
  <c r="R1122" i="16" s="1"/>
  <c r="P1120" i="16"/>
  <c r="P1118" i="16"/>
  <c r="P1116" i="16"/>
  <c r="P1114" i="16"/>
  <c r="P1112" i="16"/>
  <c r="P1110" i="16"/>
  <c r="P1108" i="16"/>
  <c r="P1106" i="16"/>
  <c r="R1106" i="16" s="1"/>
  <c r="P1104" i="16"/>
  <c r="P1102" i="16"/>
  <c r="P1100" i="16"/>
  <c r="P1098" i="16"/>
  <c r="P1096" i="16"/>
  <c r="P1094" i="16"/>
  <c r="V1094" i="16" s="1"/>
  <c r="P1092" i="16"/>
  <c r="P1090" i="16"/>
  <c r="P1088" i="16"/>
  <c r="P1086" i="16"/>
  <c r="P1084" i="16"/>
  <c r="P1082" i="16"/>
  <c r="P1080" i="16"/>
  <c r="P1078" i="16"/>
  <c r="P1076" i="16"/>
  <c r="P1074" i="16"/>
  <c r="S1074" i="16" s="1"/>
  <c r="P1072" i="16"/>
  <c r="P1070" i="16"/>
  <c r="S1070" i="16" s="1"/>
  <c r="P1068" i="16"/>
  <c r="P1066" i="16"/>
  <c r="P1064" i="16"/>
  <c r="P1062" i="16"/>
  <c r="P1060" i="16"/>
  <c r="P1058" i="16"/>
  <c r="R1058" i="16" s="1"/>
  <c r="P1056" i="16"/>
  <c r="P1054" i="16"/>
  <c r="P1052" i="16"/>
  <c r="P1050" i="16"/>
  <c r="P1048" i="16"/>
  <c r="P1046" i="16"/>
  <c r="P1044" i="16"/>
  <c r="P1042" i="16"/>
  <c r="V1042" i="16" s="1"/>
  <c r="P1040" i="16"/>
  <c r="P1038" i="16"/>
  <c r="P1036" i="16"/>
  <c r="P1034" i="16"/>
  <c r="P1032" i="16"/>
  <c r="P1030" i="16"/>
  <c r="P1028" i="16"/>
  <c r="P1026" i="16"/>
  <c r="R1026" i="16" s="1"/>
  <c r="P1024" i="16"/>
  <c r="P1022" i="16"/>
  <c r="P1020" i="16"/>
  <c r="P1018" i="16"/>
  <c r="P1016" i="16"/>
  <c r="P1014" i="16"/>
  <c r="P1235" i="16"/>
  <c r="P1225" i="16"/>
  <c r="V1225" i="16" s="1"/>
  <c r="P1215" i="16"/>
  <c r="P1201" i="16"/>
  <c r="P1199" i="16"/>
  <c r="P1197" i="16"/>
  <c r="P1191" i="16"/>
  <c r="P1012" i="16"/>
  <c r="R1012" i="16" s="1"/>
  <c r="P1010" i="16"/>
  <c r="P1008" i="16"/>
  <c r="P1006" i="16"/>
  <c r="P1004" i="16"/>
  <c r="P1002" i="16"/>
  <c r="P1000" i="16"/>
  <c r="P998" i="16"/>
  <c r="P996" i="16"/>
  <c r="P994" i="16"/>
  <c r="P992" i="16"/>
  <c r="P990" i="16"/>
  <c r="P988" i="16"/>
  <c r="P986" i="16"/>
  <c r="P984" i="16"/>
  <c r="P982" i="16"/>
  <c r="P980" i="16"/>
  <c r="P978" i="16"/>
  <c r="P976" i="16"/>
  <c r="V976" i="16" s="1"/>
  <c r="P974" i="16"/>
  <c r="P972" i="16"/>
  <c r="S972" i="16" s="1"/>
  <c r="P970" i="16"/>
  <c r="P968" i="16"/>
  <c r="P966" i="16"/>
  <c r="P964" i="16"/>
  <c r="P962" i="16"/>
  <c r="P960" i="16"/>
  <c r="R960" i="16" s="1"/>
  <c r="P958" i="16"/>
  <c r="P956" i="16"/>
  <c r="P954" i="16"/>
  <c r="P952" i="16"/>
  <c r="P950" i="16"/>
  <c r="P948" i="16"/>
  <c r="P946" i="16"/>
  <c r="P944" i="16"/>
  <c r="S944" i="16" s="1"/>
  <c r="P942" i="16"/>
  <c r="P940" i="16"/>
  <c r="P938" i="16"/>
  <c r="P936" i="16"/>
  <c r="P934" i="16"/>
  <c r="P932" i="16"/>
  <c r="P930" i="16"/>
  <c r="P928" i="16"/>
  <c r="R928" i="16" s="1"/>
  <c r="P926" i="16"/>
  <c r="P924" i="16"/>
  <c r="P922" i="16"/>
  <c r="P920" i="16"/>
  <c r="P918" i="16"/>
  <c r="P916" i="16"/>
  <c r="P914" i="16"/>
  <c r="P912" i="16"/>
  <c r="R912" i="16" s="1"/>
  <c r="P910" i="16"/>
  <c r="P908" i="16"/>
  <c r="V908" i="16" s="1"/>
  <c r="P906" i="16"/>
  <c r="P904" i="16"/>
  <c r="P902" i="16"/>
  <c r="P900" i="16"/>
  <c r="P898" i="16"/>
  <c r="P896" i="16"/>
  <c r="P894" i="16"/>
  <c r="P892" i="16"/>
  <c r="P890" i="16"/>
  <c r="P888" i="16"/>
  <c r="P886" i="16"/>
  <c r="P884" i="16"/>
  <c r="P882" i="16"/>
  <c r="P880" i="16"/>
  <c r="V880" i="16" s="1"/>
  <c r="P878" i="16"/>
  <c r="P876" i="16"/>
  <c r="P874" i="16"/>
  <c r="P872" i="16"/>
  <c r="P870" i="16"/>
  <c r="P868" i="16"/>
  <c r="S868" i="16" s="1"/>
  <c r="P866" i="16"/>
  <c r="P864" i="16"/>
  <c r="P862" i="16"/>
  <c r="P860" i="16"/>
  <c r="P858" i="16"/>
  <c r="P856" i="16"/>
  <c r="P854" i="16"/>
  <c r="P852" i="16"/>
  <c r="P850" i="16"/>
  <c r="P848" i="16"/>
  <c r="S848" i="16" s="1"/>
  <c r="P846" i="16"/>
  <c r="P844" i="16"/>
  <c r="P842" i="16"/>
  <c r="P840" i="16"/>
  <c r="P838" i="16"/>
  <c r="P836" i="16"/>
  <c r="R836" i="16" s="1"/>
  <c r="P834" i="16"/>
  <c r="P832" i="16"/>
  <c r="R832" i="16" s="1"/>
  <c r="P830" i="16"/>
  <c r="P828" i="16"/>
  <c r="P826" i="16"/>
  <c r="P824" i="16"/>
  <c r="P822" i="16"/>
  <c r="P820" i="16"/>
  <c r="P818" i="16"/>
  <c r="P816" i="16"/>
  <c r="R816" i="16" s="1"/>
  <c r="P814" i="16"/>
  <c r="P812" i="16"/>
  <c r="P810" i="16"/>
  <c r="P808" i="16"/>
  <c r="P806" i="16"/>
  <c r="P804" i="16"/>
  <c r="R804" i="16" s="1"/>
  <c r="P802" i="16"/>
  <c r="P800" i="16"/>
  <c r="S800" i="16" s="1"/>
  <c r="P798" i="16"/>
  <c r="P796" i="16"/>
  <c r="V796" i="16" s="1"/>
  <c r="P794" i="16"/>
  <c r="P792" i="16"/>
  <c r="P790" i="16"/>
  <c r="P788" i="16"/>
  <c r="P786" i="16"/>
  <c r="P784" i="16"/>
  <c r="P782" i="16"/>
  <c r="P780" i="16"/>
  <c r="P778" i="16"/>
  <c r="P776" i="16"/>
  <c r="P774" i="16"/>
  <c r="P772" i="16"/>
  <c r="P770" i="16"/>
  <c r="P1079" i="16"/>
  <c r="P1077" i="16"/>
  <c r="P1075" i="16"/>
  <c r="P1073" i="16"/>
  <c r="P1071" i="16"/>
  <c r="P1069" i="16"/>
  <c r="P1067" i="16"/>
  <c r="R1067" i="16" s="1"/>
  <c r="P1065" i="16"/>
  <c r="P1063" i="16"/>
  <c r="P1061" i="16"/>
  <c r="P1059" i="16"/>
  <c r="P1057" i="16"/>
  <c r="P1055" i="16"/>
  <c r="P1053" i="16"/>
  <c r="P1051" i="16"/>
  <c r="S1051" i="16" s="1"/>
  <c r="P1049" i="16"/>
  <c r="P1047" i="16"/>
  <c r="R1047" i="16" s="1"/>
  <c r="P1045" i="16"/>
  <c r="P1043" i="16"/>
  <c r="R1043" i="16" s="1"/>
  <c r="P1041" i="16"/>
  <c r="P1039" i="16"/>
  <c r="P1037" i="16"/>
  <c r="P1035" i="16"/>
  <c r="P1033" i="16"/>
  <c r="P1031" i="16"/>
  <c r="P1025" i="16"/>
  <c r="P1023" i="16"/>
  <c r="P1021" i="16"/>
  <c r="P1019" i="16"/>
  <c r="P1017" i="16"/>
  <c r="P1015" i="16"/>
  <c r="P1013" i="16"/>
  <c r="P1011" i="16"/>
  <c r="S1011" i="16" s="1"/>
  <c r="P1009" i="16"/>
  <c r="P1007" i="16"/>
  <c r="S1007" i="16" s="1"/>
  <c r="P1005" i="16"/>
  <c r="P1003" i="16"/>
  <c r="P1001" i="16"/>
  <c r="P999" i="16"/>
  <c r="S999" i="16" s="1"/>
  <c r="P997" i="16"/>
  <c r="P995" i="16"/>
  <c r="P993" i="16"/>
  <c r="P991" i="16"/>
  <c r="P989" i="16"/>
  <c r="P987" i="16"/>
  <c r="P985" i="16"/>
  <c r="P983" i="16"/>
  <c r="V983" i="16" s="1"/>
  <c r="P981" i="16"/>
  <c r="P979" i="16"/>
  <c r="R979" i="16" s="1"/>
  <c r="P977" i="16"/>
  <c r="P975" i="16"/>
  <c r="P973" i="16"/>
  <c r="P971" i="16"/>
  <c r="P969" i="16"/>
  <c r="P967" i="16"/>
  <c r="S967" i="16" s="1"/>
  <c r="P965" i="16"/>
  <c r="P963" i="16"/>
  <c r="R963" i="16" s="1"/>
  <c r="P961" i="16"/>
  <c r="P959" i="16"/>
  <c r="R959" i="16" s="1"/>
  <c r="P957" i="16"/>
  <c r="P955" i="16"/>
  <c r="P953" i="16"/>
  <c r="P951" i="16"/>
  <c r="R951" i="16" s="1"/>
  <c r="P949" i="16"/>
  <c r="P947" i="16"/>
  <c r="V947" i="16" s="1"/>
  <c r="P945" i="16"/>
  <c r="P943" i="16"/>
  <c r="R943" i="16" s="1"/>
  <c r="P941" i="16"/>
  <c r="P939" i="16"/>
  <c r="P937" i="16"/>
  <c r="P935" i="16"/>
  <c r="S935" i="16" s="1"/>
  <c r="P933" i="16"/>
  <c r="P931" i="16"/>
  <c r="P929" i="16"/>
  <c r="P927" i="16"/>
  <c r="S927" i="16" s="1"/>
  <c r="P925" i="16"/>
  <c r="P923" i="16"/>
  <c r="P921" i="16"/>
  <c r="P919" i="16"/>
  <c r="P917" i="16"/>
  <c r="P915" i="16"/>
  <c r="R915" i="16" s="1"/>
  <c r="P913" i="16"/>
  <c r="P911" i="16"/>
  <c r="P909" i="16"/>
  <c r="P907" i="16"/>
  <c r="P768" i="16"/>
  <c r="P766" i="16"/>
  <c r="P764" i="16"/>
  <c r="P762" i="16"/>
  <c r="S762" i="16" s="1"/>
  <c r="P760" i="16"/>
  <c r="P758" i="16"/>
  <c r="S758" i="16" s="1"/>
  <c r="P756" i="16"/>
  <c r="P754" i="16"/>
  <c r="P752" i="16"/>
  <c r="P750" i="16"/>
  <c r="P748" i="16"/>
  <c r="P746" i="16"/>
  <c r="P744" i="16"/>
  <c r="P742" i="16"/>
  <c r="R742" i="16" s="1"/>
  <c r="P740" i="16"/>
  <c r="P738" i="16"/>
  <c r="P736" i="16"/>
  <c r="P734" i="16"/>
  <c r="P732" i="16"/>
  <c r="P730" i="16"/>
  <c r="P728" i="16"/>
  <c r="P726" i="16"/>
  <c r="P724" i="16"/>
  <c r="P722" i="16"/>
  <c r="P720" i="16"/>
  <c r="P718" i="16"/>
  <c r="P716" i="16"/>
  <c r="P714" i="16"/>
  <c r="V714" i="16" s="1"/>
  <c r="P712" i="16"/>
  <c r="P710" i="16"/>
  <c r="R710" i="16" s="1"/>
  <c r="P708" i="16"/>
  <c r="P706" i="16"/>
  <c r="P704" i="16"/>
  <c r="P702" i="16"/>
  <c r="P700" i="16"/>
  <c r="P698" i="16"/>
  <c r="P696" i="16"/>
  <c r="P694" i="16"/>
  <c r="P692" i="16"/>
  <c r="P690" i="16"/>
  <c r="P688" i="16"/>
  <c r="P686" i="16"/>
  <c r="P684" i="16"/>
  <c r="P682" i="16"/>
  <c r="R682" i="16" s="1"/>
  <c r="P680" i="16"/>
  <c r="P678" i="16"/>
  <c r="P676" i="16"/>
  <c r="P674" i="16"/>
  <c r="P672" i="16"/>
  <c r="P670" i="16"/>
  <c r="P668" i="16"/>
  <c r="P666" i="16"/>
  <c r="S666" i="16" s="1"/>
  <c r="P664" i="16"/>
  <c r="P662" i="16"/>
  <c r="S662" i="16" s="1"/>
  <c r="P660" i="16"/>
  <c r="P658" i="16"/>
  <c r="P656" i="16"/>
  <c r="P654" i="16"/>
  <c r="P652" i="16"/>
  <c r="P650" i="16"/>
  <c r="R650" i="16" s="1"/>
  <c r="P648" i="16"/>
  <c r="P646" i="16"/>
  <c r="P644" i="16"/>
  <c r="P642" i="16"/>
  <c r="P640" i="16"/>
  <c r="P638" i="16"/>
  <c r="P636" i="16"/>
  <c r="P634" i="16"/>
  <c r="V634" i="16" s="1"/>
  <c r="P632" i="16"/>
  <c r="P630" i="16"/>
  <c r="S630" i="16" s="1"/>
  <c r="P628" i="16"/>
  <c r="P626" i="16"/>
  <c r="P624" i="16"/>
  <c r="P622" i="16"/>
  <c r="V622" i="16" s="1"/>
  <c r="P620" i="16"/>
  <c r="P618" i="16"/>
  <c r="S618" i="16" s="1"/>
  <c r="P616" i="16"/>
  <c r="P614" i="16"/>
  <c r="P612" i="16"/>
  <c r="P610" i="16"/>
  <c r="P608" i="16"/>
  <c r="P606" i="16"/>
  <c r="P604" i="16"/>
  <c r="P602" i="16"/>
  <c r="S602" i="16" s="1"/>
  <c r="P600" i="16"/>
  <c r="P598" i="16"/>
  <c r="P596" i="16"/>
  <c r="P594" i="16"/>
  <c r="P592" i="16"/>
  <c r="P590" i="16"/>
  <c r="P588" i="16"/>
  <c r="P586" i="16"/>
  <c r="R586" i="16" s="1"/>
  <c r="P584" i="16"/>
  <c r="P582" i="16"/>
  <c r="P580" i="16"/>
  <c r="P578" i="16"/>
  <c r="P576" i="16"/>
  <c r="P574" i="16"/>
  <c r="V574" i="16" s="1"/>
  <c r="P572" i="16"/>
  <c r="P570" i="16"/>
  <c r="S570" i="16" s="1"/>
  <c r="P568" i="16"/>
  <c r="P566" i="16"/>
  <c r="P564" i="16"/>
  <c r="P562" i="16"/>
  <c r="P560" i="16"/>
  <c r="P558" i="16"/>
  <c r="P556" i="16"/>
  <c r="P554" i="16"/>
  <c r="R554" i="16" s="1"/>
  <c r="P552" i="16"/>
  <c r="P550" i="16"/>
  <c r="P548" i="16"/>
  <c r="P546" i="16"/>
  <c r="P544" i="16"/>
  <c r="P542" i="16"/>
  <c r="P540" i="16"/>
  <c r="P538" i="16"/>
  <c r="V538" i="16" s="1"/>
  <c r="P536" i="16"/>
  <c r="P534" i="16"/>
  <c r="P532" i="16"/>
  <c r="P530" i="16"/>
  <c r="P528" i="16"/>
  <c r="P526" i="16"/>
  <c r="R526" i="16" s="1"/>
  <c r="P524" i="16"/>
  <c r="P522" i="16"/>
  <c r="P520" i="16"/>
  <c r="P518" i="16"/>
  <c r="P516" i="16"/>
  <c r="P514" i="16"/>
  <c r="P512" i="16"/>
  <c r="P510" i="16"/>
  <c r="P508" i="16"/>
  <c r="P506" i="16"/>
  <c r="P504" i="16"/>
  <c r="P502" i="16"/>
  <c r="P500" i="16"/>
  <c r="P498" i="16"/>
  <c r="P496" i="16"/>
  <c r="P494" i="16"/>
  <c r="R494" i="16" s="1"/>
  <c r="P492" i="16"/>
  <c r="P490" i="16"/>
  <c r="P488" i="16"/>
  <c r="P486" i="16"/>
  <c r="P484" i="16"/>
  <c r="P482" i="16"/>
  <c r="P480" i="16"/>
  <c r="P478" i="16"/>
  <c r="P476" i="16"/>
  <c r="P474" i="16"/>
  <c r="P472" i="16"/>
  <c r="P470" i="16"/>
  <c r="R470" i="16" s="1"/>
  <c r="P468" i="16"/>
  <c r="P466" i="16"/>
  <c r="P464" i="16"/>
  <c r="P462" i="16"/>
  <c r="P460" i="16"/>
  <c r="P458" i="16"/>
  <c r="P456" i="16"/>
  <c r="P454" i="16"/>
  <c r="P452" i="16"/>
  <c r="P450" i="16"/>
  <c r="P448" i="16"/>
  <c r="P446" i="16"/>
  <c r="R446" i="16" s="1"/>
  <c r="P444" i="16"/>
  <c r="P442" i="16"/>
  <c r="V442" i="16" s="1"/>
  <c r="P440" i="16"/>
  <c r="P438" i="16"/>
  <c r="P436" i="16"/>
  <c r="P434" i="16"/>
  <c r="P432" i="16"/>
  <c r="P430" i="16"/>
  <c r="P841" i="16"/>
  <c r="P839" i="16"/>
  <c r="P837" i="16"/>
  <c r="P835" i="16"/>
  <c r="P833" i="16"/>
  <c r="P831" i="16"/>
  <c r="P829" i="16"/>
  <c r="P827" i="16"/>
  <c r="P825" i="16"/>
  <c r="P823" i="16"/>
  <c r="P821" i="16"/>
  <c r="P819" i="16"/>
  <c r="R819" i="16" s="1"/>
  <c r="P817" i="16"/>
  <c r="P815" i="16"/>
  <c r="P813" i="16"/>
  <c r="P428" i="16"/>
  <c r="P426" i="16"/>
  <c r="P424" i="16"/>
  <c r="R424" i="16" s="1"/>
  <c r="P422" i="16"/>
  <c r="P420" i="16"/>
  <c r="V420" i="16" s="1"/>
  <c r="P418" i="16"/>
  <c r="P416" i="16"/>
  <c r="P414" i="16"/>
  <c r="P412" i="16"/>
  <c r="P410" i="16"/>
  <c r="P408" i="16"/>
  <c r="P406" i="16"/>
  <c r="P404" i="16"/>
  <c r="P402" i="16"/>
  <c r="P400" i="16"/>
  <c r="P398" i="16"/>
  <c r="P396" i="16"/>
  <c r="S396" i="16" s="1"/>
  <c r="P394" i="16"/>
  <c r="P392" i="16"/>
  <c r="P390" i="16"/>
  <c r="P388" i="16"/>
  <c r="P386" i="16"/>
  <c r="P384" i="16"/>
  <c r="P382" i="16"/>
  <c r="P380" i="16"/>
  <c r="P378" i="16"/>
  <c r="P376" i="16"/>
  <c r="R376" i="16" s="1"/>
  <c r="P374" i="16"/>
  <c r="P372" i="16"/>
  <c r="P370" i="16"/>
  <c r="P368" i="16"/>
  <c r="P366" i="16"/>
  <c r="P364" i="16"/>
  <c r="P362" i="16"/>
  <c r="P360" i="16"/>
  <c r="P358" i="16"/>
  <c r="P356" i="16"/>
  <c r="P354" i="16"/>
  <c r="P352" i="16"/>
  <c r="P350" i="16"/>
  <c r="P348" i="16"/>
  <c r="P346" i="16"/>
  <c r="P344" i="16"/>
  <c r="R344" i="16" s="1"/>
  <c r="P342" i="16"/>
  <c r="P340" i="16"/>
  <c r="R340" i="16" s="1"/>
  <c r="P338" i="16"/>
  <c r="P336" i="16"/>
  <c r="P334" i="16"/>
  <c r="P332" i="16"/>
  <c r="R332" i="16" s="1"/>
  <c r="P330" i="16"/>
  <c r="P328" i="16"/>
  <c r="R328" i="16" s="1"/>
  <c r="P326" i="16"/>
  <c r="P324" i="16"/>
  <c r="P322" i="16"/>
  <c r="P320" i="16"/>
  <c r="P318" i="16"/>
  <c r="P316" i="16"/>
  <c r="P314" i="16"/>
  <c r="P312" i="16"/>
  <c r="P310" i="16"/>
  <c r="P308" i="16"/>
  <c r="V308" i="16" s="1"/>
  <c r="P306" i="16"/>
  <c r="P304" i="16"/>
  <c r="P302" i="16"/>
  <c r="P300" i="16"/>
  <c r="V300" i="16" s="1"/>
  <c r="P298" i="16"/>
  <c r="P296" i="16"/>
  <c r="R296" i="16" s="1"/>
  <c r="P294" i="16"/>
  <c r="P292" i="16"/>
  <c r="V292" i="16" s="1"/>
  <c r="P290" i="16"/>
  <c r="P288" i="16"/>
  <c r="P286" i="16"/>
  <c r="P284" i="16"/>
  <c r="P282" i="16"/>
  <c r="P280" i="16"/>
  <c r="P278" i="16"/>
  <c r="P276" i="16"/>
  <c r="P274" i="16"/>
  <c r="P272" i="16"/>
  <c r="P270" i="16"/>
  <c r="P268" i="16"/>
  <c r="P266" i="16"/>
  <c r="P264" i="16"/>
  <c r="S264" i="16" s="1"/>
  <c r="P262" i="16"/>
  <c r="P260" i="16"/>
  <c r="R260" i="16" s="1"/>
  <c r="P575" i="16"/>
  <c r="P573" i="16"/>
  <c r="P571" i="16"/>
  <c r="P569" i="16"/>
  <c r="P567" i="16"/>
  <c r="P565" i="16"/>
  <c r="S565" i="16" s="1"/>
  <c r="P561" i="16"/>
  <c r="P258" i="16"/>
  <c r="V258" i="16" s="1"/>
  <c r="P256" i="16"/>
  <c r="P254" i="16"/>
  <c r="P252" i="16"/>
  <c r="P250" i="16"/>
  <c r="P248" i="16"/>
  <c r="P246" i="16"/>
  <c r="R246" i="16" s="1"/>
  <c r="P244" i="16"/>
  <c r="P242" i="16"/>
  <c r="P240" i="16"/>
  <c r="P238" i="16"/>
  <c r="P236" i="16"/>
  <c r="P234" i="16"/>
  <c r="P232" i="16"/>
  <c r="P230" i="16"/>
  <c r="P228" i="16"/>
  <c r="P226" i="16"/>
  <c r="V226" i="16" s="1"/>
  <c r="P224" i="16"/>
  <c r="P222" i="16"/>
  <c r="P220" i="16"/>
  <c r="P218" i="16"/>
  <c r="P216" i="16"/>
  <c r="P214" i="16"/>
  <c r="P212" i="16"/>
  <c r="P210" i="16"/>
  <c r="V210" i="16" s="1"/>
  <c r="P208" i="16"/>
  <c r="P206" i="16"/>
  <c r="P204" i="16"/>
  <c r="P202" i="16"/>
  <c r="R202" i="16" s="1"/>
  <c r="P200" i="16"/>
  <c r="P198" i="16"/>
  <c r="S198" i="16" s="1"/>
  <c r="P196" i="16"/>
  <c r="P194" i="16"/>
  <c r="P192" i="16"/>
  <c r="P190" i="16"/>
  <c r="P188" i="16"/>
  <c r="P186" i="16"/>
  <c r="V186" i="16" s="1"/>
  <c r="P184" i="16"/>
  <c r="P182" i="16"/>
  <c r="P180" i="16"/>
  <c r="P178" i="16"/>
  <c r="P176" i="16"/>
  <c r="P174" i="16"/>
  <c r="P172" i="16"/>
  <c r="P170" i="16"/>
  <c r="P168" i="16"/>
  <c r="P166" i="16"/>
  <c r="R166" i="16" s="1"/>
  <c r="P164" i="16"/>
  <c r="P162" i="16"/>
  <c r="R162" i="16" s="1"/>
  <c r="P160" i="16"/>
  <c r="P158" i="16"/>
  <c r="P156" i="16"/>
  <c r="P154" i="16"/>
  <c r="P152" i="16"/>
  <c r="P150" i="16"/>
  <c r="P148" i="16"/>
  <c r="P146" i="16"/>
  <c r="V146" i="16" s="1"/>
  <c r="P144" i="16"/>
  <c r="P142" i="16"/>
  <c r="P140" i="16"/>
  <c r="P138" i="16"/>
  <c r="P136" i="16"/>
  <c r="P134" i="16"/>
  <c r="R134" i="16" s="1"/>
  <c r="P132" i="16"/>
  <c r="P130" i="16"/>
  <c r="P128" i="16"/>
  <c r="P126" i="16"/>
  <c r="P124" i="16"/>
  <c r="P122" i="16"/>
  <c r="P120" i="16"/>
  <c r="P118" i="16"/>
  <c r="R118" i="16" s="1"/>
  <c r="P116" i="16"/>
  <c r="P114" i="16"/>
  <c r="P112" i="16"/>
  <c r="P110" i="16"/>
  <c r="P108" i="16"/>
  <c r="P106" i="16"/>
  <c r="R106" i="16" s="1"/>
  <c r="P104" i="16"/>
  <c r="P102" i="16"/>
  <c r="S102" i="16" s="1"/>
  <c r="P555" i="16"/>
  <c r="P551" i="16"/>
  <c r="P549" i="16"/>
  <c r="P547" i="16"/>
  <c r="P541" i="16"/>
  <c r="P537" i="16"/>
  <c r="R537" i="16" s="1"/>
  <c r="P533" i="16"/>
  <c r="P529" i="16"/>
  <c r="V529" i="16" s="1"/>
  <c r="P527" i="16"/>
  <c r="P525" i="16"/>
  <c r="V525" i="16" s="1"/>
  <c r="P523" i="16"/>
  <c r="P517" i="16"/>
  <c r="P515" i="16"/>
  <c r="P503" i="16"/>
  <c r="V503" i="16" s="1"/>
  <c r="P2" i="16"/>
  <c r="P497" i="16"/>
  <c r="P495" i="16"/>
  <c r="P493" i="16"/>
  <c r="P491" i="16"/>
  <c r="P489" i="16"/>
  <c r="P487" i="16"/>
  <c r="P485" i="16"/>
  <c r="S485" i="16" s="1"/>
  <c r="P483" i="16"/>
  <c r="P481" i="16"/>
  <c r="P479" i="16"/>
  <c r="P477" i="16"/>
  <c r="P475" i="16"/>
  <c r="P473" i="16"/>
  <c r="P471" i="16"/>
  <c r="P469" i="16"/>
  <c r="P467" i="16"/>
  <c r="P465" i="16"/>
  <c r="R465" i="16" s="1"/>
  <c r="P463" i="16"/>
  <c r="P461" i="16"/>
  <c r="S461" i="16" s="1"/>
  <c r="P459" i="16"/>
  <c r="P457" i="16"/>
  <c r="P455" i="16"/>
  <c r="P453" i="16"/>
  <c r="P451" i="16"/>
  <c r="P449" i="16"/>
  <c r="P447" i="16"/>
  <c r="P445" i="16"/>
  <c r="P443" i="16"/>
  <c r="P441" i="16"/>
  <c r="P439" i="16"/>
  <c r="P437" i="16"/>
  <c r="P435" i="16"/>
  <c r="P433" i="16"/>
  <c r="R433" i="16" s="1"/>
  <c r="P431" i="16"/>
  <c r="P429" i="16"/>
  <c r="P427" i="16"/>
  <c r="P425" i="16"/>
  <c r="P423" i="16"/>
  <c r="P421" i="16"/>
  <c r="P419" i="16"/>
  <c r="P417" i="16"/>
  <c r="P415" i="16"/>
  <c r="P413" i="16"/>
  <c r="P411" i="16"/>
  <c r="P409" i="16"/>
  <c r="P407" i="16"/>
  <c r="P405" i="16"/>
  <c r="S405" i="16" s="1"/>
  <c r="P403" i="16"/>
  <c r="P401" i="16"/>
  <c r="P399" i="16"/>
  <c r="P397" i="16"/>
  <c r="P395" i="16"/>
  <c r="P393" i="16"/>
  <c r="P391" i="16"/>
  <c r="P389" i="16"/>
  <c r="P387" i="16"/>
  <c r="P385" i="16"/>
  <c r="P383" i="16"/>
  <c r="P381" i="16"/>
  <c r="V381" i="16" s="1"/>
  <c r="P379" i="16"/>
  <c r="P377" i="16"/>
  <c r="P375" i="16"/>
  <c r="P373" i="16"/>
  <c r="P371" i="16"/>
  <c r="P369" i="16"/>
  <c r="V369" i="16" s="1"/>
  <c r="P367" i="16"/>
  <c r="P365" i="16"/>
  <c r="P363" i="16"/>
  <c r="P361" i="16"/>
  <c r="P359" i="16"/>
  <c r="P357" i="16"/>
  <c r="S357" i="16" s="1"/>
  <c r="P355" i="16"/>
  <c r="P353" i="16"/>
  <c r="S353" i="16" s="1"/>
  <c r="P351" i="16"/>
  <c r="P349" i="16"/>
  <c r="P347" i="16"/>
  <c r="P345" i="16"/>
  <c r="P343" i="16"/>
  <c r="P341" i="16"/>
  <c r="P339" i="16"/>
  <c r="P337" i="16"/>
  <c r="P335" i="16"/>
  <c r="P333" i="16"/>
  <c r="P331" i="16"/>
  <c r="P329" i="16"/>
  <c r="P327" i="16"/>
  <c r="P325" i="16"/>
  <c r="R325" i="16" s="1"/>
  <c r="P323" i="16"/>
  <c r="P321" i="16"/>
  <c r="V321" i="16" s="1"/>
  <c r="P319" i="16"/>
  <c r="P317" i="16"/>
  <c r="P315" i="16"/>
  <c r="P313" i="16"/>
  <c r="P311" i="16"/>
  <c r="P309" i="16"/>
  <c r="P307" i="16"/>
  <c r="P305" i="16"/>
  <c r="R305" i="16" s="1"/>
  <c r="P303" i="16"/>
  <c r="P301" i="16"/>
  <c r="P299" i="16"/>
  <c r="P297" i="16"/>
  <c r="P295" i="16"/>
  <c r="P293" i="16"/>
  <c r="P291" i="16"/>
  <c r="P289" i="16"/>
  <c r="S289" i="16" s="1"/>
  <c r="P287" i="16"/>
  <c r="P285" i="16"/>
  <c r="R285" i="16" s="1"/>
  <c r="P283" i="16"/>
  <c r="P281" i="16"/>
  <c r="P279" i="16"/>
  <c r="P277" i="16"/>
  <c r="V277" i="16" s="1"/>
  <c r="P275" i="16"/>
  <c r="P273" i="16"/>
  <c r="P271" i="16"/>
  <c r="P269" i="16"/>
  <c r="R269" i="16" s="1"/>
  <c r="P267" i="16"/>
  <c r="P265" i="16"/>
  <c r="P263" i="16"/>
  <c r="P261" i="16"/>
  <c r="P259" i="16"/>
  <c r="P257" i="16"/>
  <c r="S257" i="16" s="1"/>
  <c r="P255" i="16"/>
  <c r="P253" i="16"/>
  <c r="P251" i="16"/>
  <c r="P249" i="16"/>
  <c r="P247" i="16"/>
  <c r="P245" i="16"/>
  <c r="P243" i="16"/>
  <c r="P241" i="16"/>
  <c r="S241" i="16" s="1"/>
  <c r="P239" i="16"/>
  <c r="P237" i="16"/>
  <c r="P235" i="16"/>
  <c r="P233" i="16"/>
  <c r="P231" i="16"/>
  <c r="P229" i="16"/>
  <c r="R229" i="16" s="1"/>
  <c r="P227" i="16"/>
  <c r="P225" i="16"/>
  <c r="P223" i="16"/>
  <c r="P221" i="16"/>
  <c r="P219" i="16"/>
  <c r="P217" i="16"/>
  <c r="P215" i="16"/>
  <c r="P213" i="16"/>
  <c r="P211" i="16"/>
  <c r="P209" i="16"/>
  <c r="S209" i="16" s="1"/>
  <c r="P207" i="16"/>
  <c r="P205" i="16"/>
  <c r="P203" i="16"/>
  <c r="P201" i="16"/>
  <c r="P199" i="16"/>
  <c r="P197" i="16"/>
  <c r="P195" i="16"/>
  <c r="P193" i="16"/>
  <c r="R193" i="16" s="1"/>
  <c r="P191" i="16"/>
  <c r="P189" i="16"/>
  <c r="S189" i="16" s="1"/>
  <c r="P187" i="16"/>
  <c r="P185" i="16"/>
  <c r="P183" i="16"/>
  <c r="P181" i="16"/>
  <c r="P179" i="16"/>
  <c r="P177" i="16"/>
  <c r="V177" i="16" s="1"/>
  <c r="P175" i="16"/>
  <c r="P173" i="16"/>
  <c r="P171" i="16"/>
  <c r="P169" i="16"/>
  <c r="P167" i="16"/>
  <c r="P165" i="16"/>
  <c r="P163" i="16"/>
  <c r="P161" i="16"/>
  <c r="P159" i="16"/>
  <c r="P157" i="16"/>
  <c r="P155" i="16"/>
  <c r="P153" i="16"/>
  <c r="P151" i="16"/>
  <c r="P149" i="16"/>
  <c r="P147" i="16"/>
  <c r="P145" i="16"/>
  <c r="P143" i="16"/>
  <c r="P141" i="16"/>
  <c r="P139" i="16"/>
  <c r="P137" i="16"/>
  <c r="P135" i="16"/>
  <c r="P133" i="16"/>
  <c r="P131" i="16"/>
  <c r="P129" i="16"/>
  <c r="S129" i="16" s="1"/>
  <c r="P127" i="16"/>
  <c r="P125" i="16"/>
  <c r="P123" i="16"/>
  <c r="P121" i="16"/>
  <c r="P119" i="16"/>
  <c r="P117" i="16"/>
  <c r="P115" i="16"/>
  <c r="P113" i="16"/>
  <c r="P111" i="16"/>
  <c r="P109" i="16"/>
  <c r="P107" i="16"/>
  <c r="P105" i="16"/>
  <c r="P103" i="16"/>
  <c r="P101" i="16"/>
  <c r="V101" i="16" s="1"/>
  <c r="P99" i="16"/>
  <c r="P97" i="16"/>
  <c r="P95" i="16"/>
  <c r="P93" i="16"/>
  <c r="P91" i="16"/>
  <c r="P89" i="16"/>
  <c r="P87" i="16"/>
  <c r="P85" i="16"/>
  <c r="P83" i="16"/>
  <c r="P81" i="16"/>
  <c r="P79" i="16"/>
  <c r="P77" i="16"/>
  <c r="P75" i="16"/>
  <c r="P73" i="16"/>
  <c r="P71" i="16"/>
  <c r="P69" i="16"/>
  <c r="P67" i="16"/>
  <c r="P65" i="16"/>
  <c r="V65" i="16" s="1"/>
  <c r="P63" i="16"/>
  <c r="P61" i="16"/>
  <c r="P59" i="16"/>
  <c r="P57" i="16"/>
  <c r="P55" i="16"/>
  <c r="P53" i="16"/>
  <c r="P51" i="16"/>
  <c r="P49" i="16"/>
  <c r="P47" i="16"/>
  <c r="P45" i="16"/>
  <c r="P43" i="16"/>
  <c r="P41" i="16"/>
  <c r="P39" i="16"/>
  <c r="P37" i="16"/>
  <c r="V37" i="16" s="1"/>
  <c r="P35" i="16"/>
  <c r="P33" i="16"/>
  <c r="R33" i="16" s="1"/>
  <c r="P31" i="16"/>
  <c r="P29" i="16"/>
  <c r="P27" i="16"/>
  <c r="P25" i="16"/>
  <c r="P23" i="16"/>
  <c r="P21" i="16"/>
  <c r="P19" i="16"/>
  <c r="P17" i="16"/>
  <c r="P15" i="16"/>
  <c r="P13" i="16"/>
  <c r="P11" i="16"/>
  <c r="P9" i="16"/>
  <c r="P7" i="16"/>
  <c r="P5" i="16"/>
  <c r="P3" i="16"/>
  <c r="P26" i="16"/>
  <c r="V26" i="16" s="1"/>
  <c r="P24" i="16"/>
  <c r="P22" i="16"/>
  <c r="V22" i="16" s="1"/>
  <c r="P20" i="16"/>
  <c r="P18" i="16"/>
  <c r="P16" i="16"/>
  <c r="P14" i="16"/>
  <c r="S14" i="16" s="1"/>
  <c r="P12" i="16"/>
  <c r="P10" i="16"/>
  <c r="P8" i="16"/>
  <c r="P6" i="16"/>
  <c r="P4" i="16"/>
  <c r="AR1246" i="16"/>
  <c r="AR1242" i="16"/>
  <c r="AU1242" i="16" s="1"/>
  <c r="AR1238" i="16"/>
  <c r="AR1234" i="16"/>
  <c r="AU1234" i="16" s="1"/>
  <c r="AR1230" i="16"/>
  <c r="AR1226" i="16"/>
  <c r="AU1226" i="16" s="1"/>
  <c r="AR1222" i="16"/>
  <c r="AR1218" i="16"/>
  <c r="AR1214" i="16"/>
  <c r="AR1210" i="16"/>
  <c r="AR1202" i="16"/>
  <c r="AR1200" i="16"/>
  <c r="AU1200" i="16" s="1"/>
  <c r="AR1198" i="16"/>
  <c r="AR1196" i="16"/>
  <c r="AU1196" i="16" s="1"/>
  <c r="AR1194" i="16"/>
  <c r="AR1192" i="16"/>
  <c r="AR1190" i="16"/>
  <c r="AR1188" i="16"/>
  <c r="AR1186" i="16"/>
  <c r="AR1184" i="16"/>
  <c r="AR1182" i="16"/>
  <c r="AR1180" i="16"/>
  <c r="AR1178" i="16"/>
  <c r="AR1176" i="16"/>
  <c r="AR1174" i="16"/>
  <c r="AR1172" i="16"/>
  <c r="AU1172" i="16" s="1"/>
  <c r="AR1170" i="16"/>
  <c r="AR1168" i="16"/>
  <c r="AU1168" i="16" s="1"/>
  <c r="AR1166" i="16"/>
  <c r="AR1164" i="16"/>
  <c r="AU1164" i="16" s="1"/>
  <c r="AR1162" i="16"/>
  <c r="AR1160" i="16"/>
  <c r="AR1158" i="16"/>
  <c r="AR1156" i="16"/>
  <c r="AU1156" i="16" s="1"/>
  <c r="AR1154" i="16"/>
  <c r="AR1152" i="16"/>
  <c r="AU1152" i="16" s="1"/>
  <c r="AR1150" i="16"/>
  <c r="AR1148" i="16"/>
  <c r="AR1146" i="16"/>
  <c r="AR1144" i="16"/>
  <c r="AR1142" i="16"/>
  <c r="AR1140" i="16"/>
  <c r="AU1140" i="16" s="1"/>
  <c r="AR1138" i="16"/>
  <c r="AR1136" i="16"/>
  <c r="AU1136" i="16" s="1"/>
  <c r="AR1134" i="16"/>
  <c r="AR1132" i="16"/>
  <c r="AU1132" i="16" s="1"/>
  <c r="AR1130" i="16"/>
  <c r="AR1128" i="16"/>
  <c r="AR1126" i="16"/>
  <c r="AR1124" i="16"/>
  <c r="AU1124" i="16" s="1"/>
  <c r="AR1122" i="16"/>
  <c r="AR1120" i="16"/>
  <c r="AU1120" i="16" s="1"/>
  <c r="AR1118" i="16"/>
  <c r="AR1116" i="16"/>
  <c r="AU1116" i="16" s="1"/>
  <c r="AR1114" i="16"/>
  <c r="AR1112" i="16"/>
  <c r="AR1110" i="16"/>
  <c r="AR1108" i="16"/>
  <c r="AU1108" i="16" s="1"/>
  <c r="AR1106" i="16"/>
  <c r="AR1104" i="16"/>
  <c r="AU1104" i="16" s="1"/>
  <c r="AR1102" i="16"/>
  <c r="AR1100" i="16"/>
  <c r="AU1100" i="16" s="1"/>
  <c r="AR1098" i="16"/>
  <c r="AR1096" i="16"/>
  <c r="AR1094" i="16"/>
  <c r="AR1092" i="16"/>
  <c r="AU1092" i="16" s="1"/>
  <c r="AR1090" i="16"/>
  <c r="AR1088" i="16"/>
  <c r="AU1088" i="16" s="1"/>
  <c r="AR1086" i="16"/>
  <c r="AR1084" i="16"/>
  <c r="AR1082" i="16"/>
  <c r="AR1080" i="16"/>
  <c r="AR1078" i="16"/>
  <c r="AR1248" i="16"/>
  <c r="AU1248" i="16" s="1"/>
  <c r="AR1244" i="16"/>
  <c r="AR1240" i="16"/>
  <c r="AU1240" i="16" s="1"/>
  <c r="AR1236" i="16"/>
  <c r="AR1232" i="16"/>
  <c r="AU1232" i="16" s="1"/>
  <c r="AR1228" i="16"/>
  <c r="AR1224" i="16"/>
  <c r="AR1220" i="16"/>
  <c r="AR1216" i="16"/>
  <c r="AU1216" i="16" s="1"/>
  <c r="AR1212" i="16"/>
  <c r="AR1208" i="16"/>
  <c r="AU1208" i="16" s="1"/>
  <c r="AR1206" i="16"/>
  <c r="AR1204" i="16"/>
  <c r="AU1204" i="16" s="1"/>
  <c r="AR1247" i="16"/>
  <c r="AR1245" i="16"/>
  <c r="AR1239" i="16"/>
  <c r="AR1237" i="16"/>
  <c r="AR1231" i="16"/>
  <c r="AR1229" i="16"/>
  <c r="AU1229" i="16" s="1"/>
  <c r="AR1223" i="16"/>
  <c r="AR1221" i="16"/>
  <c r="AU1221" i="16" s="1"/>
  <c r="AR1215" i="16"/>
  <c r="AR1213" i="16"/>
  <c r="AR1207" i="16"/>
  <c r="AR1205" i="16"/>
  <c r="AU1205" i="16" s="1"/>
  <c r="AR1199" i="16"/>
  <c r="AR1197" i="16"/>
  <c r="AU1197" i="16" s="1"/>
  <c r="AR1191" i="16"/>
  <c r="AR1189" i="16"/>
  <c r="AU1189" i="16" s="1"/>
  <c r="AR1183" i="16"/>
  <c r="AR1181" i="16"/>
  <c r="AR1175" i="16"/>
  <c r="AR1173" i="16"/>
  <c r="AU1173" i="16" s="1"/>
  <c r="AR1167" i="16"/>
  <c r="AR1165" i="16"/>
  <c r="AU1165" i="16" s="1"/>
  <c r="AR1159" i="16"/>
  <c r="AR1157" i="16"/>
  <c r="AU1157" i="16" s="1"/>
  <c r="AR1151" i="16"/>
  <c r="AR1149" i="16"/>
  <c r="AR1143" i="16"/>
  <c r="AR1141" i="16"/>
  <c r="AU1141" i="16" s="1"/>
  <c r="AR1139" i="16"/>
  <c r="AR1137" i="16"/>
  <c r="AU1137" i="16" s="1"/>
  <c r="AR1131" i="16"/>
  <c r="AR1129" i="16"/>
  <c r="AU1129" i="16" s="1"/>
  <c r="AR1123" i="16"/>
  <c r="AR1121" i="16"/>
  <c r="AR1115" i="16"/>
  <c r="AR1113" i="16"/>
  <c r="AU1113" i="16" s="1"/>
  <c r="AR1099" i="16"/>
  <c r="AR1097" i="16"/>
  <c r="AU1097" i="16" s="1"/>
  <c r="AR1091" i="16"/>
  <c r="AR1089" i="16"/>
  <c r="AU1089" i="16" s="1"/>
  <c r="AR1083" i="16"/>
  <c r="AR1081" i="16"/>
  <c r="AR1075" i="16"/>
  <c r="AR1073" i="16"/>
  <c r="AU1073" i="16" s="1"/>
  <c r="AR1067" i="16"/>
  <c r="AR1065" i="16"/>
  <c r="AU1065" i="16" s="1"/>
  <c r="AR1059" i="16"/>
  <c r="AR1057" i="16"/>
  <c r="AU1057" i="16" s="1"/>
  <c r="AR1051" i="16"/>
  <c r="AR1049" i="16"/>
  <c r="AR1043" i="16"/>
  <c r="AR1041" i="16"/>
  <c r="AU1041" i="16" s="1"/>
  <c r="AR1039" i="16"/>
  <c r="AR1021" i="16"/>
  <c r="AU1021" i="16" s="1"/>
  <c r="AR1017" i="16"/>
  <c r="AR1013" i="16"/>
  <c r="AU1013" i="16" s="1"/>
  <c r="AR1009" i="16"/>
  <c r="AR1005" i="16"/>
  <c r="AR1001" i="16"/>
  <c r="AR997" i="16"/>
  <c r="AU997" i="16" s="1"/>
  <c r="AR993" i="16"/>
  <c r="AR989" i="16"/>
  <c r="AU989" i="16" s="1"/>
  <c r="AR985" i="16"/>
  <c r="AR981" i="16"/>
  <c r="AU981" i="16" s="1"/>
  <c r="AR977" i="16"/>
  <c r="AR973" i="16"/>
  <c r="AR969" i="16"/>
  <c r="AR965" i="16"/>
  <c r="AU965" i="16" s="1"/>
  <c r="AR961" i="16"/>
  <c r="AR957" i="16"/>
  <c r="AU957" i="16" s="1"/>
  <c r="AR955" i="16"/>
  <c r="AR953" i="16"/>
  <c r="AU953" i="16" s="1"/>
  <c r="AR951" i="16"/>
  <c r="AR947" i="16"/>
  <c r="AR945" i="16"/>
  <c r="AR943" i="16"/>
  <c r="AU943" i="16" s="1"/>
  <c r="AR941" i="16"/>
  <c r="AR939" i="16"/>
  <c r="AU939" i="16" s="1"/>
  <c r="AR937" i="16"/>
  <c r="AR921" i="16"/>
  <c r="AU921" i="16" s="1"/>
  <c r="AR917" i="16"/>
  <c r="AR913" i="16"/>
  <c r="AR909" i="16"/>
  <c r="AR905" i="16"/>
  <c r="AU905" i="16" s="1"/>
  <c r="AR901" i="16"/>
  <c r="AR899" i="16"/>
  <c r="AU899" i="16" s="1"/>
  <c r="AR897" i="16"/>
  <c r="AR895" i="16"/>
  <c r="AU895" i="16" s="1"/>
  <c r="AR893" i="16"/>
  <c r="AR891" i="16"/>
  <c r="AR887" i="16"/>
  <c r="AR885" i="16"/>
  <c r="AR883" i="16"/>
  <c r="AR881" i="16"/>
  <c r="AU881" i="16" s="1"/>
  <c r="AR879" i="16"/>
  <c r="AR877" i="16"/>
  <c r="AR875" i="16"/>
  <c r="AR873" i="16"/>
  <c r="AR871" i="16"/>
  <c r="AR869" i="16"/>
  <c r="AU869" i="16" s="1"/>
  <c r="AR867" i="16"/>
  <c r="AR865" i="16"/>
  <c r="AU865" i="16" s="1"/>
  <c r="AR863" i="16"/>
  <c r="AR861" i="16"/>
  <c r="AU861" i="16" s="1"/>
  <c r="AR859" i="16"/>
  <c r="AR857" i="16"/>
  <c r="AR855" i="16"/>
  <c r="AR853" i="16"/>
  <c r="AU853" i="16" s="1"/>
  <c r="AR851" i="16"/>
  <c r="AR849" i="16"/>
  <c r="AU849" i="16" s="1"/>
  <c r="AR847" i="16"/>
  <c r="AR845" i="16"/>
  <c r="AU845" i="16" s="1"/>
  <c r="AR843" i="16"/>
  <c r="AR841" i="16"/>
  <c r="AR839" i="16"/>
  <c r="AR837" i="16"/>
  <c r="AU837" i="16" s="1"/>
  <c r="AR835" i="16"/>
  <c r="AR833" i="16"/>
  <c r="AU833" i="16" s="1"/>
  <c r="AR831" i="16"/>
  <c r="AR829" i="16"/>
  <c r="AU829" i="16" s="1"/>
  <c r="AR827" i="16"/>
  <c r="AR1105" i="16"/>
  <c r="AR1037" i="16"/>
  <c r="AR1031" i="16"/>
  <c r="AU1031" i="16" s="1"/>
  <c r="AR1029" i="16"/>
  <c r="AR1027" i="16"/>
  <c r="AU1027" i="16" s="1"/>
  <c r="AR1025" i="16"/>
  <c r="AR1023" i="16"/>
  <c r="AU1023" i="16" s="1"/>
  <c r="AR1019" i="16"/>
  <c r="AR991" i="16"/>
  <c r="AR987" i="16"/>
  <c r="AR983" i="16"/>
  <c r="AU983" i="16" s="1"/>
  <c r="AR979" i="16"/>
  <c r="AR975" i="16"/>
  <c r="AU975" i="16" s="1"/>
  <c r="AR971" i="16"/>
  <c r="AR967" i="16"/>
  <c r="AU967" i="16" s="1"/>
  <c r="AR963" i="16"/>
  <c r="AR959" i="16"/>
  <c r="AR933" i="16"/>
  <c r="AR929" i="16"/>
  <c r="AU929" i="16" s="1"/>
  <c r="AR925" i="16"/>
  <c r="AR915" i="16"/>
  <c r="AU915" i="16" s="1"/>
  <c r="AR907" i="16"/>
  <c r="AR889" i="16"/>
  <c r="AU889" i="16" s="1"/>
  <c r="AR1249" i="16"/>
  <c r="AR1243" i="16"/>
  <c r="AR1241" i="16"/>
  <c r="AR1235" i="16"/>
  <c r="AR1233" i="16"/>
  <c r="AR1227" i="16"/>
  <c r="AU1227" i="16" s="1"/>
  <c r="AR1225" i="16"/>
  <c r="AR1219" i="16"/>
  <c r="AU1219" i="16" s="1"/>
  <c r="AR1217" i="16"/>
  <c r="AR1211" i="16"/>
  <c r="AR1209" i="16"/>
  <c r="AR1203" i="16"/>
  <c r="AR1201" i="16"/>
  <c r="AR1195" i="16"/>
  <c r="AU1195" i="16" s="1"/>
  <c r="AR1193" i="16"/>
  <c r="AR1187" i="16"/>
  <c r="AU1187" i="16" s="1"/>
  <c r="AR1185" i="16"/>
  <c r="AR1179" i="16"/>
  <c r="AR1177" i="16"/>
  <c r="AR1171" i="16"/>
  <c r="AU1171" i="16" s="1"/>
  <c r="AR1169" i="16"/>
  <c r="AR1163" i="16"/>
  <c r="AU1163" i="16" s="1"/>
  <c r="AR1161" i="16"/>
  <c r="AR1155" i="16"/>
  <c r="AU1155" i="16" s="1"/>
  <c r="AR1153" i="16"/>
  <c r="AR1147" i="16"/>
  <c r="AR1145" i="16"/>
  <c r="AR1135" i="16"/>
  <c r="AU1135" i="16" s="1"/>
  <c r="AR1133" i="16"/>
  <c r="AU1133" i="16" s="1"/>
  <c r="AR1127" i="16"/>
  <c r="AU1127" i="16" s="1"/>
  <c r="AR1125" i="16"/>
  <c r="AR1119" i="16"/>
  <c r="AU1119" i="16" s="1"/>
  <c r="AR1117" i="16"/>
  <c r="AR1111" i="16"/>
  <c r="AR1109" i="16"/>
  <c r="AR1107" i="16"/>
  <c r="AR1103" i="16"/>
  <c r="AU1103" i="16" s="1"/>
  <c r="AR1101" i="16"/>
  <c r="AU1101" i="16" s="1"/>
  <c r="AR1095" i="16"/>
  <c r="AR1093" i="16"/>
  <c r="AU1093" i="16" s="1"/>
  <c r="AR1087" i="16"/>
  <c r="AR1085" i="16"/>
  <c r="AR1079" i="16"/>
  <c r="AR1077" i="16"/>
  <c r="AU1077" i="16" s="1"/>
  <c r="AR1071" i="16"/>
  <c r="AU1071" i="16" s="1"/>
  <c r="AR1069" i="16"/>
  <c r="AU1069" i="16" s="1"/>
  <c r="AR1063" i="16"/>
  <c r="AR1061" i="16"/>
  <c r="AU1061" i="16" s="1"/>
  <c r="AR1055" i="16"/>
  <c r="AR1053" i="16"/>
  <c r="AR1047" i="16"/>
  <c r="AR1045" i="16"/>
  <c r="AR1035" i="16"/>
  <c r="AU1035" i="16" s="1"/>
  <c r="AR1033" i="16"/>
  <c r="AU1033" i="16" s="1"/>
  <c r="AR1015" i="16"/>
  <c r="AR1011" i="16"/>
  <c r="AU1011" i="16" s="1"/>
  <c r="AR1007" i="16"/>
  <c r="AR1003" i="16"/>
  <c r="AR999" i="16"/>
  <c r="AR995" i="16"/>
  <c r="AU995" i="16" s="1"/>
  <c r="AR949" i="16"/>
  <c r="AU949" i="16" s="1"/>
  <c r="AR935" i="16"/>
  <c r="AU935" i="16" s="1"/>
  <c r="AR931" i="16"/>
  <c r="AR927" i="16"/>
  <c r="AU927" i="16" s="1"/>
  <c r="AR923" i="16"/>
  <c r="AR919" i="16"/>
  <c r="AR911" i="16"/>
  <c r="AR903" i="16"/>
  <c r="AU903" i="16" s="1"/>
  <c r="AR1076" i="16"/>
  <c r="AU1076" i="16" s="1"/>
  <c r="AR1074" i="16"/>
  <c r="AU1074" i="16" s="1"/>
  <c r="AR1072" i="16"/>
  <c r="AR1070" i="16"/>
  <c r="AU1070" i="16" s="1"/>
  <c r="AR1068" i="16"/>
  <c r="AR1066" i="16"/>
  <c r="AR1064" i="16"/>
  <c r="AR1062" i="16"/>
  <c r="AU1062" i="16" s="1"/>
  <c r="AR1060" i="16"/>
  <c r="AU1060" i="16" s="1"/>
  <c r="AR1058" i="16"/>
  <c r="AU1058" i="16" s="1"/>
  <c r="AR1056" i="16"/>
  <c r="AR1054" i="16"/>
  <c r="AU1054" i="16" s="1"/>
  <c r="AR1052" i="16"/>
  <c r="AR1050" i="16"/>
  <c r="AR1048" i="16"/>
  <c r="AR1046" i="16"/>
  <c r="AR1044" i="16"/>
  <c r="AU1044" i="16" s="1"/>
  <c r="AR1042" i="16"/>
  <c r="AR1040" i="16"/>
  <c r="AR1038" i="16"/>
  <c r="AU1038" i="16" s="1"/>
  <c r="AR1036" i="16"/>
  <c r="AR1034" i="16"/>
  <c r="AR1032" i="16"/>
  <c r="AR1030" i="16"/>
  <c r="AU1030" i="16" s="1"/>
  <c r="AR1028" i="16"/>
  <c r="AR1026" i="16"/>
  <c r="AU1026" i="16" s="1"/>
  <c r="AR1024" i="16"/>
  <c r="AR1022" i="16"/>
  <c r="AU1022" i="16" s="1"/>
  <c r="AR1020" i="16"/>
  <c r="AR1018" i="16"/>
  <c r="AR1016" i="16"/>
  <c r="AR1014" i="16"/>
  <c r="AU1014" i="16" s="1"/>
  <c r="AR1012" i="16"/>
  <c r="AU1012" i="16" s="1"/>
  <c r="AR1010" i="16"/>
  <c r="AU1010" i="16" s="1"/>
  <c r="AR1008" i="16"/>
  <c r="AR1006" i="16"/>
  <c r="AU1006" i="16" s="1"/>
  <c r="AR1004" i="16"/>
  <c r="AR1002" i="16"/>
  <c r="AR1000" i="16"/>
  <c r="AR998" i="16"/>
  <c r="AR996" i="16"/>
  <c r="AU996" i="16" s="1"/>
  <c r="AR994" i="16"/>
  <c r="AU994" i="16" s="1"/>
  <c r="AR992" i="16"/>
  <c r="AR990" i="16"/>
  <c r="AU990" i="16" s="1"/>
  <c r="AR988" i="16"/>
  <c r="AR986" i="16"/>
  <c r="AR984" i="16"/>
  <c r="AR982" i="16"/>
  <c r="AU982" i="16" s="1"/>
  <c r="AR980" i="16"/>
  <c r="AU980" i="16" s="1"/>
  <c r="AR978" i="16"/>
  <c r="AU978" i="16" s="1"/>
  <c r="AR976" i="16"/>
  <c r="AR974" i="16"/>
  <c r="AU974" i="16" s="1"/>
  <c r="AR972" i="16"/>
  <c r="AR970" i="16"/>
  <c r="AR968" i="16"/>
  <c r="AR966" i="16"/>
  <c r="AU966" i="16" s="1"/>
  <c r="AR964" i="16"/>
  <c r="AU964" i="16" s="1"/>
  <c r="AR962" i="16"/>
  <c r="AU962" i="16" s="1"/>
  <c r="AR960" i="16"/>
  <c r="AR958" i="16"/>
  <c r="AU958" i="16" s="1"/>
  <c r="AR956" i="16"/>
  <c r="AR954" i="16"/>
  <c r="AR952" i="16"/>
  <c r="AR950" i="16"/>
  <c r="AR948" i="16"/>
  <c r="AU948" i="16" s="1"/>
  <c r="AR946" i="16"/>
  <c r="AU946" i="16" s="1"/>
  <c r="AR944" i="16"/>
  <c r="AR942" i="16"/>
  <c r="AU942" i="16" s="1"/>
  <c r="AR940" i="16"/>
  <c r="AR938" i="16"/>
  <c r="AR936" i="16"/>
  <c r="AR934" i="16"/>
  <c r="AR932" i="16"/>
  <c r="AU932" i="16" s="1"/>
  <c r="AR930" i="16"/>
  <c r="AU930" i="16" s="1"/>
  <c r="AR928" i="16"/>
  <c r="AR926" i="16"/>
  <c r="AU926" i="16" s="1"/>
  <c r="AR924" i="16"/>
  <c r="AR922" i="16"/>
  <c r="AR920" i="16"/>
  <c r="AR918" i="16"/>
  <c r="AR916" i="16"/>
  <c r="AU916" i="16" s="1"/>
  <c r="AR914" i="16"/>
  <c r="AU914" i="16" s="1"/>
  <c r="AR912" i="16"/>
  <c r="AR910" i="16"/>
  <c r="AU910" i="16" s="1"/>
  <c r="AR908" i="16"/>
  <c r="AR906" i="16"/>
  <c r="AR904" i="16"/>
  <c r="AR902" i="16"/>
  <c r="AU902" i="16" s="1"/>
  <c r="AR900" i="16"/>
  <c r="AU900" i="16" s="1"/>
  <c r="AR898" i="16"/>
  <c r="AU898" i="16" s="1"/>
  <c r="AR896" i="16"/>
  <c r="AR894" i="16"/>
  <c r="AU894" i="16" s="1"/>
  <c r="AR892" i="16"/>
  <c r="AR890" i="16"/>
  <c r="AR888" i="16"/>
  <c r="AR886" i="16"/>
  <c r="AR884" i="16"/>
  <c r="AU884" i="16" s="1"/>
  <c r="AR882" i="16"/>
  <c r="AU882" i="16" s="1"/>
  <c r="AR880" i="16"/>
  <c r="AR878" i="16"/>
  <c r="AU878" i="16" s="1"/>
  <c r="AR876" i="16"/>
  <c r="AR874" i="16"/>
  <c r="AR872" i="16"/>
  <c r="AR870" i="16"/>
  <c r="AU870" i="16" s="1"/>
  <c r="AR868" i="16"/>
  <c r="AU868" i="16" s="1"/>
  <c r="AR866" i="16"/>
  <c r="AU866" i="16" s="1"/>
  <c r="AR864" i="16"/>
  <c r="AR862" i="16"/>
  <c r="AU862" i="16" s="1"/>
  <c r="AR860" i="16"/>
  <c r="AR858" i="16"/>
  <c r="AR856" i="16"/>
  <c r="AR854" i="16"/>
  <c r="AU854" i="16" s="1"/>
  <c r="AR852" i="16"/>
  <c r="AU852" i="16" s="1"/>
  <c r="AR850" i="16"/>
  <c r="AU850" i="16" s="1"/>
  <c r="AR848" i="16"/>
  <c r="AR846" i="16"/>
  <c r="AU846" i="16" s="1"/>
  <c r="AR844" i="16"/>
  <c r="AR842" i="16"/>
  <c r="AR840" i="16"/>
  <c r="AR838" i="16"/>
  <c r="AR836" i="16"/>
  <c r="AU836" i="16" s="1"/>
  <c r="AR834" i="16"/>
  <c r="AU834" i="16" s="1"/>
  <c r="AR832" i="16"/>
  <c r="AR830" i="16"/>
  <c r="AU830" i="16" s="1"/>
  <c r="AR828" i="16"/>
  <c r="AR826" i="16"/>
  <c r="AR824" i="16"/>
  <c r="AR822" i="16"/>
  <c r="AR820" i="16"/>
  <c r="AU820" i="16" s="1"/>
  <c r="AR818" i="16"/>
  <c r="AU818" i="16" s="1"/>
  <c r="AR816" i="16"/>
  <c r="AR814" i="16"/>
  <c r="AU814" i="16" s="1"/>
  <c r="AR812" i="16"/>
  <c r="AR810" i="16"/>
  <c r="AR808" i="16"/>
  <c r="AR806" i="16"/>
  <c r="AU806" i="16" s="1"/>
  <c r="AR804" i="16"/>
  <c r="AR802" i="16"/>
  <c r="AU802" i="16" s="1"/>
  <c r="AR800" i="16"/>
  <c r="AR798" i="16"/>
  <c r="AU798" i="16" s="1"/>
  <c r="AR796" i="16"/>
  <c r="AR794" i="16"/>
  <c r="AR792" i="16"/>
  <c r="AR790" i="16"/>
  <c r="AU790" i="16" s="1"/>
  <c r="AR788" i="16"/>
  <c r="AU788" i="16" s="1"/>
  <c r="AR786" i="16"/>
  <c r="AU786" i="16" s="1"/>
  <c r="AR784" i="16"/>
  <c r="AR782" i="16"/>
  <c r="AU782" i="16" s="1"/>
  <c r="AR780" i="16"/>
  <c r="AR778" i="16"/>
  <c r="AR776" i="16"/>
  <c r="AR774" i="16"/>
  <c r="AR772" i="16"/>
  <c r="AR770" i="16"/>
  <c r="AU770" i="16" s="1"/>
  <c r="AR768" i="16"/>
  <c r="AR766" i="16"/>
  <c r="AU766" i="16" s="1"/>
  <c r="AR764" i="16"/>
  <c r="AR762" i="16"/>
  <c r="AR760" i="16"/>
  <c r="AR758" i="16"/>
  <c r="AU758" i="16" s="1"/>
  <c r="AR756" i="16"/>
  <c r="AU756" i="16" s="1"/>
  <c r="AR754" i="16"/>
  <c r="AU754" i="16" s="1"/>
  <c r="AR752" i="16"/>
  <c r="AR750" i="16"/>
  <c r="AU750" i="16" s="1"/>
  <c r="AR748" i="16"/>
  <c r="AR746" i="16"/>
  <c r="AR744" i="16"/>
  <c r="AR742" i="16"/>
  <c r="AU742" i="16" s="1"/>
  <c r="AR740" i="16"/>
  <c r="AU740" i="16" s="1"/>
  <c r="AR738" i="16"/>
  <c r="AU738" i="16" s="1"/>
  <c r="AR736" i="16"/>
  <c r="AR734" i="16"/>
  <c r="AU734" i="16" s="1"/>
  <c r="AR732" i="16"/>
  <c r="AR730" i="16"/>
  <c r="AR728" i="16"/>
  <c r="AR726" i="16"/>
  <c r="AR724" i="16"/>
  <c r="AU724" i="16" s="1"/>
  <c r="AR722" i="16"/>
  <c r="AU722" i="16" s="1"/>
  <c r="AR720" i="16"/>
  <c r="AR718" i="16"/>
  <c r="AU718" i="16" s="1"/>
  <c r="AR716" i="16"/>
  <c r="AR714" i="16"/>
  <c r="AR712" i="16"/>
  <c r="AR710" i="16"/>
  <c r="AU710" i="16" s="1"/>
  <c r="AR708" i="16"/>
  <c r="AU708" i="16" s="1"/>
  <c r="AR706" i="16"/>
  <c r="AU706" i="16" s="1"/>
  <c r="AR704" i="16"/>
  <c r="AR702" i="16"/>
  <c r="AU702" i="16" s="1"/>
  <c r="AR700" i="16"/>
  <c r="AR698" i="16"/>
  <c r="AR696" i="16"/>
  <c r="AR694" i="16"/>
  <c r="AR692" i="16"/>
  <c r="AU692" i="16" s="1"/>
  <c r="AR690" i="16"/>
  <c r="AU690" i="16" s="1"/>
  <c r="AR688" i="16"/>
  <c r="AR686" i="16"/>
  <c r="AU686" i="16" s="1"/>
  <c r="AR684" i="16"/>
  <c r="AR682" i="16"/>
  <c r="AR680" i="16"/>
  <c r="AR678" i="16"/>
  <c r="AU678" i="16" s="1"/>
  <c r="AR676" i="16"/>
  <c r="AR674" i="16"/>
  <c r="AU674" i="16" s="1"/>
  <c r="AR672" i="16"/>
  <c r="AR670" i="16"/>
  <c r="AU670" i="16" s="1"/>
  <c r="AR668" i="16"/>
  <c r="AR666" i="16"/>
  <c r="AR664" i="16"/>
  <c r="AR662" i="16"/>
  <c r="AR660" i="16"/>
  <c r="AR658" i="16"/>
  <c r="AU658" i="16" s="1"/>
  <c r="AR656" i="16"/>
  <c r="AR654" i="16"/>
  <c r="AU654" i="16" s="1"/>
  <c r="AR652" i="16"/>
  <c r="AR650" i="16"/>
  <c r="AR648" i="16"/>
  <c r="AR646" i="16"/>
  <c r="AU646" i="16" s="1"/>
  <c r="AR644" i="16"/>
  <c r="AU644" i="16" s="1"/>
  <c r="AR642" i="16"/>
  <c r="AU642" i="16" s="1"/>
  <c r="AR640" i="16"/>
  <c r="AR638" i="16"/>
  <c r="AU638" i="16" s="1"/>
  <c r="AR636" i="16"/>
  <c r="AR634" i="16"/>
  <c r="AR632" i="16"/>
  <c r="AR630" i="16"/>
  <c r="AU630" i="16" s="1"/>
  <c r="AR628" i="16"/>
  <c r="AU628" i="16" s="1"/>
  <c r="AR626" i="16"/>
  <c r="AU626" i="16" s="1"/>
  <c r="AR624" i="16"/>
  <c r="AR622" i="16"/>
  <c r="AU622" i="16" s="1"/>
  <c r="AR620" i="16"/>
  <c r="AR618" i="16"/>
  <c r="AR616" i="16"/>
  <c r="AR614" i="16"/>
  <c r="AR612" i="16"/>
  <c r="AU612" i="16" s="1"/>
  <c r="AR610" i="16"/>
  <c r="AU610" i="16" s="1"/>
  <c r="AR608" i="16"/>
  <c r="AR606" i="16"/>
  <c r="AU606" i="16" s="1"/>
  <c r="AR604" i="16"/>
  <c r="AR602" i="16"/>
  <c r="AR600" i="16"/>
  <c r="AR598" i="16"/>
  <c r="AU598" i="16" s="1"/>
  <c r="AR596" i="16"/>
  <c r="AU596" i="16" s="1"/>
  <c r="AR594" i="16"/>
  <c r="AU594" i="16" s="1"/>
  <c r="AR592" i="16"/>
  <c r="AR590" i="16"/>
  <c r="AU590" i="16" s="1"/>
  <c r="AR588" i="16"/>
  <c r="AR586" i="16"/>
  <c r="AR825" i="16"/>
  <c r="AR823" i="16"/>
  <c r="AU823" i="16" s="1"/>
  <c r="AR821" i="16"/>
  <c r="AR819" i="16"/>
  <c r="AU819" i="16" s="1"/>
  <c r="AR817" i="16"/>
  <c r="AR815" i="16"/>
  <c r="AR813" i="16"/>
  <c r="AR811" i="16"/>
  <c r="AR809" i="16"/>
  <c r="AR807" i="16"/>
  <c r="AU807" i="16" s="1"/>
  <c r="AR805" i="16"/>
  <c r="AU805" i="16" s="1"/>
  <c r="AR803" i="16"/>
  <c r="AU803" i="16" s="1"/>
  <c r="AR801" i="16"/>
  <c r="AR799" i="16"/>
  <c r="AU799" i="16" s="1"/>
  <c r="AR797" i="16"/>
  <c r="AR795" i="16"/>
  <c r="AR793" i="16"/>
  <c r="AR791" i="16"/>
  <c r="AU791" i="16" s="1"/>
  <c r="AR789" i="16"/>
  <c r="AU789" i="16" s="1"/>
  <c r="AR787" i="16"/>
  <c r="AU787" i="16" s="1"/>
  <c r="AR785" i="16"/>
  <c r="AR783" i="16"/>
  <c r="AR781" i="16"/>
  <c r="AR779" i="16"/>
  <c r="AR777" i="16"/>
  <c r="AR775" i="16"/>
  <c r="AU775" i="16" s="1"/>
  <c r="AR773" i="16"/>
  <c r="AU773" i="16" s="1"/>
  <c r="AR771" i="16"/>
  <c r="AU771" i="16" s="1"/>
  <c r="AR769" i="16"/>
  <c r="AR767" i="16"/>
  <c r="AU767" i="16" s="1"/>
  <c r="AR765" i="16"/>
  <c r="AR763" i="16"/>
  <c r="AR761" i="16"/>
  <c r="AR759" i="16"/>
  <c r="AU759" i="16" s="1"/>
  <c r="AR757" i="16"/>
  <c r="AU757" i="16" s="1"/>
  <c r="AR755" i="16"/>
  <c r="AU755" i="16" s="1"/>
  <c r="AR753" i="16"/>
  <c r="AR751" i="16"/>
  <c r="AR749" i="16"/>
  <c r="AR747" i="16"/>
  <c r="AR745" i="16"/>
  <c r="AR743" i="16"/>
  <c r="AU743" i="16" s="1"/>
  <c r="AR741" i="16"/>
  <c r="AU741" i="16" s="1"/>
  <c r="AR739" i="16"/>
  <c r="AU739" i="16" s="1"/>
  <c r="AR737" i="16"/>
  <c r="AR735" i="16"/>
  <c r="AU735" i="16" s="1"/>
  <c r="AR733" i="16"/>
  <c r="AR731" i="16"/>
  <c r="AR729" i="16"/>
  <c r="AR727" i="16"/>
  <c r="AU727" i="16" s="1"/>
  <c r="AR725" i="16"/>
  <c r="AU725" i="16" s="1"/>
  <c r="AR723" i="16"/>
  <c r="AU723" i="16" s="1"/>
  <c r="AR721" i="16"/>
  <c r="AR719" i="16"/>
  <c r="AU719" i="16" s="1"/>
  <c r="AR717" i="16"/>
  <c r="AR715" i="16"/>
  <c r="AR713" i="16"/>
  <c r="AR711" i="16"/>
  <c r="AR709" i="16"/>
  <c r="AU709" i="16" s="1"/>
  <c r="AR707" i="16"/>
  <c r="AU707" i="16" s="1"/>
  <c r="AR705" i="16"/>
  <c r="AR703" i="16"/>
  <c r="AU703" i="16" s="1"/>
  <c r="AR701" i="16"/>
  <c r="AR699" i="16"/>
  <c r="AR697" i="16"/>
  <c r="AR695" i="16"/>
  <c r="AU695" i="16" s="1"/>
  <c r="AR693" i="16"/>
  <c r="AR691" i="16"/>
  <c r="AU691" i="16" s="1"/>
  <c r="AR689" i="16"/>
  <c r="AR687" i="16"/>
  <c r="AU687" i="16" s="1"/>
  <c r="AR685" i="16"/>
  <c r="AR683" i="16"/>
  <c r="AR681" i="16"/>
  <c r="AR679" i="16"/>
  <c r="AU679" i="16" s="1"/>
  <c r="AR677" i="16"/>
  <c r="AU677" i="16" s="1"/>
  <c r="AR675" i="16"/>
  <c r="AU675" i="16" s="1"/>
  <c r="AR673" i="16"/>
  <c r="AR671" i="16"/>
  <c r="AU671" i="16" s="1"/>
  <c r="AR669" i="16"/>
  <c r="AR667" i="16"/>
  <c r="AR665" i="16"/>
  <c r="AR663" i="16"/>
  <c r="AU663" i="16" s="1"/>
  <c r="AR661" i="16"/>
  <c r="AR659" i="16"/>
  <c r="AU659" i="16" s="1"/>
  <c r="AR657" i="16"/>
  <c r="AR655" i="16"/>
  <c r="AU655" i="16" s="1"/>
  <c r="AR653" i="16"/>
  <c r="AR651" i="16"/>
  <c r="AR649" i="16"/>
  <c r="AR647" i="16"/>
  <c r="AR645" i="16"/>
  <c r="AU645" i="16" s="1"/>
  <c r="AR643" i="16"/>
  <c r="AU643" i="16" s="1"/>
  <c r="AR641" i="16"/>
  <c r="AR639" i="16"/>
  <c r="AU639" i="16" s="1"/>
  <c r="AR637" i="16"/>
  <c r="AR635" i="16"/>
  <c r="AR633" i="16"/>
  <c r="AR631" i="16"/>
  <c r="AU631" i="16" s="1"/>
  <c r="AR629" i="16"/>
  <c r="AU629" i="16" s="1"/>
  <c r="AR627" i="16"/>
  <c r="AU627" i="16" s="1"/>
  <c r="AR625" i="16"/>
  <c r="AR623" i="16"/>
  <c r="AU623" i="16" s="1"/>
  <c r="AR621" i="16"/>
  <c r="AR619" i="16"/>
  <c r="AR617" i="16"/>
  <c r="AR615" i="16"/>
  <c r="AU615" i="16" s="1"/>
  <c r="AR613" i="16"/>
  <c r="AU613" i="16" s="1"/>
  <c r="AR611" i="16"/>
  <c r="AU611" i="16" s="1"/>
  <c r="AR609" i="16"/>
  <c r="AR607" i="16"/>
  <c r="AU607" i="16" s="1"/>
  <c r="AR605" i="16"/>
  <c r="AR603" i="16"/>
  <c r="AR601" i="16"/>
  <c r="AR599" i="16"/>
  <c r="AU599" i="16" s="1"/>
  <c r="AR597" i="16"/>
  <c r="AU597" i="16" s="1"/>
  <c r="AR595" i="16"/>
  <c r="AU595" i="16" s="1"/>
  <c r="AR593" i="16"/>
  <c r="AR591" i="16"/>
  <c r="AU591" i="16" s="1"/>
  <c r="AR589" i="16"/>
  <c r="AR587" i="16"/>
  <c r="AR585" i="16"/>
  <c r="AR583" i="16"/>
  <c r="AU583" i="16" s="1"/>
  <c r="AR581" i="16"/>
  <c r="AU581" i="16" s="1"/>
  <c r="AR579" i="16"/>
  <c r="AU579" i="16" s="1"/>
  <c r="AR577" i="16"/>
  <c r="AR575" i="16"/>
  <c r="AU575" i="16" s="1"/>
  <c r="AR573" i="16"/>
  <c r="AR571" i="16"/>
  <c r="AR569" i="16"/>
  <c r="AR567" i="16"/>
  <c r="AR565" i="16"/>
  <c r="AU565" i="16" s="1"/>
  <c r="AR563" i="16"/>
  <c r="AU563" i="16" s="1"/>
  <c r="AR561" i="16"/>
  <c r="AR559" i="16"/>
  <c r="AR557" i="16"/>
  <c r="AR555" i="16"/>
  <c r="AR553" i="16"/>
  <c r="AR551" i="16"/>
  <c r="AU551" i="16" s="1"/>
  <c r="AR549" i="16"/>
  <c r="AU549" i="16" s="1"/>
  <c r="AR547" i="16"/>
  <c r="AU547" i="16" s="1"/>
  <c r="AR545" i="16"/>
  <c r="AR543" i="16"/>
  <c r="AU543" i="16" s="1"/>
  <c r="AR541" i="16"/>
  <c r="AR539" i="16"/>
  <c r="AR537" i="16"/>
  <c r="AR535" i="16"/>
  <c r="AU535" i="16" s="1"/>
  <c r="AR533" i="16"/>
  <c r="AU533" i="16" s="1"/>
  <c r="AR531" i="16"/>
  <c r="AU531" i="16" s="1"/>
  <c r="AR529" i="16"/>
  <c r="AR527" i="16"/>
  <c r="AR525" i="16"/>
  <c r="AR523" i="16"/>
  <c r="AR521" i="16"/>
  <c r="AR519" i="16"/>
  <c r="AU519" i="16" s="1"/>
  <c r="AR517" i="16"/>
  <c r="AR515" i="16"/>
  <c r="AU515" i="16" s="1"/>
  <c r="AR513" i="16"/>
  <c r="AR511" i="16"/>
  <c r="AU511" i="16" s="1"/>
  <c r="AR509" i="16"/>
  <c r="AR507" i="16"/>
  <c r="AR505" i="16"/>
  <c r="AR503" i="16"/>
  <c r="AU503" i="16" s="1"/>
  <c r="AR501" i="16"/>
  <c r="AU501" i="16" s="1"/>
  <c r="AR499" i="16"/>
  <c r="AU499" i="16" s="1"/>
  <c r="AR497" i="16"/>
  <c r="AR495" i="16"/>
  <c r="AU495" i="16" s="1"/>
  <c r="AR493" i="16"/>
  <c r="AR491" i="16"/>
  <c r="AR489" i="16"/>
  <c r="AR487" i="16"/>
  <c r="AR485" i="16"/>
  <c r="AU485" i="16" s="1"/>
  <c r="AR483" i="16"/>
  <c r="AU483" i="16" s="1"/>
  <c r="AR481" i="16"/>
  <c r="AR479" i="16"/>
  <c r="AU479" i="16" s="1"/>
  <c r="AR477" i="16"/>
  <c r="AR475" i="16"/>
  <c r="AR473" i="16"/>
  <c r="AR471" i="16"/>
  <c r="AU471" i="16" s="1"/>
  <c r="AR469" i="16"/>
  <c r="AU469" i="16" s="1"/>
  <c r="AR467" i="16"/>
  <c r="AU467" i="16" s="1"/>
  <c r="AR465" i="16"/>
  <c r="AR463" i="16"/>
  <c r="AU463" i="16" s="1"/>
  <c r="AR461" i="16"/>
  <c r="AR459" i="16"/>
  <c r="AR457" i="16"/>
  <c r="AR455" i="16"/>
  <c r="AU455" i="16" s="1"/>
  <c r="AR453" i="16"/>
  <c r="AU453" i="16" s="1"/>
  <c r="AR451" i="16"/>
  <c r="AU451" i="16" s="1"/>
  <c r="AR449" i="16"/>
  <c r="AR447" i="16"/>
  <c r="AU447" i="16" s="1"/>
  <c r="AR445" i="16"/>
  <c r="AR443" i="16"/>
  <c r="AR441" i="16"/>
  <c r="AR439" i="16"/>
  <c r="AU439" i="16" s="1"/>
  <c r="AR437" i="16"/>
  <c r="AU437" i="16" s="1"/>
  <c r="AR435" i="16"/>
  <c r="AU435" i="16" s="1"/>
  <c r="AR433" i="16"/>
  <c r="AR431" i="16"/>
  <c r="AR429" i="16"/>
  <c r="AR427" i="16"/>
  <c r="AR425" i="16"/>
  <c r="AR423" i="16"/>
  <c r="AU423" i="16" s="1"/>
  <c r="AR421" i="16"/>
  <c r="AU421" i="16" s="1"/>
  <c r="AR419" i="16"/>
  <c r="AU419" i="16" s="1"/>
  <c r="AR417" i="16"/>
  <c r="AR415" i="16"/>
  <c r="AU415" i="16" s="1"/>
  <c r="AR413" i="16"/>
  <c r="AR411" i="16"/>
  <c r="AR409" i="16"/>
  <c r="AR407" i="16"/>
  <c r="AU407" i="16" s="1"/>
  <c r="AR405" i="16"/>
  <c r="AU405" i="16" s="1"/>
  <c r="AR403" i="16"/>
  <c r="AU403" i="16" s="1"/>
  <c r="AR401" i="16"/>
  <c r="AR399" i="16"/>
  <c r="AR397" i="16"/>
  <c r="AR395" i="16"/>
  <c r="AR393" i="16"/>
  <c r="AR391" i="16"/>
  <c r="AU391" i="16" s="1"/>
  <c r="AR389" i="16"/>
  <c r="AR387" i="16"/>
  <c r="AU387" i="16" s="1"/>
  <c r="AR385" i="16"/>
  <c r="AR383" i="16"/>
  <c r="AU383" i="16" s="1"/>
  <c r="AR381" i="16"/>
  <c r="AR379" i="16"/>
  <c r="AR377" i="16"/>
  <c r="AR375" i="16"/>
  <c r="AU375" i="16" s="1"/>
  <c r="AR373" i="16"/>
  <c r="AU373" i="16" s="1"/>
  <c r="AR371" i="16"/>
  <c r="AU371" i="16" s="1"/>
  <c r="AR369" i="16"/>
  <c r="AR367" i="16"/>
  <c r="AU367" i="16" s="1"/>
  <c r="AR365" i="16"/>
  <c r="AR363" i="16"/>
  <c r="AR361" i="16"/>
  <c r="AR359" i="16"/>
  <c r="AU359" i="16" s="1"/>
  <c r="AR357" i="16"/>
  <c r="AU357" i="16" s="1"/>
  <c r="AR355" i="16"/>
  <c r="AU355" i="16" s="1"/>
  <c r="AR353" i="16"/>
  <c r="AR351" i="16"/>
  <c r="AU351" i="16" s="1"/>
  <c r="AR349" i="16"/>
  <c r="AR347" i="16"/>
  <c r="AR345" i="16"/>
  <c r="AR343" i="16"/>
  <c r="AU343" i="16" s="1"/>
  <c r="AR341" i="16"/>
  <c r="AU341" i="16" s="1"/>
  <c r="AR339" i="16"/>
  <c r="AU339" i="16" s="1"/>
  <c r="AR337" i="16"/>
  <c r="AR335" i="16"/>
  <c r="AU335" i="16" s="1"/>
  <c r="AR333" i="16"/>
  <c r="AR331" i="16"/>
  <c r="AR329" i="16"/>
  <c r="AR327" i="16"/>
  <c r="AR325" i="16"/>
  <c r="AU325" i="16" s="1"/>
  <c r="AR323" i="16"/>
  <c r="AU323" i="16" s="1"/>
  <c r="AR321" i="16"/>
  <c r="AR319" i="16"/>
  <c r="AU319" i="16" s="1"/>
  <c r="AR2" i="16"/>
  <c r="AR317" i="16"/>
  <c r="AR315" i="16"/>
  <c r="AR313" i="16"/>
  <c r="AU313" i="16" s="1"/>
  <c r="AR311" i="16"/>
  <c r="AU311" i="16" s="1"/>
  <c r="AR309" i="16"/>
  <c r="AU309" i="16" s="1"/>
  <c r="AR307" i="16"/>
  <c r="AR305" i="16"/>
  <c r="AU305" i="16" s="1"/>
  <c r="AR303" i="16"/>
  <c r="AR301" i="16"/>
  <c r="AR299" i="16"/>
  <c r="AR297" i="16"/>
  <c r="AU297" i="16" s="1"/>
  <c r="AR295" i="16"/>
  <c r="AU295" i="16" s="1"/>
  <c r="AR293" i="16"/>
  <c r="AU293" i="16" s="1"/>
  <c r="AR291" i="16"/>
  <c r="AR289" i="16"/>
  <c r="AU289" i="16" s="1"/>
  <c r="AR287" i="16"/>
  <c r="AR285" i="16"/>
  <c r="AR283" i="16"/>
  <c r="AR281" i="16"/>
  <c r="AU281" i="16" s="1"/>
  <c r="AR279" i="16"/>
  <c r="AU279" i="16" s="1"/>
  <c r="AR277" i="16"/>
  <c r="AU277" i="16" s="1"/>
  <c r="AR275" i="16"/>
  <c r="AR273" i="16"/>
  <c r="AU273" i="16" s="1"/>
  <c r="AR271" i="16"/>
  <c r="AR269" i="16"/>
  <c r="AR267" i="16"/>
  <c r="AR265" i="16"/>
  <c r="AU265" i="16" s="1"/>
  <c r="AR263" i="16"/>
  <c r="AR261" i="16"/>
  <c r="AU261" i="16" s="1"/>
  <c r="AR259" i="16"/>
  <c r="AR257" i="16"/>
  <c r="AU257" i="16" s="1"/>
  <c r="AR255" i="16"/>
  <c r="AR253" i="16"/>
  <c r="AR251" i="16"/>
  <c r="AR249" i="16"/>
  <c r="AU249" i="16" s="1"/>
  <c r="AR247" i="16"/>
  <c r="AU247" i="16" s="1"/>
  <c r="AR245" i="16"/>
  <c r="AU245" i="16" s="1"/>
  <c r="AR243" i="16"/>
  <c r="AR241" i="16"/>
  <c r="AR239" i="16"/>
  <c r="AR237" i="16"/>
  <c r="AR235" i="16"/>
  <c r="AR233" i="16"/>
  <c r="AU233" i="16" s="1"/>
  <c r="AR231" i="16"/>
  <c r="AU231" i="16" s="1"/>
  <c r="AR229" i="16"/>
  <c r="AU229" i="16" s="1"/>
  <c r="AR227" i="16"/>
  <c r="AR225" i="16"/>
  <c r="AU225" i="16" s="1"/>
  <c r="AR223" i="16"/>
  <c r="AR221" i="16"/>
  <c r="AR219" i="16"/>
  <c r="AR217" i="16"/>
  <c r="AR215" i="16"/>
  <c r="AU215" i="16" s="1"/>
  <c r="AR213" i="16"/>
  <c r="AU213" i="16" s="1"/>
  <c r="AR211" i="16"/>
  <c r="AR209" i="16"/>
  <c r="AU209" i="16" s="1"/>
  <c r="AR207" i="16"/>
  <c r="AR205" i="16"/>
  <c r="AR203" i="16"/>
  <c r="AR201" i="16"/>
  <c r="AU201" i="16" s="1"/>
  <c r="AR199" i="16"/>
  <c r="AU199" i="16" s="1"/>
  <c r="AR197" i="16"/>
  <c r="AU197" i="16" s="1"/>
  <c r="AR195" i="16"/>
  <c r="AR193" i="16"/>
  <c r="AU193" i="16" s="1"/>
  <c r="AR191" i="16"/>
  <c r="AR189" i="16"/>
  <c r="AR187" i="16"/>
  <c r="AR185" i="16"/>
  <c r="AU185" i="16" s="1"/>
  <c r="AR183" i="16"/>
  <c r="AU183" i="16" s="1"/>
  <c r="AR181" i="16"/>
  <c r="AU181" i="16" s="1"/>
  <c r="AR179" i="16"/>
  <c r="AR177" i="16"/>
  <c r="AU177" i="16" s="1"/>
  <c r="AR175" i="16"/>
  <c r="AR173" i="16"/>
  <c r="AR171" i="16"/>
  <c r="AR169" i="16"/>
  <c r="AU169" i="16" s="1"/>
  <c r="AR167" i="16"/>
  <c r="AU167" i="16" s="1"/>
  <c r="AR165" i="16"/>
  <c r="AU165" i="16" s="1"/>
  <c r="AR163" i="16"/>
  <c r="AR161" i="16"/>
  <c r="AU161" i="16" s="1"/>
  <c r="AR159" i="16"/>
  <c r="AR157" i="16"/>
  <c r="AR155" i="16"/>
  <c r="AR153" i="16"/>
  <c r="AU153" i="16" s="1"/>
  <c r="AR151" i="16"/>
  <c r="AU151" i="16" s="1"/>
  <c r="AR149" i="16"/>
  <c r="AU149" i="16" s="1"/>
  <c r="AR147" i="16"/>
  <c r="AR145" i="16"/>
  <c r="AU145" i="16" s="1"/>
  <c r="AR143" i="16"/>
  <c r="AR141" i="16"/>
  <c r="AR139" i="16"/>
  <c r="AR137" i="16"/>
  <c r="AR135" i="16"/>
  <c r="AU135" i="16" s="1"/>
  <c r="AR133" i="16"/>
  <c r="AU133" i="16" s="1"/>
  <c r="AR131" i="16"/>
  <c r="AR129" i="16"/>
  <c r="AU129" i="16" s="1"/>
  <c r="AR127" i="16"/>
  <c r="AR125" i="16"/>
  <c r="AR123" i="16"/>
  <c r="AR121" i="16"/>
  <c r="AU121" i="16" s="1"/>
  <c r="AR119" i="16"/>
  <c r="AU119" i="16" s="1"/>
  <c r="AR117" i="16"/>
  <c r="AU117" i="16" s="1"/>
  <c r="AR115" i="16"/>
  <c r="AR113" i="16"/>
  <c r="AU113" i="16" s="1"/>
  <c r="AR111" i="16"/>
  <c r="AR109" i="16"/>
  <c r="AR107" i="16"/>
  <c r="AR105" i="16"/>
  <c r="AU105" i="16" s="1"/>
  <c r="AR103" i="16"/>
  <c r="AU103" i="16" s="1"/>
  <c r="AR101" i="16"/>
  <c r="AU101" i="16" s="1"/>
  <c r="AR99" i="16"/>
  <c r="AR97" i="16"/>
  <c r="AU97" i="16" s="1"/>
  <c r="AR95" i="16"/>
  <c r="AR93" i="16"/>
  <c r="AR91" i="16"/>
  <c r="AR89" i="16"/>
  <c r="AR87" i="16"/>
  <c r="AU87" i="16" s="1"/>
  <c r="AR85" i="16"/>
  <c r="AU85" i="16" s="1"/>
  <c r="AR83" i="16"/>
  <c r="AR81" i="16"/>
  <c r="AU81" i="16" s="1"/>
  <c r="AR79" i="16"/>
  <c r="AR77" i="16"/>
  <c r="AR75" i="16"/>
  <c r="AR73" i="16"/>
  <c r="AU73" i="16" s="1"/>
  <c r="AR71" i="16"/>
  <c r="AU71" i="16" s="1"/>
  <c r="AR69" i="16"/>
  <c r="AR67" i="16"/>
  <c r="AR65" i="16"/>
  <c r="AU65" i="16" s="1"/>
  <c r="AR63" i="16"/>
  <c r="AR61" i="16"/>
  <c r="AR59" i="16"/>
  <c r="AR57" i="16"/>
  <c r="AU57" i="16" s="1"/>
  <c r="AR55" i="16"/>
  <c r="AU55" i="16" s="1"/>
  <c r="AR53" i="16"/>
  <c r="AU53" i="16" s="1"/>
  <c r="AR51" i="16"/>
  <c r="AR49" i="16"/>
  <c r="AU49" i="16" s="1"/>
  <c r="AR47" i="16"/>
  <c r="AR45" i="16"/>
  <c r="AR43" i="16"/>
  <c r="AR41" i="16"/>
  <c r="AR39" i="16"/>
  <c r="AU39" i="16" s="1"/>
  <c r="AR37" i="16"/>
  <c r="AU37" i="16" s="1"/>
  <c r="AR35" i="16"/>
  <c r="AR33" i="16"/>
  <c r="AU33" i="16" s="1"/>
  <c r="AR31" i="16"/>
  <c r="AR29" i="16"/>
  <c r="AR27" i="16"/>
  <c r="AR25" i="16"/>
  <c r="AU25" i="16" s="1"/>
  <c r="AR23" i="16"/>
  <c r="AU23" i="16" s="1"/>
  <c r="AR21" i="16"/>
  <c r="AU21" i="16" s="1"/>
  <c r="AR19" i="16"/>
  <c r="AR17" i="16"/>
  <c r="AR15" i="16"/>
  <c r="AR13" i="16"/>
  <c r="AR11" i="16"/>
  <c r="AR9" i="16"/>
  <c r="AR7" i="16"/>
  <c r="AU7" i="16" s="1"/>
  <c r="AR5" i="16"/>
  <c r="AU5" i="16" s="1"/>
  <c r="AR3" i="16"/>
  <c r="AR584" i="16"/>
  <c r="AU584" i="16" s="1"/>
  <c r="AR582" i="16"/>
  <c r="AR580" i="16"/>
  <c r="AU580" i="16" s="1"/>
  <c r="AR576" i="16"/>
  <c r="AR574" i="16"/>
  <c r="AR572" i="16"/>
  <c r="AR568" i="16"/>
  <c r="AU568" i="16" s="1"/>
  <c r="AR566" i="16"/>
  <c r="AR564" i="16"/>
  <c r="AU564" i="16" s="1"/>
  <c r="AR562" i="16"/>
  <c r="AR560" i="16"/>
  <c r="AU560" i="16" s="1"/>
  <c r="AR558" i="16"/>
  <c r="AR556" i="16"/>
  <c r="AR554" i="16"/>
  <c r="AU554" i="16" s="1"/>
  <c r="AR552" i="16"/>
  <c r="AU552" i="16" s="1"/>
  <c r="AR550" i="16"/>
  <c r="AR548" i="16"/>
  <c r="AU548" i="16" s="1"/>
  <c r="AR544" i="16"/>
  <c r="AR542" i="16"/>
  <c r="AU542" i="16" s="1"/>
  <c r="AR540" i="16"/>
  <c r="AR536" i="16"/>
  <c r="AR534" i="16"/>
  <c r="AU534" i="16" s="1"/>
  <c r="AR532" i="16"/>
  <c r="AU532" i="16" s="1"/>
  <c r="AR530" i="16"/>
  <c r="AR528" i="16"/>
  <c r="AU528" i="16" s="1"/>
  <c r="AR526" i="16"/>
  <c r="AR524" i="16"/>
  <c r="AU524" i="16" s="1"/>
  <c r="AR522" i="16"/>
  <c r="AR520" i="16"/>
  <c r="AR518" i="16"/>
  <c r="AU518" i="16" s="1"/>
  <c r="AR516" i="16"/>
  <c r="AU516" i="16" s="1"/>
  <c r="AR512" i="16"/>
  <c r="AR510" i="16"/>
  <c r="AU510" i="16" s="1"/>
  <c r="AR508" i="16"/>
  <c r="AR504" i="16"/>
  <c r="AR502" i="16"/>
  <c r="AR500" i="16"/>
  <c r="AR498" i="16"/>
  <c r="AU498" i="16" s="1"/>
  <c r="AR496" i="16"/>
  <c r="AU496" i="16" s="1"/>
  <c r="AR494" i="16"/>
  <c r="AR492" i="16"/>
  <c r="AU492" i="16" s="1"/>
  <c r="AR490" i="16"/>
  <c r="AR488" i="16"/>
  <c r="AR486" i="16"/>
  <c r="AR484" i="16"/>
  <c r="AU484" i="16" s="1"/>
  <c r="AR480" i="16"/>
  <c r="AU480" i="16" s="1"/>
  <c r="AR478" i="16"/>
  <c r="AU478" i="16" s="1"/>
  <c r="AR476" i="16"/>
  <c r="AR472" i="16"/>
  <c r="AU472" i="16" s="1"/>
  <c r="AR470" i="16"/>
  <c r="AR468" i="16"/>
  <c r="AU468" i="16" s="1"/>
  <c r="AR466" i="16"/>
  <c r="AR464" i="16"/>
  <c r="AU464" i="16" s="1"/>
  <c r="AR462" i="16"/>
  <c r="AU462" i="16" s="1"/>
  <c r="AR460" i="16"/>
  <c r="AU460" i="16" s="1"/>
  <c r="AR458" i="16"/>
  <c r="AR456" i="16"/>
  <c r="AR454" i="16"/>
  <c r="AR452" i="16"/>
  <c r="AU452" i="16" s="1"/>
  <c r="AR448" i="16"/>
  <c r="AR446" i="16"/>
  <c r="AR444" i="16"/>
  <c r="AU444" i="16" s="1"/>
  <c r="AR440" i="16"/>
  <c r="AU440" i="16" s="1"/>
  <c r="AR438" i="16"/>
  <c r="AR436" i="16"/>
  <c r="AU436" i="16" s="1"/>
  <c r="AR434" i="16"/>
  <c r="AR432" i="16"/>
  <c r="AU432" i="16" s="1"/>
  <c r="AR430" i="16"/>
  <c r="AR428" i="16"/>
  <c r="AU428" i="16" s="1"/>
  <c r="AR426" i="16"/>
  <c r="AU426" i="16" s="1"/>
  <c r="AR424" i="16"/>
  <c r="AU424" i="16" s="1"/>
  <c r="AR422" i="16"/>
  <c r="AR420" i="16"/>
  <c r="AR416" i="16"/>
  <c r="AR414" i="16"/>
  <c r="AU414" i="16" s="1"/>
  <c r="AR412" i="16"/>
  <c r="AR408" i="16"/>
  <c r="AR406" i="16"/>
  <c r="AU406" i="16" s="1"/>
  <c r="AR404" i="16"/>
  <c r="AU404" i="16" s="1"/>
  <c r="AR402" i="16"/>
  <c r="AR400" i="16"/>
  <c r="AU400" i="16" s="1"/>
  <c r="AR398" i="16"/>
  <c r="AR396" i="16"/>
  <c r="AR394" i="16"/>
  <c r="AR392" i="16"/>
  <c r="AU392" i="16" s="1"/>
  <c r="AR390" i="16"/>
  <c r="AU390" i="16" s="1"/>
  <c r="AR388" i="16"/>
  <c r="AU388" i="16" s="1"/>
  <c r="AR384" i="16"/>
  <c r="AR382" i="16"/>
  <c r="AU382" i="16" s="1"/>
  <c r="AR380" i="16"/>
  <c r="AR376" i="16"/>
  <c r="AU376" i="16" s="1"/>
  <c r="AR374" i="16"/>
  <c r="AR372" i="16"/>
  <c r="AR370" i="16"/>
  <c r="AU370" i="16" s="1"/>
  <c r="AR368" i="16"/>
  <c r="AU368" i="16" s="1"/>
  <c r="AR366" i="16"/>
  <c r="AR364" i="16"/>
  <c r="AU364" i="16" s="1"/>
  <c r="AR362" i="16"/>
  <c r="AR360" i="16"/>
  <c r="AR358" i="16"/>
  <c r="AR356" i="16"/>
  <c r="AU356" i="16" s="1"/>
  <c r="AR352" i="16"/>
  <c r="AU352" i="16" s="1"/>
  <c r="AR350" i="16"/>
  <c r="AU350" i="16" s="1"/>
  <c r="AR348" i="16"/>
  <c r="AR344" i="16"/>
  <c r="AU344" i="16" s="1"/>
  <c r="AR342" i="16"/>
  <c r="AR340" i="16"/>
  <c r="AU340" i="16" s="1"/>
  <c r="AR338" i="16"/>
  <c r="AR336" i="16"/>
  <c r="AU336" i="16" s="1"/>
  <c r="AR334" i="16"/>
  <c r="AU334" i="16" s="1"/>
  <c r="AR332" i="16"/>
  <c r="AU332" i="16" s="1"/>
  <c r="AR330" i="16"/>
  <c r="AU330" i="16" s="1"/>
  <c r="AR328" i="16"/>
  <c r="AU328" i="16" s="1"/>
  <c r="AR326" i="16"/>
  <c r="AR324" i="16"/>
  <c r="AU324" i="16" s="1"/>
  <c r="AR320" i="16"/>
  <c r="AR318" i="16"/>
  <c r="AU318" i="16" s="1"/>
  <c r="AR316" i="16"/>
  <c r="AR312" i="16"/>
  <c r="AU312" i="16" s="1"/>
  <c r="AR310" i="16"/>
  <c r="AR308" i="16"/>
  <c r="AU308" i="16" s="1"/>
  <c r="AR306" i="16"/>
  <c r="AR304" i="16"/>
  <c r="AU304" i="16" s="1"/>
  <c r="AR302" i="16"/>
  <c r="AR300" i="16"/>
  <c r="AU300" i="16" s="1"/>
  <c r="AR298" i="16"/>
  <c r="AU298" i="16" s="1"/>
  <c r="AR296" i="16"/>
  <c r="AU296" i="16" s="1"/>
  <c r="AR294" i="16"/>
  <c r="AR292" i="16"/>
  <c r="AU292" i="16" s="1"/>
  <c r="AR288" i="16"/>
  <c r="AR286" i="16"/>
  <c r="AR284" i="16"/>
  <c r="AR280" i="16"/>
  <c r="AR278" i="16"/>
  <c r="AU278" i="16" s="1"/>
  <c r="AR276" i="16"/>
  <c r="AU276" i="16" s="1"/>
  <c r="AR274" i="16"/>
  <c r="AR272" i="16"/>
  <c r="AR270" i="16"/>
  <c r="AR268" i="16"/>
  <c r="AU268" i="16" s="1"/>
  <c r="AR266" i="16"/>
  <c r="AR264" i="16"/>
  <c r="AU264" i="16" s="1"/>
  <c r="AR262" i="16"/>
  <c r="AU262" i="16" s="1"/>
  <c r="AR260" i="16"/>
  <c r="AU260" i="16" s="1"/>
  <c r="AR256" i="16"/>
  <c r="AR254" i="16"/>
  <c r="AU254" i="16" s="1"/>
  <c r="AR252" i="16"/>
  <c r="AR248" i="16"/>
  <c r="AU248" i="16" s="1"/>
  <c r="AR246" i="16"/>
  <c r="AR244" i="16"/>
  <c r="AU244" i="16" s="1"/>
  <c r="AR242" i="16"/>
  <c r="AU242" i="16" s="1"/>
  <c r="AR240" i="16"/>
  <c r="AU240" i="16" s="1"/>
  <c r="AR238" i="16"/>
  <c r="AR236" i="16"/>
  <c r="AU236" i="16" s="1"/>
  <c r="AR234" i="16"/>
  <c r="AR232" i="16"/>
  <c r="AU232" i="16" s="1"/>
  <c r="AR230" i="16"/>
  <c r="AR228" i="16"/>
  <c r="AU228" i="16" s="1"/>
  <c r="AR224" i="16"/>
  <c r="AU224" i="16" s="1"/>
  <c r="AR222" i="16"/>
  <c r="AU222" i="16" s="1"/>
  <c r="AR220" i="16"/>
  <c r="AR216" i="16"/>
  <c r="AU216" i="16" s="1"/>
  <c r="AR214" i="16"/>
  <c r="AR212" i="16"/>
  <c r="AU212" i="16" s="1"/>
  <c r="AR210" i="16"/>
  <c r="AR208" i="16"/>
  <c r="AU208" i="16" s="1"/>
  <c r="AR206" i="16"/>
  <c r="AR204" i="16"/>
  <c r="AU204" i="16" s="1"/>
  <c r="AR202" i="16"/>
  <c r="AR200" i="16"/>
  <c r="AU200" i="16" s="1"/>
  <c r="AR198" i="16"/>
  <c r="AR196" i="16"/>
  <c r="AU196" i="16" s="1"/>
  <c r="AR192" i="16"/>
  <c r="AR190" i="16"/>
  <c r="AU190" i="16" s="1"/>
  <c r="AR188" i="16"/>
  <c r="AU188" i="16" s="1"/>
  <c r="AR184" i="16"/>
  <c r="AU184" i="16" s="1"/>
  <c r="AR182" i="16"/>
  <c r="AR180" i="16"/>
  <c r="AU180" i="16" s="1"/>
  <c r="AR178" i="16"/>
  <c r="AR176" i="16"/>
  <c r="AU176" i="16" s="1"/>
  <c r="AR174" i="16"/>
  <c r="AR172" i="16"/>
  <c r="AU172" i="16" s="1"/>
  <c r="AR170" i="16"/>
  <c r="AU170" i="16" s="1"/>
  <c r="AR168" i="16"/>
  <c r="AU168" i="16" s="1"/>
  <c r="AR166" i="16"/>
  <c r="AR164" i="16"/>
  <c r="AU164" i="16" s="1"/>
  <c r="AR160" i="16"/>
  <c r="AR158" i="16"/>
  <c r="AU158" i="16" s="1"/>
  <c r="AR156" i="16"/>
  <c r="AR152" i="16"/>
  <c r="AU152" i="16" s="1"/>
  <c r="AR150" i="16"/>
  <c r="AU150" i="16" s="1"/>
  <c r="AR148" i="16"/>
  <c r="AU148" i="16" s="1"/>
  <c r="AR146" i="16"/>
  <c r="AR144" i="16"/>
  <c r="AU144" i="16" s="1"/>
  <c r="AR142" i="16"/>
  <c r="AR140" i="16"/>
  <c r="AU140" i="16" s="1"/>
  <c r="AR138" i="16"/>
  <c r="AR136" i="16"/>
  <c r="AU136" i="16" s="1"/>
  <c r="AR134" i="16"/>
  <c r="AU134" i="16" s="1"/>
  <c r="AR132" i="16"/>
  <c r="AU132" i="16" s="1"/>
  <c r="AR128" i="16"/>
  <c r="AR126" i="16"/>
  <c r="AU126" i="16" s="1"/>
  <c r="AR124" i="16"/>
  <c r="AR120" i="16"/>
  <c r="AU120" i="16" s="1"/>
  <c r="AR118" i="16"/>
  <c r="AR116" i="16"/>
  <c r="AU116" i="16" s="1"/>
  <c r="AR114" i="16"/>
  <c r="AU114" i="16" s="1"/>
  <c r="AR112" i="16"/>
  <c r="AU112" i="16" s="1"/>
  <c r="AR110" i="16"/>
  <c r="AR108" i="16"/>
  <c r="AU108" i="16" s="1"/>
  <c r="AR106" i="16"/>
  <c r="AR104" i="16"/>
  <c r="AR102" i="16"/>
  <c r="AR100" i="16"/>
  <c r="AR96" i="16"/>
  <c r="AU96" i="16" s="1"/>
  <c r="AR94" i="16"/>
  <c r="AU94" i="16" s="1"/>
  <c r="AR92" i="16"/>
  <c r="AR88" i="16"/>
  <c r="AU88" i="16" s="1"/>
  <c r="AR86" i="16"/>
  <c r="AR84" i="16"/>
  <c r="AU84" i="16" s="1"/>
  <c r="AR82" i="16"/>
  <c r="AR80" i="16"/>
  <c r="AU80" i="16" s="1"/>
  <c r="AR78" i="16"/>
  <c r="AU78" i="16" s="1"/>
  <c r="AR76" i="16"/>
  <c r="AU76" i="16" s="1"/>
  <c r="AR74" i="16"/>
  <c r="AR72" i="16"/>
  <c r="AU72" i="16" s="1"/>
  <c r="AR70" i="16"/>
  <c r="AR68" i="16"/>
  <c r="AR64" i="16"/>
  <c r="AR62" i="16"/>
  <c r="AU62" i="16" s="1"/>
  <c r="AR60" i="16"/>
  <c r="AU60" i="16" s="1"/>
  <c r="AR56" i="16"/>
  <c r="AU56" i="16" s="1"/>
  <c r="AR54" i="16"/>
  <c r="AR52" i="16"/>
  <c r="AU52" i="16" s="1"/>
  <c r="AR50" i="16"/>
  <c r="AR48" i="16"/>
  <c r="AU48" i="16" s="1"/>
  <c r="AR46" i="16"/>
  <c r="AU46" i="16" s="1"/>
  <c r="AR44" i="16"/>
  <c r="AU44" i="16" s="1"/>
  <c r="AR42" i="16"/>
  <c r="AU42" i="16" s="1"/>
  <c r="AR40" i="16"/>
  <c r="AU40" i="16" s="1"/>
  <c r="AR38" i="16"/>
  <c r="AR36" i="16"/>
  <c r="AU36" i="16" s="1"/>
  <c r="AR32" i="16"/>
  <c r="AR30" i="16"/>
  <c r="AU30" i="16" s="1"/>
  <c r="AR28" i="16"/>
  <c r="AR24" i="16"/>
  <c r="AR22" i="16"/>
  <c r="AU22" i="16" s="1"/>
  <c r="AR20" i="16"/>
  <c r="AU20" i="16" s="1"/>
  <c r="AR18" i="16"/>
  <c r="AR16" i="16"/>
  <c r="AU16" i="16" s="1"/>
  <c r="AR14" i="16"/>
  <c r="AR12" i="16"/>
  <c r="AU12" i="16" s="1"/>
  <c r="AR10" i="16"/>
  <c r="AR8" i="16"/>
  <c r="AU8" i="16" s="1"/>
  <c r="AR6" i="16"/>
  <c r="AU6" i="16" s="1"/>
  <c r="AR4" i="16"/>
  <c r="AU4" i="16" s="1"/>
  <c r="AL1242" i="16"/>
  <c r="AM1242" i="16" s="1"/>
  <c r="AL1228" i="16"/>
  <c r="AM1228" i="16" s="1"/>
  <c r="AL1198" i="16"/>
  <c r="AM1198" i="16" s="1"/>
  <c r="AL1184" i="16"/>
  <c r="AM1184" i="16" s="1"/>
  <c r="AL1158" i="16"/>
  <c r="AM1158" i="16" s="1"/>
  <c r="AL1230" i="16"/>
  <c r="AM1230" i="16" s="1"/>
  <c r="AL1208" i="16"/>
  <c r="AM1208" i="16" s="1"/>
  <c r="AL1174" i="16"/>
  <c r="AM1174" i="16" s="1"/>
  <c r="AL1170" i="16"/>
  <c r="AM1170" i="16" s="1"/>
  <c r="AL2" i="16"/>
  <c r="AM2" i="16" s="1"/>
  <c r="AL1244" i="16"/>
  <c r="AM1244" i="16" s="1"/>
  <c r="AL1234" i="16"/>
  <c r="AM1234" i="16" s="1"/>
  <c r="AL1224" i="16"/>
  <c r="AM1224" i="16" s="1"/>
  <c r="AL1218" i="16"/>
  <c r="AM1218" i="16" s="1"/>
  <c r="AL1212" i="16"/>
  <c r="AM1212" i="16" s="1"/>
  <c r="AL1200" i="16"/>
  <c r="AM1200" i="16" s="1"/>
  <c r="AL1172" i="16"/>
  <c r="AM1172" i="16" s="1"/>
  <c r="AL1168" i="16"/>
  <c r="AM1168" i="16" s="1"/>
  <c r="AL1164" i="16"/>
  <c r="AM1164" i="16" s="1"/>
  <c r="AL1248" i="16"/>
  <c r="AM1248" i="16" s="1"/>
  <c r="AL1238" i="16"/>
  <c r="AM1238" i="16" s="1"/>
  <c r="AL1220" i="16"/>
  <c r="AM1220" i="16" s="1"/>
  <c r="AL1214" i="16"/>
  <c r="AM1214" i="16" s="1"/>
  <c r="AL1202" i="16"/>
  <c r="AM1202" i="16" s="1"/>
  <c r="AL1194" i="16"/>
  <c r="AM1194" i="16" s="1"/>
  <c r="AL1190" i="16"/>
  <c r="AM1190" i="16" s="1"/>
  <c r="AL1186" i="16"/>
  <c r="AM1186" i="16" s="1"/>
  <c r="AL1182" i="16"/>
  <c r="AM1182" i="16" s="1"/>
  <c r="AL1245" i="16"/>
  <c r="AM1245" i="16" s="1"/>
  <c r="AL1239" i="16"/>
  <c r="AM1239" i="16" s="1"/>
  <c r="AL1235" i="16"/>
  <c r="AM1235" i="16" s="1"/>
  <c r="AL1229" i="16"/>
  <c r="AM1229" i="16" s="1"/>
  <c r="AL1221" i="16"/>
  <c r="AM1221" i="16" s="1"/>
  <c r="AL1213" i="16"/>
  <c r="AM1213" i="16" s="1"/>
  <c r="AM1209" i="16"/>
  <c r="AL1205" i="16"/>
  <c r="AM1205" i="16" s="1"/>
  <c r="AL1195" i="16"/>
  <c r="AM1195" i="16" s="1"/>
  <c r="AL1133" i="16"/>
  <c r="AM1133" i="16" s="1"/>
  <c r="AL1087" i="16"/>
  <c r="AM1087" i="16" s="1"/>
  <c r="AL1075" i="16"/>
  <c r="AM1075" i="16" s="1"/>
  <c r="AL1045" i="16"/>
  <c r="AM1045" i="16" s="1"/>
  <c r="AL1031" i="16"/>
  <c r="AM1031" i="16" s="1"/>
  <c r="AL1029" i="16"/>
  <c r="AM1029" i="16" s="1"/>
  <c r="AL1027" i="16"/>
  <c r="AM1027" i="16" s="1"/>
  <c r="AL1023" i="16"/>
  <c r="AM1023" i="16" s="1"/>
  <c r="AL1021" i="16"/>
  <c r="AM1021" i="16" s="1"/>
  <c r="AL1019" i="16"/>
  <c r="AM1019" i="16" s="1"/>
  <c r="AM1017" i="16"/>
  <c r="AL1015" i="16"/>
  <c r="AM1015" i="16" s="1"/>
  <c r="AL1013" i="16"/>
  <c r="AM1013" i="16" s="1"/>
  <c r="AL1011" i="16"/>
  <c r="AM1011" i="16" s="1"/>
  <c r="AM1009" i="16"/>
  <c r="AL1007" i="16"/>
  <c r="AM1007" i="16" s="1"/>
  <c r="AL1005" i="16"/>
  <c r="AM1005" i="16" s="1"/>
  <c r="AL1003" i="16"/>
  <c r="AM1003" i="16" s="1"/>
  <c r="AM1001" i="16"/>
  <c r="AL999" i="16"/>
  <c r="AM999" i="16" s="1"/>
  <c r="AL997" i="16"/>
  <c r="AM997" i="16" s="1"/>
  <c r="AL995" i="16"/>
  <c r="AM995" i="16" s="1"/>
  <c r="AL991" i="16"/>
  <c r="AM991" i="16" s="1"/>
  <c r="AL989" i="16"/>
  <c r="AM989" i="16" s="1"/>
  <c r="AL987" i="16"/>
  <c r="AM987" i="16" s="1"/>
  <c r="AL983" i="16"/>
  <c r="AM983" i="16" s="1"/>
  <c r="AL981" i="16"/>
  <c r="AM981" i="16" s="1"/>
  <c r="AL979" i="16"/>
  <c r="AM979" i="16" s="1"/>
  <c r="AL975" i="16"/>
  <c r="AM975" i="16" s="1"/>
  <c r="AL973" i="16"/>
  <c r="AM973" i="16" s="1"/>
  <c r="AL971" i="16"/>
  <c r="AM971" i="16" s="1"/>
  <c r="AL967" i="16"/>
  <c r="AM967" i="16" s="1"/>
  <c r="AL965" i="16"/>
  <c r="AM965" i="16" s="1"/>
  <c r="AL963" i="16"/>
  <c r="AM963" i="16" s="1"/>
  <c r="AL959" i="16"/>
  <c r="AM959" i="16" s="1"/>
  <c r="AL957" i="16"/>
  <c r="AM957" i="16" s="1"/>
  <c r="AL955" i="16"/>
  <c r="AM955" i="16" s="1"/>
  <c r="AM953" i="16"/>
  <c r="AL951" i="16"/>
  <c r="AM951" i="16" s="1"/>
  <c r="AL949" i="16"/>
  <c r="AM949" i="16" s="1"/>
  <c r="AL947" i="16"/>
  <c r="AM947" i="16" s="1"/>
  <c r="AM945" i="16"/>
  <c r="AL943" i="16"/>
  <c r="AM943" i="16" s="1"/>
  <c r="AL941" i="16"/>
  <c r="AM941" i="16" s="1"/>
  <c r="AL939" i="16"/>
  <c r="AM939" i="16" s="1"/>
  <c r="AL937" i="16"/>
  <c r="AM937" i="16" s="1"/>
  <c r="AL935" i="16"/>
  <c r="AM935" i="16" s="1"/>
  <c r="AL933" i="16"/>
  <c r="AM933" i="16" s="1"/>
  <c r="AL931" i="16"/>
  <c r="AM931" i="16" s="1"/>
  <c r="AL929" i="16"/>
  <c r="AM929" i="16" s="1"/>
  <c r="AL927" i="16"/>
  <c r="AM927" i="16" s="1"/>
  <c r="AL925" i="16"/>
  <c r="AM925" i="16" s="1"/>
  <c r="AL923" i="16"/>
  <c r="AM923" i="16" s="1"/>
  <c r="AL921" i="16"/>
  <c r="AM921" i="16" s="1"/>
  <c r="AL919" i="16"/>
  <c r="AM919" i="16" s="1"/>
  <c r="AL917" i="16"/>
  <c r="AM917" i="16" s="1"/>
  <c r="AL915" i="16"/>
  <c r="AM915" i="16" s="1"/>
  <c r="AL913" i="16"/>
  <c r="AM913" i="16" s="1"/>
  <c r="AL911" i="16"/>
  <c r="AM911" i="16" s="1"/>
  <c r="AL909" i="16"/>
  <c r="AM909" i="16" s="1"/>
  <c r="AL907" i="16"/>
  <c r="AM907" i="16" s="1"/>
  <c r="AL905" i="16"/>
  <c r="AM905" i="16" s="1"/>
  <c r="AL903" i="16"/>
  <c r="AM903" i="16" s="1"/>
  <c r="AL901" i="16"/>
  <c r="AM901" i="16" s="1"/>
  <c r="AL899" i="16"/>
  <c r="AM899" i="16" s="1"/>
  <c r="AL897" i="16"/>
  <c r="AM897" i="16" s="1"/>
  <c r="AL895" i="16"/>
  <c r="AM895" i="16" s="1"/>
  <c r="AL893" i="16"/>
  <c r="AM893" i="16" s="1"/>
  <c r="AL891" i="16"/>
  <c r="AM891" i="16" s="1"/>
  <c r="AL889" i="16"/>
  <c r="AM889" i="16" s="1"/>
  <c r="AL887" i="16"/>
  <c r="AM887" i="16" s="1"/>
  <c r="AL885" i="16"/>
  <c r="AM885" i="16" s="1"/>
  <c r="AL883" i="16"/>
  <c r="AM883" i="16" s="1"/>
  <c r="AL881" i="16"/>
  <c r="AM881" i="16" s="1"/>
  <c r="AL879" i="16"/>
  <c r="AM879" i="16" s="1"/>
  <c r="AL877" i="16"/>
  <c r="AM877" i="16" s="1"/>
  <c r="AL875" i="16"/>
  <c r="AM875" i="16" s="1"/>
  <c r="AL873" i="16"/>
  <c r="AM873" i="16" s="1"/>
  <c r="AL871" i="16"/>
  <c r="AM871" i="16" s="1"/>
  <c r="AL869" i="16"/>
  <c r="AM869" i="16" s="1"/>
  <c r="AL867" i="16"/>
  <c r="AM867" i="16" s="1"/>
  <c r="AL865" i="16"/>
  <c r="AM865" i="16" s="1"/>
  <c r="AL863" i="16"/>
  <c r="AM863" i="16" s="1"/>
  <c r="AL861" i="16"/>
  <c r="AM861" i="16" s="1"/>
  <c r="AL859" i="16"/>
  <c r="AM859" i="16" s="1"/>
  <c r="AL857" i="16"/>
  <c r="AM857" i="16" s="1"/>
  <c r="AL855" i="16"/>
  <c r="AM855" i="16" s="1"/>
  <c r="AL853" i="16"/>
  <c r="AM853" i="16" s="1"/>
  <c r="AL851" i="16"/>
  <c r="AM851" i="16" s="1"/>
  <c r="AL849" i="16"/>
  <c r="AM849" i="16" s="1"/>
  <c r="AL847" i="16"/>
  <c r="AM847" i="16" s="1"/>
  <c r="AL845" i="16"/>
  <c r="AM845" i="16" s="1"/>
  <c r="AL843" i="16"/>
  <c r="AM843" i="16" s="1"/>
  <c r="AL841" i="16"/>
  <c r="AM841" i="16" s="1"/>
  <c r="AL839" i="16"/>
  <c r="AM839" i="16" s="1"/>
  <c r="AL837" i="16"/>
  <c r="AM837" i="16" s="1"/>
  <c r="AL835" i="16"/>
  <c r="AM835" i="16" s="1"/>
  <c r="AL833" i="16"/>
  <c r="AM833" i="16" s="1"/>
  <c r="AL831" i="16"/>
  <c r="AM831" i="16" s="1"/>
  <c r="AL829" i="16"/>
  <c r="AM829" i="16" s="1"/>
  <c r="AL827" i="16"/>
  <c r="AM827" i="16" s="1"/>
  <c r="AL825" i="16"/>
  <c r="AM825" i="16" s="1"/>
  <c r="AL823" i="16"/>
  <c r="AM823" i="16" s="1"/>
  <c r="AL821" i="16"/>
  <c r="AM821" i="16" s="1"/>
  <c r="AL819" i="16"/>
  <c r="AM819" i="16" s="1"/>
  <c r="AL817" i="16"/>
  <c r="AM817" i="16" s="1"/>
  <c r="AL815" i="16"/>
  <c r="AM815" i="16" s="1"/>
  <c r="AL813" i="16"/>
  <c r="AM813" i="16" s="1"/>
  <c r="AL811" i="16"/>
  <c r="AM811" i="16" s="1"/>
  <c r="AL809" i="16"/>
  <c r="AM809" i="16" s="1"/>
  <c r="AL807" i="16"/>
  <c r="AM807" i="16" s="1"/>
  <c r="AL805" i="16"/>
  <c r="AM805" i="16" s="1"/>
  <c r="AL803" i="16"/>
  <c r="AM803" i="16" s="1"/>
  <c r="AL801" i="16"/>
  <c r="AM801" i="16" s="1"/>
  <c r="AL799" i="16"/>
  <c r="AM799" i="16" s="1"/>
  <c r="AL797" i="16"/>
  <c r="AM797" i="16" s="1"/>
  <c r="AL795" i="16"/>
  <c r="AM795" i="16" s="1"/>
  <c r="AL793" i="16"/>
  <c r="AM793" i="16" s="1"/>
  <c r="AL791" i="16"/>
  <c r="AM791" i="16" s="1"/>
  <c r="AL789" i="16"/>
  <c r="AM789" i="16" s="1"/>
  <c r="AL787" i="16"/>
  <c r="AM787" i="16" s="1"/>
  <c r="AL785" i="16"/>
  <c r="AM785" i="16" s="1"/>
  <c r="AL783" i="16"/>
  <c r="AM783" i="16" s="1"/>
  <c r="AL781" i="16"/>
  <c r="AM781" i="16" s="1"/>
  <c r="AL779" i="16"/>
  <c r="AM779" i="16" s="1"/>
  <c r="AL777" i="16"/>
  <c r="AM777" i="16" s="1"/>
  <c r="AL775" i="16"/>
  <c r="AM775" i="16" s="1"/>
  <c r="AL773" i="16"/>
  <c r="AM773" i="16" s="1"/>
  <c r="AL771" i="16"/>
  <c r="AM771" i="16" s="1"/>
  <c r="AL769" i="16"/>
  <c r="AM769" i="16" s="1"/>
  <c r="AL767" i="16"/>
  <c r="AM767" i="16" s="1"/>
  <c r="AL765" i="16"/>
  <c r="AM765" i="16" s="1"/>
  <c r="AL763" i="16"/>
  <c r="AM763" i="16" s="1"/>
  <c r="AL761" i="16"/>
  <c r="AM761" i="16" s="1"/>
  <c r="AL759" i="16"/>
  <c r="AM759" i="16" s="1"/>
  <c r="AL757" i="16"/>
  <c r="AM757" i="16" s="1"/>
  <c r="AL755" i="16"/>
  <c r="AM755" i="16" s="1"/>
  <c r="AL753" i="16"/>
  <c r="AM753" i="16" s="1"/>
  <c r="AL751" i="16"/>
  <c r="AM751" i="16" s="1"/>
  <c r="AL749" i="16"/>
  <c r="AM749" i="16" s="1"/>
  <c r="AL747" i="16"/>
  <c r="AM747" i="16" s="1"/>
  <c r="AL745" i="16"/>
  <c r="AM745" i="16" s="1"/>
  <c r="AL743" i="16"/>
  <c r="AM743" i="16" s="1"/>
  <c r="AL741" i="16"/>
  <c r="AM741" i="16" s="1"/>
  <c r="AL739" i="16"/>
  <c r="AM739" i="16" s="1"/>
  <c r="AL737" i="16"/>
  <c r="AM737" i="16" s="1"/>
  <c r="AL735" i="16"/>
  <c r="AM735" i="16" s="1"/>
  <c r="AL733" i="16"/>
  <c r="AM733" i="16" s="1"/>
  <c r="AL731" i="16"/>
  <c r="AM731" i="16" s="1"/>
  <c r="AL729" i="16"/>
  <c r="AM729" i="16" s="1"/>
  <c r="AL727" i="16"/>
  <c r="AM727" i="16" s="1"/>
  <c r="AL725" i="16"/>
  <c r="AM725" i="16" s="1"/>
  <c r="AL723" i="16"/>
  <c r="AM723" i="16" s="1"/>
  <c r="AL721" i="16"/>
  <c r="AM721" i="16" s="1"/>
  <c r="AL719" i="16"/>
  <c r="AM719" i="16" s="1"/>
  <c r="AL717" i="16"/>
  <c r="AM717" i="16" s="1"/>
  <c r="AL715" i="16"/>
  <c r="AM715" i="16" s="1"/>
  <c r="AL713" i="16"/>
  <c r="AM713" i="16" s="1"/>
  <c r="AL711" i="16"/>
  <c r="AM711" i="16" s="1"/>
  <c r="AL709" i="16"/>
  <c r="AM709" i="16" s="1"/>
  <c r="AL707" i="16"/>
  <c r="AM707" i="16" s="1"/>
  <c r="AL705" i="16"/>
  <c r="AM705" i="16" s="1"/>
  <c r="AL703" i="16"/>
  <c r="AM703" i="16" s="1"/>
  <c r="AL701" i="16"/>
  <c r="AM701" i="16" s="1"/>
  <c r="AL699" i="16"/>
  <c r="AM699" i="16" s="1"/>
  <c r="AL697" i="16"/>
  <c r="AM697" i="16" s="1"/>
  <c r="AL695" i="16"/>
  <c r="AM695" i="16" s="1"/>
  <c r="AL693" i="16"/>
  <c r="AM693" i="16" s="1"/>
  <c r="AL691" i="16"/>
  <c r="AM691" i="16" s="1"/>
  <c r="AL689" i="16"/>
  <c r="AM689" i="16" s="1"/>
  <c r="AL687" i="16"/>
  <c r="AM687" i="16" s="1"/>
  <c r="AL685" i="16"/>
  <c r="AM685" i="16" s="1"/>
  <c r="AL683" i="16"/>
  <c r="AM683" i="16" s="1"/>
  <c r="AL681" i="16"/>
  <c r="AM681" i="16" s="1"/>
  <c r="AL679" i="16"/>
  <c r="AM679" i="16" s="1"/>
  <c r="AL677" i="16"/>
  <c r="AM677" i="16" s="1"/>
  <c r="AL675" i="16"/>
  <c r="AM675" i="16" s="1"/>
  <c r="AL673" i="16"/>
  <c r="AM673" i="16" s="1"/>
  <c r="AL671" i="16"/>
  <c r="AM671" i="16" s="1"/>
  <c r="AL669" i="16"/>
  <c r="AM669" i="16" s="1"/>
  <c r="AL667" i="16"/>
  <c r="AM667" i="16" s="1"/>
  <c r="AL665" i="16"/>
  <c r="AM665" i="16" s="1"/>
  <c r="AL663" i="16"/>
  <c r="AM663" i="16" s="1"/>
  <c r="AL661" i="16"/>
  <c r="AM661" i="16" s="1"/>
  <c r="AL659" i="16"/>
  <c r="AM659" i="16" s="1"/>
  <c r="AL657" i="16"/>
  <c r="AM657" i="16" s="1"/>
  <c r="AL655" i="16"/>
  <c r="AM655" i="16" s="1"/>
  <c r="AL653" i="16"/>
  <c r="AM653" i="16" s="1"/>
  <c r="AL651" i="16"/>
  <c r="AM651" i="16" s="1"/>
  <c r="AL649" i="16"/>
  <c r="AM649" i="16" s="1"/>
  <c r="AL647" i="16"/>
  <c r="AM647" i="16" s="1"/>
  <c r="AL645" i="16"/>
  <c r="AM645" i="16" s="1"/>
  <c r="AL643" i="16"/>
  <c r="AM643" i="16" s="1"/>
  <c r="AL641" i="16"/>
  <c r="AM641" i="16" s="1"/>
  <c r="AL639" i="16"/>
  <c r="AM639" i="16" s="1"/>
  <c r="AL637" i="16"/>
  <c r="AM637" i="16" s="1"/>
  <c r="AL635" i="16"/>
  <c r="AM635" i="16" s="1"/>
  <c r="AL633" i="16"/>
  <c r="AM633" i="16" s="1"/>
  <c r="AL631" i="16"/>
  <c r="AM631" i="16" s="1"/>
  <c r="AL629" i="16"/>
  <c r="AM629" i="16" s="1"/>
  <c r="AL627" i="16"/>
  <c r="AM627" i="16" s="1"/>
  <c r="AL625" i="16"/>
  <c r="AM625" i="16" s="1"/>
  <c r="AL623" i="16"/>
  <c r="AM623" i="16" s="1"/>
  <c r="AL621" i="16"/>
  <c r="AM621" i="16" s="1"/>
  <c r="AL619" i="16"/>
  <c r="AM619" i="16" s="1"/>
  <c r="AL617" i="16"/>
  <c r="AM617" i="16" s="1"/>
  <c r="AL615" i="16"/>
  <c r="AM615" i="16" s="1"/>
  <c r="AL613" i="16"/>
  <c r="AM613" i="16" s="1"/>
  <c r="AL611" i="16"/>
  <c r="AM611" i="16" s="1"/>
  <c r="AL609" i="16"/>
  <c r="AM609" i="16" s="1"/>
  <c r="AL607" i="16"/>
  <c r="AM607" i="16" s="1"/>
  <c r="AL605" i="16"/>
  <c r="AM605" i="16" s="1"/>
  <c r="AL603" i="16"/>
  <c r="AM603" i="16" s="1"/>
  <c r="AL601" i="16"/>
  <c r="AM601" i="16" s="1"/>
  <c r="AL599" i="16"/>
  <c r="AM599" i="16" s="1"/>
  <c r="AL597" i="16"/>
  <c r="AM597" i="16" s="1"/>
  <c r="AL595" i="16"/>
  <c r="AM595" i="16" s="1"/>
  <c r="AL593" i="16"/>
  <c r="AM593" i="16" s="1"/>
  <c r="AL591" i="16"/>
  <c r="AM591" i="16" s="1"/>
  <c r="AL589" i="16"/>
  <c r="AM589" i="16" s="1"/>
  <c r="AL587" i="16"/>
  <c r="AM587" i="16" s="1"/>
  <c r="AL585" i="16"/>
  <c r="AM585" i="16" s="1"/>
  <c r="AL583" i="16"/>
  <c r="AM583" i="16" s="1"/>
  <c r="AL581" i="16"/>
  <c r="AM581" i="16" s="1"/>
  <c r="AL579" i="16"/>
  <c r="AM579" i="16" s="1"/>
  <c r="AL577" i="16"/>
  <c r="AM577" i="16" s="1"/>
  <c r="AL575" i="16"/>
  <c r="AM575" i="16" s="1"/>
  <c r="AL573" i="16"/>
  <c r="AM573" i="16" s="1"/>
  <c r="AL571" i="16"/>
  <c r="AM571" i="16" s="1"/>
  <c r="AL569" i="16"/>
  <c r="AM569" i="16" s="1"/>
  <c r="AL567" i="16"/>
  <c r="AM567" i="16" s="1"/>
  <c r="AL565" i="16"/>
  <c r="AM565" i="16" s="1"/>
  <c r="AL563" i="16"/>
  <c r="AM563" i="16" s="1"/>
  <c r="AL561" i="16"/>
  <c r="AM561" i="16" s="1"/>
  <c r="AL559" i="16"/>
  <c r="AM559" i="16" s="1"/>
  <c r="AL557" i="16"/>
  <c r="AM557" i="16" s="1"/>
  <c r="AL555" i="16"/>
  <c r="AM555" i="16" s="1"/>
  <c r="AL553" i="16"/>
  <c r="AM553" i="16" s="1"/>
  <c r="AL551" i="16"/>
  <c r="AM551" i="16" s="1"/>
  <c r="AL549" i="16"/>
  <c r="AM549" i="16" s="1"/>
  <c r="AL547" i="16"/>
  <c r="AM547" i="16" s="1"/>
  <c r="AL545" i="16"/>
  <c r="AM545" i="16" s="1"/>
  <c r="AL543" i="16"/>
  <c r="AM543" i="16" s="1"/>
  <c r="AL541" i="16"/>
  <c r="AM541" i="16" s="1"/>
  <c r="AL539" i="16"/>
  <c r="AM539" i="16" s="1"/>
  <c r="AL537" i="16"/>
  <c r="AM537" i="16" s="1"/>
  <c r="AL535" i="16"/>
  <c r="AM535" i="16" s="1"/>
  <c r="AL533" i="16"/>
  <c r="AM533" i="16" s="1"/>
  <c r="AL531" i="16"/>
  <c r="AM531" i="16" s="1"/>
  <c r="AL529" i="16"/>
  <c r="AM529" i="16" s="1"/>
  <c r="AL527" i="16"/>
  <c r="AM527" i="16" s="1"/>
  <c r="AL525" i="16"/>
  <c r="AM525" i="16" s="1"/>
  <c r="AL523" i="16"/>
  <c r="AM523" i="16" s="1"/>
  <c r="AL521" i="16"/>
  <c r="AM521" i="16" s="1"/>
  <c r="AL519" i="16"/>
  <c r="AM519" i="16" s="1"/>
  <c r="AL517" i="16"/>
  <c r="AM517" i="16" s="1"/>
  <c r="AL515" i="16"/>
  <c r="AM515" i="16" s="1"/>
  <c r="AL513" i="16"/>
  <c r="AM513" i="16" s="1"/>
  <c r="AL511" i="16"/>
  <c r="AM511" i="16" s="1"/>
  <c r="AL509" i="16"/>
  <c r="AM509" i="16" s="1"/>
  <c r="AL507" i="16"/>
  <c r="AM507" i="16" s="1"/>
  <c r="AL505" i="16"/>
  <c r="AM505" i="16" s="1"/>
  <c r="AL503" i="16"/>
  <c r="AM503" i="16" s="1"/>
  <c r="AL501" i="16"/>
  <c r="AM501" i="16" s="1"/>
  <c r="AL499" i="16"/>
  <c r="AM499" i="16" s="1"/>
  <c r="AL497" i="16"/>
  <c r="AM497" i="16" s="1"/>
  <c r="AL495" i="16"/>
  <c r="AM495" i="16" s="1"/>
  <c r="AL493" i="16"/>
  <c r="AM493" i="16" s="1"/>
  <c r="AL491" i="16"/>
  <c r="AM491" i="16" s="1"/>
  <c r="AL489" i="16"/>
  <c r="AM489" i="16" s="1"/>
  <c r="AL487" i="16"/>
  <c r="AM487" i="16" s="1"/>
  <c r="AL485" i="16"/>
  <c r="AM485" i="16" s="1"/>
  <c r="AL483" i="16"/>
  <c r="AM483" i="16" s="1"/>
  <c r="AL481" i="16"/>
  <c r="AM481" i="16" s="1"/>
  <c r="AL479" i="16"/>
  <c r="AM479" i="16" s="1"/>
  <c r="AL477" i="16"/>
  <c r="AM477" i="16" s="1"/>
  <c r="AL475" i="16"/>
  <c r="AM475" i="16" s="1"/>
  <c r="AL473" i="16"/>
  <c r="AM473" i="16" s="1"/>
  <c r="AL471" i="16"/>
  <c r="AM471" i="16" s="1"/>
  <c r="AL469" i="16"/>
  <c r="AM469" i="16" s="1"/>
  <c r="AL467" i="16"/>
  <c r="AM467" i="16" s="1"/>
  <c r="AL465" i="16"/>
  <c r="AM465" i="16" s="1"/>
  <c r="AL463" i="16"/>
  <c r="AM463" i="16" s="1"/>
  <c r="AL461" i="16"/>
  <c r="AM461" i="16" s="1"/>
  <c r="AL459" i="16"/>
  <c r="AM459" i="16" s="1"/>
  <c r="AL457" i="16"/>
  <c r="AM457" i="16" s="1"/>
  <c r="AL455" i="16"/>
  <c r="AM455" i="16" s="1"/>
  <c r="AL453" i="16"/>
  <c r="AM453" i="16" s="1"/>
  <c r="AL451" i="16"/>
  <c r="AM451" i="16" s="1"/>
  <c r="AL449" i="16"/>
  <c r="AM449" i="16" s="1"/>
  <c r="AL447" i="16"/>
  <c r="AM447" i="16" s="1"/>
  <c r="AL445" i="16"/>
  <c r="AM445" i="16" s="1"/>
  <c r="AL443" i="16"/>
  <c r="AM443" i="16" s="1"/>
  <c r="AL441" i="16"/>
  <c r="AM441" i="16" s="1"/>
  <c r="AL439" i="16"/>
  <c r="AM439" i="16" s="1"/>
  <c r="AL437" i="16"/>
  <c r="AM437" i="16" s="1"/>
  <c r="AL435" i="16"/>
  <c r="AM435" i="16" s="1"/>
  <c r="AL433" i="16"/>
  <c r="AM433" i="16" s="1"/>
  <c r="AL431" i="16"/>
  <c r="AM431" i="16" s="1"/>
  <c r="AL429" i="16"/>
  <c r="AM429" i="16" s="1"/>
  <c r="AL427" i="16"/>
  <c r="AM427" i="16" s="1"/>
  <c r="AL425" i="16"/>
  <c r="AM425" i="16" s="1"/>
  <c r="AL423" i="16"/>
  <c r="AM423" i="16" s="1"/>
  <c r="AL421" i="16"/>
  <c r="AM421" i="16" s="1"/>
  <c r="AL419" i="16"/>
  <c r="AM419" i="16" s="1"/>
  <c r="AL417" i="16"/>
  <c r="AM417" i="16" s="1"/>
  <c r="AL415" i="16"/>
  <c r="AM415" i="16" s="1"/>
  <c r="AL413" i="16"/>
  <c r="AM413" i="16" s="1"/>
  <c r="AL411" i="16"/>
  <c r="AM411" i="16" s="1"/>
  <c r="AL409" i="16"/>
  <c r="AM409" i="16" s="1"/>
  <c r="AL407" i="16"/>
  <c r="AM407" i="16" s="1"/>
  <c r="AL405" i="16"/>
  <c r="AM405" i="16" s="1"/>
  <c r="AL403" i="16"/>
  <c r="AM403" i="16" s="1"/>
  <c r="AL401" i="16"/>
  <c r="AM401" i="16" s="1"/>
  <c r="AL399" i="16"/>
  <c r="AM399" i="16" s="1"/>
  <c r="AL397" i="16"/>
  <c r="AM397" i="16" s="1"/>
  <c r="AL395" i="16"/>
  <c r="AM395" i="16" s="1"/>
  <c r="AL393" i="16"/>
  <c r="AM393" i="16" s="1"/>
  <c r="AL391" i="16"/>
  <c r="AM391" i="16" s="1"/>
  <c r="AL389" i="16"/>
  <c r="AM389" i="16" s="1"/>
  <c r="AL387" i="16"/>
  <c r="AM387" i="16" s="1"/>
  <c r="AL385" i="16"/>
  <c r="AM385" i="16" s="1"/>
  <c r="AL383" i="16"/>
  <c r="AM383" i="16" s="1"/>
  <c r="AL381" i="16"/>
  <c r="AM381" i="16" s="1"/>
  <c r="AL379" i="16"/>
  <c r="AM379" i="16" s="1"/>
  <c r="AL377" i="16"/>
  <c r="AM377" i="16" s="1"/>
  <c r="AL375" i="16"/>
  <c r="AM375" i="16" s="1"/>
  <c r="AL373" i="16"/>
  <c r="AM373" i="16" s="1"/>
  <c r="AL371" i="16"/>
  <c r="AM371" i="16" s="1"/>
  <c r="AL369" i="16"/>
  <c r="AM369" i="16" s="1"/>
  <c r="AL367" i="16"/>
  <c r="AM367" i="16" s="1"/>
  <c r="AL365" i="16"/>
  <c r="AM365" i="16" s="1"/>
  <c r="AL363" i="16"/>
  <c r="AM363" i="16" s="1"/>
  <c r="AL1249" i="16"/>
  <c r="AM1249" i="16" s="1"/>
  <c r="AL993" i="16"/>
  <c r="AM993" i="16" s="1"/>
  <c r="AL1240" i="16"/>
  <c r="AM1240" i="16" s="1"/>
  <c r="AL1226" i="16"/>
  <c r="AM1226" i="16" s="1"/>
  <c r="AL1206" i="16"/>
  <c r="AM1206" i="16" s="1"/>
  <c r="AL1192" i="16"/>
  <c r="AM1192" i="16" s="1"/>
  <c r="AL1188" i="16"/>
  <c r="AM1188" i="16" s="1"/>
  <c r="AL1180" i="16"/>
  <c r="AM1180" i="16" s="1"/>
  <c r="AL1176" i="16"/>
  <c r="AM1176" i="16" s="1"/>
  <c r="AL1247" i="16"/>
  <c r="AM1247" i="16" s="1"/>
  <c r="AL1243" i="16"/>
  <c r="AM1243" i="16" s="1"/>
  <c r="AL1237" i="16"/>
  <c r="AM1237" i="16" s="1"/>
  <c r="AL1231" i="16"/>
  <c r="AM1231" i="16" s="1"/>
  <c r="AL1227" i="16"/>
  <c r="AM1227" i="16" s="1"/>
  <c r="AL1223" i="16"/>
  <c r="AM1223" i="16" s="1"/>
  <c r="AL1219" i="16"/>
  <c r="AM1219" i="16" s="1"/>
  <c r="AL1215" i="16"/>
  <c r="AM1215" i="16" s="1"/>
  <c r="AL1211" i="16"/>
  <c r="AM1211" i="16" s="1"/>
  <c r="AL1207" i="16"/>
  <c r="AM1207" i="16" s="1"/>
  <c r="AL1203" i="16"/>
  <c r="AM1203" i="16" s="1"/>
  <c r="AM1201" i="16"/>
  <c r="AL1199" i="16"/>
  <c r="AM1199" i="16" s="1"/>
  <c r="AL1197" i="16"/>
  <c r="AM1197" i="16" s="1"/>
  <c r="AM1193" i="16"/>
  <c r="AL1191" i="16"/>
  <c r="AM1191" i="16" s="1"/>
  <c r="AL1189" i="16"/>
  <c r="AM1189" i="16" s="1"/>
  <c r="AL1187" i="16"/>
  <c r="AM1187" i="16" s="1"/>
  <c r="AM1185" i="16"/>
  <c r="AL1183" i="16"/>
  <c r="AM1183" i="16" s="1"/>
  <c r="AL1181" i="16"/>
  <c r="AM1181" i="16" s="1"/>
  <c r="AL1179" i="16"/>
  <c r="AM1179" i="16" s="1"/>
  <c r="AL1175" i="16"/>
  <c r="AM1175" i="16" s="1"/>
  <c r="AL1173" i="16"/>
  <c r="AM1173" i="16" s="1"/>
  <c r="AL1171" i="16"/>
  <c r="AM1171" i="16" s="1"/>
  <c r="AL1167" i="16"/>
  <c r="AM1167" i="16" s="1"/>
  <c r="AL1165" i="16"/>
  <c r="AM1165" i="16" s="1"/>
  <c r="AL1163" i="16"/>
  <c r="AM1163" i="16" s="1"/>
  <c r="AL1159" i="16"/>
  <c r="AM1159" i="16" s="1"/>
  <c r="AL1157" i="16"/>
  <c r="AM1157" i="16" s="1"/>
  <c r="AL1155" i="16"/>
  <c r="AM1155" i="16" s="1"/>
  <c r="AL1151" i="16"/>
  <c r="AM1151" i="16" s="1"/>
  <c r="AL1149" i="16"/>
  <c r="AM1149" i="16" s="1"/>
  <c r="AL1147" i="16"/>
  <c r="AM1147" i="16" s="1"/>
  <c r="AM1145" i="16"/>
  <c r="AL1143" i="16"/>
  <c r="AM1143" i="16" s="1"/>
  <c r="AL1141" i="16"/>
  <c r="AM1141" i="16" s="1"/>
  <c r="AL1139" i="16"/>
  <c r="AM1139" i="16" s="1"/>
  <c r="AM1137" i="16"/>
  <c r="AL1135" i="16"/>
  <c r="AM1135" i="16" s="1"/>
  <c r="AL1131" i="16"/>
  <c r="AM1131" i="16" s="1"/>
  <c r="AM1129" i="16"/>
  <c r="AL1127" i="16"/>
  <c r="AM1127" i="16" s="1"/>
  <c r="AL1125" i="16"/>
  <c r="AM1125" i="16" s="1"/>
  <c r="AL1123" i="16"/>
  <c r="AM1123" i="16" s="1"/>
  <c r="AM1121" i="16"/>
  <c r="AL1119" i="16"/>
  <c r="AM1119" i="16" s="1"/>
  <c r="AL1117" i="16"/>
  <c r="AM1117" i="16" s="1"/>
  <c r="AL1115" i="16"/>
  <c r="AM1115" i="16" s="1"/>
  <c r="AL1111" i="16"/>
  <c r="AM1111" i="16" s="1"/>
  <c r="AL1109" i="16"/>
  <c r="AM1109" i="16" s="1"/>
  <c r="AL1107" i="16"/>
  <c r="AM1107" i="16" s="1"/>
  <c r="AL1103" i="16"/>
  <c r="AM1103" i="16" s="1"/>
  <c r="AL1101" i="16"/>
  <c r="AM1101" i="16" s="1"/>
  <c r="AL1099" i="16"/>
  <c r="AM1099" i="16" s="1"/>
  <c r="AL1095" i="16"/>
  <c r="AM1095" i="16" s="1"/>
  <c r="AL1093" i="16"/>
  <c r="AM1093" i="16" s="1"/>
  <c r="AL1091" i="16"/>
  <c r="AM1091" i="16" s="1"/>
  <c r="AL1085" i="16"/>
  <c r="AM1085" i="16" s="1"/>
  <c r="AL1083" i="16"/>
  <c r="AM1083" i="16" s="1"/>
  <c r="AM1081" i="16"/>
  <c r="AL1079" i="16"/>
  <c r="AM1079" i="16" s="1"/>
  <c r="AL1077" i="16"/>
  <c r="AM1077" i="16" s="1"/>
  <c r="AM1073" i="16"/>
  <c r="AL1071" i="16"/>
  <c r="AM1071" i="16" s="1"/>
  <c r="AL1069" i="16"/>
  <c r="AM1069" i="16" s="1"/>
  <c r="AL1067" i="16"/>
  <c r="AM1067" i="16" s="1"/>
  <c r="AM1065" i="16"/>
  <c r="AL1063" i="16"/>
  <c r="AM1063" i="16" s="1"/>
  <c r="AL1061" i="16"/>
  <c r="AM1061" i="16" s="1"/>
  <c r="AL1059" i="16"/>
  <c r="AM1059" i="16" s="1"/>
  <c r="AM1057" i="16"/>
  <c r="AL1055" i="16"/>
  <c r="AM1055" i="16" s="1"/>
  <c r="AL1053" i="16"/>
  <c r="AM1053" i="16" s="1"/>
  <c r="AL1051" i="16"/>
  <c r="AM1051" i="16" s="1"/>
  <c r="AL1047" i="16"/>
  <c r="AM1047" i="16" s="1"/>
  <c r="AL1043" i="16"/>
  <c r="AM1043" i="16" s="1"/>
  <c r="AL1039" i="16"/>
  <c r="AM1039" i="16" s="1"/>
  <c r="AL1037" i="16"/>
  <c r="AM1037" i="16" s="1"/>
  <c r="AL1035" i="16"/>
  <c r="AM1035" i="16" s="1"/>
  <c r="AL1241" i="16"/>
  <c r="AM1241" i="16" s="1"/>
  <c r="AL1177" i="16"/>
  <c r="AM1177" i="16" s="1"/>
  <c r="AL1113" i="16"/>
  <c r="AM1113" i="16" s="1"/>
  <c r="AL1049" i="16"/>
  <c r="AM1049" i="16" s="1"/>
  <c r="AL985" i="16"/>
  <c r="AM985" i="16" s="1"/>
  <c r="AL1233" i="16"/>
  <c r="AM1233" i="16" s="1"/>
  <c r="AL1169" i="16"/>
  <c r="AM1169" i="16" s="1"/>
  <c r="AL1105" i="16"/>
  <c r="AM1105" i="16" s="1"/>
  <c r="AL1041" i="16"/>
  <c r="AM1041" i="16" s="1"/>
  <c r="AL977" i="16"/>
  <c r="AM977" i="16" s="1"/>
  <c r="AL1236" i="16"/>
  <c r="AM1236" i="16" s="1"/>
  <c r="AL1222" i="16"/>
  <c r="AM1222" i="16" s="1"/>
  <c r="AL1216" i="16"/>
  <c r="AM1216" i="16" s="1"/>
  <c r="AL1196" i="16"/>
  <c r="AM1196" i="16" s="1"/>
  <c r="AL1225" i="16"/>
  <c r="AM1225" i="16" s="1"/>
  <c r="AL1161" i="16"/>
  <c r="AM1161" i="16" s="1"/>
  <c r="AL1097" i="16"/>
  <c r="AM1097" i="16" s="1"/>
  <c r="AL1033" i="16"/>
  <c r="AM1033" i="16" s="1"/>
  <c r="AL969" i="16"/>
  <c r="AM969" i="16" s="1"/>
  <c r="AL1246" i="16"/>
  <c r="AM1246" i="16" s="1"/>
  <c r="AL1232" i="16"/>
  <c r="AM1232" i="16" s="1"/>
  <c r="AL1210" i="16"/>
  <c r="AM1210" i="16" s="1"/>
  <c r="AL1204" i="16"/>
  <c r="AM1204" i="16" s="1"/>
  <c r="AL1178" i="16"/>
  <c r="AM1178" i="16" s="1"/>
  <c r="AL1166" i="16"/>
  <c r="AM1166" i="16" s="1"/>
  <c r="AL1162" i="16"/>
  <c r="AM1162" i="16" s="1"/>
  <c r="AL1160" i="16"/>
  <c r="AM1160" i="16" s="1"/>
  <c r="AL1156" i="16"/>
  <c r="AM1156" i="16" s="1"/>
  <c r="AL1154" i="16"/>
  <c r="AM1154" i="16" s="1"/>
  <c r="AL1152" i="16"/>
  <c r="AM1152" i="16" s="1"/>
  <c r="AL1150" i="16"/>
  <c r="AM1150" i="16" s="1"/>
  <c r="AL1148" i="16"/>
  <c r="AM1148" i="16" s="1"/>
  <c r="AL1146" i="16"/>
  <c r="AM1146" i="16" s="1"/>
  <c r="AL1144" i="16"/>
  <c r="AM1144" i="16" s="1"/>
  <c r="AL1142" i="16"/>
  <c r="AM1142" i="16" s="1"/>
  <c r="AL1140" i="16"/>
  <c r="AM1140" i="16" s="1"/>
  <c r="AL1138" i="16"/>
  <c r="AM1138" i="16" s="1"/>
  <c r="AL1136" i="16"/>
  <c r="AM1136" i="16" s="1"/>
  <c r="AL1134" i="16"/>
  <c r="AM1134" i="16" s="1"/>
  <c r="AL1132" i="16"/>
  <c r="AM1132" i="16" s="1"/>
  <c r="AL1130" i="16"/>
  <c r="AM1130" i="16" s="1"/>
  <c r="AL1128" i="16"/>
  <c r="AM1128" i="16" s="1"/>
  <c r="AL1126" i="16"/>
  <c r="AM1126" i="16" s="1"/>
  <c r="AL1124" i="16"/>
  <c r="AM1124" i="16" s="1"/>
  <c r="AL1122" i="16"/>
  <c r="AM1122" i="16" s="1"/>
  <c r="AL1120" i="16"/>
  <c r="AM1120" i="16" s="1"/>
  <c r="AL1118" i="16"/>
  <c r="AM1118" i="16" s="1"/>
  <c r="AL1116" i="16"/>
  <c r="AM1116" i="16" s="1"/>
  <c r="AL1114" i="16"/>
  <c r="AM1114" i="16" s="1"/>
  <c r="AL1112" i="16"/>
  <c r="AM1112" i="16" s="1"/>
  <c r="AL1110" i="16"/>
  <c r="AM1110" i="16" s="1"/>
  <c r="AL1108" i="16"/>
  <c r="AM1108" i="16" s="1"/>
  <c r="AL1106" i="16"/>
  <c r="AM1106" i="16" s="1"/>
  <c r="AL1104" i="16"/>
  <c r="AM1104" i="16" s="1"/>
  <c r="AL1102" i="16"/>
  <c r="AM1102" i="16" s="1"/>
  <c r="AL1100" i="16"/>
  <c r="AM1100" i="16" s="1"/>
  <c r="AL1098" i="16"/>
  <c r="AM1098" i="16" s="1"/>
  <c r="AL1096" i="16"/>
  <c r="AM1096" i="16" s="1"/>
  <c r="AL1094" i="16"/>
  <c r="AM1094" i="16" s="1"/>
  <c r="AL1092" i="16"/>
  <c r="AM1092" i="16" s="1"/>
  <c r="AL1090" i="16"/>
  <c r="AM1090" i="16" s="1"/>
  <c r="AL1088" i="16"/>
  <c r="AM1088" i="16" s="1"/>
  <c r="AL1086" i="16"/>
  <c r="AM1086" i="16" s="1"/>
  <c r="AL1084" i="16"/>
  <c r="AM1084" i="16" s="1"/>
  <c r="AL1082" i="16"/>
  <c r="AM1082" i="16" s="1"/>
  <c r="AL1080" i="16"/>
  <c r="AM1080" i="16" s="1"/>
  <c r="AL1078" i="16"/>
  <c r="AM1078" i="16" s="1"/>
  <c r="AL1076" i="16"/>
  <c r="AM1076" i="16" s="1"/>
  <c r="AL1074" i="16"/>
  <c r="AM1074" i="16" s="1"/>
  <c r="AL1072" i="16"/>
  <c r="AM1072" i="16" s="1"/>
  <c r="AL1070" i="16"/>
  <c r="AM1070" i="16" s="1"/>
  <c r="AL1068" i="16"/>
  <c r="AM1068" i="16" s="1"/>
  <c r="AL1066" i="16"/>
  <c r="AM1066" i="16" s="1"/>
  <c r="AL1064" i="16"/>
  <c r="AM1064" i="16" s="1"/>
  <c r="AL1062" i="16"/>
  <c r="AM1062" i="16" s="1"/>
  <c r="AL1060" i="16"/>
  <c r="AM1060" i="16" s="1"/>
  <c r="AL1058" i="16"/>
  <c r="AM1058" i="16" s="1"/>
  <c r="AL1056" i="16"/>
  <c r="AM1056" i="16" s="1"/>
  <c r="AL1054" i="16"/>
  <c r="AM1054" i="16" s="1"/>
  <c r="AL1052" i="16"/>
  <c r="AM1052" i="16" s="1"/>
  <c r="AL1050" i="16"/>
  <c r="AM1050" i="16" s="1"/>
  <c r="AL1048" i="16"/>
  <c r="AM1048" i="16" s="1"/>
  <c r="AL1046" i="16"/>
  <c r="AM1046" i="16" s="1"/>
  <c r="AL1044" i="16"/>
  <c r="AM1044" i="16" s="1"/>
  <c r="AL1042" i="16"/>
  <c r="AM1042" i="16" s="1"/>
  <c r="AL1040" i="16"/>
  <c r="AM1040" i="16" s="1"/>
  <c r="AL1038" i="16"/>
  <c r="AM1038" i="16" s="1"/>
  <c r="AL1036" i="16"/>
  <c r="AM1036" i="16" s="1"/>
  <c r="AL1034" i="16"/>
  <c r="AM1034" i="16" s="1"/>
  <c r="AL1032" i="16"/>
  <c r="AM1032" i="16" s="1"/>
  <c r="AL1030" i="16"/>
  <c r="AM1030" i="16" s="1"/>
  <c r="AL1028" i="16"/>
  <c r="AM1028" i="16" s="1"/>
  <c r="AL1026" i="16"/>
  <c r="AM1026" i="16" s="1"/>
  <c r="AL1024" i="16"/>
  <c r="AM1024" i="16" s="1"/>
  <c r="AL1022" i="16"/>
  <c r="AM1022" i="16" s="1"/>
  <c r="AL1020" i="16"/>
  <c r="AM1020" i="16" s="1"/>
  <c r="AL1018" i="16"/>
  <c r="AM1018" i="16" s="1"/>
  <c r="AL1016" i="16"/>
  <c r="AM1016" i="16" s="1"/>
  <c r="AL1014" i="16"/>
  <c r="AM1014" i="16" s="1"/>
  <c r="AL1012" i="16"/>
  <c r="AM1012" i="16" s="1"/>
  <c r="AL1010" i="16"/>
  <c r="AM1010" i="16" s="1"/>
  <c r="AL1008" i="16"/>
  <c r="AM1008" i="16" s="1"/>
  <c r="AL1006" i="16"/>
  <c r="AM1006" i="16" s="1"/>
  <c r="AL1004" i="16"/>
  <c r="AM1004" i="16" s="1"/>
  <c r="AL1002" i="16"/>
  <c r="AM1002" i="16" s="1"/>
  <c r="AL1000" i="16"/>
  <c r="AM1000" i="16" s="1"/>
  <c r="AL998" i="16"/>
  <c r="AM998" i="16" s="1"/>
  <c r="AL996" i="16"/>
  <c r="AM996" i="16" s="1"/>
  <c r="AL994" i="16"/>
  <c r="AM994" i="16" s="1"/>
  <c r="AL992" i="16"/>
  <c r="AM992" i="16" s="1"/>
  <c r="AL990" i="16"/>
  <c r="AM990" i="16" s="1"/>
  <c r="AL988" i="16"/>
  <c r="AM988" i="16" s="1"/>
  <c r="AL986" i="16"/>
  <c r="AM986" i="16" s="1"/>
  <c r="AL984" i="16"/>
  <c r="AM984" i="16" s="1"/>
  <c r="AL982" i="16"/>
  <c r="AM982" i="16" s="1"/>
  <c r="AL980" i="16"/>
  <c r="AM980" i="16" s="1"/>
  <c r="AL978" i="16"/>
  <c r="AM978" i="16" s="1"/>
  <c r="AL976" i="16"/>
  <c r="AM976" i="16" s="1"/>
  <c r="AL974" i="16"/>
  <c r="AM974" i="16" s="1"/>
  <c r="AL972" i="16"/>
  <c r="AM972" i="16" s="1"/>
  <c r="AL970" i="16"/>
  <c r="AM970" i="16" s="1"/>
  <c r="AL968" i="16"/>
  <c r="AM968" i="16" s="1"/>
  <c r="AL966" i="16"/>
  <c r="AM966" i="16" s="1"/>
  <c r="AL964" i="16"/>
  <c r="AM964" i="16" s="1"/>
  <c r="AL962" i="16"/>
  <c r="AM962" i="16" s="1"/>
  <c r="AL960" i="16"/>
  <c r="AM960" i="16" s="1"/>
  <c r="AL958" i="16"/>
  <c r="AM958" i="16" s="1"/>
  <c r="AL956" i="16"/>
  <c r="AM956" i="16" s="1"/>
  <c r="AL954" i="16"/>
  <c r="AM954" i="16" s="1"/>
  <c r="AL952" i="16"/>
  <c r="AM952" i="16" s="1"/>
  <c r="AL950" i="16"/>
  <c r="AM950" i="16" s="1"/>
  <c r="AL948" i="16"/>
  <c r="AM948" i="16" s="1"/>
  <c r="AL946" i="16"/>
  <c r="AM946" i="16" s="1"/>
  <c r="AL944" i="16"/>
  <c r="AM944" i="16" s="1"/>
  <c r="AL942" i="16"/>
  <c r="AM942" i="16" s="1"/>
  <c r="AL940" i="16"/>
  <c r="AM940" i="16" s="1"/>
  <c r="AL938" i="16"/>
  <c r="AM938" i="16" s="1"/>
  <c r="AL936" i="16"/>
  <c r="AM936" i="16" s="1"/>
  <c r="AL934" i="16"/>
  <c r="AM934" i="16" s="1"/>
  <c r="AL932" i="16"/>
  <c r="AM932" i="16" s="1"/>
  <c r="AL930" i="16"/>
  <c r="AM930" i="16" s="1"/>
  <c r="AL928" i="16"/>
  <c r="AM928" i="16" s="1"/>
  <c r="AL926" i="16"/>
  <c r="AM926" i="16" s="1"/>
  <c r="AL924" i="16"/>
  <c r="AM924" i="16" s="1"/>
  <c r="AL922" i="16"/>
  <c r="AM922" i="16" s="1"/>
  <c r="AL920" i="16"/>
  <c r="AM920" i="16" s="1"/>
  <c r="AL918" i="16"/>
  <c r="AM918" i="16" s="1"/>
  <c r="AL916" i="16"/>
  <c r="AM916" i="16" s="1"/>
  <c r="AL914" i="16"/>
  <c r="AM914" i="16" s="1"/>
  <c r="AL912" i="16"/>
  <c r="AM912" i="16" s="1"/>
  <c r="AL910" i="16"/>
  <c r="AM910" i="16" s="1"/>
  <c r="AL908" i="16"/>
  <c r="AM908" i="16" s="1"/>
  <c r="AL906" i="16"/>
  <c r="AM906" i="16" s="1"/>
  <c r="AL904" i="16"/>
  <c r="AM904" i="16" s="1"/>
  <c r="AL902" i="16"/>
  <c r="AM902" i="16" s="1"/>
  <c r="AL900" i="16"/>
  <c r="AM900" i="16" s="1"/>
  <c r="AL898" i="16"/>
  <c r="AM898" i="16" s="1"/>
  <c r="AL896" i="16"/>
  <c r="AM896" i="16" s="1"/>
  <c r="AL894" i="16"/>
  <c r="AM894" i="16" s="1"/>
  <c r="AL892" i="16"/>
  <c r="AM892" i="16" s="1"/>
  <c r="AL890" i="16"/>
  <c r="AM890" i="16" s="1"/>
  <c r="AL888" i="16"/>
  <c r="AM888" i="16" s="1"/>
  <c r="AL886" i="16"/>
  <c r="AM886" i="16" s="1"/>
  <c r="AL884" i="16"/>
  <c r="AM884" i="16" s="1"/>
  <c r="AL882" i="16"/>
  <c r="AM882" i="16" s="1"/>
  <c r="AL880" i="16"/>
  <c r="AM880" i="16" s="1"/>
  <c r="AL878" i="16"/>
  <c r="AM878" i="16" s="1"/>
  <c r="AL876" i="16"/>
  <c r="AM876" i="16" s="1"/>
  <c r="AL874" i="16"/>
  <c r="AM874" i="16" s="1"/>
  <c r="AL872" i="16"/>
  <c r="AM872" i="16" s="1"/>
  <c r="AL870" i="16"/>
  <c r="AM870" i="16" s="1"/>
  <c r="AL868" i="16"/>
  <c r="AM868" i="16" s="1"/>
  <c r="AL866" i="16"/>
  <c r="AM866" i="16" s="1"/>
  <c r="AL864" i="16"/>
  <c r="AM864" i="16" s="1"/>
  <c r="AL862" i="16"/>
  <c r="AM862" i="16" s="1"/>
  <c r="AL860" i="16"/>
  <c r="AM860" i="16" s="1"/>
  <c r="AL858" i="16"/>
  <c r="AM858" i="16" s="1"/>
  <c r="AL856" i="16"/>
  <c r="AM856" i="16" s="1"/>
  <c r="AL854" i="16"/>
  <c r="AM854" i="16" s="1"/>
  <c r="AL852" i="16"/>
  <c r="AM852" i="16" s="1"/>
  <c r="AL850" i="16"/>
  <c r="AM850" i="16" s="1"/>
  <c r="AL848" i="16"/>
  <c r="AM848" i="16" s="1"/>
  <c r="AL846" i="16"/>
  <c r="AM846" i="16" s="1"/>
  <c r="AL844" i="16"/>
  <c r="AM844" i="16" s="1"/>
  <c r="AL842" i="16"/>
  <c r="AM842" i="16" s="1"/>
  <c r="AL840" i="16"/>
  <c r="AM840" i="16" s="1"/>
  <c r="AL838" i="16"/>
  <c r="AM838" i="16" s="1"/>
  <c r="AL836" i="16"/>
  <c r="AM836" i="16" s="1"/>
  <c r="AL834" i="16"/>
  <c r="AM834" i="16" s="1"/>
  <c r="AL832" i="16"/>
  <c r="AM832" i="16" s="1"/>
  <c r="AL830" i="16"/>
  <c r="AM830" i="16" s="1"/>
  <c r="AL828" i="16"/>
  <c r="AM828" i="16" s="1"/>
  <c r="AL826" i="16"/>
  <c r="AM826" i="16" s="1"/>
  <c r="AL824" i="16"/>
  <c r="AM824" i="16" s="1"/>
  <c r="AL822" i="16"/>
  <c r="AM822" i="16" s="1"/>
  <c r="AL820" i="16"/>
  <c r="AM820" i="16" s="1"/>
  <c r="AL818" i="16"/>
  <c r="AM818" i="16" s="1"/>
  <c r="AL816" i="16"/>
  <c r="AM816" i="16" s="1"/>
  <c r="AL814" i="16"/>
  <c r="AM814" i="16" s="1"/>
  <c r="AL812" i="16"/>
  <c r="AM812" i="16" s="1"/>
  <c r="AL810" i="16"/>
  <c r="AM810" i="16" s="1"/>
  <c r="AL808" i="16"/>
  <c r="AM808" i="16" s="1"/>
  <c r="AL806" i="16"/>
  <c r="AM806" i="16" s="1"/>
  <c r="AL804" i="16"/>
  <c r="AM804" i="16" s="1"/>
  <c r="AL802" i="16"/>
  <c r="AM802" i="16" s="1"/>
  <c r="AL800" i="16"/>
  <c r="AM800" i="16" s="1"/>
  <c r="AL798" i="16"/>
  <c r="AM798" i="16" s="1"/>
  <c r="AL796" i="16"/>
  <c r="AM796" i="16" s="1"/>
  <c r="AL794" i="16"/>
  <c r="AM794" i="16" s="1"/>
  <c r="AL792" i="16"/>
  <c r="AM792" i="16" s="1"/>
  <c r="AL790" i="16"/>
  <c r="AM790" i="16" s="1"/>
  <c r="AL788" i="16"/>
  <c r="AM788" i="16" s="1"/>
  <c r="AL786" i="16"/>
  <c r="AM786" i="16" s="1"/>
  <c r="AL784" i="16"/>
  <c r="AM784" i="16" s="1"/>
  <c r="AL782" i="16"/>
  <c r="AM782" i="16" s="1"/>
  <c r="AL780" i="16"/>
  <c r="AM780" i="16" s="1"/>
  <c r="AL778" i="16"/>
  <c r="AM778" i="16" s="1"/>
  <c r="AL776" i="16"/>
  <c r="AM776" i="16" s="1"/>
  <c r="AL774" i="16"/>
  <c r="AM774" i="16" s="1"/>
  <c r="AL772" i="16"/>
  <c r="AM772" i="16" s="1"/>
  <c r="AL770" i="16"/>
  <c r="AM770" i="16" s="1"/>
  <c r="AL768" i="16"/>
  <c r="AM768" i="16" s="1"/>
  <c r="AL766" i="16"/>
  <c r="AM766" i="16" s="1"/>
  <c r="AL764" i="16"/>
  <c r="AM764" i="16" s="1"/>
  <c r="AL762" i="16"/>
  <c r="AM762" i="16" s="1"/>
  <c r="AL760" i="16"/>
  <c r="AM760" i="16" s="1"/>
  <c r="AL758" i="16"/>
  <c r="AM758" i="16" s="1"/>
  <c r="AL756" i="16"/>
  <c r="AM756" i="16" s="1"/>
  <c r="AL754" i="16"/>
  <c r="AM754" i="16" s="1"/>
  <c r="AL752" i="16"/>
  <c r="AM752" i="16" s="1"/>
  <c r="AL750" i="16"/>
  <c r="AM750" i="16" s="1"/>
  <c r="AL748" i="16"/>
  <c r="AM748" i="16" s="1"/>
  <c r="AL746" i="16"/>
  <c r="AM746" i="16" s="1"/>
  <c r="AL744" i="16"/>
  <c r="AM744" i="16" s="1"/>
  <c r="AL742" i="16"/>
  <c r="AM742" i="16" s="1"/>
  <c r="AL740" i="16"/>
  <c r="AM740" i="16" s="1"/>
  <c r="AL738" i="16"/>
  <c r="AM738" i="16" s="1"/>
  <c r="AL736" i="16"/>
  <c r="AM736" i="16" s="1"/>
  <c r="AL734" i="16"/>
  <c r="AM734" i="16" s="1"/>
  <c r="AL732" i="16"/>
  <c r="AM732" i="16" s="1"/>
  <c r="AL730" i="16"/>
  <c r="AM730" i="16" s="1"/>
  <c r="AL728" i="16"/>
  <c r="AM728" i="16" s="1"/>
  <c r="AL726" i="16"/>
  <c r="AM726" i="16" s="1"/>
  <c r="AL724" i="16"/>
  <c r="AM724" i="16" s="1"/>
  <c r="AL722" i="16"/>
  <c r="AM722" i="16" s="1"/>
  <c r="AL720" i="16"/>
  <c r="AM720" i="16" s="1"/>
  <c r="AL718" i="16"/>
  <c r="AM718" i="16" s="1"/>
  <c r="AL716" i="16"/>
  <c r="AM716" i="16" s="1"/>
  <c r="AL714" i="16"/>
  <c r="AM714" i="16" s="1"/>
  <c r="AL712" i="16"/>
  <c r="AM712" i="16" s="1"/>
  <c r="AL710" i="16"/>
  <c r="AM710" i="16" s="1"/>
  <c r="AL708" i="16"/>
  <c r="AM708" i="16" s="1"/>
  <c r="AL706" i="16"/>
  <c r="AM706" i="16" s="1"/>
  <c r="AL704" i="16"/>
  <c r="AM704" i="16" s="1"/>
  <c r="AL702" i="16"/>
  <c r="AM702" i="16" s="1"/>
  <c r="AL700" i="16"/>
  <c r="AM700" i="16" s="1"/>
  <c r="AL698" i="16"/>
  <c r="AM698" i="16" s="1"/>
  <c r="AL696" i="16"/>
  <c r="AM696" i="16" s="1"/>
  <c r="AL694" i="16"/>
  <c r="AM694" i="16" s="1"/>
  <c r="AL692" i="16"/>
  <c r="AM692" i="16" s="1"/>
  <c r="AL690" i="16"/>
  <c r="AM690" i="16" s="1"/>
  <c r="AL688" i="16"/>
  <c r="AM688" i="16" s="1"/>
  <c r="AL686" i="16"/>
  <c r="AM686" i="16" s="1"/>
  <c r="AL684" i="16"/>
  <c r="AM684" i="16" s="1"/>
  <c r="AL682" i="16"/>
  <c r="AM682" i="16" s="1"/>
  <c r="AL680" i="16"/>
  <c r="AM680" i="16" s="1"/>
  <c r="AL678" i="16"/>
  <c r="AM678" i="16" s="1"/>
  <c r="AL676" i="16"/>
  <c r="AM676" i="16" s="1"/>
  <c r="AL674" i="16"/>
  <c r="AM674" i="16" s="1"/>
  <c r="AL672" i="16"/>
  <c r="AM672" i="16" s="1"/>
  <c r="AL670" i="16"/>
  <c r="AM670" i="16" s="1"/>
  <c r="AL668" i="16"/>
  <c r="AM668" i="16" s="1"/>
  <c r="AL666" i="16"/>
  <c r="AM666" i="16" s="1"/>
  <c r="AL664" i="16"/>
  <c r="AM664" i="16" s="1"/>
  <c r="AL662" i="16"/>
  <c r="AM662" i="16" s="1"/>
  <c r="AL660" i="16"/>
  <c r="AM660" i="16" s="1"/>
  <c r="AL658" i="16"/>
  <c r="AM658" i="16" s="1"/>
  <c r="AL656" i="16"/>
  <c r="AM656" i="16" s="1"/>
  <c r="AL654" i="16"/>
  <c r="AM654" i="16" s="1"/>
  <c r="AL652" i="16"/>
  <c r="AM652" i="16" s="1"/>
  <c r="AL650" i="16"/>
  <c r="AM650" i="16" s="1"/>
  <c r="AL648" i="16"/>
  <c r="AM648" i="16" s="1"/>
  <c r="AL646" i="16"/>
  <c r="AM646" i="16" s="1"/>
  <c r="AL644" i="16"/>
  <c r="AM644" i="16" s="1"/>
  <c r="AL642" i="16"/>
  <c r="AM642" i="16" s="1"/>
  <c r="AL640" i="16"/>
  <c r="AM640" i="16" s="1"/>
  <c r="AL638" i="16"/>
  <c r="AM638" i="16" s="1"/>
  <c r="AL636" i="16"/>
  <c r="AM636" i="16" s="1"/>
  <c r="AL634" i="16"/>
  <c r="AM634" i="16" s="1"/>
  <c r="AL632" i="16"/>
  <c r="AM632" i="16" s="1"/>
  <c r="AL630" i="16"/>
  <c r="AM630" i="16" s="1"/>
  <c r="AL628" i="16"/>
  <c r="AM628" i="16" s="1"/>
  <c r="AL626" i="16"/>
  <c r="AM626" i="16" s="1"/>
  <c r="AL624" i="16"/>
  <c r="AM624" i="16" s="1"/>
  <c r="AL622" i="16"/>
  <c r="AM622" i="16" s="1"/>
  <c r="AL620" i="16"/>
  <c r="AM620" i="16" s="1"/>
  <c r="AL618" i="16"/>
  <c r="AM618" i="16" s="1"/>
  <c r="AL616" i="16"/>
  <c r="AM616" i="16" s="1"/>
  <c r="AL614" i="16"/>
  <c r="AM614" i="16" s="1"/>
  <c r="AL612" i="16"/>
  <c r="AM612" i="16" s="1"/>
  <c r="AL610" i="16"/>
  <c r="AM610" i="16" s="1"/>
  <c r="AL608" i="16"/>
  <c r="AM608" i="16" s="1"/>
  <c r="AL606" i="16"/>
  <c r="AM606" i="16" s="1"/>
  <c r="AL604" i="16"/>
  <c r="AM604" i="16" s="1"/>
  <c r="AL602" i="16"/>
  <c r="AM602" i="16" s="1"/>
  <c r="AL600" i="16"/>
  <c r="AM600" i="16" s="1"/>
  <c r="AL598" i="16"/>
  <c r="AM598" i="16" s="1"/>
  <c r="AL596" i="16"/>
  <c r="AM596" i="16" s="1"/>
  <c r="AL594" i="16"/>
  <c r="AM594" i="16" s="1"/>
  <c r="AL592" i="16"/>
  <c r="AM592" i="16" s="1"/>
  <c r="AL590" i="16"/>
  <c r="AM590" i="16" s="1"/>
  <c r="AL588" i="16"/>
  <c r="AM588" i="16" s="1"/>
  <c r="AL586" i="16"/>
  <c r="AM586" i="16" s="1"/>
  <c r="AL584" i="16"/>
  <c r="AM584" i="16" s="1"/>
  <c r="AL582" i="16"/>
  <c r="AM582" i="16" s="1"/>
  <c r="AL580" i="16"/>
  <c r="AM580" i="16" s="1"/>
  <c r="AL578" i="16"/>
  <c r="AM578" i="16" s="1"/>
  <c r="AL576" i="16"/>
  <c r="AM576" i="16" s="1"/>
  <c r="AL574" i="16"/>
  <c r="AM574" i="16" s="1"/>
  <c r="AL572" i="16"/>
  <c r="AM572" i="16" s="1"/>
  <c r="AL570" i="16"/>
  <c r="AM570" i="16" s="1"/>
  <c r="AL568" i="16"/>
  <c r="AM568" i="16" s="1"/>
  <c r="AL566" i="16"/>
  <c r="AM566" i="16" s="1"/>
  <c r="AL564" i="16"/>
  <c r="AM564" i="16" s="1"/>
  <c r="AL562" i="16"/>
  <c r="AM562" i="16" s="1"/>
  <c r="AL560" i="16"/>
  <c r="AM560" i="16" s="1"/>
  <c r="AL558" i="16"/>
  <c r="AM558" i="16" s="1"/>
  <c r="AL556" i="16"/>
  <c r="AM556" i="16" s="1"/>
  <c r="AL554" i="16"/>
  <c r="AM554" i="16" s="1"/>
  <c r="AL552" i="16"/>
  <c r="AM552" i="16" s="1"/>
  <c r="AL550" i="16"/>
  <c r="AM550" i="16" s="1"/>
  <c r="AL548" i="16"/>
  <c r="AM548" i="16" s="1"/>
  <c r="AL546" i="16"/>
  <c r="AM546" i="16" s="1"/>
  <c r="AL544" i="16"/>
  <c r="AM544" i="16" s="1"/>
  <c r="AL542" i="16"/>
  <c r="AM542" i="16" s="1"/>
  <c r="AL540" i="16"/>
  <c r="AM540" i="16" s="1"/>
  <c r="AL538" i="16"/>
  <c r="AM538" i="16" s="1"/>
  <c r="AL536" i="16"/>
  <c r="AM536" i="16" s="1"/>
  <c r="AL534" i="16"/>
  <c r="AM534" i="16" s="1"/>
  <c r="AL532" i="16"/>
  <c r="AM532" i="16" s="1"/>
  <c r="AL530" i="16"/>
  <c r="AM530" i="16" s="1"/>
  <c r="AL528" i="16"/>
  <c r="AM528" i="16" s="1"/>
  <c r="AL526" i="16"/>
  <c r="AM526" i="16" s="1"/>
  <c r="AL524" i="16"/>
  <c r="AM524" i="16" s="1"/>
  <c r="AL522" i="16"/>
  <c r="AM522" i="16" s="1"/>
  <c r="AL520" i="16"/>
  <c r="AM520" i="16" s="1"/>
  <c r="AL518" i="16"/>
  <c r="AM518" i="16" s="1"/>
  <c r="AL516" i="16"/>
  <c r="AM516" i="16" s="1"/>
  <c r="AL514" i="16"/>
  <c r="AM514" i="16" s="1"/>
  <c r="AL512" i="16"/>
  <c r="AM512" i="16" s="1"/>
  <c r="AL510" i="16"/>
  <c r="AM510" i="16" s="1"/>
  <c r="AL508" i="16"/>
  <c r="AM508" i="16" s="1"/>
  <c r="AL506" i="16"/>
  <c r="AM506" i="16" s="1"/>
  <c r="AL504" i="16"/>
  <c r="AM504" i="16" s="1"/>
  <c r="AL502" i="16"/>
  <c r="AM502" i="16" s="1"/>
  <c r="AL500" i="16"/>
  <c r="AM500" i="16" s="1"/>
  <c r="AL498" i="16"/>
  <c r="AM498" i="16" s="1"/>
  <c r="AL496" i="16"/>
  <c r="AM496" i="16" s="1"/>
  <c r="AL494" i="16"/>
  <c r="AM494" i="16" s="1"/>
  <c r="AL492" i="16"/>
  <c r="AM492" i="16" s="1"/>
  <c r="AL490" i="16"/>
  <c r="AM490" i="16" s="1"/>
  <c r="AL488" i="16"/>
  <c r="AM488" i="16" s="1"/>
  <c r="AL486" i="16"/>
  <c r="AM486" i="16" s="1"/>
  <c r="AL484" i="16"/>
  <c r="AM484" i="16" s="1"/>
  <c r="AL482" i="16"/>
  <c r="AM482" i="16" s="1"/>
  <c r="AL480" i="16"/>
  <c r="AM480" i="16" s="1"/>
  <c r="AL478" i="16"/>
  <c r="AM478" i="16" s="1"/>
  <c r="AL476" i="16"/>
  <c r="AM476" i="16" s="1"/>
  <c r="AL474" i="16"/>
  <c r="AM474" i="16" s="1"/>
  <c r="AL472" i="16"/>
  <c r="AM472" i="16" s="1"/>
  <c r="AL470" i="16"/>
  <c r="AM470" i="16" s="1"/>
  <c r="AL468" i="16"/>
  <c r="AM468" i="16" s="1"/>
  <c r="AL466" i="16"/>
  <c r="AM466" i="16" s="1"/>
  <c r="AL464" i="16"/>
  <c r="AM464" i="16" s="1"/>
  <c r="AL462" i="16"/>
  <c r="AM462" i="16" s="1"/>
  <c r="AL460" i="16"/>
  <c r="AM460" i="16" s="1"/>
  <c r="AL458" i="16"/>
  <c r="AM458" i="16" s="1"/>
  <c r="AL456" i="16"/>
  <c r="AM456" i="16" s="1"/>
  <c r="AL454" i="16"/>
  <c r="AM454" i="16" s="1"/>
  <c r="AL452" i="16"/>
  <c r="AM452" i="16" s="1"/>
  <c r="AL450" i="16"/>
  <c r="AM450" i="16" s="1"/>
  <c r="AL448" i="16"/>
  <c r="AM448" i="16" s="1"/>
  <c r="AL446" i="16"/>
  <c r="AM446" i="16" s="1"/>
  <c r="AL444" i="16"/>
  <c r="AM444" i="16" s="1"/>
  <c r="AL442" i="16"/>
  <c r="AM442" i="16" s="1"/>
  <c r="AL440" i="16"/>
  <c r="AM440" i="16" s="1"/>
  <c r="AL438" i="16"/>
  <c r="AM438" i="16" s="1"/>
  <c r="AL436" i="16"/>
  <c r="AM436" i="16" s="1"/>
  <c r="AL434" i="16"/>
  <c r="AM434" i="16" s="1"/>
  <c r="AL432" i="16"/>
  <c r="AM432" i="16" s="1"/>
  <c r="AL430" i="16"/>
  <c r="AM430" i="16" s="1"/>
  <c r="AL428" i="16"/>
  <c r="AM428" i="16" s="1"/>
  <c r="AL426" i="16"/>
  <c r="AM426" i="16" s="1"/>
  <c r="AL424" i="16"/>
  <c r="AM424" i="16" s="1"/>
  <c r="AL422" i="16"/>
  <c r="AM422" i="16" s="1"/>
  <c r="AL420" i="16"/>
  <c r="AM420" i="16" s="1"/>
  <c r="AL418" i="16"/>
  <c r="AM418" i="16" s="1"/>
  <c r="AL416" i="16"/>
  <c r="AM416" i="16" s="1"/>
  <c r="AL414" i="16"/>
  <c r="AM414" i="16" s="1"/>
  <c r="AL412" i="16"/>
  <c r="AM412" i="16" s="1"/>
  <c r="AL410" i="16"/>
  <c r="AM410" i="16" s="1"/>
  <c r="AL408" i="16"/>
  <c r="AM408" i="16" s="1"/>
  <c r="AL406" i="16"/>
  <c r="AM406" i="16" s="1"/>
  <c r="AL404" i="16"/>
  <c r="AM404" i="16" s="1"/>
  <c r="AL402" i="16"/>
  <c r="AM402" i="16" s="1"/>
  <c r="AL400" i="16"/>
  <c r="AM400" i="16" s="1"/>
  <c r="AL398" i="16"/>
  <c r="AM398" i="16" s="1"/>
  <c r="AL396" i="16"/>
  <c r="AM396" i="16" s="1"/>
  <c r="AL394" i="16"/>
  <c r="AM394" i="16" s="1"/>
  <c r="AL392" i="16"/>
  <c r="AM392" i="16" s="1"/>
  <c r="AL390" i="16"/>
  <c r="AM390" i="16" s="1"/>
  <c r="AL388" i="16"/>
  <c r="AM388" i="16" s="1"/>
  <c r="AL386" i="16"/>
  <c r="AM386" i="16" s="1"/>
  <c r="AL384" i="16"/>
  <c r="AM384" i="16" s="1"/>
  <c r="AL382" i="16"/>
  <c r="AM382" i="16" s="1"/>
  <c r="AL380" i="16"/>
  <c r="AM380" i="16" s="1"/>
  <c r="AL378" i="16"/>
  <c r="AM378" i="16" s="1"/>
  <c r="AL376" i="16"/>
  <c r="AM376" i="16" s="1"/>
  <c r="AL374" i="16"/>
  <c r="AM374" i="16" s="1"/>
  <c r="AL372" i="16"/>
  <c r="AM372" i="16" s="1"/>
  <c r="AL370" i="16"/>
  <c r="AM370" i="16" s="1"/>
  <c r="AL368" i="16"/>
  <c r="AM368" i="16" s="1"/>
  <c r="AL366" i="16"/>
  <c r="AM366" i="16" s="1"/>
  <c r="AL364" i="16"/>
  <c r="AM364" i="16" s="1"/>
  <c r="AL362" i="16"/>
  <c r="AM362" i="16" s="1"/>
  <c r="AL360" i="16"/>
  <c r="AM360" i="16" s="1"/>
  <c r="AL358" i="16"/>
  <c r="AM358" i="16" s="1"/>
  <c r="AL356" i="16"/>
  <c r="AM356" i="16" s="1"/>
  <c r="AL354" i="16"/>
  <c r="AM354" i="16" s="1"/>
  <c r="AL352" i="16"/>
  <c r="AM352" i="16" s="1"/>
  <c r="AL350" i="16"/>
  <c r="AM350" i="16" s="1"/>
  <c r="AL348" i="16"/>
  <c r="AM348" i="16" s="1"/>
  <c r="AL346" i="16"/>
  <c r="AM346" i="16" s="1"/>
  <c r="AL344" i="16"/>
  <c r="AM344" i="16" s="1"/>
  <c r="AL342" i="16"/>
  <c r="AM342" i="16" s="1"/>
  <c r="AL340" i="16"/>
  <c r="AM340" i="16" s="1"/>
  <c r="AL338" i="16"/>
  <c r="AM338" i="16" s="1"/>
  <c r="AL336" i="16"/>
  <c r="AM336" i="16" s="1"/>
  <c r="AL334" i="16"/>
  <c r="AM334" i="16" s="1"/>
  <c r="AL332" i="16"/>
  <c r="AM332" i="16" s="1"/>
  <c r="AL330" i="16"/>
  <c r="AM330" i="16" s="1"/>
  <c r="AL328" i="16"/>
  <c r="AM328" i="16" s="1"/>
  <c r="AL326" i="16"/>
  <c r="AM326" i="16" s="1"/>
  <c r="AL324" i="16"/>
  <c r="AM324" i="16" s="1"/>
  <c r="AL322" i="16"/>
  <c r="AM322" i="16" s="1"/>
  <c r="AL320" i="16"/>
  <c r="AM320" i="16" s="1"/>
  <c r="AL318" i="16"/>
  <c r="AM318" i="16" s="1"/>
  <c r="AL316" i="16"/>
  <c r="AM316" i="16" s="1"/>
  <c r="AL314" i="16"/>
  <c r="AM314" i="16" s="1"/>
  <c r="AL312" i="16"/>
  <c r="AM312" i="16" s="1"/>
  <c r="AL310" i="16"/>
  <c r="AM310" i="16" s="1"/>
  <c r="AL308" i="16"/>
  <c r="AM308" i="16" s="1"/>
  <c r="AL306" i="16"/>
  <c r="AM306" i="16" s="1"/>
  <c r="AL304" i="16"/>
  <c r="AM304" i="16" s="1"/>
  <c r="AL302" i="16"/>
  <c r="AM302" i="16" s="1"/>
  <c r="AL300" i="16"/>
  <c r="AM300" i="16" s="1"/>
  <c r="AL298" i="16"/>
  <c r="AM298" i="16" s="1"/>
  <c r="AL296" i="16"/>
  <c r="AM296" i="16" s="1"/>
  <c r="AL294" i="16"/>
  <c r="AM294" i="16" s="1"/>
  <c r="AL292" i="16"/>
  <c r="AM292" i="16" s="1"/>
  <c r="AL290" i="16"/>
  <c r="AM290" i="16" s="1"/>
  <c r="AL288" i="16"/>
  <c r="AM288" i="16" s="1"/>
  <c r="AL286" i="16"/>
  <c r="AM286" i="16" s="1"/>
  <c r="AL284" i="16"/>
  <c r="AM284" i="16" s="1"/>
  <c r="AL282" i="16"/>
  <c r="AM282" i="16" s="1"/>
  <c r="AL280" i="16"/>
  <c r="AM280" i="16" s="1"/>
  <c r="AL278" i="16"/>
  <c r="AM278" i="16" s="1"/>
  <c r="AL276" i="16"/>
  <c r="AM276" i="16" s="1"/>
  <c r="AL274" i="16"/>
  <c r="AM274" i="16" s="1"/>
  <c r="AL272" i="16"/>
  <c r="AM272" i="16" s="1"/>
  <c r="AL270" i="16"/>
  <c r="AM270" i="16" s="1"/>
  <c r="AL268" i="16"/>
  <c r="AM268" i="16" s="1"/>
  <c r="AL266" i="16"/>
  <c r="AM266" i="16" s="1"/>
  <c r="AL264" i="16"/>
  <c r="AM264" i="16" s="1"/>
  <c r="AL262" i="16"/>
  <c r="AM262" i="16" s="1"/>
  <c r="AL260" i="16"/>
  <c r="AM260" i="16" s="1"/>
  <c r="AL258" i="16"/>
  <c r="AM258" i="16" s="1"/>
  <c r="AL256" i="16"/>
  <c r="AM256" i="16" s="1"/>
  <c r="AL254" i="16"/>
  <c r="AM254" i="16" s="1"/>
  <c r="AL252" i="16"/>
  <c r="AM252" i="16" s="1"/>
  <c r="AL250" i="16"/>
  <c r="AM250" i="16" s="1"/>
  <c r="AL248" i="16"/>
  <c r="AM248" i="16" s="1"/>
  <c r="AL246" i="16"/>
  <c r="AM246" i="16" s="1"/>
  <c r="AL244" i="16"/>
  <c r="AM244" i="16" s="1"/>
  <c r="AL242" i="16"/>
  <c r="AM242" i="16" s="1"/>
  <c r="AL240" i="16"/>
  <c r="AM240" i="16" s="1"/>
  <c r="AL238" i="16"/>
  <c r="AM238" i="16" s="1"/>
  <c r="AL236" i="16"/>
  <c r="AM236" i="16" s="1"/>
  <c r="AL234" i="16"/>
  <c r="AM234" i="16" s="1"/>
  <c r="AL232" i="16"/>
  <c r="AM232" i="16" s="1"/>
  <c r="AL230" i="16"/>
  <c r="AM230" i="16" s="1"/>
  <c r="AL228" i="16"/>
  <c r="AM228" i="16" s="1"/>
  <c r="AL226" i="16"/>
  <c r="AM226" i="16" s="1"/>
  <c r="AL224" i="16"/>
  <c r="AM224" i="16" s="1"/>
  <c r="AL222" i="16"/>
  <c r="AM222" i="16" s="1"/>
  <c r="AL220" i="16"/>
  <c r="AM220" i="16" s="1"/>
  <c r="AL218" i="16"/>
  <c r="AM218" i="16" s="1"/>
  <c r="AL216" i="16"/>
  <c r="AM216" i="16" s="1"/>
  <c r="AL214" i="16"/>
  <c r="AM214" i="16" s="1"/>
  <c r="AL212" i="16"/>
  <c r="AM212" i="16" s="1"/>
  <c r="AL210" i="16"/>
  <c r="AM210" i="16" s="1"/>
  <c r="AL208" i="16"/>
  <c r="AM208" i="16" s="1"/>
  <c r="AL206" i="16"/>
  <c r="AM206" i="16" s="1"/>
  <c r="AL204" i="16"/>
  <c r="AM204" i="16" s="1"/>
  <c r="AL202" i="16"/>
  <c r="AM202" i="16" s="1"/>
  <c r="AL200" i="16"/>
  <c r="AM200" i="16" s="1"/>
  <c r="AL198" i="16"/>
  <c r="AM198" i="16" s="1"/>
  <c r="AL196" i="16"/>
  <c r="AM196" i="16" s="1"/>
  <c r="AL194" i="16"/>
  <c r="AM194" i="16" s="1"/>
  <c r="AL192" i="16"/>
  <c r="AM192" i="16" s="1"/>
  <c r="AL190" i="16"/>
  <c r="AM190" i="16" s="1"/>
  <c r="AL188" i="16"/>
  <c r="AM188" i="16" s="1"/>
  <c r="AL186" i="16"/>
  <c r="AM186" i="16" s="1"/>
  <c r="AL184" i="16"/>
  <c r="AM184" i="16" s="1"/>
  <c r="AL182" i="16"/>
  <c r="AM182" i="16" s="1"/>
  <c r="AL180" i="16"/>
  <c r="AM180" i="16" s="1"/>
  <c r="AL178" i="16"/>
  <c r="AM178" i="16" s="1"/>
  <c r="AL176" i="16"/>
  <c r="AM176" i="16" s="1"/>
  <c r="AL174" i="16"/>
  <c r="AM174" i="16" s="1"/>
  <c r="AL172" i="16"/>
  <c r="AM172" i="16" s="1"/>
  <c r="AL170" i="16"/>
  <c r="AM170" i="16" s="1"/>
  <c r="AL168" i="16"/>
  <c r="AM168" i="16" s="1"/>
  <c r="AL166" i="16"/>
  <c r="AM166" i="16" s="1"/>
  <c r="AL164" i="16"/>
  <c r="AM164" i="16" s="1"/>
  <c r="AL162" i="16"/>
  <c r="AM162" i="16" s="1"/>
  <c r="AL160" i="16"/>
  <c r="AM160" i="16" s="1"/>
  <c r="AL158" i="16"/>
  <c r="AM158" i="16" s="1"/>
  <c r="AL1217" i="16"/>
  <c r="AM1217" i="16" s="1"/>
  <c r="AL1153" i="16"/>
  <c r="AM1153" i="16" s="1"/>
  <c r="AL1089" i="16"/>
  <c r="AM1089" i="16" s="1"/>
  <c r="AL1025" i="16"/>
  <c r="AM1025" i="16" s="1"/>
  <c r="AL961" i="16"/>
  <c r="AM961" i="16" s="1"/>
  <c r="AM78" i="16"/>
  <c r="AM46" i="16"/>
  <c r="AL156" i="16"/>
  <c r="AM156" i="16" s="1"/>
  <c r="AL152" i="16"/>
  <c r="AM152" i="16" s="1"/>
  <c r="AL148" i="16"/>
  <c r="AM148" i="16" s="1"/>
  <c r="AL144" i="16"/>
  <c r="AM144" i="16" s="1"/>
  <c r="AL140" i="16"/>
  <c r="AM140" i="16" s="1"/>
  <c r="AM138" i="16"/>
  <c r="AL136" i="16"/>
  <c r="AM136" i="16" s="1"/>
  <c r="AM134" i="16"/>
  <c r="AL132" i="16"/>
  <c r="AM132" i="16" s="1"/>
  <c r="AM130" i="16"/>
  <c r="AL128" i="16"/>
  <c r="AM128" i="16" s="1"/>
  <c r="AL124" i="16"/>
  <c r="AM124" i="16" s="1"/>
  <c r="AL120" i="16"/>
  <c r="AM120" i="16" s="1"/>
  <c r="AL116" i="16"/>
  <c r="AM116" i="16" s="1"/>
  <c r="AL112" i="16"/>
  <c r="AM112" i="16" s="1"/>
  <c r="AL108" i="16"/>
  <c r="AM108" i="16" s="1"/>
  <c r="AM106" i="16"/>
  <c r="AL104" i="16"/>
  <c r="AM104" i="16" s="1"/>
  <c r="AM102" i="16"/>
  <c r="AL100" i="16"/>
  <c r="AM100" i="16" s="1"/>
  <c r="AM98" i="16"/>
  <c r="AL96" i="16"/>
  <c r="AM96" i="16" s="1"/>
  <c r="AL92" i="16"/>
  <c r="AM92" i="16" s="1"/>
  <c r="AL88" i="16"/>
  <c r="AM88" i="16" s="1"/>
  <c r="AL84" i="16"/>
  <c r="AM84" i="16" s="1"/>
  <c r="AL80" i="16"/>
  <c r="AM80" i="16" s="1"/>
  <c r="AL76" i="16"/>
  <c r="AM76" i="16" s="1"/>
  <c r="AM74" i="16"/>
  <c r="AL72" i="16"/>
  <c r="AM72" i="16" s="1"/>
  <c r="AM70" i="16"/>
  <c r="AL68" i="16"/>
  <c r="AM68" i="16" s="1"/>
  <c r="AM66" i="16"/>
  <c r="AL64" i="16"/>
  <c r="AM64" i="16" s="1"/>
  <c r="AL60" i="16"/>
  <c r="AM60" i="16" s="1"/>
  <c r="AL56" i="16"/>
  <c r="AM56" i="16" s="1"/>
  <c r="AL52" i="16"/>
  <c r="AM52" i="16" s="1"/>
  <c r="AL48" i="16"/>
  <c r="AM48" i="16" s="1"/>
  <c r="AL44" i="16"/>
  <c r="AM44" i="16" s="1"/>
  <c r="AM42" i="16"/>
  <c r="AL40" i="16"/>
  <c r="AM40" i="16" s="1"/>
  <c r="AM38" i="16"/>
  <c r="AL36" i="16"/>
  <c r="AM36" i="16" s="1"/>
  <c r="AM34" i="16"/>
  <c r="AL32" i="16"/>
  <c r="AM32" i="16" s="1"/>
  <c r="AL28" i="16"/>
  <c r="AM28" i="16" s="1"/>
  <c r="AL24" i="16"/>
  <c r="AM24" i="16" s="1"/>
  <c r="AL20" i="16"/>
  <c r="AM20" i="16" s="1"/>
  <c r="AL16" i="16"/>
  <c r="AM16" i="16" s="1"/>
  <c r="AM10" i="16"/>
  <c r="AL8" i="16"/>
  <c r="AM8" i="16" s="1"/>
  <c r="AM6" i="16"/>
  <c r="AL4" i="16"/>
  <c r="AM4" i="16" s="1"/>
  <c r="AL126" i="16"/>
  <c r="AM126" i="16" s="1"/>
  <c r="AL94" i="16"/>
  <c r="AM94" i="16" s="1"/>
  <c r="AL62" i="16"/>
  <c r="AM62" i="16" s="1"/>
  <c r="AL30" i="16"/>
  <c r="AM30" i="16" s="1"/>
  <c r="AM12" i="16"/>
  <c r="AL154" i="16"/>
  <c r="AM154" i="16" s="1"/>
  <c r="AL122" i="16"/>
  <c r="AM122" i="16" s="1"/>
  <c r="AL90" i="16"/>
  <c r="AM90" i="16" s="1"/>
  <c r="AL58" i="16"/>
  <c r="AM58" i="16" s="1"/>
  <c r="AL26" i="16"/>
  <c r="AM26" i="16" s="1"/>
  <c r="AL150" i="16"/>
  <c r="AM150" i="16" s="1"/>
  <c r="AL118" i="16"/>
  <c r="AM118" i="16" s="1"/>
  <c r="AL86" i="16"/>
  <c r="AM86" i="16" s="1"/>
  <c r="AL54" i="16"/>
  <c r="AM54" i="16" s="1"/>
  <c r="AL22" i="16"/>
  <c r="AM22" i="16" s="1"/>
  <c r="AL146" i="16"/>
  <c r="AM146" i="16" s="1"/>
  <c r="AL114" i="16"/>
  <c r="AM114" i="16" s="1"/>
  <c r="AL82" i="16"/>
  <c r="AM82" i="16" s="1"/>
  <c r="AL50" i="16"/>
  <c r="AM50" i="16" s="1"/>
  <c r="AL18" i="16"/>
  <c r="AM18" i="16" s="1"/>
  <c r="AL361" i="16"/>
  <c r="AM361" i="16" s="1"/>
  <c r="AL359" i="16"/>
  <c r="AM359" i="16" s="1"/>
  <c r="AL357" i="16"/>
  <c r="AM357" i="16" s="1"/>
  <c r="AL355" i="16"/>
  <c r="AM355" i="16" s="1"/>
  <c r="AL353" i="16"/>
  <c r="AM353" i="16" s="1"/>
  <c r="AL351" i="16"/>
  <c r="AM351" i="16" s="1"/>
  <c r="AL349" i="16"/>
  <c r="AM349" i="16" s="1"/>
  <c r="AL347" i="16"/>
  <c r="AM347" i="16" s="1"/>
  <c r="AL345" i="16"/>
  <c r="AM345" i="16" s="1"/>
  <c r="AL343" i="16"/>
  <c r="AM343" i="16" s="1"/>
  <c r="AL341" i="16"/>
  <c r="AM341" i="16" s="1"/>
  <c r="AL339" i="16"/>
  <c r="AM339" i="16" s="1"/>
  <c r="AL337" i="16"/>
  <c r="AM337" i="16" s="1"/>
  <c r="AL335" i="16"/>
  <c r="AM335" i="16" s="1"/>
  <c r="AL333" i="16"/>
  <c r="AM333" i="16" s="1"/>
  <c r="AL331" i="16"/>
  <c r="AM331" i="16" s="1"/>
  <c r="AL329" i="16"/>
  <c r="AM329" i="16" s="1"/>
  <c r="AL327" i="16"/>
  <c r="AM327" i="16" s="1"/>
  <c r="AL325" i="16"/>
  <c r="AM325" i="16" s="1"/>
  <c r="AL323" i="16"/>
  <c r="AM323" i="16" s="1"/>
  <c r="AL321" i="16"/>
  <c r="AM321" i="16" s="1"/>
  <c r="AL319" i="16"/>
  <c r="AM319" i="16" s="1"/>
  <c r="AL317" i="16"/>
  <c r="AM317" i="16" s="1"/>
  <c r="AL315" i="16"/>
  <c r="AM315" i="16" s="1"/>
  <c r="AL313" i="16"/>
  <c r="AM313" i="16" s="1"/>
  <c r="AL311" i="16"/>
  <c r="AM311" i="16" s="1"/>
  <c r="AL309" i="16"/>
  <c r="AM309" i="16" s="1"/>
  <c r="AL307" i="16"/>
  <c r="AM307" i="16" s="1"/>
  <c r="AL305" i="16"/>
  <c r="AM305" i="16" s="1"/>
  <c r="AL303" i="16"/>
  <c r="AM303" i="16" s="1"/>
  <c r="AL301" i="16"/>
  <c r="AM301" i="16" s="1"/>
  <c r="AL299" i="16"/>
  <c r="AM299" i="16" s="1"/>
  <c r="AL297" i="16"/>
  <c r="AM297" i="16" s="1"/>
  <c r="AL295" i="16"/>
  <c r="AM295" i="16" s="1"/>
  <c r="AL293" i="16"/>
  <c r="AM293" i="16" s="1"/>
  <c r="AL291" i="16"/>
  <c r="AM291" i="16" s="1"/>
  <c r="AL289" i="16"/>
  <c r="AM289" i="16" s="1"/>
  <c r="AL287" i="16"/>
  <c r="AM287" i="16" s="1"/>
  <c r="AL285" i="16"/>
  <c r="AM285" i="16" s="1"/>
  <c r="AL283" i="16"/>
  <c r="AM283" i="16" s="1"/>
  <c r="AL281" i="16"/>
  <c r="AM281" i="16" s="1"/>
  <c r="AL279" i="16"/>
  <c r="AM279" i="16" s="1"/>
  <c r="AL277" i="16"/>
  <c r="AM277" i="16" s="1"/>
  <c r="AL275" i="16"/>
  <c r="AM275" i="16" s="1"/>
  <c r="AL273" i="16"/>
  <c r="AM273" i="16" s="1"/>
  <c r="AL271" i="16"/>
  <c r="AM271" i="16" s="1"/>
  <c r="AL269" i="16"/>
  <c r="AM269" i="16" s="1"/>
  <c r="AL267" i="16"/>
  <c r="AM267" i="16" s="1"/>
  <c r="AL265" i="16"/>
  <c r="AM265" i="16" s="1"/>
  <c r="AL263" i="16"/>
  <c r="AM263" i="16" s="1"/>
  <c r="AL261" i="16"/>
  <c r="AM261" i="16" s="1"/>
  <c r="AL259" i="16"/>
  <c r="AM259" i="16" s="1"/>
  <c r="AL257" i="16"/>
  <c r="AM257" i="16" s="1"/>
  <c r="AL255" i="16"/>
  <c r="AM255" i="16" s="1"/>
  <c r="AL253" i="16"/>
  <c r="AM253" i="16" s="1"/>
  <c r="AL251" i="16"/>
  <c r="AM251" i="16" s="1"/>
  <c r="AL249" i="16"/>
  <c r="AM249" i="16" s="1"/>
  <c r="AL247" i="16"/>
  <c r="AM247" i="16" s="1"/>
  <c r="AL245" i="16"/>
  <c r="AM245" i="16" s="1"/>
  <c r="AL243" i="16"/>
  <c r="AM243" i="16" s="1"/>
  <c r="AL241" i="16"/>
  <c r="AM241" i="16" s="1"/>
  <c r="AL239" i="16"/>
  <c r="AM239" i="16" s="1"/>
  <c r="AL237" i="16"/>
  <c r="AM237" i="16" s="1"/>
  <c r="AL235" i="16"/>
  <c r="AM235" i="16" s="1"/>
  <c r="AL233" i="16"/>
  <c r="AM233" i="16" s="1"/>
  <c r="AL231" i="16"/>
  <c r="AM231" i="16" s="1"/>
  <c r="AL229" i="16"/>
  <c r="AM229" i="16" s="1"/>
  <c r="AL227" i="16"/>
  <c r="AM227" i="16" s="1"/>
  <c r="AL225" i="16"/>
  <c r="AM225" i="16" s="1"/>
  <c r="AL223" i="16"/>
  <c r="AM223" i="16" s="1"/>
  <c r="AL221" i="16"/>
  <c r="AM221" i="16" s="1"/>
  <c r="AL219" i="16"/>
  <c r="AM219" i="16" s="1"/>
  <c r="AL217" i="16"/>
  <c r="AM217" i="16" s="1"/>
  <c r="AL215" i="16"/>
  <c r="AM215" i="16" s="1"/>
  <c r="AL213" i="16"/>
  <c r="AM213" i="16" s="1"/>
  <c r="AL211" i="16"/>
  <c r="AM211" i="16" s="1"/>
  <c r="AL209" i="16"/>
  <c r="AM209" i="16" s="1"/>
  <c r="AL207" i="16"/>
  <c r="AM207" i="16" s="1"/>
  <c r="AL205" i="16"/>
  <c r="AM205" i="16" s="1"/>
  <c r="AL203" i="16"/>
  <c r="AM203" i="16" s="1"/>
  <c r="AL201" i="16"/>
  <c r="AM201" i="16" s="1"/>
  <c r="AL199" i="16"/>
  <c r="AM199" i="16" s="1"/>
  <c r="AL197" i="16"/>
  <c r="AM197" i="16" s="1"/>
  <c r="AL195" i="16"/>
  <c r="AM195" i="16" s="1"/>
  <c r="AL193" i="16"/>
  <c r="AM193" i="16" s="1"/>
  <c r="AL191" i="16"/>
  <c r="AM191" i="16" s="1"/>
  <c r="AL189" i="16"/>
  <c r="AM189" i="16" s="1"/>
  <c r="AL187" i="16"/>
  <c r="AM187" i="16" s="1"/>
  <c r="AL185" i="16"/>
  <c r="AM185" i="16" s="1"/>
  <c r="AL183" i="16"/>
  <c r="AM183" i="16" s="1"/>
  <c r="AL181" i="16"/>
  <c r="AM181" i="16" s="1"/>
  <c r="AL179" i="16"/>
  <c r="AM179" i="16" s="1"/>
  <c r="AL177" i="16"/>
  <c r="AM177" i="16" s="1"/>
  <c r="AL175" i="16"/>
  <c r="AM175" i="16" s="1"/>
  <c r="AL173" i="16"/>
  <c r="AM173" i="16" s="1"/>
  <c r="AL171" i="16"/>
  <c r="AM171" i="16" s="1"/>
  <c r="AL169" i="16"/>
  <c r="AM169" i="16" s="1"/>
  <c r="AL167" i="16"/>
  <c r="AM167" i="16" s="1"/>
  <c r="AL165" i="16"/>
  <c r="AM165" i="16" s="1"/>
  <c r="AL163" i="16"/>
  <c r="AM163" i="16" s="1"/>
  <c r="AL161" i="16"/>
  <c r="AM161" i="16" s="1"/>
  <c r="AL159" i="16"/>
  <c r="AM159" i="16" s="1"/>
  <c r="AL157" i="16"/>
  <c r="AM157" i="16" s="1"/>
  <c r="AL155" i="16"/>
  <c r="AM155" i="16" s="1"/>
  <c r="AL153" i="16"/>
  <c r="AM153" i="16" s="1"/>
  <c r="AL151" i="16"/>
  <c r="AM151" i="16" s="1"/>
  <c r="AL149" i="16"/>
  <c r="AM149" i="16" s="1"/>
  <c r="AL147" i="16"/>
  <c r="AM147" i="16" s="1"/>
  <c r="AL145" i="16"/>
  <c r="AM145" i="16" s="1"/>
  <c r="AL143" i="16"/>
  <c r="AM143" i="16" s="1"/>
  <c r="AL141" i="16"/>
  <c r="AM141" i="16" s="1"/>
  <c r="AL139" i="16"/>
  <c r="AM139" i="16" s="1"/>
  <c r="AL137" i="16"/>
  <c r="AM137" i="16" s="1"/>
  <c r="AL135" i="16"/>
  <c r="AM135" i="16" s="1"/>
  <c r="AL133" i="16"/>
  <c r="AM133" i="16" s="1"/>
  <c r="AL131" i="16"/>
  <c r="AM131" i="16" s="1"/>
  <c r="AL129" i="16"/>
  <c r="AM129" i="16" s="1"/>
  <c r="AL127" i="16"/>
  <c r="AM127" i="16" s="1"/>
  <c r="AL125" i="16"/>
  <c r="AM125" i="16" s="1"/>
  <c r="AL123" i="16"/>
  <c r="AM123" i="16" s="1"/>
  <c r="AL121" i="16"/>
  <c r="AM121" i="16" s="1"/>
  <c r="AL119" i="16"/>
  <c r="AM119" i="16" s="1"/>
  <c r="AL117" i="16"/>
  <c r="AM117" i="16" s="1"/>
  <c r="AL115" i="16"/>
  <c r="AM115" i="16" s="1"/>
  <c r="AL113" i="16"/>
  <c r="AM113" i="16" s="1"/>
  <c r="AL111" i="16"/>
  <c r="AM111" i="16" s="1"/>
  <c r="AL109" i="16"/>
  <c r="AM109" i="16" s="1"/>
  <c r="AL107" i="16"/>
  <c r="AM107" i="16" s="1"/>
  <c r="AL105" i="16"/>
  <c r="AM105" i="16" s="1"/>
  <c r="AL103" i="16"/>
  <c r="AM103" i="16" s="1"/>
  <c r="AL101" i="16"/>
  <c r="AM101" i="16" s="1"/>
  <c r="AL99" i="16"/>
  <c r="AM99" i="16" s="1"/>
  <c r="AL97" i="16"/>
  <c r="AM97" i="16" s="1"/>
  <c r="AL95" i="16"/>
  <c r="AM95" i="16" s="1"/>
  <c r="AL93" i="16"/>
  <c r="AM93" i="16" s="1"/>
  <c r="AL91" i="16"/>
  <c r="AM91" i="16" s="1"/>
  <c r="AL89" i="16"/>
  <c r="AM89" i="16" s="1"/>
  <c r="AL87" i="16"/>
  <c r="AM87" i="16" s="1"/>
  <c r="AL85" i="16"/>
  <c r="AM85" i="16" s="1"/>
  <c r="AL83" i="16"/>
  <c r="AM83" i="16" s="1"/>
  <c r="AL81" i="16"/>
  <c r="AM81" i="16" s="1"/>
  <c r="AL79" i="16"/>
  <c r="AM79" i="16" s="1"/>
  <c r="AL77" i="16"/>
  <c r="AM77" i="16" s="1"/>
  <c r="AL75" i="16"/>
  <c r="AM75" i="16" s="1"/>
  <c r="AL73" i="16"/>
  <c r="AM73" i="16" s="1"/>
  <c r="AL71" i="16"/>
  <c r="AM71" i="16" s="1"/>
  <c r="AL69" i="16"/>
  <c r="AM69" i="16" s="1"/>
  <c r="AL67" i="16"/>
  <c r="AM67" i="16" s="1"/>
  <c r="AL65" i="16"/>
  <c r="AM65" i="16" s="1"/>
  <c r="AL63" i="16"/>
  <c r="AM63" i="16" s="1"/>
  <c r="AL61" i="16"/>
  <c r="AM61" i="16" s="1"/>
  <c r="AL59" i="16"/>
  <c r="AM59" i="16" s="1"/>
  <c r="AL57" i="16"/>
  <c r="AM57" i="16" s="1"/>
  <c r="AL55" i="16"/>
  <c r="AM55" i="16" s="1"/>
  <c r="AL53" i="16"/>
  <c r="AM53" i="16" s="1"/>
  <c r="AL51" i="16"/>
  <c r="AM51" i="16" s="1"/>
  <c r="AL49" i="16"/>
  <c r="AM49" i="16" s="1"/>
  <c r="AL47" i="16"/>
  <c r="AM47" i="16" s="1"/>
  <c r="AL45" i="16"/>
  <c r="AM45" i="16" s="1"/>
  <c r="AL43" i="16"/>
  <c r="AM43" i="16" s="1"/>
  <c r="AL41" i="16"/>
  <c r="AM41" i="16" s="1"/>
  <c r="AL39" i="16"/>
  <c r="AM39" i="16" s="1"/>
  <c r="AL37" i="16"/>
  <c r="AM37" i="16" s="1"/>
  <c r="AL35" i="16"/>
  <c r="AM35" i="16" s="1"/>
  <c r="AL33" i="16"/>
  <c r="AM33" i="16" s="1"/>
  <c r="AL31" i="16"/>
  <c r="AM31" i="16" s="1"/>
  <c r="AL29" i="16"/>
  <c r="AM29" i="16" s="1"/>
  <c r="AL27" i="16"/>
  <c r="AM27" i="16" s="1"/>
  <c r="AL25" i="16"/>
  <c r="AM25" i="16" s="1"/>
  <c r="AL23" i="16"/>
  <c r="AM23" i="16" s="1"/>
  <c r="AL21" i="16"/>
  <c r="AM21" i="16" s="1"/>
  <c r="AL19" i="16"/>
  <c r="AM19" i="16" s="1"/>
  <c r="AL17" i="16"/>
  <c r="AM17" i="16" s="1"/>
  <c r="AL15" i="16"/>
  <c r="AM15" i="16" s="1"/>
  <c r="AL13" i="16"/>
  <c r="AM13" i="16" s="1"/>
  <c r="AL11" i="16"/>
  <c r="AM11" i="16" s="1"/>
  <c r="AL9" i="16"/>
  <c r="AM9" i="16" s="1"/>
  <c r="AL7" i="16"/>
  <c r="AM7" i="16" s="1"/>
  <c r="AL5" i="16"/>
  <c r="AM5" i="16" s="1"/>
  <c r="AL3" i="16"/>
  <c r="AM3" i="16" s="1"/>
  <c r="AL142" i="16"/>
  <c r="AM142" i="16" s="1"/>
  <c r="AL14" i="16"/>
  <c r="AM14" i="16" s="1"/>
  <c r="AJ742" i="16"/>
  <c r="AE354" i="16"/>
  <c r="AG354" i="16" s="1"/>
  <c r="AB829" i="16"/>
  <c r="AC829" i="16" s="1"/>
  <c r="AD829" i="16" s="1"/>
  <c r="AE738" i="16"/>
  <c r="AE291" i="16"/>
  <c r="AB732" i="16"/>
  <c r="Y5" i="16"/>
  <c r="Z5" i="16" s="1"/>
  <c r="AE701" i="16"/>
  <c r="AG701" i="16" s="1"/>
  <c r="AE243" i="16"/>
  <c r="AG243" i="16" s="1"/>
  <c r="AB338" i="16"/>
  <c r="AE635" i="16"/>
  <c r="AG635" i="16" s="1"/>
  <c r="AE181" i="16"/>
  <c r="AE570" i="16"/>
  <c r="AE122" i="16"/>
  <c r="AE523" i="16"/>
  <c r="AG523" i="16" s="1"/>
  <c r="AE74" i="16"/>
  <c r="AG74" i="16" s="1"/>
  <c r="AE461" i="16"/>
  <c r="AG461" i="16" s="1"/>
  <c r="AE53" i="16"/>
  <c r="AG53" i="16" s="1"/>
  <c r="AE413" i="16"/>
  <c r="AG413" i="16" s="1"/>
  <c r="AE11" i="16"/>
  <c r="AB679" i="16"/>
  <c r="AE679" i="16"/>
  <c r="AG679" i="16" s="1"/>
  <c r="AE663" i="16"/>
  <c r="AG663" i="16" s="1"/>
  <c r="AB663" i="16"/>
  <c r="AC663" i="16" s="1"/>
  <c r="AD663" i="16" s="1"/>
  <c r="AB655" i="16"/>
  <c r="AC655" i="16" s="1"/>
  <c r="AD655" i="16" s="1"/>
  <c r="AE655" i="16"/>
  <c r="AB639" i="16"/>
  <c r="AC639" i="16" s="1"/>
  <c r="AD639" i="16" s="1"/>
  <c r="AE639" i="16"/>
  <c r="AB631" i="16"/>
  <c r="AE631" i="16"/>
  <c r="AG631" i="16" s="1"/>
  <c r="AB599" i="16"/>
  <c r="AC599" i="16" s="1"/>
  <c r="AD599" i="16" s="1"/>
  <c r="AE599" i="16"/>
  <c r="AB591" i="16"/>
  <c r="AC591" i="16" s="1"/>
  <c r="AD591" i="16" s="1"/>
  <c r="AE591" i="16"/>
  <c r="AB575" i="16"/>
  <c r="AC575" i="16" s="1"/>
  <c r="AD575" i="16" s="1"/>
  <c r="AE575" i="16"/>
  <c r="AB567" i="16"/>
  <c r="AE567" i="16"/>
  <c r="AG567" i="16" s="1"/>
  <c r="AE551" i="16"/>
  <c r="AB551" i="16"/>
  <c r="AC551" i="16" s="1"/>
  <c r="AD551" i="16" s="1"/>
  <c r="AB543" i="16"/>
  <c r="AC543" i="16" s="1"/>
  <c r="AD543" i="16" s="1"/>
  <c r="AE543" i="16"/>
  <c r="AG543" i="16" s="1"/>
  <c r="AB527" i="16"/>
  <c r="AC527" i="16" s="1"/>
  <c r="AD527" i="16" s="1"/>
  <c r="AE527" i="16"/>
  <c r="AG527" i="16" s="1"/>
  <c r="AB519" i="16"/>
  <c r="AE519" i="16"/>
  <c r="AG519" i="16" s="1"/>
  <c r="AE511" i="16"/>
  <c r="AG511" i="16" s="1"/>
  <c r="AB511" i="16"/>
  <c r="AC511" i="16" s="1"/>
  <c r="AD511" i="16" s="1"/>
  <c r="AB503" i="16"/>
  <c r="AC503" i="16" s="1"/>
  <c r="AD503" i="16" s="1"/>
  <c r="AE503" i="16"/>
  <c r="AE495" i="16"/>
  <c r="AG495" i="16" s="1"/>
  <c r="AB495" i="16"/>
  <c r="AB487" i="16"/>
  <c r="AE487" i="16"/>
  <c r="AB479" i="16"/>
  <c r="AC479" i="16" s="1"/>
  <c r="AD479" i="16" s="1"/>
  <c r="AE479" i="16"/>
  <c r="AG479" i="16" s="1"/>
  <c r="AE471" i="16"/>
  <c r="AG471" i="16" s="1"/>
  <c r="AB471" i="16"/>
  <c r="AB455" i="16"/>
  <c r="AC455" i="16" s="1"/>
  <c r="AD455" i="16" s="1"/>
  <c r="AE455" i="16"/>
  <c r="AG455" i="16" s="1"/>
  <c r="AB447" i="16"/>
  <c r="AE447" i="16"/>
  <c r="AG447" i="16" s="1"/>
  <c r="AB439" i="16"/>
  <c r="AC439" i="16" s="1"/>
  <c r="AD439" i="16" s="1"/>
  <c r="AE439" i="16"/>
  <c r="AB423" i="16"/>
  <c r="AC423" i="16" s="1"/>
  <c r="AD423" i="16" s="1"/>
  <c r="AE423" i="16"/>
  <c r="AB415" i="16"/>
  <c r="AC415" i="16" s="1"/>
  <c r="AD415" i="16" s="1"/>
  <c r="AE415" i="16"/>
  <c r="AG415" i="16" s="1"/>
  <c r="AE407" i="16"/>
  <c r="AB407" i="16"/>
  <c r="AC407" i="16" s="1"/>
  <c r="AD407" i="16" s="1"/>
  <c r="AB399" i="16"/>
  <c r="AC399" i="16" s="1"/>
  <c r="AD399" i="16" s="1"/>
  <c r="AE399" i="16"/>
  <c r="AG399" i="16" s="1"/>
  <c r="AB391" i="16"/>
  <c r="AC391" i="16" s="1"/>
  <c r="AD391" i="16" s="1"/>
  <c r="AE391" i="16"/>
  <c r="AE383" i="16"/>
  <c r="AG383" i="16" s="1"/>
  <c r="AB383" i="16"/>
  <c r="AB375" i="16"/>
  <c r="AE375" i="16"/>
  <c r="AE367" i="16"/>
  <c r="AG367" i="16" s="1"/>
  <c r="AB367" i="16"/>
  <c r="AC367" i="16" s="1"/>
  <c r="AD367" i="16" s="1"/>
  <c r="AB359" i="16"/>
  <c r="AC359" i="16" s="1"/>
  <c r="AD359" i="16" s="1"/>
  <c r="AE359" i="16"/>
  <c r="AB351" i="16"/>
  <c r="AC351" i="16" s="1"/>
  <c r="AD351" i="16" s="1"/>
  <c r="AE351" i="16"/>
  <c r="AE343" i="16"/>
  <c r="AB343" i="16"/>
  <c r="AC343" i="16" s="1"/>
  <c r="AD343" i="16" s="1"/>
  <c r="AB327" i="16"/>
  <c r="AC327" i="16" s="1"/>
  <c r="AD327" i="16" s="1"/>
  <c r="AE327" i="16"/>
  <c r="AG327" i="16" s="1"/>
  <c r="AB319" i="16"/>
  <c r="AC319" i="16" s="1"/>
  <c r="AD319" i="16" s="1"/>
  <c r="AE319" i="16"/>
  <c r="AB311" i="16"/>
  <c r="AC311" i="16" s="1"/>
  <c r="AD311" i="16" s="1"/>
  <c r="AE311" i="16"/>
  <c r="AE303" i="16"/>
  <c r="AB303" i="16"/>
  <c r="AC303" i="16" s="1"/>
  <c r="AD303" i="16" s="1"/>
  <c r="AB295" i="16"/>
  <c r="AC295" i="16" s="1"/>
  <c r="AD295" i="16" s="1"/>
  <c r="AE295" i="16"/>
  <c r="AG295" i="16" s="1"/>
  <c r="AB287" i="16"/>
  <c r="AC287" i="16" s="1"/>
  <c r="AD287" i="16" s="1"/>
  <c r="AE287" i="16"/>
  <c r="AE279" i="16"/>
  <c r="AG279" i="16" s="1"/>
  <c r="AB279" i="16"/>
  <c r="AB271" i="16"/>
  <c r="AE271" i="16"/>
  <c r="AG271" i="16" s="1"/>
  <c r="AB263" i="16"/>
  <c r="AC263" i="16" s="1"/>
  <c r="AD263" i="16" s="1"/>
  <c r="AE263" i="16"/>
  <c r="AG263" i="16" s="1"/>
  <c r="AE255" i="16"/>
  <c r="AG255" i="16" s="1"/>
  <c r="AB255" i="16"/>
  <c r="AC255" i="16" s="1"/>
  <c r="AD255" i="16" s="1"/>
  <c r="AB247" i="16"/>
  <c r="AC247" i="16" s="1"/>
  <c r="AD247" i="16" s="1"/>
  <c r="AE247" i="16"/>
  <c r="AE239" i="16"/>
  <c r="AB239" i="16"/>
  <c r="AC239" i="16" s="1"/>
  <c r="AD239" i="16" s="1"/>
  <c r="AB231" i="16"/>
  <c r="AC231" i="16" s="1"/>
  <c r="AD231" i="16" s="1"/>
  <c r="AE231" i="16"/>
  <c r="AG231" i="16" s="1"/>
  <c r="AB223" i="16"/>
  <c r="AC223" i="16" s="1"/>
  <c r="AD223" i="16" s="1"/>
  <c r="AE223" i="16"/>
  <c r="AE215" i="16"/>
  <c r="AG215" i="16" s="1"/>
  <c r="AB215" i="16"/>
  <c r="AE207" i="16"/>
  <c r="AB207" i="16"/>
  <c r="AC207" i="16" s="1"/>
  <c r="AD207" i="16" s="1"/>
  <c r="AB199" i="16"/>
  <c r="AC199" i="16" s="1"/>
  <c r="AD199" i="16" s="1"/>
  <c r="AE199" i="16"/>
  <c r="AG199" i="16" s="1"/>
  <c r="AB191" i="16"/>
  <c r="AC191" i="16" s="1"/>
  <c r="AD191" i="16" s="1"/>
  <c r="AE191" i="16"/>
  <c r="AB183" i="16"/>
  <c r="AC183" i="16" s="1"/>
  <c r="AD183" i="16" s="1"/>
  <c r="AE183" i="16"/>
  <c r="AE175" i="16"/>
  <c r="AB175" i="16"/>
  <c r="AC175" i="16" s="1"/>
  <c r="AD175" i="16" s="1"/>
  <c r="AB167" i="16"/>
  <c r="AE167" i="16"/>
  <c r="AG167" i="16" s="1"/>
  <c r="AB159" i="16"/>
  <c r="AC159" i="16" s="1"/>
  <c r="AD159" i="16" s="1"/>
  <c r="AE159" i="16"/>
  <c r="AE151" i="16"/>
  <c r="AG151" i="16" s="1"/>
  <c r="AB151" i="16"/>
  <c r="AB143" i="16"/>
  <c r="AC143" i="16" s="1"/>
  <c r="AD143" i="16" s="1"/>
  <c r="AE143" i="16"/>
  <c r="AG143" i="16" s="1"/>
  <c r="AB135" i="16"/>
  <c r="AC135" i="16" s="1"/>
  <c r="AD135" i="16" s="1"/>
  <c r="AE135" i="16"/>
  <c r="AB119" i="16"/>
  <c r="AC119" i="16" s="1"/>
  <c r="AD119" i="16" s="1"/>
  <c r="AE119" i="16"/>
  <c r="AG119" i="16" s="1"/>
  <c r="AE111" i="16"/>
  <c r="AG111" i="16" s="1"/>
  <c r="AB111" i="16"/>
  <c r="AB103" i="16"/>
  <c r="AE103" i="16"/>
  <c r="AG103" i="16" s="1"/>
  <c r="AB95" i="16"/>
  <c r="AE95" i="16"/>
  <c r="AG95" i="16" s="1"/>
  <c r="AE87" i="16"/>
  <c r="AG87" i="16" s="1"/>
  <c r="AB87" i="16"/>
  <c r="AE79" i="16"/>
  <c r="AG79" i="16" s="1"/>
  <c r="AB79" i="16"/>
  <c r="AB71" i="16"/>
  <c r="AE71" i="16"/>
  <c r="AG71" i="16" s="1"/>
  <c r="AB63" i="16"/>
  <c r="AC63" i="16" s="1"/>
  <c r="AD63" i="16" s="1"/>
  <c r="AE63" i="16"/>
  <c r="AG63" i="16" s="1"/>
  <c r="AB55" i="16"/>
  <c r="AC55" i="16" s="1"/>
  <c r="AD55" i="16" s="1"/>
  <c r="AE55" i="16"/>
  <c r="AG55" i="16" s="1"/>
  <c r="AE47" i="16"/>
  <c r="AG47" i="16" s="1"/>
  <c r="AB47" i="16"/>
  <c r="AC47" i="16" s="1"/>
  <c r="AD47" i="16" s="1"/>
  <c r="AB39" i="16"/>
  <c r="AE39" i="16"/>
  <c r="AG39" i="16" s="1"/>
  <c r="AB31" i="16"/>
  <c r="AE31" i="16"/>
  <c r="AG31" i="16" s="1"/>
  <c r="AE23" i="16"/>
  <c r="AG23" i="16" s="1"/>
  <c r="AB23" i="16"/>
  <c r="AC23" i="16" s="1"/>
  <c r="AD23" i="16" s="1"/>
  <c r="AB15" i="16"/>
  <c r="AC15" i="16" s="1"/>
  <c r="AD15" i="16" s="1"/>
  <c r="AE15" i="16"/>
  <c r="AB7" i="16"/>
  <c r="AE7" i="16"/>
  <c r="AG7" i="16" s="1"/>
  <c r="AE1238" i="16"/>
  <c r="AG1238" i="16" s="1"/>
  <c r="AE1222" i="16"/>
  <c r="AG1222" i="16" s="1"/>
  <c r="AE1206" i="16"/>
  <c r="AG1206" i="16" s="1"/>
  <c r="AE1190" i="16"/>
  <c r="AE1174" i="16"/>
  <c r="AG1174" i="16" s="1"/>
  <c r="AE1158" i="16"/>
  <c r="AE1142" i="16"/>
  <c r="AE1126" i="16"/>
  <c r="AG1126" i="16" s="1"/>
  <c r="AE1110" i="16"/>
  <c r="AG1110" i="16" s="1"/>
  <c r="AE1094" i="16"/>
  <c r="AG1094" i="16" s="1"/>
  <c r="AE1078" i="16"/>
  <c r="AG1078" i="16" s="1"/>
  <c r="AE1062" i="16"/>
  <c r="AG1062" i="16" s="1"/>
  <c r="AE1046" i="16"/>
  <c r="AG1046" i="16" s="1"/>
  <c r="AE1030" i="16"/>
  <c r="AG1030" i="16" s="1"/>
  <c r="AE1014" i="16"/>
  <c r="AE998" i="16"/>
  <c r="AG998" i="16" s="1"/>
  <c r="AE982" i="16"/>
  <c r="AG982" i="16" s="1"/>
  <c r="AE966" i="16"/>
  <c r="AG966" i="16" s="1"/>
  <c r="AE950" i="16"/>
  <c r="AG950" i="16" s="1"/>
  <c r="AE934" i="16"/>
  <c r="AE918" i="16"/>
  <c r="AG918" i="16" s="1"/>
  <c r="AE902" i="16"/>
  <c r="AE880" i="16"/>
  <c r="AE857" i="16"/>
  <c r="AG857" i="16" s="1"/>
  <c r="AE839" i="16"/>
  <c r="AE816" i="16"/>
  <c r="AG816" i="16" s="1"/>
  <c r="AE791" i="16"/>
  <c r="AG791" i="16" s="1"/>
  <c r="AE767" i="16"/>
  <c r="AE671" i="16"/>
  <c r="AG671" i="16" s="1"/>
  <c r="AE598" i="16"/>
  <c r="AB1197" i="16"/>
  <c r="AB1149" i="16"/>
  <c r="AC1149" i="16" s="1"/>
  <c r="AD1149" i="16" s="1"/>
  <c r="AB1090" i="16"/>
  <c r="AC1090" i="16" s="1"/>
  <c r="AD1090" i="16" s="1"/>
  <c r="AB1005" i="16"/>
  <c r="AB927" i="16"/>
  <c r="AC927" i="16" s="1"/>
  <c r="AD927" i="16" s="1"/>
  <c r="AB608" i="16"/>
  <c r="AB792" i="16"/>
  <c r="AC792" i="16" s="1"/>
  <c r="AD792" i="16" s="1"/>
  <c r="AE792" i="16"/>
  <c r="AG792" i="16" s="1"/>
  <c r="AE784" i="16"/>
  <c r="AB784" i="16"/>
  <c r="AC784" i="16" s="1"/>
  <c r="AD784" i="16" s="1"/>
  <c r="AE776" i="16"/>
  <c r="AG776" i="16" s="1"/>
  <c r="AB776" i="16"/>
  <c r="AC776" i="16" s="1"/>
  <c r="AD776" i="16" s="1"/>
  <c r="AB768" i="16"/>
  <c r="AC768" i="16" s="1"/>
  <c r="AD768" i="16" s="1"/>
  <c r="AE768" i="16"/>
  <c r="AG768" i="16" s="1"/>
  <c r="AB752" i="16"/>
  <c r="AC752" i="16" s="1"/>
  <c r="AD752" i="16" s="1"/>
  <c r="AE752" i="16"/>
  <c r="AG752" i="16" s="1"/>
  <c r="AE744" i="16"/>
  <c r="AB744" i="16"/>
  <c r="AC744" i="16" s="1"/>
  <c r="AD744" i="16" s="1"/>
  <c r="AE736" i="16"/>
  <c r="AB736" i="16"/>
  <c r="AC736" i="16" s="1"/>
  <c r="AD736" i="16" s="1"/>
  <c r="AE728" i="16"/>
  <c r="AG728" i="16" s="1"/>
  <c r="AB728" i="16"/>
  <c r="AE712" i="16"/>
  <c r="AG712" i="16" s="1"/>
  <c r="AB712" i="16"/>
  <c r="AE704" i="16"/>
  <c r="AB704" i="16"/>
  <c r="AC704" i="16" s="1"/>
  <c r="AD704" i="16" s="1"/>
  <c r="AE696" i="16"/>
  <c r="AG696" i="16" s="1"/>
  <c r="AB696" i="16"/>
  <c r="AC696" i="16" s="1"/>
  <c r="AD696" i="16" s="1"/>
  <c r="AE688" i="16"/>
  <c r="AG688" i="16" s="1"/>
  <c r="AB688" i="16"/>
  <c r="AB680" i="16"/>
  <c r="AC680" i="16" s="1"/>
  <c r="AD680" i="16" s="1"/>
  <c r="AE680" i="16"/>
  <c r="AB672" i="16"/>
  <c r="AE672" i="16"/>
  <c r="AG672" i="16" s="1"/>
  <c r="AE664" i="16"/>
  <c r="AB664" i="16"/>
  <c r="AC664" i="16" s="1"/>
  <c r="AD664" i="16" s="1"/>
  <c r="AB656" i="16"/>
  <c r="AC656" i="16" s="1"/>
  <c r="AD656" i="16" s="1"/>
  <c r="AE656" i="16"/>
  <c r="AG656" i="16" s="1"/>
  <c r="AB648" i="16"/>
  <c r="AC648" i="16" s="1"/>
  <c r="AD648" i="16" s="1"/>
  <c r="AE648" i="16"/>
  <c r="AG648" i="16" s="1"/>
  <c r="AE640" i="16"/>
  <c r="AB640" i="16"/>
  <c r="AC640" i="16" s="1"/>
  <c r="AD640" i="16" s="1"/>
  <c r="AB632" i="16"/>
  <c r="AE632" i="16"/>
  <c r="AB624" i="16"/>
  <c r="AC624" i="16" s="1"/>
  <c r="AD624" i="16" s="1"/>
  <c r="AE624" i="16"/>
  <c r="AB616" i="16"/>
  <c r="AC616" i="16" s="1"/>
  <c r="AD616" i="16" s="1"/>
  <c r="AE616" i="16"/>
  <c r="AG616" i="16" s="1"/>
  <c r="AB600" i="16"/>
  <c r="AE600" i="16"/>
  <c r="AG600" i="16" s="1"/>
  <c r="AB592" i="16"/>
  <c r="AC592" i="16" s="1"/>
  <c r="AD592" i="16" s="1"/>
  <c r="AE592" i="16"/>
  <c r="AG592" i="16" s="1"/>
  <c r="AB584" i="16"/>
  <c r="AC584" i="16" s="1"/>
  <c r="AD584" i="16" s="1"/>
  <c r="AE584" i="16"/>
  <c r="AG584" i="16" s="1"/>
  <c r="AE576" i="16"/>
  <c r="AG576" i="16" s="1"/>
  <c r="AB576" i="16"/>
  <c r="AB568" i="16"/>
  <c r="AE568" i="16"/>
  <c r="AG568" i="16" s="1"/>
  <c r="AE560" i="16"/>
  <c r="AG560" i="16" s="1"/>
  <c r="AB560" i="16"/>
  <c r="AC560" i="16" s="1"/>
  <c r="AD560" i="16" s="1"/>
  <c r="AB552" i="16"/>
  <c r="AC552" i="16" s="1"/>
  <c r="AD552" i="16" s="1"/>
  <c r="AE552" i="16"/>
  <c r="AB544" i="16"/>
  <c r="AC544" i="16" s="1"/>
  <c r="AD544" i="16" s="1"/>
  <c r="AE544" i="16"/>
  <c r="AE536" i="16"/>
  <c r="AB536" i="16"/>
  <c r="AC536" i="16" s="1"/>
  <c r="AD536" i="16" s="1"/>
  <c r="AB528" i="16"/>
  <c r="AE528" i="16"/>
  <c r="AG528" i="16" s="1"/>
  <c r="AB520" i="16"/>
  <c r="AC520" i="16" s="1"/>
  <c r="AD520" i="16" s="1"/>
  <c r="AE520" i="16"/>
  <c r="AE512" i="16"/>
  <c r="AG512" i="16" s="1"/>
  <c r="AB512" i="16"/>
  <c r="AC512" i="16" s="1"/>
  <c r="AD512" i="16" s="1"/>
  <c r="AE504" i="16"/>
  <c r="AB504" i="16"/>
  <c r="AC504" i="16" s="1"/>
  <c r="AD504" i="16" s="1"/>
  <c r="AB496" i="16"/>
  <c r="AC496" i="16" s="1"/>
  <c r="AD496" i="16" s="1"/>
  <c r="AE496" i="16"/>
  <c r="AG496" i="16" s="1"/>
  <c r="AB488" i="16"/>
  <c r="AC488" i="16" s="1"/>
  <c r="AD488" i="16" s="1"/>
  <c r="AE488" i="16"/>
  <c r="AB480" i="16"/>
  <c r="AC480" i="16" s="1"/>
  <c r="AD480" i="16" s="1"/>
  <c r="AE480" i="16"/>
  <c r="AG480" i="16" s="1"/>
  <c r="AE472" i="16"/>
  <c r="AB472" i="16"/>
  <c r="AC472" i="16" s="1"/>
  <c r="AD472" i="16" s="1"/>
  <c r="AB464" i="16"/>
  <c r="AE464" i="16"/>
  <c r="AG464" i="16" s="1"/>
  <c r="AB456" i="16"/>
  <c r="AC456" i="16" s="1"/>
  <c r="AD456" i="16" s="1"/>
  <c r="AE456" i="16"/>
  <c r="AB448" i="16"/>
  <c r="AC448" i="16" s="1"/>
  <c r="AD448" i="16" s="1"/>
  <c r="AE448" i="16"/>
  <c r="AG448" i="16" s="1"/>
  <c r="AB440" i="16"/>
  <c r="AE440" i="16"/>
  <c r="AG440" i="16" s="1"/>
  <c r="AB432" i="16"/>
  <c r="AC432" i="16" s="1"/>
  <c r="AD432" i="16" s="1"/>
  <c r="AE432" i="16"/>
  <c r="AG432" i="16" s="1"/>
  <c r="AE424" i="16"/>
  <c r="AG424" i="16" s="1"/>
  <c r="AB424" i="16"/>
  <c r="AC424" i="16" s="1"/>
  <c r="AD424" i="16" s="1"/>
  <c r="AB416" i="16"/>
  <c r="AC416" i="16" s="1"/>
  <c r="AD416" i="16" s="1"/>
  <c r="AE416" i="16"/>
  <c r="AE408" i="16"/>
  <c r="AB408" i="16"/>
  <c r="AC408" i="16" s="1"/>
  <c r="AD408" i="16" s="1"/>
  <c r="AB400" i="16"/>
  <c r="AC400" i="16" s="1"/>
  <c r="AD400" i="16" s="1"/>
  <c r="AE400" i="16"/>
  <c r="AG400" i="16" s="1"/>
  <c r="AB392" i="16"/>
  <c r="AC392" i="16" s="1"/>
  <c r="AD392" i="16" s="1"/>
  <c r="AE392" i="16"/>
  <c r="AG392" i="16" s="1"/>
  <c r="AE384" i="16"/>
  <c r="AG384" i="16" s="1"/>
  <c r="AB384" i="16"/>
  <c r="AE376" i="16"/>
  <c r="AB376" i="16"/>
  <c r="AB368" i="16"/>
  <c r="AC368" i="16" s="1"/>
  <c r="AD368" i="16" s="1"/>
  <c r="AE368" i="16"/>
  <c r="AG368" i="16" s="1"/>
  <c r="AB360" i="16"/>
  <c r="AC360" i="16" s="1"/>
  <c r="AD360" i="16" s="1"/>
  <c r="AE360" i="16"/>
  <c r="AG360" i="16" s="1"/>
  <c r="AB352" i="16"/>
  <c r="AC352" i="16" s="1"/>
  <c r="AD352" i="16" s="1"/>
  <c r="AE352" i="16"/>
  <c r="AB336" i="16"/>
  <c r="AE336" i="16"/>
  <c r="AG336" i="16" s="1"/>
  <c r="AB328" i="16"/>
  <c r="AC328" i="16" s="1"/>
  <c r="AD328" i="16" s="1"/>
  <c r="AE328" i="16"/>
  <c r="AG328" i="16" s="1"/>
  <c r="AB320" i="16"/>
  <c r="AC320" i="16" s="1"/>
  <c r="AD320" i="16" s="1"/>
  <c r="AE320" i="16"/>
  <c r="AG320" i="16" s="1"/>
  <c r="AB312" i="16"/>
  <c r="AC312" i="16" s="1"/>
  <c r="AD312" i="16" s="1"/>
  <c r="AE312" i="16"/>
  <c r="AB304" i="16"/>
  <c r="AE304" i="16"/>
  <c r="AG304" i="16" s="1"/>
  <c r="AE296" i="16"/>
  <c r="AG296" i="16" s="1"/>
  <c r="AB296" i="16"/>
  <c r="AC296" i="16" s="1"/>
  <c r="AD296" i="16" s="1"/>
  <c r="AB288" i="16"/>
  <c r="AC288" i="16" s="1"/>
  <c r="AD288" i="16" s="1"/>
  <c r="AE288" i="16"/>
  <c r="AE280" i="16"/>
  <c r="AG280" i="16" s="1"/>
  <c r="AB280" i="16"/>
  <c r="AB272" i="16"/>
  <c r="AE272" i="16"/>
  <c r="AG272" i="16" s="1"/>
  <c r="AB264" i="16"/>
  <c r="AC264" i="16" s="1"/>
  <c r="AD264" i="16" s="1"/>
  <c r="AE264" i="16"/>
  <c r="AG264" i="16" s="1"/>
  <c r="AE256" i="16"/>
  <c r="AG256" i="16" s="1"/>
  <c r="AB256" i="16"/>
  <c r="AB240" i="16"/>
  <c r="AC240" i="16" s="1"/>
  <c r="AD240" i="16" s="1"/>
  <c r="AE240" i="16"/>
  <c r="AG240" i="16" s="1"/>
  <c r="AB232" i="16"/>
  <c r="AE232" i="16"/>
  <c r="AB224" i="16"/>
  <c r="AC224" i="16" s="1"/>
  <c r="AD224" i="16" s="1"/>
  <c r="AE224" i="16"/>
  <c r="AG224" i="16" s="1"/>
  <c r="AB208" i="16"/>
  <c r="AC208" i="16" s="1"/>
  <c r="AD208" i="16" s="1"/>
  <c r="AE208" i="16"/>
  <c r="AB200" i="16"/>
  <c r="AC200" i="16" s="1"/>
  <c r="AD200" i="16" s="1"/>
  <c r="AE200" i="16"/>
  <c r="AB192" i="16"/>
  <c r="AE192" i="16"/>
  <c r="AG192" i="16" s="1"/>
  <c r="AB184" i="16"/>
  <c r="AC184" i="16" s="1"/>
  <c r="AD184" i="16" s="1"/>
  <c r="AE184" i="16"/>
  <c r="AG184" i="16" s="1"/>
  <c r="AB176" i="16"/>
  <c r="AC176" i="16" s="1"/>
  <c r="AD176" i="16" s="1"/>
  <c r="AE176" i="16"/>
  <c r="AG176" i="16" s="1"/>
  <c r="AE168" i="16"/>
  <c r="AG168" i="16" s="1"/>
  <c r="AB168" i="16"/>
  <c r="AB160" i="16"/>
  <c r="AE160" i="16"/>
  <c r="AG160" i="16" s="1"/>
  <c r="AE152" i="16"/>
  <c r="AG152" i="16" s="1"/>
  <c r="AB152" i="16"/>
  <c r="AC152" i="16" s="1"/>
  <c r="AD152" i="16" s="1"/>
  <c r="AB144" i="16"/>
  <c r="AC144" i="16" s="1"/>
  <c r="AD144" i="16" s="1"/>
  <c r="AE144" i="16"/>
  <c r="AG144" i="16" s="1"/>
  <c r="AB136" i="16"/>
  <c r="AC136" i="16" s="1"/>
  <c r="AD136" i="16" s="1"/>
  <c r="AE136" i="16"/>
  <c r="AG136" i="16" s="1"/>
  <c r="AE128" i="16"/>
  <c r="AB128" i="16"/>
  <c r="AC128" i="16" s="1"/>
  <c r="AD128" i="16" s="1"/>
  <c r="AB112" i="16"/>
  <c r="AC112" i="16" s="1"/>
  <c r="AD112" i="16" s="1"/>
  <c r="AE112" i="16"/>
  <c r="AG112" i="16" s="1"/>
  <c r="AB104" i="16"/>
  <c r="AC104" i="16" s="1"/>
  <c r="AD104" i="16" s="1"/>
  <c r="AE104" i="16"/>
  <c r="AB96" i="16"/>
  <c r="AC96" i="16" s="1"/>
  <c r="AD96" i="16" s="1"/>
  <c r="AE96" i="16"/>
  <c r="AG96" i="16" s="1"/>
  <c r="AB80" i="16"/>
  <c r="AE80" i="16"/>
  <c r="AG80" i="16" s="1"/>
  <c r="AB72" i="16"/>
  <c r="AE72" i="16"/>
  <c r="AG72" i="16" s="1"/>
  <c r="AB64" i="16"/>
  <c r="AC64" i="16" s="1"/>
  <c r="AD64" i="16" s="1"/>
  <c r="AE64" i="16"/>
  <c r="AB56" i="16"/>
  <c r="AC56" i="16" s="1"/>
  <c r="AD56" i="16" s="1"/>
  <c r="AE56" i="16"/>
  <c r="AG56" i="16" s="1"/>
  <c r="AB48" i="16"/>
  <c r="AE48" i="16"/>
  <c r="AG48" i="16" s="1"/>
  <c r="AE40" i="16"/>
  <c r="AG40" i="16" s="1"/>
  <c r="AB40" i="16"/>
  <c r="AC40" i="16" s="1"/>
  <c r="AD40" i="16" s="1"/>
  <c r="AB32" i="16"/>
  <c r="AC32" i="16" s="1"/>
  <c r="AD32" i="16" s="1"/>
  <c r="AE32" i="16"/>
  <c r="AE24" i="16"/>
  <c r="AG24" i="16" s="1"/>
  <c r="AB24" i="16"/>
  <c r="AB16" i="16"/>
  <c r="AE16" i="16"/>
  <c r="AG16" i="16" s="1"/>
  <c r="AB8" i="16"/>
  <c r="AC8" i="16" s="1"/>
  <c r="AD8" i="16" s="1"/>
  <c r="AE8" i="16"/>
  <c r="AG8" i="16" s="1"/>
  <c r="AE1249" i="16"/>
  <c r="AG1249" i="16" s="1"/>
  <c r="AE1233" i="16"/>
  <c r="AG1233" i="16" s="1"/>
  <c r="AE1217" i="16"/>
  <c r="AG1217" i="16" s="1"/>
  <c r="AE1201" i="16"/>
  <c r="AG1201" i="16" s="1"/>
  <c r="AE1185" i="16"/>
  <c r="AG1185" i="16" s="1"/>
  <c r="AE1169" i="16"/>
  <c r="AG1169" i="16" s="1"/>
  <c r="AE1153" i="16"/>
  <c r="AG1153" i="16" s="1"/>
  <c r="AE1137" i="16"/>
  <c r="AG1137" i="16" s="1"/>
  <c r="AE1121" i="16"/>
  <c r="AG1121" i="16" s="1"/>
  <c r="AE1105" i="16"/>
  <c r="AG1105" i="16" s="1"/>
  <c r="AE1089" i="16"/>
  <c r="AG1089" i="16" s="1"/>
  <c r="AE1073" i="16"/>
  <c r="AG1073" i="16" s="1"/>
  <c r="AE1057" i="16"/>
  <c r="AE1041" i="16"/>
  <c r="AG1041" i="16" s="1"/>
  <c r="AE1025" i="16"/>
  <c r="AG1025" i="16" s="1"/>
  <c r="AE1009" i="16"/>
  <c r="AG1009" i="16" s="1"/>
  <c r="AE993" i="16"/>
  <c r="AG993" i="16" s="1"/>
  <c r="AE977" i="16"/>
  <c r="AE961" i="16"/>
  <c r="AG961" i="16" s="1"/>
  <c r="AE945" i="16"/>
  <c r="AE929" i="16"/>
  <c r="AE913" i="16"/>
  <c r="AG913" i="16" s="1"/>
  <c r="AE897" i="16"/>
  <c r="AE879" i="16"/>
  <c r="AG879" i="16" s="1"/>
  <c r="AE856" i="16"/>
  <c r="AG856" i="16" s="1"/>
  <c r="AE833" i="16"/>
  <c r="AG833" i="16" s="1"/>
  <c r="AE815" i="16"/>
  <c r="AG815" i="16" s="1"/>
  <c r="AE790" i="16"/>
  <c r="AE759" i="16"/>
  <c r="AE735" i="16"/>
  <c r="AG735" i="16" s="1"/>
  <c r="AE699" i="16"/>
  <c r="AG699" i="16" s="1"/>
  <c r="AE662" i="16"/>
  <c r="AG662" i="16" s="1"/>
  <c r="AE634" i="16"/>
  <c r="AG634" i="16" s="1"/>
  <c r="AE597" i="16"/>
  <c r="AG597" i="16" s="1"/>
  <c r="AE559" i="16"/>
  <c r="AG559" i="16" s="1"/>
  <c r="AE522" i="16"/>
  <c r="AG522" i="16" s="1"/>
  <c r="AE459" i="16"/>
  <c r="AE397" i="16"/>
  <c r="AE349" i="16"/>
  <c r="AG349" i="16" s="1"/>
  <c r="AE290" i="16"/>
  <c r="AG290" i="16" s="1"/>
  <c r="AE227" i="16"/>
  <c r="AG227" i="16" s="1"/>
  <c r="AE179" i="16"/>
  <c r="AE117" i="16"/>
  <c r="AG117" i="16" s="1"/>
  <c r="AE58" i="16"/>
  <c r="AE10" i="16"/>
  <c r="AB1195" i="16"/>
  <c r="AC1195" i="16" s="1"/>
  <c r="AD1195" i="16" s="1"/>
  <c r="AB1133" i="16"/>
  <c r="AC1133" i="16" s="1"/>
  <c r="AD1133" i="16" s="1"/>
  <c r="AB1085" i="16"/>
  <c r="AC1085" i="16" s="1"/>
  <c r="AD1085" i="16" s="1"/>
  <c r="AB1004" i="16"/>
  <c r="AC1004" i="16" s="1"/>
  <c r="AD1004" i="16" s="1"/>
  <c r="AB824" i="16"/>
  <c r="AC824" i="16" s="1"/>
  <c r="AD824" i="16" s="1"/>
  <c r="AB720" i="16"/>
  <c r="AC720" i="16" s="1"/>
  <c r="AD720" i="16" s="1"/>
  <c r="AB556" i="16"/>
  <c r="AB335" i="16"/>
  <c r="AB697" i="16"/>
  <c r="AC697" i="16" s="1"/>
  <c r="AD697" i="16" s="1"/>
  <c r="AE697" i="16"/>
  <c r="AG697" i="16" s="1"/>
  <c r="AB649" i="16"/>
  <c r="AC649" i="16" s="1"/>
  <c r="AD649" i="16" s="1"/>
  <c r="AE649" i="16"/>
  <c r="AG649" i="16" s="1"/>
  <c r="AB617" i="16"/>
  <c r="AE617" i="16"/>
  <c r="AG617" i="16" s="1"/>
  <c r="AB561" i="16"/>
  <c r="AE561" i="16"/>
  <c r="AB553" i="16"/>
  <c r="AC553" i="16" s="1"/>
  <c r="AD553" i="16" s="1"/>
  <c r="AE553" i="16"/>
  <c r="AG553" i="16" s="1"/>
  <c r="AB545" i="16"/>
  <c r="AC545" i="16" s="1"/>
  <c r="AD545" i="16" s="1"/>
  <c r="AE545" i="16"/>
  <c r="AG545" i="16" s="1"/>
  <c r="AB537" i="16"/>
  <c r="AE537" i="16"/>
  <c r="AG537" i="16" s="1"/>
  <c r="AB529" i="16"/>
  <c r="AE529" i="16"/>
  <c r="AB521" i="16"/>
  <c r="AC521" i="16" s="1"/>
  <c r="AD521" i="16" s="1"/>
  <c r="AE521" i="16"/>
  <c r="AG521" i="16" s="1"/>
  <c r="AB513" i="16"/>
  <c r="AC513" i="16" s="1"/>
  <c r="AD513" i="16" s="1"/>
  <c r="AE513" i="16"/>
  <c r="AG513" i="16" s="1"/>
  <c r="AB505" i="16"/>
  <c r="AE505" i="16"/>
  <c r="AG505" i="16" s="1"/>
  <c r="AB497" i="16"/>
  <c r="AC497" i="16" s="1"/>
  <c r="AD497" i="16" s="1"/>
  <c r="AE497" i="16"/>
  <c r="AB489" i="16"/>
  <c r="AC489" i="16" s="1"/>
  <c r="AD489" i="16" s="1"/>
  <c r="AE489" i="16"/>
  <c r="AG489" i="16" s="1"/>
  <c r="AB481" i="16"/>
  <c r="AC481" i="16" s="1"/>
  <c r="AD481" i="16" s="1"/>
  <c r="AE481" i="16"/>
  <c r="AG481" i="16" s="1"/>
  <c r="AB473" i="16"/>
  <c r="AE473" i="16"/>
  <c r="AG473" i="16" s="1"/>
  <c r="AB465" i="16"/>
  <c r="AE465" i="16"/>
  <c r="AB457" i="16"/>
  <c r="AC457" i="16" s="1"/>
  <c r="AD457" i="16" s="1"/>
  <c r="AE457" i="16"/>
  <c r="AG457" i="16" s="1"/>
  <c r="AB449" i="16"/>
  <c r="AE449" i="16"/>
  <c r="AG449" i="16" s="1"/>
  <c r="AB441" i="16"/>
  <c r="AC441" i="16" s="1"/>
  <c r="AD441" i="16" s="1"/>
  <c r="AE441" i="16"/>
  <c r="AG441" i="16" s="1"/>
  <c r="AB433" i="16"/>
  <c r="AE433" i="16"/>
  <c r="AB425" i="16"/>
  <c r="AC425" i="16" s="1"/>
  <c r="AD425" i="16" s="1"/>
  <c r="AE425" i="16"/>
  <c r="AG425" i="16" s="1"/>
  <c r="AB417" i="16"/>
  <c r="AC417" i="16" s="1"/>
  <c r="AD417" i="16" s="1"/>
  <c r="AE417" i="16"/>
  <c r="AG417" i="16" s="1"/>
  <c r="AB409" i="16"/>
  <c r="AE409" i="16"/>
  <c r="AG409" i="16" s="1"/>
  <c r="AB401" i="16"/>
  <c r="AC401" i="16" s="1"/>
  <c r="AD401" i="16" s="1"/>
  <c r="AE401" i="16"/>
  <c r="AB393" i="16"/>
  <c r="AE393" i="16"/>
  <c r="AG393" i="16" s="1"/>
  <c r="AB385" i="16"/>
  <c r="AC385" i="16" s="1"/>
  <c r="AD385" i="16" s="1"/>
  <c r="AE385" i="16"/>
  <c r="AG385" i="16" s="1"/>
  <c r="AB377" i="16"/>
  <c r="AC377" i="16" s="1"/>
  <c r="AD377" i="16" s="1"/>
  <c r="AE377" i="16"/>
  <c r="AG377" i="16" s="1"/>
  <c r="AB369" i="16"/>
  <c r="AC369" i="16" s="1"/>
  <c r="AD369" i="16" s="1"/>
  <c r="AE369" i="16"/>
  <c r="AB361" i="16"/>
  <c r="AC361" i="16" s="1"/>
  <c r="AD361" i="16" s="1"/>
  <c r="AE361" i="16"/>
  <c r="AG361" i="16" s="1"/>
  <c r="AB353" i="16"/>
  <c r="AC353" i="16" s="1"/>
  <c r="AD353" i="16" s="1"/>
  <c r="AE353" i="16"/>
  <c r="AG353" i="16" s="1"/>
  <c r="AB345" i="16"/>
  <c r="AC345" i="16" s="1"/>
  <c r="AD345" i="16" s="1"/>
  <c r="AE345" i="16"/>
  <c r="AG345" i="16" s="1"/>
  <c r="AB337" i="16"/>
  <c r="AE337" i="16"/>
  <c r="AB329" i="16"/>
  <c r="AC329" i="16" s="1"/>
  <c r="AD329" i="16" s="1"/>
  <c r="AE329" i="16"/>
  <c r="AG329" i="16" s="1"/>
  <c r="AB321" i="16"/>
  <c r="AC321" i="16" s="1"/>
  <c r="AD321" i="16" s="1"/>
  <c r="AE321" i="16"/>
  <c r="AG321" i="16" s="1"/>
  <c r="AB313" i="16"/>
  <c r="AC313" i="16" s="1"/>
  <c r="AD313" i="16" s="1"/>
  <c r="AE313" i="16"/>
  <c r="AG313" i="16" s="1"/>
  <c r="AB305" i="16"/>
  <c r="AC305" i="16" s="1"/>
  <c r="AD305" i="16" s="1"/>
  <c r="AE305" i="16"/>
  <c r="AB297" i="16"/>
  <c r="AC297" i="16" s="1"/>
  <c r="AD297" i="16" s="1"/>
  <c r="AE297" i="16"/>
  <c r="AG297" i="16" s="1"/>
  <c r="AB289" i="16"/>
  <c r="AC289" i="16" s="1"/>
  <c r="AD289" i="16" s="1"/>
  <c r="AE289" i="16"/>
  <c r="AG289" i="16" s="1"/>
  <c r="AB281" i="16"/>
  <c r="AE281" i="16"/>
  <c r="AG281" i="16" s="1"/>
  <c r="AB273" i="16"/>
  <c r="AC273" i="16" s="1"/>
  <c r="AD273" i="16" s="1"/>
  <c r="AE273" i="16"/>
  <c r="AB265" i="16"/>
  <c r="AC265" i="16" s="1"/>
  <c r="AD265" i="16" s="1"/>
  <c r="AE265" i="16"/>
  <c r="AG265" i="16" s="1"/>
  <c r="AB257" i="16"/>
  <c r="AC257" i="16" s="1"/>
  <c r="AD257" i="16" s="1"/>
  <c r="AE257" i="16"/>
  <c r="AG257" i="16" s="1"/>
  <c r="AB249" i="16"/>
  <c r="AE249" i="16"/>
  <c r="AG249" i="16" s="1"/>
  <c r="AB241" i="16"/>
  <c r="AE241" i="16"/>
  <c r="AB233" i="16"/>
  <c r="AC233" i="16" s="1"/>
  <c r="AD233" i="16" s="1"/>
  <c r="AE233" i="16"/>
  <c r="AG233" i="16" s="1"/>
  <c r="AB225" i="16"/>
  <c r="AC225" i="16" s="1"/>
  <c r="AD225" i="16" s="1"/>
  <c r="AE225" i="16"/>
  <c r="AG225" i="16" s="1"/>
  <c r="AB217" i="16"/>
  <c r="AE217" i="16"/>
  <c r="AG217" i="16" s="1"/>
  <c r="AB209" i="16"/>
  <c r="AC209" i="16" s="1"/>
  <c r="AD209" i="16" s="1"/>
  <c r="AE209" i="16"/>
  <c r="AB201" i="16"/>
  <c r="AC201" i="16" s="1"/>
  <c r="AD201" i="16" s="1"/>
  <c r="AE201" i="16"/>
  <c r="AG201" i="16" s="1"/>
  <c r="AB193" i="16"/>
  <c r="AE193" i="16"/>
  <c r="AG193" i="16" s="1"/>
  <c r="AB185" i="16"/>
  <c r="AC185" i="16" s="1"/>
  <c r="AD185" i="16" s="1"/>
  <c r="AE185" i="16"/>
  <c r="AG185" i="16" s="1"/>
  <c r="AB177" i="16"/>
  <c r="AE177" i="16"/>
  <c r="AB169" i="16"/>
  <c r="AC169" i="16" s="1"/>
  <c r="AD169" i="16" s="1"/>
  <c r="AE169" i="16"/>
  <c r="AG169" i="16" s="1"/>
  <c r="AB161" i="16"/>
  <c r="AC161" i="16" s="1"/>
  <c r="AD161" i="16" s="1"/>
  <c r="AE161" i="16"/>
  <c r="AG161" i="16" s="1"/>
  <c r="AB153" i="16"/>
  <c r="AE153" i="16"/>
  <c r="AG153" i="16" s="1"/>
  <c r="AB145" i="16"/>
  <c r="AC145" i="16" s="1"/>
  <c r="AD145" i="16" s="1"/>
  <c r="AE145" i="16"/>
  <c r="AB137" i="16"/>
  <c r="AC137" i="16" s="1"/>
  <c r="AD137" i="16" s="1"/>
  <c r="AE137" i="16"/>
  <c r="AG137" i="16" s="1"/>
  <c r="AB129" i="16"/>
  <c r="AC129" i="16" s="1"/>
  <c r="AD129" i="16" s="1"/>
  <c r="AE129" i="16"/>
  <c r="AG129" i="16" s="1"/>
  <c r="AB121" i="16"/>
  <c r="AE121" i="16"/>
  <c r="AG121" i="16" s="1"/>
  <c r="AB113" i="16"/>
  <c r="AE113" i="16"/>
  <c r="AB105" i="16"/>
  <c r="AC105" i="16" s="1"/>
  <c r="AD105" i="16" s="1"/>
  <c r="AE105" i="16"/>
  <c r="AG105" i="16" s="1"/>
  <c r="AB97" i="16"/>
  <c r="AC97" i="16" s="1"/>
  <c r="AD97" i="16" s="1"/>
  <c r="AE97" i="16"/>
  <c r="AG97" i="16" s="1"/>
  <c r="AB89" i="16"/>
  <c r="AE89" i="16"/>
  <c r="AG89" i="16" s="1"/>
  <c r="AB81" i="16"/>
  <c r="AE81" i="16"/>
  <c r="AB73" i="16"/>
  <c r="AC73" i="16" s="1"/>
  <c r="AD73" i="16" s="1"/>
  <c r="AE73" i="16"/>
  <c r="AG73" i="16" s="1"/>
  <c r="AB65" i="16"/>
  <c r="AC65" i="16" s="1"/>
  <c r="AD65" i="16" s="1"/>
  <c r="AE65" i="16"/>
  <c r="AG65" i="16" s="1"/>
  <c r="AB57" i="16"/>
  <c r="AE57" i="16"/>
  <c r="AG57" i="16" s="1"/>
  <c r="AB49" i="16"/>
  <c r="AC49" i="16" s="1"/>
  <c r="AD49" i="16" s="1"/>
  <c r="AE49" i="16"/>
  <c r="AB41" i="16"/>
  <c r="AC41" i="16" s="1"/>
  <c r="AD41" i="16" s="1"/>
  <c r="AE41" i="16"/>
  <c r="AG41" i="16" s="1"/>
  <c r="AB33" i="16"/>
  <c r="AC33" i="16" s="1"/>
  <c r="AD33" i="16" s="1"/>
  <c r="AE33" i="16"/>
  <c r="AG33" i="16" s="1"/>
  <c r="AB25" i="16"/>
  <c r="AE25" i="16"/>
  <c r="AG25" i="16" s="1"/>
  <c r="AB17" i="16"/>
  <c r="AE17" i="16"/>
  <c r="AB9" i="16"/>
  <c r="AC9" i="16" s="1"/>
  <c r="AD9" i="16" s="1"/>
  <c r="AE9" i="16"/>
  <c r="AG9" i="16" s="1"/>
  <c r="AE1248" i="16"/>
  <c r="AG1248" i="16" s="1"/>
  <c r="AE1232" i="16"/>
  <c r="AG1232" i="16" s="1"/>
  <c r="AE1216" i="16"/>
  <c r="AG1216" i="16" s="1"/>
  <c r="AE1200" i="16"/>
  <c r="AG1200" i="16" s="1"/>
  <c r="AE1184" i="16"/>
  <c r="AE1168" i="16"/>
  <c r="AG1168" i="16" s="1"/>
  <c r="AE1152" i="16"/>
  <c r="AG1152" i="16" s="1"/>
  <c r="AE1136" i="16"/>
  <c r="AE1120" i="16"/>
  <c r="AG1120" i="16" s="1"/>
  <c r="AE1104" i="16"/>
  <c r="AG1104" i="16" s="1"/>
  <c r="AE1088" i="16"/>
  <c r="AE1072" i="16"/>
  <c r="AG1072" i="16" s="1"/>
  <c r="AE1056" i="16"/>
  <c r="AE1040" i="16"/>
  <c r="AE1024" i="16"/>
  <c r="AG1024" i="16" s="1"/>
  <c r="AE1008" i="16"/>
  <c r="AG1008" i="16" s="1"/>
  <c r="AE992" i="16"/>
  <c r="AG992" i="16" s="1"/>
  <c r="AE976" i="16"/>
  <c r="AG976" i="16" s="1"/>
  <c r="AE960" i="16"/>
  <c r="AG960" i="16" s="1"/>
  <c r="AE944" i="16"/>
  <c r="AG944" i="16" s="1"/>
  <c r="AE928" i="16"/>
  <c r="AE912" i="16"/>
  <c r="AE896" i="16"/>
  <c r="AG896" i="16" s="1"/>
  <c r="AE873" i="16"/>
  <c r="AG873" i="16" s="1"/>
  <c r="AE855" i="16"/>
  <c r="AE832" i="16"/>
  <c r="AG832" i="16" s="1"/>
  <c r="AE809" i="16"/>
  <c r="AG809" i="16" s="1"/>
  <c r="AE789" i="16"/>
  <c r="AG789" i="16" s="1"/>
  <c r="AE758" i="16"/>
  <c r="AG758" i="16" s="1"/>
  <c r="AE726" i="16"/>
  <c r="AE698" i="16"/>
  <c r="AG698" i="16" s="1"/>
  <c r="AE661" i="16"/>
  <c r="AG661" i="16" s="1"/>
  <c r="AE623" i="16"/>
  <c r="AG623" i="16" s="1"/>
  <c r="AE595" i="16"/>
  <c r="AG595" i="16" s="1"/>
  <c r="AE558" i="16"/>
  <c r="AE506" i="16"/>
  <c r="AG506" i="16" s="1"/>
  <c r="AE458" i="16"/>
  <c r="AE395" i="16"/>
  <c r="AE333" i="16"/>
  <c r="AG333" i="16" s="1"/>
  <c r="AE285" i="16"/>
  <c r="AG285" i="16" s="1"/>
  <c r="AE226" i="16"/>
  <c r="AG226" i="16" s="1"/>
  <c r="AE163" i="16"/>
  <c r="AG163" i="16" s="1"/>
  <c r="AE115" i="16"/>
  <c r="AB1242" i="16"/>
  <c r="AC1242" i="16" s="1"/>
  <c r="AD1242" i="16" s="1"/>
  <c r="AB1194" i="16"/>
  <c r="AC1194" i="16" s="1"/>
  <c r="AD1194" i="16" s="1"/>
  <c r="AB1131" i="16"/>
  <c r="AC1131" i="16" s="1"/>
  <c r="AD1131" i="16" s="1"/>
  <c r="AB1069" i="16"/>
  <c r="AC1069" i="16" s="1"/>
  <c r="AD1069" i="16" s="1"/>
  <c r="AB996" i="16"/>
  <c r="AB901" i="16"/>
  <c r="AC901" i="16" s="1"/>
  <c r="AD901" i="16" s="1"/>
  <c r="AB799" i="16"/>
  <c r="AC799" i="16" s="1"/>
  <c r="AD799" i="16" s="1"/>
  <c r="AB718" i="16"/>
  <c r="AC718" i="16" s="1"/>
  <c r="AD718" i="16" s="1"/>
  <c r="AB538" i="16"/>
  <c r="AC538" i="16" s="1"/>
  <c r="AD538" i="16" s="1"/>
  <c r="AB248" i="16"/>
  <c r="AC248" i="16" s="1"/>
  <c r="AD248" i="16" s="1"/>
  <c r="AB743" i="16"/>
  <c r="AE743" i="16"/>
  <c r="AG743" i="16" s="1"/>
  <c r="AB695" i="16"/>
  <c r="AC695" i="16" s="1"/>
  <c r="AD695" i="16" s="1"/>
  <c r="AE695" i="16"/>
  <c r="AG695" i="16" s="1"/>
  <c r="AB689" i="16"/>
  <c r="AC689" i="16" s="1"/>
  <c r="AD689" i="16" s="1"/>
  <c r="AE689" i="16"/>
  <c r="AB625" i="16"/>
  <c r="AC625" i="16" s="1"/>
  <c r="AD625" i="16" s="1"/>
  <c r="AE625" i="16"/>
  <c r="AG625" i="16" s="1"/>
  <c r="AB609" i="16"/>
  <c r="AC609" i="16" s="1"/>
  <c r="AD609" i="16" s="1"/>
  <c r="AE609" i="16"/>
  <c r="AG609" i="16" s="1"/>
  <c r="AB593" i="16"/>
  <c r="AC593" i="16" s="1"/>
  <c r="AD593" i="16" s="1"/>
  <c r="AE593" i="16"/>
  <c r="AG593" i="16" s="1"/>
  <c r="AB577" i="16"/>
  <c r="AC577" i="16" s="1"/>
  <c r="AD577" i="16" s="1"/>
  <c r="AE577" i="16"/>
  <c r="AG577" i="16" s="1"/>
  <c r="AB1202" i="16"/>
  <c r="AC1202" i="16" s="1"/>
  <c r="AD1202" i="16" s="1"/>
  <c r="AE1202" i="16"/>
  <c r="AG1202" i="16" s="1"/>
  <c r="AE1170" i="16"/>
  <c r="AB1170" i="16"/>
  <c r="AC1170" i="16" s="1"/>
  <c r="AD1170" i="16" s="1"/>
  <c r="AE1146" i="16"/>
  <c r="AG1146" i="16" s="1"/>
  <c r="AB1146" i="16"/>
  <c r="AC1146" i="16" s="1"/>
  <c r="AD1146" i="16" s="1"/>
  <c r="AB1138" i="16"/>
  <c r="AC1138" i="16" s="1"/>
  <c r="AD1138" i="16" s="1"/>
  <c r="AE1138" i="16"/>
  <c r="AG1138" i="16" s="1"/>
  <c r="AE1122" i="16"/>
  <c r="AG1122" i="16" s="1"/>
  <c r="AB1122" i="16"/>
  <c r="AC1122" i="16" s="1"/>
  <c r="AD1122" i="16" s="1"/>
  <c r="AE1106" i="16"/>
  <c r="AB1106" i="16"/>
  <c r="AC1106" i="16" s="1"/>
  <c r="AD1106" i="16" s="1"/>
  <c r="AE1098" i="16"/>
  <c r="AG1098" i="16" s="1"/>
  <c r="AB1098" i="16"/>
  <c r="AC1098" i="16" s="1"/>
  <c r="AD1098" i="16" s="1"/>
  <c r="AB1042" i="16"/>
  <c r="AC1042" i="16" s="1"/>
  <c r="AD1042" i="16" s="1"/>
  <c r="AE1042" i="16"/>
  <c r="AB1034" i="16"/>
  <c r="AC1034" i="16" s="1"/>
  <c r="AD1034" i="16" s="1"/>
  <c r="AE1034" i="16"/>
  <c r="AG1034" i="16" s="1"/>
  <c r="AB1026" i="16"/>
  <c r="AC1026" i="16" s="1"/>
  <c r="AD1026" i="16" s="1"/>
  <c r="AE1026" i="16"/>
  <c r="AG1026" i="16" s="1"/>
  <c r="AB1018" i="16"/>
  <c r="AC1018" i="16" s="1"/>
  <c r="AD1018" i="16" s="1"/>
  <c r="AE1018" i="16"/>
  <c r="AG1018" i="16" s="1"/>
  <c r="AB1010" i="16"/>
  <c r="AC1010" i="16" s="1"/>
  <c r="AD1010" i="16" s="1"/>
  <c r="AE1010" i="16"/>
  <c r="AG1010" i="16" s="1"/>
  <c r="AB1002" i="16"/>
  <c r="AC1002" i="16" s="1"/>
  <c r="AD1002" i="16" s="1"/>
  <c r="AE1002" i="16"/>
  <c r="AG1002" i="16" s="1"/>
  <c r="AB994" i="16"/>
  <c r="AE994" i="16"/>
  <c r="AG994" i="16" s="1"/>
  <c r="AB986" i="16"/>
  <c r="AC986" i="16" s="1"/>
  <c r="AD986" i="16" s="1"/>
  <c r="AE986" i="16"/>
  <c r="AG986" i="16" s="1"/>
  <c r="AB978" i="16"/>
  <c r="AC978" i="16" s="1"/>
  <c r="AD978" i="16" s="1"/>
  <c r="AE978" i="16"/>
  <c r="AB970" i="16"/>
  <c r="AC970" i="16" s="1"/>
  <c r="AD970" i="16" s="1"/>
  <c r="AE970" i="16"/>
  <c r="AB962" i="16"/>
  <c r="AE962" i="16"/>
  <c r="AG962" i="16" s="1"/>
  <c r="AB954" i="16"/>
  <c r="AC954" i="16" s="1"/>
  <c r="AD954" i="16" s="1"/>
  <c r="AE954" i="16"/>
  <c r="AG954" i="16" s="1"/>
  <c r="AB946" i="16"/>
  <c r="AC946" i="16" s="1"/>
  <c r="AD946" i="16" s="1"/>
  <c r="AE946" i="16"/>
  <c r="AG946" i="16" s="1"/>
  <c r="AB938" i="16"/>
  <c r="AC938" i="16" s="1"/>
  <c r="AD938" i="16" s="1"/>
  <c r="AE938" i="16"/>
  <c r="AB930" i="16"/>
  <c r="AE930" i="16"/>
  <c r="AG930" i="16" s="1"/>
  <c r="AB922" i="16"/>
  <c r="AC922" i="16" s="1"/>
  <c r="AD922" i="16" s="1"/>
  <c r="AE922" i="16"/>
  <c r="AG922" i="16" s="1"/>
  <c r="AB914" i="16"/>
  <c r="AC914" i="16" s="1"/>
  <c r="AD914" i="16" s="1"/>
  <c r="AE914" i="16"/>
  <c r="AG914" i="16" s="1"/>
  <c r="AB906" i="16"/>
  <c r="AC906" i="16" s="1"/>
  <c r="AD906" i="16" s="1"/>
  <c r="AE906" i="16"/>
  <c r="AG906" i="16" s="1"/>
  <c r="AB898" i="16"/>
  <c r="AE898" i="16"/>
  <c r="AG898" i="16" s="1"/>
  <c r="AB890" i="16"/>
  <c r="AC890" i="16" s="1"/>
  <c r="AD890" i="16" s="1"/>
  <c r="AE890" i="16"/>
  <c r="AG890" i="16" s="1"/>
  <c r="AB882" i="16"/>
  <c r="AC882" i="16" s="1"/>
  <c r="AD882" i="16" s="1"/>
  <c r="AE882" i="16"/>
  <c r="AB874" i="16"/>
  <c r="AC874" i="16" s="1"/>
  <c r="AD874" i="16" s="1"/>
  <c r="AE874" i="16"/>
  <c r="AB866" i="16"/>
  <c r="AE866" i="16"/>
  <c r="AG866" i="16" s="1"/>
  <c r="AB858" i="16"/>
  <c r="AC858" i="16" s="1"/>
  <c r="AD858" i="16" s="1"/>
  <c r="AE858" i="16"/>
  <c r="AG858" i="16" s="1"/>
  <c r="AB850" i="16"/>
  <c r="AC850" i="16" s="1"/>
  <c r="AD850" i="16" s="1"/>
  <c r="AE850" i="16"/>
  <c r="AG850" i="16" s="1"/>
  <c r="AB842" i="16"/>
  <c r="AC842" i="16" s="1"/>
  <c r="AD842" i="16" s="1"/>
  <c r="AE842" i="16"/>
  <c r="AB834" i="16"/>
  <c r="AE834" i="16"/>
  <c r="AG834" i="16" s="1"/>
  <c r="AB826" i="16"/>
  <c r="AE826" i="16"/>
  <c r="AG826" i="16" s="1"/>
  <c r="AB818" i="16"/>
  <c r="AC818" i="16" s="1"/>
  <c r="AD818" i="16" s="1"/>
  <c r="AE818" i="16"/>
  <c r="AB810" i="16"/>
  <c r="AC810" i="16" s="1"/>
  <c r="AD810" i="16" s="1"/>
  <c r="AE810" i="16"/>
  <c r="AB802" i="16"/>
  <c r="AE802" i="16"/>
  <c r="AG802" i="16" s="1"/>
  <c r="AB794" i="16"/>
  <c r="AC794" i="16" s="1"/>
  <c r="AD794" i="16" s="1"/>
  <c r="AE794" i="16"/>
  <c r="AG794" i="16" s="1"/>
  <c r="AB786" i="16"/>
  <c r="AC786" i="16" s="1"/>
  <c r="AD786" i="16" s="1"/>
  <c r="AE786" i="16"/>
  <c r="AG786" i="16" s="1"/>
  <c r="AB778" i="16"/>
  <c r="AC778" i="16" s="1"/>
  <c r="AD778" i="16" s="1"/>
  <c r="AE778" i="16"/>
  <c r="AB762" i="16"/>
  <c r="AE762" i="16"/>
  <c r="AG762" i="16" s="1"/>
  <c r="AB754" i="16"/>
  <c r="AC754" i="16" s="1"/>
  <c r="AD754" i="16" s="1"/>
  <c r="AE754" i="16"/>
  <c r="AG754" i="16" s="1"/>
  <c r="AB746" i="16"/>
  <c r="AC746" i="16" s="1"/>
  <c r="AD746" i="16" s="1"/>
  <c r="AE746" i="16"/>
  <c r="AB730" i="16"/>
  <c r="AC730" i="16" s="1"/>
  <c r="AD730" i="16" s="1"/>
  <c r="AE730" i="16"/>
  <c r="AB722" i="16"/>
  <c r="AE722" i="16"/>
  <c r="AG722" i="16" s="1"/>
  <c r="AB706" i="16"/>
  <c r="AC706" i="16" s="1"/>
  <c r="AD706" i="16" s="1"/>
  <c r="AE706" i="16"/>
  <c r="AG706" i="16" s="1"/>
  <c r="AB690" i="16"/>
  <c r="AC690" i="16" s="1"/>
  <c r="AD690" i="16" s="1"/>
  <c r="AE690" i="16"/>
  <c r="AG690" i="16" s="1"/>
  <c r="AB682" i="16"/>
  <c r="AC682" i="16" s="1"/>
  <c r="AD682" i="16" s="1"/>
  <c r="AE682" i="16"/>
  <c r="AG682" i="16" s="1"/>
  <c r="AB658" i="16"/>
  <c r="AE658" i="16"/>
  <c r="AG658" i="16" s="1"/>
  <c r="AB642" i="16"/>
  <c r="AC642" i="16" s="1"/>
  <c r="AD642" i="16" s="1"/>
  <c r="AE642" i="16"/>
  <c r="AG642" i="16" s="1"/>
  <c r="AB626" i="16"/>
  <c r="AC626" i="16" s="1"/>
  <c r="AD626" i="16" s="1"/>
  <c r="AE626" i="16"/>
  <c r="AG626" i="16" s="1"/>
  <c r="AB618" i="16"/>
  <c r="AC618" i="16" s="1"/>
  <c r="AD618" i="16" s="1"/>
  <c r="AE618" i="16"/>
  <c r="AB602" i="16"/>
  <c r="AE602" i="16"/>
  <c r="AG602" i="16" s="1"/>
  <c r="AB594" i="16"/>
  <c r="AC594" i="16" s="1"/>
  <c r="AD594" i="16" s="1"/>
  <c r="AE594" i="16"/>
  <c r="AG594" i="16" s="1"/>
  <c r="AB578" i="16"/>
  <c r="AC578" i="16" s="1"/>
  <c r="AD578" i="16" s="1"/>
  <c r="AE578" i="16"/>
  <c r="AB562" i="16"/>
  <c r="AC562" i="16" s="1"/>
  <c r="AD562" i="16" s="1"/>
  <c r="AE562" i="16"/>
  <c r="AG562" i="16" s="1"/>
  <c r="AB554" i="16"/>
  <c r="AE554" i="16"/>
  <c r="AG554" i="16" s="1"/>
  <c r="AB530" i="16"/>
  <c r="AC530" i="16" s="1"/>
  <c r="AD530" i="16" s="1"/>
  <c r="AE530" i="16"/>
  <c r="AG530" i="16" s="1"/>
  <c r="AB514" i="16"/>
  <c r="AC514" i="16" s="1"/>
  <c r="AD514" i="16" s="1"/>
  <c r="AE514" i="16"/>
  <c r="AG514" i="16" s="1"/>
  <c r="AB498" i="16"/>
  <c r="AC498" i="16" s="1"/>
  <c r="AD498" i="16" s="1"/>
  <c r="AE498" i="16"/>
  <c r="AG498" i="16" s="1"/>
  <c r="AB490" i="16"/>
  <c r="AE490" i="16"/>
  <c r="AB474" i="16"/>
  <c r="AC474" i="16" s="1"/>
  <c r="AD474" i="16" s="1"/>
  <c r="AE474" i="16"/>
  <c r="AG474" i="16" s="1"/>
  <c r="AB450" i="16"/>
  <c r="AC450" i="16" s="1"/>
  <c r="AD450" i="16" s="1"/>
  <c r="AE450" i="16"/>
  <c r="AB434" i="16"/>
  <c r="AC434" i="16" s="1"/>
  <c r="AD434" i="16" s="1"/>
  <c r="AE434" i="16"/>
  <c r="AB426" i="16"/>
  <c r="AE426" i="16"/>
  <c r="AG426" i="16" s="1"/>
  <c r="AB410" i="16"/>
  <c r="AC410" i="16" s="1"/>
  <c r="AD410" i="16" s="1"/>
  <c r="AE410" i="16"/>
  <c r="AG410" i="16" s="1"/>
  <c r="AB402" i="16"/>
  <c r="AC402" i="16" s="1"/>
  <c r="AD402" i="16" s="1"/>
  <c r="AE402" i="16"/>
  <c r="AG402" i="16" s="1"/>
  <c r="AB386" i="16"/>
  <c r="AC386" i="16" s="1"/>
  <c r="AD386" i="16" s="1"/>
  <c r="AE386" i="16"/>
  <c r="AB370" i="16"/>
  <c r="AE370" i="16"/>
  <c r="AB362" i="16"/>
  <c r="AC362" i="16" s="1"/>
  <c r="AD362" i="16" s="1"/>
  <c r="AE362" i="16"/>
  <c r="AG362" i="16" s="1"/>
  <c r="AB346" i="16"/>
  <c r="AC346" i="16" s="1"/>
  <c r="AD346" i="16" s="1"/>
  <c r="AE346" i="16"/>
  <c r="AB322" i="16"/>
  <c r="AC322" i="16" s="1"/>
  <c r="AD322" i="16" s="1"/>
  <c r="AE322" i="16"/>
  <c r="AG322" i="16" s="1"/>
  <c r="AB306" i="16"/>
  <c r="AE306" i="16"/>
  <c r="AG306" i="16" s="1"/>
  <c r="AB298" i="16"/>
  <c r="AC298" i="16" s="1"/>
  <c r="AD298" i="16" s="1"/>
  <c r="AE298" i="16"/>
  <c r="AG298" i="16" s="1"/>
  <c r="AB282" i="16"/>
  <c r="AC282" i="16" s="1"/>
  <c r="AD282" i="16" s="1"/>
  <c r="AE282" i="16"/>
  <c r="AB274" i="16"/>
  <c r="AC274" i="16" s="1"/>
  <c r="AD274" i="16" s="1"/>
  <c r="AE274" i="16"/>
  <c r="AG274" i="16" s="1"/>
  <c r="AB258" i="16"/>
  <c r="AE258" i="16"/>
  <c r="AG258" i="16" s="1"/>
  <c r="AB242" i="16"/>
  <c r="AC242" i="16" s="1"/>
  <c r="AD242" i="16" s="1"/>
  <c r="AE242" i="16"/>
  <c r="AG242" i="16" s="1"/>
  <c r="AB234" i="16"/>
  <c r="AC234" i="16" s="1"/>
  <c r="AD234" i="16" s="1"/>
  <c r="AE234" i="16"/>
  <c r="AB218" i="16"/>
  <c r="AC218" i="16" s="1"/>
  <c r="AD218" i="16" s="1"/>
  <c r="AE218" i="16"/>
  <c r="AB194" i="16"/>
  <c r="AE194" i="16"/>
  <c r="AG194" i="16" s="1"/>
  <c r="AB178" i="16"/>
  <c r="AC178" i="16" s="1"/>
  <c r="AD178" i="16" s="1"/>
  <c r="AE178" i="16"/>
  <c r="AG178" i="16" s="1"/>
  <c r="AB170" i="16"/>
  <c r="AC170" i="16" s="1"/>
  <c r="AD170" i="16" s="1"/>
  <c r="AE170" i="16"/>
  <c r="AG170" i="16" s="1"/>
  <c r="AB154" i="16"/>
  <c r="AC154" i="16" s="1"/>
  <c r="AD154" i="16" s="1"/>
  <c r="AE154" i="16"/>
  <c r="AB146" i="16"/>
  <c r="AE146" i="16"/>
  <c r="AG146" i="16" s="1"/>
  <c r="AB130" i="16"/>
  <c r="AC130" i="16" s="1"/>
  <c r="AD130" i="16" s="1"/>
  <c r="AE130" i="16"/>
  <c r="AG130" i="16" s="1"/>
  <c r="AB114" i="16"/>
  <c r="AC114" i="16" s="1"/>
  <c r="AD114" i="16" s="1"/>
  <c r="AE114" i="16"/>
  <c r="AB106" i="16"/>
  <c r="AC106" i="16" s="1"/>
  <c r="AD106" i="16" s="1"/>
  <c r="AE106" i="16"/>
  <c r="AG106" i="16" s="1"/>
  <c r="AB90" i="16"/>
  <c r="AE90" i="16"/>
  <c r="AG90" i="16" s="1"/>
  <c r="AE82" i="16"/>
  <c r="AG82" i="16" s="1"/>
  <c r="AB82" i="16"/>
  <c r="AC82" i="16" s="1"/>
  <c r="AD82" i="16" s="1"/>
  <c r="AB66" i="16"/>
  <c r="AC66" i="16" s="1"/>
  <c r="AD66" i="16" s="1"/>
  <c r="AE66" i="16"/>
  <c r="AG66" i="16" s="1"/>
  <c r="AB50" i="16"/>
  <c r="AC50" i="16" s="1"/>
  <c r="AD50" i="16" s="1"/>
  <c r="AE50" i="16"/>
  <c r="AG50" i="16" s="1"/>
  <c r="AB42" i="16"/>
  <c r="AE42" i="16"/>
  <c r="AG42" i="16" s="1"/>
  <c r="AB26" i="16"/>
  <c r="AC26" i="16" s="1"/>
  <c r="AD26" i="16" s="1"/>
  <c r="AE26" i="16"/>
  <c r="AB18" i="16"/>
  <c r="AC18" i="16" s="1"/>
  <c r="AD18" i="16" s="1"/>
  <c r="AE18" i="16"/>
  <c r="AG18" i="16" s="1"/>
  <c r="AE1247" i="16"/>
  <c r="AG1247" i="16" s="1"/>
  <c r="AE1231" i="16"/>
  <c r="AG1231" i="16" s="1"/>
  <c r="AE1215" i="16"/>
  <c r="AE1199" i="16"/>
  <c r="AG1199" i="16" s="1"/>
  <c r="AE1183" i="16"/>
  <c r="AG1183" i="16" s="1"/>
  <c r="AE1167" i="16"/>
  <c r="AG1167" i="16" s="1"/>
  <c r="AE1151" i="16"/>
  <c r="AG1151" i="16" s="1"/>
  <c r="AE1135" i="16"/>
  <c r="AE1119" i="16"/>
  <c r="AG1119" i="16" s="1"/>
  <c r="AE1103" i="16"/>
  <c r="AE1087" i="16"/>
  <c r="AE1071" i="16"/>
  <c r="AG1071" i="16" s="1"/>
  <c r="AE1055" i="16"/>
  <c r="AG1055" i="16" s="1"/>
  <c r="AE1039" i="16"/>
  <c r="AG1039" i="16" s="1"/>
  <c r="AE1023" i="16"/>
  <c r="AG1023" i="16" s="1"/>
  <c r="AE1007" i="16"/>
  <c r="AE991" i="16"/>
  <c r="AG991" i="16" s="1"/>
  <c r="AE975" i="16"/>
  <c r="AE959" i="16"/>
  <c r="AE943" i="16"/>
  <c r="AG943" i="16" s="1"/>
  <c r="AE911" i="16"/>
  <c r="AG911" i="16" s="1"/>
  <c r="AE895" i="16"/>
  <c r="AG895" i="16" s="1"/>
  <c r="AE872" i="16"/>
  <c r="AG872" i="16" s="1"/>
  <c r="AE849" i="16"/>
  <c r="AE831" i="16"/>
  <c r="AG831" i="16" s="1"/>
  <c r="AE808" i="16"/>
  <c r="AE781" i="16"/>
  <c r="AE757" i="16"/>
  <c r="AG757" i="16" s="1"/>
  <c r="AE725" i="16"/>
  <c r="AG725" i="16" s="1"/>
  <c r="AE687" i="16"/>
  <c r="AG687" i="16" s="1"/>
  <c r="AE659" i="16"/>
  <c r="AG659" i="16" s="1"/>
  <c r="AE622" i="16"/>
  <c r="AG622" i="16" s="1"/>
  <c r="AE586" i="16"/>
  <c r="AG586" i="16" s="1"/>
  <c r="AE557" i="16"/>
  <c r="AG557" i="16" s="1"/>
  <c r="AE501" i="16"/>
  <c r="AE442" i="16"/>
  <c r="AG442" i="16" s="1"/>
  <c r="AE394" i="16"/>
  <c r="AG394" i="16" s="1"/>
  <c r="AE331" i="16"/>
  <c r="AG331" i="16" s="1"/>
  <c r="AE269" i="16"/>
  <c r="AG269" i="16" s="1"/>
  <c r="AE221" i="16"/>
  <c r="AE162" i="16"/>
  <c r="AG162" i="16" s="1"/>
  <c r="AE99" i="16"/>
  <c r="AG99" i="16" s="1"/>
  <c r="AE51" i="16"/>
  <c r="AB1237" i="16"/>
  <c r="AC1237" i="16" s="1"/>
  <c r="AD1237" i="16" s="1"/>
  <c r="AB1178" i="16"/>
  <c r="AC1178" i="16" s="1"/>
  <c r="AD1178" i="16" s="1"/>
  <c r="AB1130" i="16"/>
  <c r="AC1130" i="16" s="1"/>
  <c r="AD1130" i="16" s="1"/>
  <c r="AB1066" i="16"/>
  <c r="AC1066" i="16" s="1"/>
  <c r="AD1066" i="16" s="1"/>
  <c r="AB968" i="16"/>
  <c r="AC968" i="16" s="1"/>
  <c r="AD968" i="16" s="1"/>
  <c r="AB893" i="16"/>
  <c r="AC893" i="16" s="1"/>
  <c r="AD893" i="16" s="1"/>
  <c r="AB798" i="16"/>
  <c r="AC798" i="16" s="1"/>
  <c r="AD798" i="16" s="1"/>
  <c r="AB686" i="16"/>
  <c r="AB535" i="16"/>
  <c r="AC535" i="16" s="1"/>
  <c r="AD535" i="16" s="1"/>
  <c r="AB216" i="16"/>
  <c r="AC216" i="16" s="1"/>
  <c r="AD216" i="16" s="1"/>
  <c r="AB793" i="16"/>
  <c r="AC793" i="16" s="1"/>
  <c r="AD793" i="16" s="1"/>
  <c r="AE793" i="16"/>
  <c r="AG793" i="16" s="1"/>
  <c r="AB785" i="16"/>
  <c r="AE785" i="16"/>
  <c r="AG785" i="16" s="1"/>
  <c r="AB777" i="16"/>
  <c r="AC777" i="16" s="1"/>
  <c r="AD777" i="16" s="1"/>
  <c r="AE777" i="16"/>
  <c r="AB769" i="16"/>
  <c r="AC769" i="16" s="1"/>
  <c r="AD769" i="16" s="1"/>
  <c r="AE769" i="16"/>
  <c r="AG769" i="16" s="1"/>
  <c r="AB745" i="16"/>
  <c r="AC745" i="16" s="1"/>
  <c r="AD745" i="16" s="1"/>
  <c r="AE745" i="16"/>
  <c r="AG745" i="16" s="1"/>
  <c r="AB729" i="16"/>
  <c r="AC729" i="16" s="1"/>
  <c r="AD729" i="16" s="1"/>
  <c r="AE729" i="16"/>
  <c r="AG729" i="16" s="1"/>
  <c r="AB721" i="16"/>
  <c r="AE721" i="16"/>
  <c r="AB673" i="16"/>
  <c r="AC673" i="16" s="1"/>
  <c r="AD673" i="16" s="1"/>
  <c r="AE673" i="16"/>
  <c r="AG673" i="16" s="1"/>
  <c r="AB665" i="16"/>
  <c r="AC665" i="16" s="1"/>
  <c r="AD665" i="16" s="1"/>
  <c r="AE665" i="16"/>
  <c r="AG665" i="16" s="1"/>
  <c r="AB641" i="16"/>
  <c r="AC641" i="16" s="1"/>
  <c r="AD641" i="16" s="1"/>
  <c r="AE641" i="16"/>
  <c r="AG641" i="16" s="1"/>
  <c r="AB633" i="16"/>
  <c r="AE633" i="16"/>
  <c r="AB601" i="16"/>
  <c r="AC601" i="16" s="1"/>
  <c r="AD601" i="16" s="1"/>
  <c r="AE601" i="16"/>
  <c r="AG601" i="16" s="1"/>
  <c r="AB585" i="16"/>
  <c r="AC585" i="16" s="1"/>
  <c r="AD585" i="16" s="1"/>
  <c r="AE585" i="16"/>
  <c r="AG585" i="16" s="1"/>
  <c r="AB569" i="16"/>
  <c r="AC569" i="16" s="1"/>
  <c r="AD569" i="16" s="1"/>
  <c r="AE569" i="16"/>
  <c r="AG569" i="16" s="1"/>
  <c r="AE1234" i="16"/>
  <c r="AG1234" i="16" s="1"/>
  <c r="AB1234" i="16"/>
  <c r="AC1234" i="16" s="1"/>
  <c r="AD1234" i="16" s="1"/>
  <c r="AE1226" i="16"/>
  <c r="AB1226" i="16"/>
  <c r="AC1226" i="16" s="1"/>
  <c r="AD1226" i="16" s="1"/>
  <c r="AE1210" i="16"/>
  <c r="AG1210" i="16" s="1"/>
  <c r="AB1210" i="16"/>
  <c r="AC1210" i="16" s="1"/>
  <c r="AD1210" i="16" s="1"/>
  <c r="AE1186" i="16"/>
  <c r="AG1186" i="16" s="1"/>
  <c r="AB1186" i="16"/>
  <c r="AC1186" i="16" s="1"/>
  <c r="AD1186" i="16" s="1"/>
  <c r="AE1162" i="16"/>
  <c r="AG1162" i="16" s="1"/>
  <c r="AB1162" i="16"/>
  <c r="AE1082" i="16"/>
  <c r="AG1082" i="16" s="1"/>
  <c r="AB1082" i="16"/>
  <c r="AB1074" i="16"/>
  <c r="AC1074" i="16" s="1"/>
  <c r="AD1074" i="16" s="1"/>
  <c r="AE1074" i="16"/>
  <c r="AG1074" i="16" s="1"/>
  <c r="AB1058" i="16"/>
  <c r="AC1058" i="16" s="1"/>
  <c r="AD1058" i="16" s="1"/>
  <c r="AE1058" i="16"/>
  <c r="AG1058" i="16" s="1"/>
  <c r="AB1050" i="16"/>
  <c r="AE1050" i="16"/>
  <c r="AB1243" i="16"/>
  <c r="AC1243" i="16" s="1"/>
  <c r="AD1243" i="16" s="1"/>
  <c r="AE1243" i="16"/>
  <c r="AG1243" i="16" s="1"/>
  <c r="AE1227" i="16"/>
  <c r="AG1227" i="16" s="1"/>
  <c r="AB1227" i="16"/>
  <c r="AC1227" i="16" s="1"/>
  <c r="AD1227" i="16" s="1"/>
  <c r="AE1211" i="16"/>
  <c r="AG1211" i="16" s="1"/>
  <c r="AB1211" i="16"/>
  <c r="AC1211" i="16" s="1"/>
  <c r="AD1211" i="16" s="1"/>
  <c r="AB1203" i="16"/>
  <c r="AC1203" i="16" s="1"/>
  <c r="AD1203" i="16" s="1"/>
  <c r="AE1203" i="16"/>
  <c r="AE1187" i="16"/>
  <c r="AB1187" i="16"/>
  <c r="AC1187" i="16" s="1"/>
  <c r="AD1187" i="16" s="1"/>
  <c r="AB1179" i="16"/>
  <c r="AC1179" i="16" s="1"/>
  <c r="AD1179" i="16" s="1"/>
  <c r="AE1179" i="16"/>
  <c r="AG1179" i="16" s="1"/>
  <c r="AE1163" i="16"/>
  <c r="AB1163" i="16"/>
  <c r="AC1163" i="16" s="1"/>
  <c r="AD1163" i="16" s="1"/>
  <c r="AE1147" i="16"/>
  <c r="AG1147" i="16" s="1"/>
  <c r="AB1147" i="16"/>
  <c r="AB1139" i="16"/>
  <c r="AC1139" i="16" s="1"/>
  <c r="AD1139" i="16" s="1"/>
  <c r="AE1139" i="16"/>
  <c r="AG1139" i="16" s="1"/>
  <c r="AE1123" i="16"/>
  <c r="AG1123" i="16" s="1"/>
  <c r="AB1123" i="16"/>
  <c r="AC1123" i="16" s="1"/>
  <c r="AD1123" i="16" s="1"/>
  <c r="AB1115" i="16"/>
  <c r="AE1115" i="16"/>
  <c r="AG1115" i="16" s="1"/>
  <c r="AE1099" i="16"/>
  <c r="AG1099" i="16" s="1"/>
  <c r="AB1099" i="16"/>
  <c r="AE1083" i="16"/>
  <c r="AG1083" i="16" s="1"/>
  <c r="AB1083" i="16"/>
  <c r="AC1083" i="16" s="1"/>
  <c r="AD1083" i="16" s="1"/>
  <c r="AB1075" i="16"/>
  <c r="AC1075" i="16" s="1"/>
  <c r="AD1075" i="16" s="1"/>
  <c r="AE1075" i="16"/>
  <c r="AG1075" i="16" s="1"/>
  <c r="AB1067" i="16"/>
  <c r="AC1067" i="16" s="1"/>
  <c r="AD1067" i="16" s="1"/>
  <c r="AE1067" i="16"/>
  <c r="AG1067" i="16" s="1"/>
  <c r="AB1059" i="16"/>
  <c r="AE1059" i="16"/>
  <c r="AB1051" i="16"/>
  <c r="AC1051" i="16" s="1"/>
  <c r="AD1051" i="16" s="1"/>
  <c r="AE1051" i="16"/>
  <c r="AG1051" i="16" s="1"/>
  <c r="AB1043" i="16"/>
  <c r="AC1043" i="16" s="1"/>
  <c r="AD1043" i="16" s="1"/>
  <c r="AE1043" i="16"/>
  <c r="AG1043" i="16" s="1"/>
  <c r="AB1035" i="16"/>
  <c r="AC1035" i="16" s="1"/>
  <c r="AD1035" i="16" s="1"/>
  <c r="AE1035" i="16"/>
  <c r="AG1035" i="16" s="1"/>
  <c r="AB1027" i="16"/>
  <c r="AE1027" i="16"/>
  <c r="AB1019" i="16"/>
  <c r="AC1019" i="16" s="1"/>
  <c r="AD1019" i="16" s="1"/>
  <c r="AE1019" i="16"/>
  <c r="AG1019" i="16" s="1"/>
  <c r="AB1011" i="16"/>
  <c r="AC1011" i="16" s="1"/>
  <c r="AD1011" i="16" s="1"/>
  <c r="AE1011" i="16"/>
  <c r="AG1011" i="16" s="1"/>
  <c r="AB1003" i="16"/>
  <c r="AC1003" i="16" s="1"/>
  <c r="AD1003" i="16" s="1"/>
  <c r="AE1003" i="16"/>
  <c r="AG1003" i="16" s="1"/>
  <c r="AB995" i="16"/>
  <c r="AC995" i="16" s="1"/>
  <c r="AD995" i="16" s="1"/>
  <c r="AE995" i="16"/>
  <c r="AG995" i="16" s="1"/>
  <c r="AB987" i="16"/>
  <c r="AC987" i="16" s="1"/>
  <c r="AD987" i="16" s="1"/>
  <c r="AE987" i="16"/>
  <c r="AG987" i="16" s="1"/>
  <c r="AB979" i="16"/>
  <c r="AC979" i="16" s="1"/>
  <c r="AD979" i="16" s="1"/>
  <c r="AE979" i="16"/>
  <c r="AG979" i="16" s="1"/>
  <c r="AB971" i="16"/>
  <c r="AE971" i="16"/>
  <c r="AG971" i="16" s="1"/>
  <c r="AB963" i="16"/>
  <c r="AC963" i="16" s="1"/>
  <c r="AD963" i="16" s="1"/>
  <c r="AE963" i="16"/>
  <c r="AB955" i="16"/>
  <c r="AC955" i="16" s="1"/>
  <c r="AD955" i="16" s="1"/>
  <c r="AE955" i="16"/>
  <c r="AG955" i="16" s="1"/>
  <c r="AB947" i="16"/>
  <c r="AC947" i="16" s="1"/>
  <c r="AD947" i="16" s="1"/>
  <c r="AE947" i="16"/>
  <c r="AG947" i="16" s="1"/>
  <c r="AB939" i="16"/>
  <c r="AC939" i="16" s="1"/>
  <c r="AD939" i="16" s="1"/>
  <c r="AE939" i="16"/>
  <c r="AG939" i="16" s="1"/>
  <c r="AB931" i="16"/>
  <c r="AE931" i="16"/>
  <c r="AB923" i="16"/>
  <c r="AC923" i="16" s="1"/>
  <c r="AD923" i="16" s="1"/>
  <c r="AE923" i="16"/>
  <c r="AG923" i="16" s="1"/>
  <c r="AB915" i="16"/>
  <c r="AC915" i="16" s="1"/>
  <c r="AD915" i="16" s="1"/>
  <c r="AE915" i="16"/>
  <c r="AG915" i="16" s="1"/>
  <c r="AB907" i="16"/>
  <c r="AC907" i="16" s="1"/>
  <c r="AD907" i="16" s="1"/>
  <c r="AE907" i="16"/>
  <c r="AG907" i="16" s="1"/>
  <c r="AB899" i="16"/>
  <c r="AE899" i="16"/>
  <c r="AG899" i="16" s="1"/>
  <c r="AB891" i="16"/>
  <c r="AC891" i="16" s="1"/>
  <c r="AD891" i="16" s="1"/>
  <c r="AE891" i="16"/>
  <c r="AG891" i="16" s="1"/>
  <c r="AB883" i="16"/>
  <c r="AC883" i="16" s="1"/>
  <c r="AD883" i="16" s="1"/>
  <c r="AE883" i="16"/>
  <c r="AG883" i="16" s="1"/>
  <c r="AB875" i="16"/>
  <c r="AC875" i="16" s="1"/>
  <c r="AD875" i="16" s="1"/>
  <c r="AE875" i="16"/>
  <c r="AG875" i="16" s="1"/>
  <c r="AB867" i="16"/>
  <c r="AC867" i="16" s="1"/>
  <c r="AD867" i="16" s="1"/>
  <c r="AE867" i="16"/>
  <c r="AB859" i="16"/>
  <c r="AE859" i="16"/>
  <c r="AG859" i="16" s="1"/>
  <c r="AB851" i="16"/>
  <c r="AC851" i="16" s="1"/>
  <c r="AD851" i="16" s="1"/>
  <c r="AE851" i="16"/>
  <c r="AG851" i="16" s="1"/>
  <c r="AB843" i="16"/>
  <c r="AE843" i="16"/>
  <c r="AG843" i="16" s="1"/>
  <c r="AB835" i="16"/>
  <c r="AE835" i="16"/>
  <c r="AG835" i="16" s="1"/>
  <c r="AB827" i="16"/>
  <c r="AC827" i="16" s="1"/>
  <c r="AD827" i="16" s="1"/>
  <c r="AE827" i="16"/>
  <c r="AG827" i="16" s="1"/>
  <c r="AB819" i="16"/>
  <c r="AC819" i="16" s="1"/>
  <c r="AD819" i="16" s="1"/>
  <c r="AE819" i="16"/>
  <c r="AG819" i="16" s="1"/>
  <c r="AB811" i="16"/>
  <c r="AE811" i="16"/>
  <c r="AG811" i="16" s="1"/>
  <c r="AB803" i="16"/>
  <c r="AE803" i="16"/>
  <c r="AB795" i="16"/>
  <c r="AC795" i="16" s="1"/>
  <c r="AD795" i="16" s="1"/>
  <c r="AE795" i="16"/>
  <c r="AG795" i="16" s="1"/>
  <c r="AB787" i="16"/>
  <c r="AC787" i="16" s="1"/>
  <c r="AD787" i="16" s="1"/>
  <c r="AE787" i="16"/>
  <c r="AG787" i="16" s="1"/>
  <c r="AB763" i="16"/>
  <c r="AE763" i="16"/>
  <c r="AG763" i="16" s="1"/>
  <c r="AB755" i="16"/>
  <c r="AE755" i="16"/>
  <c r="AB731" i="16"/>
  <c r="AC731" i="16" s="1"/>
  <c r="AD731" i="16" s="1"/>
  <c r="AE731" i="16"/>
  <c r="AG731" i="16" s="1"/>
  <c r="AB715" i="16"/>
  <c r="AC715" i="16" s="1"/>
  <c r="AD715" i="16" s="1"/>
  <c r="AE715" i="16"/>
  <c r="AG715" i="16" s="1"/>
  <c r="AB707" i="16"/>
  <c r="AE707" i="16"/>
  <c r="AG707" i="16" s="1"/>
  <c r="AB691" i="16"/>
  <c r="AC691" i="16" s="1"/>
  <c r="AD691" i="16" s="1"/>
  <c r="AE691" i="16"/>
  <c r="AG691" i="16" s="1"/>
  <c r="AB683" i="16"/>
  <c r="AC683" i="16" s="1"/>
  <c r="AD683" i="16" s="1"/>
  <c r="AE683" i="16"/>
  <c r="AG683" i="16" s="1"/>
  <c r="AB667" i="16"/>
  <c r="AC667" i="16" s="1"/>
  <c r="AD667" i="16" s="1"/>
  <c r="AE667" i="16"/>
  <c r="AG667" i="16" s="1"/>
  <c r="AB651" i="16"/>
  <c r="AC651" i="16" s="1"/>
  <c r="AD651" i="16" s="1"/>
  <c r="AE651" i="16"/>
  <c r="AG651" i="16" s="1"/>
  <c r="AB643" i="16"/>
  <c r="AE643" i="16"/>
  <c r="AG643" i="16" s="1"/>
  <c r="AB627" i="16"/>
  <c r="AC627" i="16" s="1"/>
  <c r="AD627" i="16" s="1"/>
  <c r="AE627" i="16"/>
  <c r="AG627" i="16" s="1"/>
  <c r="AB619" i="16"/>
  <c r="AE619" i="16"/>
  <c r="AG619" i="16" s="1"/>
  <c r="AB603" i="16"/>
  <c r="AC603" i="16" s="1"/>
  <c r="AD603" i="16" s="1"/>
  <c r="AE603" i="16"/>
  <c r="AG603" i="16" s="1"/>
  <c r="AB587" i="16"/>
  <c r="AE587" i="16"/>
  <c r="AB579" i="16"/>
  <c r="AE579" i="16"/>
  <c r="AG579" i="16" s="1"/>
  <c r="AB563" i="16"/>
  <c r="AC563" i="16" s="1"/>
  <c r="AD563" i="16" s="1"/>
  <c r="AE563" i="16"/>
  <c r="AG563" i="16" s="1"/>
  <c r="AB555" i="16"/>
  <c r="AE555" i="16"/>
  <c r="AG555" i="16" s="1"/>
  <c r="AB547" i="16"/>
  <c r="AC547" i="16" s="1"/>
  <c r="AD547" i="16" s="1"/>
  <c r="AE547" i="16"/>
  <c r="AB539" i="16"/>
  <c r="AC539" i="16" s="1"/>
  <c r="AD539" i="16" s="1"/>
  <c r="AE539" i="16"/>
  <c r="AE531" i="16"/>
  <c r="AG531" i="16" s="1"/>
  <c r="AB531" i="16"/>
  <c r="AC531" i="16" s="1"/>
  <c r="AD531" i="16" s="1"/>
  <c r="AB515" i="16"/>
  <c r="AC515" i="16" s="1"/>
  <c r="AD515" i="16" s="1"/>
  <c r="AE515" i="16"/>
  <c r="AG515" i="16" s="1"/>
  <c r="AB507" i="16"/>
  <c r="AC507" i="16" s="1"/>
  <c r="AD507" i="16" s="1"/>
  <c r="AE507" i="16"/>
  <c r="AB491" i="16"/>
  <c r="AC491" i="16" s="1"/>
  <c r="AD491" i="16" s="1"/>
  <c r="AE491" i="16"/>
  <c r="AG491" i="16" s="1"/>
  <c r="AB475" i="16"/>
  <c r="AC475" i="16" s="1"/>
  <c r="AD475" i="16" s="1"/>
  <c r="AE475" i="16"/>
  <c r="AG475" i="16" s="1"/>
  <c r="AB467" i="16"/>
  <c r="AC467" i="16" s="1"/>
  <c r="AD467" i="16" s="1"/>
  <c r="AE467" i="16"/>
  <c r="AG467" i="16" s="1"/>
  <c r="AB451" i="16"/>
  <c r="AC451" i="16" s="1"/>
  <c r="AD451" i="16" s="1"/>
  <c r="AE451" i="16"/>
  <c r="AG451" i="16" s="1"/>
  <c r="AB443" i="16"/>
  <c r="AC443" i="16" s="1"/>
  <c r="AD443" i="16" s="1"/>
  <c r="AE443" i="16"/>
  <c r="AG443" i="16" s="1"/>
  <c r="AB427" i="16"/>
  <c r="AC427" i="16" s="1"/>
  <c r="AD427" i="16" s="1"/>
  <c r="AE427" i="16"/>
  <c r="AG427" i="16" s="1"/>
  <c r="AB411" i="16"/>
  <c r="AC411" i="16" s="1"/>
  <c r="AD411" i="16" s="1"/>
  <c r="AE411" i="16"/>
  <c r="AG411" i="16" s="1"/>
  <c r="AB403" i="16"/>
  <c r="AC403" i="16" s="1"/>
  <c r="AD403" i="16" s="1"/>
  <c r="AE403" i="16"/>
  <c r="AB387" i="16"/>
  <c r="AC387" i="16" s="1"/>
  <c r="AD387" i="16" s="1"/>
  <c r="AE387" i="16"/>
  <c r="AG387" i="16" s="1"/>
  <c r="AB379" i="16"/>
  <c r="AE379" i="16"/>
  <c r="AG379" i="16" s="1"/>
  <c r="AB363" i="16"/>
  <c r="AE363" i="16"/>
  <c r="AG363" i="16" s="1"/>
  <c r="AB347" i="16"/>
  <c r="AC347" i="16" s="1"/>
  <c r="AD347" i="16" s="1"/>
  <c r="AE347" i="16"/>
  <c r="AB339" i="16"/>
  <c r="AC339" i="16" s="1"/>
  <c r="AD339" i="16" s="1"/>
  <c r="AE339" i="16"/>
  <c r="AG339" i="16" s="1"/>
  <c r="AB323" i="16"/>
  <c r="AC323" i="16" s="1"/>
  <c r="AD323" i="16" s="1"/>
  <c r="AE323" i="16"/>
  <c r="AG323" i="16" s="1"/>
  <c r="AB315" i="16"/>
  <c r="AE315" i="16"/>
  <c r="AG315" i="16" s="1"/>
  <c r="AB299" i="16"/>
  <c r="AE299" i="16"/>
  <c r="AB283" i="16"/>
  <c r="AC283" i="16" s="1"/>
  <c r="AD283" i="16" s="1"/>
  <c r="AE283" i="16"/>
  <c r="AG283" i="16" s="1"/>
  <c r="AB275" i="16"/>
  <c r="AC275" i="16" s="1"/>
  <c r="AD275" i="16" s="1"/>
  <c r="AE275" i="16"/>
  <c r="AG275" i="16" s="1"/>
  <c r="AB259" i="16"/>
  <c r="AC259" i="16" s="1"/>
  <c r="AD259" i="16" s="1"/>
  <c r="AE259" i="16"/>
  <c r="AG259" i="16" s="1"/>
  <c r="AB251" i="16"/>
  <c r="AE251" i="16"/>
  <c r="AB235" i="16"/>
  <c r="AC235" i="16" s="1"/>
  <c r="AD235" i="16" s="1"/>
  <c r="AE235" i="16"/>
  <c r="AG235" i="16" s="1"/>
  <c r="AB219" i="16"/>
  <c r="AC219" i="16" s="1"/>
  <c r="AD219" i="16" s="1"/>
  <c r="AE219" i="16"/>
  <c r="AG219" i="16" s="1"/>
  <c r="AB211" i="16"/>
  <c r="AE211" i="16"/>
  <c r="AG211" i="16" s="1"/>
  <c r="AB195" i="16"/>
  <c r="AE195" i="16"/>
  <c r="AB187" i="16"/>
  <c r="AC187" i="16" s="1"/>
  <c r="AD187" i="16" s="1"/>
  <c r="AE187" i="16"/>
  <c r="AG187" i="16" s="1"/>
  <c r="AB171" i="16"/>
  <c r="AC171" i="16" s="1"/>
  <c r="AD171" i="16" s="1"/>
  <c r="AE171" i="16"/>
  <c r="AG171" i="16" s="1"/>
  <c r="AB155" i="16"/>
  <c r="AC155" i="16" s="1"/>
  <c r="AD155" i="16" s="1"/>
  <c r="AE155" i="16"/>
  <c r="AG155" i="16" s="1"/>
  <c r="AB147" i="16"/>
  <c r="AC147" i="16" s="1"/>
  <c r="AD147" i="16" s="1"/>
  <c r="AE147" i="16"/>
  <c r="AG147" i="16" s="1"/>
  <c r="AB131" i="16"/>
  <c r="AC131" i="16" s="1"/>
  <c r="AD131" i="16" s="1"/>
  <c r="AE131" i="16"/>
  <c r="AG131" i="16" s="1"/>
  <c r="AB123" i="16"/>
  <c r="AC123" i="16" s="1"/>
  <c r="AD123" i="16" s="1"/>
  <c r="AE123" i="16"/>
  <c r="AG123" i="16" s="1"/>
  <c r="AB107" i="16"/>
  <c r="AE107" i="16"/>
  <c r="AG107" i="16" s="1"/>
  <c r="AB91" i="16"/>
  <c r="AC91" i="16" s="1"/>
  <c r="AD91" i="16" s="1"/>
  <c r="AE91" i="16"/>
  <c r="AB83" i="16"/>
  <c r="AC83" i="16" s="1"/>
  <c r="AD83" i="16" s="1"/>
  <c r="AE83" i="16"/>
  <c r="AG83" i="16" s="1"/>
  <c r="AB67" i="16"/>
  <c r="AC67" i="16" s="1"/>
  <c r="AD67" i="16" s="1"/>
  <c r="AE67" i="16"/>
  <c r="AG67" i="16" s="1"/>
  <c r="AB59" i="16"/>
  <c r="AE59" i="16"/>
  <c r="AG59" i="16" s="1"/>
  <c r="AB43" i="16"/>
  <c r="AE43" i="16"/>
  <c r="AB27" i="16"/>
  <c r="AC27" i="16" s="1"/>
  <c r="AD27" i="16" s="1"/>
  <c r="AE27" i="16"/>
  <c r="AG27" i="16" s="1"/>
  <c r="AB19" i="16"/>
  <c r="AC19" i="16" s="1"/>
  <c r="AD19" i="16" s="1"/>
  <c r="AE19" i="16"/>
  <c r="AG19" i="16" s="1"/>
  <c r="AB3" i="16"/>
  <c r="AE3" i="16"/>
  <c r="AG3" i="16" s="1"/>
  <c r="AE1246" i="16"/>
  <c r="AG1246" i="16" s="1"/>
  <c r="AE1230" i="16"/>
  <c r="AE1214" i="16"/>
  <c r="AG1214" i="16" s="1"/>
  <c r="AE1198" i="16"/>
  <c r="AG1198" i="16" s="1"/>
  <c r="AE1182" i="16"/>
  <c r="AE1166" i="16"/>
  <c r="AG1166" i="16" s="1"/>
  <c r="AE1150" i="16"/>
  <c r="AG1150" i="16" s="1"/>
  <c r="AE1134" i="16"/>
  <c r="AG1134" i="16" s="1"/>
  <c r="AE1118" i="16"/>
  <c r="AG1118" i="16" s="1"/>
  <c r="AE1102" i="16"/>
  <c r="AE1086" i="16"/>
  <c r="AG1086" i="16" s="1"/>
  <c r="AE1070" i="16"/>
  <c r="AG1070" i="16" s="1"/>
  <c r="AE1054" i="16"/>
  <c r="AG1054" i="16" s="1"/>
  <c r="AE1038" i="16"/>
  <c r="AG1038" i="16" s="1"/>
  <c r="AE1022" i="16"/>
  <c r="AG1022" i="16" s="1"/>
  <c r="AE1006" i="16"/>
  <c r="AG1006" i="16" s="1"/>
  <c r="AE990" i="16"/>
  <c r="AG990" i="16" s="1"/>
  <c r="AE974" i="16"/>
  <c r="AE958" i="16"/>
  <c r="AG958" i="16" s="1"/>
  <c r="AE942" i="16"/>
  <c r="AG942" i="16" s="1"/>
  <c r="AE926" i="16"/>
  <c r="AG926" i="16" s="1"/>
  <c r="AE910" i="16"/>
  <c r="AG910" i="16" s="1"/>
  <c r="AE889" i="16"/>
  <c r="AE871" i="16"/>
  <c r="AG871" i="16" s="1"/>
  <c r="AE848" i="16"/>
  <c r="AG848" i="16" s="1"/>
  <c r="AE825" i="16"/>
  <c r="AE807" i="16"/>
  <c r="AG807" i="16" s="1"/>
  <c r="AE780" i="16"/>
  <c r="AG780" i="16" s="1"/>
  <c r="AE749" i="16"/>
  <c r="AG749" i="16" s="1"/>
  <c r="AE723" i="16"/>
  <c r="AG723" i="16" s="1"/>
  <c r="AE650" i="16"/>
  <c r="AE621" i="16"/>
  <c r="AG621" i="16" s="1"/>
  <c r="AE583" i="16"/>
  <c r="AE546" i="16"/>
  <c r="AE499" i="16"/>
  <c r="AE437" i="16"/>
  <c r="AE378" i="16"/>
  <c r="AG378" i="16" s="1"/>
  <c r="AE330" i="16"/>
  <c r="AG330" i="16" s="1"/>
  <c r="AE267" i="16"/>
  <c r="AE205" i="16"/>
  <c r="AG205" i="16" s="1"/>
  <c r="AE157" i="16"/>
  <c r="AE98" i="16"/>
  <c r="AE35" i="16"/>
  <c r="AB1235" i="16"/>
  <c r="AC1235" i="16" s="1"/>
  <c r="AD1235" i="16" s="1"/>
  <c r="AB1173" i="16"/>
  <c r="AC1173" i="16" s="1"/>
  <c r="AD1173" i="16" s="1"/>
  <c r="AB1114" i="16"/>
  <c r="AC1114" i="16" s="1"/>
  <c r="AD1114" i="16" s="1"/>
  <c r="AB1065" i="16"/>
  <c r="AB868" i="16"/>
  <c r="AC868" i="16" s="1"/>
  <c r="AD868" i="16" s="1"/>
  <c r="AB684" i="16"/>
  <c r="AC684" i="16" s="1"/>
  <c r="AD684" i="16" s="1"/>
  <c r="AB466" i="16"/>
  <c r="AB210" i="16"/>
  <c r="AC210" i="16" s="1"/>
  <c r="AD210" i="16" s="1"/>
  <c r="AB775" i="16"/>
  <c r="AC775" i="16" s="1"/>
  <c r="AD775" i="16" s="1"/>
  <c r="AE775" i="16"/>
  <c r="AG775" i="16" s="1"/>
  <c r="AE751" i="16"/>
  <c r="AG751" i="16" s="1"/>
  <c r="AB751" i="16"/>
  <c r="AC751" i="16" s="1"/>
  <c r="AD751" i="16" s="1"/>
  <c r="AB727" i="16"/>
  <c r="AC727" i="16" s="1"/>
  <c r="AD727" i="16" s="1"/>
  <c r="AE727" i="16"/>
  <c r="AG727" i="16" s="1"/>
  <c r="AB761" i="16"/>
  <c r="AC761" i="16" s="1"/>
  <c r="AD761" i="16" s="1"/>
  <c r="AE761" i="16"/>
  <c r="AG761" i="16" s="1"/>
  <c r="AB753" i="16"/>
  <c r="AC753" i="16" s="1"/>
  <c r="AD753" i="16" s="1"/>
  <c r="AE753" i="16"/>
  <c r="AG753" i="16" s="1"/>
  <c r="AB737" i="16"/>
  <c r="AC737" i="16" s="1"/>
  <c r="AD737" i="16" s="1"/>
  <c r="AE737" i="16"/>
  <c r="AB713" i="16"/>
  <c r="AC713" i="16" s="1"/>
  <c r="AD713" i="16" s="1"/>
  <c r="AE713" i="16"/>
  <c r="AG713" i="16" s="1"/>
  <c r="AB705" i="16"/>
  <c r="AE705" i="16"/>
  <c r="AG705" i="16" s="1"/>
  <c r="AB681" i="16"/>
  <c r="AC681" i="16" s="1"/>
  <c r="AD681" i="16" s="1"/>
  <c r="AE681" i="16"/>
  <c r="AG681" i="16" s="1"/>
  <c r="AB1244" i="16"/>
  <c r="AC1244" i="16" s="1"/>
  <c r="AD1244" i="16" s="1"/>
  <c r="AE1244" i="16"/>
  <c r="AG1244" i="16" s="1"/>
  <c r="AB1236" i="16"/>
  <c r="AC1236" i="16" s="1"/>
  <c r="AD1236" i="16" s="1"/>
  <c r="AE1236" i="16"/>
  <c r="AG1236" i="16" s="1"/>
  <c r="AB1228" i="16"/>
  <c r="AE1228" i="16"/>
  <c r="AG1228" i="16" s="1"/>
  <c r="AB1212" i="16"/>
  <c r="AC1212" i="16" s="1"/>
  <c r="AD1212" i="16" s="1"/>
  <c r="AE1212" i="16"/>
  <c r="AG1212" i="16" s="1"/>
  <c r="AB1204" i="16"/>
  <c r="AC1204" i="16" s="1"/>
  <c r="AD1204" i="16" s="1"/>
  <c r="AE1204" i="16"/>
  <c r="AB1132" i="16"/>
  <c r="AC1132" i="16" s="1"/>
  <c r="AD1132" i="16" s="1"/>
  <c r="AE1132" i="16"/>
  <c r="AG1132" i="16" s="1"/>
  <c r="AB1108" i="16"/>
  <c r="AE1108" i="16"/>
  <c r="AG1108" i="16" s="1"/>
  <c r="AB1100" i="16"/>
  <c r="AE1100" i="16"/>
  <c r="AB1068" i="16"/>
  <c r="AC1068" i="16" s="1"/>
  <c r="AD1068" i="16" s="1"/>
  <c r="AE1068" i="16"/>
  <c r="AB1052" i="16"/>
  <c r="AC1052" i="16" s="1"/>
  <c r="AD1052" i="16" s="1"/>
  <c r="AE1052" i="16"/>
  <c r="AG1052" i="16" s="1"/>
  <c r="AB1044" i="16"/>
  <c r="AE1044" i="16"/>
  <c r="AG1044" i="16" s="1"/>
  <c r="AB1036" i="16"/>
  <c r="AC1036" i="16" s="1"/>
  <c r="AD1036" i="16" s="1"/>
  <c r="AE1036" i="16"/>
  <c r="AG1036" i="16" s="1"/>
  <c r="AB1028" i="16"/>
  <c r="AC1028" i="16" s="1"/>
  <c r="AD1028" i="16" s="1"/>
  <c r="AE1028" i="16"/>
  <c r="AG1028" i="16" s="1"/>
  <c r="AB1020" i="16"/>
  <c r="AC1020" i="16" s="1"/>
  <c r="AD1020" i="16" s="1"/>
  <c r="AE1020" i="16"/>
  <c r="AG1020" i="16" s="1"/>
  <c r="AB1012" i="16"/>
  <c r="AE1012" i="16"/>
  <c r="AG1012" i="16" s="1"/>
  <c r="AB988" i="16"/>
  <c r="AC988" i="16" s="1"/>
  <c r="AD988" i="16" s="1"/>
  <c r="AE988" i="16"/>
  <c r="AG988" i="16" s="1"/>
  <c r="AB980" i="16"/>
  <c r="AC980" i="16" s="1"/>
  <c r="AD980" i="16" s="1"/>
  <c r="AE980" i="16"/>
  <c r="AG980" i="16" s="1"/>
  <c r="AB972" i="16"/>
  <c r="AC972" i="16" s="1"/>
  <c r="AD972" i="16" s="1"/>
  <c r="AE972" i="16"/>
  <c r="AG972" i="16" s="1"/>
  <c r="AB964" i="16"/>
  <c r="AE964" i="16"/>
  <c r="AG964" i="16" s="1"/>
  <c r="AB956" i="16"/>
  <c r="AC956" i="16" s="1"/>
  <c r="AD956" i="16" s="1"/>
  <c r="AE956" i="16"/>
  <c r="AG956" i="16" s="1"/>
  <c r="AB948" i="16"/>
  <c r="AC948" i="16" s="1"/>
  <c r="AD948" i="16" s="1"/>
  <c r="AE948" i="16"/>
  <c r="AG948" i="16" s="1"/>
  <c r="AB924" i="16"/>
  <c r="AC924" i="16" s="1"/>
  <c r="AD924" i="16" s="1"/>
  <c r="AE924" i="16"/>
  <c r="AG924" i="16" s="1"/>
  <c r="AB916" i="16"/>
  <c r="AE916" i="16"/>
  <c r="AB908" i="16"/>
  <c r="AC908" i="16" s="1"/>
  <c r="AD908" i="16" s="1"/>
  <c r="AE908" i="16"/>
  <c r="AB900" i="16"/>
  <c r="AC900" i="16" s="1"/>
  <c r="AD900" i="16" s="1"/>
  <c r="AE900" i="16"/>
  <c r="AG900" i="16" s="1"/>
  <c r="AB892" i="16"/>
  <c r="AC892" i="16" s="1"/>
  <c r="AD892" i="16" s="1"/>
  <c r="AE892" i="16"/>
  <c r="AB884" i="16"/>
  <c r="AE884" i="16"/>
  <c r="AG884" i="16" s="1"/>
  <c r="AB876" i="16"/>
  <c r="AC876" i="16" s="1"/>
  <c r="AD876" i="16" s="1"/>
  <c r="AE876" i="16"/>
  <c r="AG876" i="16" s="1"/>
  <c r="AB860" i="16"/>
  <c r="AC860" i="16" s="1"/>
  <c r="AD860" i="16" s="1"/>
  <c r="AE860" i="16"/>
  <c r="AE852" i="16"/>
  <c r="AG852" i="16" s="1"/>
  <c r="AB852" i="16"/>
  <c r="AC852" i="16" s="1"/>
  <c r="AD852" i="16" s="1"/>
  <c r="AB844" i="16"/>
  <c r="AE844" i="16"/>
  <c r="AB836" i="16"/>
  <c r="AC836" i="16" s="1"/>
  <c r="AD836" i="16" s="1"/>
  <c r="AE836" i="16"/>
  <c r="AG836" i="16" s="1"/>
  <c r="AB828" i="16"/>
  <c r="AC828" i="16" s="1"/>
  <c r="AD828" i="16" s="1"/>
  <c r="AE828" i="16"/>
  <c r="AB820" i="16"/>
  <c r="AC820" i="16" s="1"/>
  <c r="AD820" i="16" s="1"/>
  <c r="AE820" i="16"/>
  <c r="AB812" i="16"/>
  <c r="AE812" i="16"/>
  <c r="AG812" i="16" s="1"/>
  <c r="AB804" i="16"/>
  <c r="AC804" i="16" s="1"/>
  <c r="AD804" i="16" s="1"/>
  <c r="AE804" i="16"/>
  <c r="AG804" i="16" s="1"/>
  <c r="AB796" i="16"/>
  <c r="AC796" i="16" s="1"/>
  <c r="AD796" i="16" s="1"/>
  <c r="AE796" i="16"/>
  <c r="AB788" i="16"/>
  <c r="AC788" i="16" s="1"/>
  <c r="AD788" i="16" s="1"/>
  <c r="AE788" i="16"/>
  <c r="AG788" i="16" s="1"/>
  <c r="AB772" i="16"/>
  <c r="AC772" i="16" s="1"/>
  <c r="AD772" i="16" s="1"/>
  <c r="AE772" i="16"/>
  <c r="AG772" i="16" s="1"/>
  <c r="AB764" i="16"/>
  <c r="AC764" i="16" s="1"/>
  <c r="AD764" i="16" s="1"/>
  <c r="AE764" i="16"/>
  <c r="AG764" i="16" s="1"/>
  <c r="AB756" i="16"/>
  <c r="AC756" i="16" s="1"/>
  <c r="AD756" i="16" s="1"/>
  <c r="AE756" i="16"/>
  <c r="AB740" i="16"/>
  <c r="AC740" i="16" s="1"/>
  <c r="AD740" i="16" s="1"/>
  <c r="AE740" i="16"/>
  <c r="AG740" i="16" s="1"/>
  <c r="AB724" i="16"/>
  <c r="AE724" i="16"/>
  <c r="AG724" i="16" s="1"/>
  <c r="AE716" i="16"/>
  <c r="AG716" i="16" s="1"/>
  <c r="AB716" i="16"/>
  <c r="AC716" i="16" s="1"/>
  <c r="AD716" i="16" s="1"/>
  <c r="AB708" i="16"/>
  <c r="AC708" i="16" s="1"/>
  <c r="AD708" i="16" s="1"/>
  <c r="AE708" i="16"/>
  <c r="AE700" i="16"/>
  <c r="AG700" i="16" s="1"/>
  <c r="AB700" i="16"/>
  <c r="AC700" i="16" s="1"/>
  <c r="AD700" i="16" s="1"/>
  <c r="AB692" i="16"/>
  <c r="AE692" i="16"/>
  <c r="AG692" i="16" s="1"/>
  <c r="AB676" i="16"/>
  <c r="AC676" i="16" s="1"/>
  <c r="AD676" i="16" s="1"/>
  <c r="AE676" i="16"/>
  <c r="AG676" i="16" s="1"/>
  <c r="AB668" i="16"/>
  <c r="AC668" i="16" s="1"/>
  <c r="AD668" i="16" s="1"/>
  <c r="AE668" i="16"/>
  <c r="AG668" i="16" s="1"/>
  <c r="AB660" i="16"/>
  <c r="AC660" i="16" s="1"/>
  <c r="AD660" i="16" s="1"/>
  <c r="AE660" i="16"/>
  <c r="AB652" i="16"/>
  <c r="AE652" i="16"/>
  <c r="AG652" i="16" s="1"/>
  <c r="AB644" i="16"/>
  <c r="AC644" i="16" s="1"/>
  <c r="AD644" i="16" s="1"/>
  <c r="AE644" i="16"/>
  <c r="AG644" i="16" s="1"/>
  <c r="AE636" i="16"/>
  <c r="AG636" i="16" s="1"/>
  <c r="AB636" i="16"/>
  <c r="AC636" i="16" s="1"/>
  <c r="AD636" i="16" s="1"/>
  <c r="AB628" i="16"/>
  <c r="AC628" i="16" s="1"/>
  <c r="AD628" i="16" s="1"/>
  <c r="AE628" i="16"/>
  <c r="AG628" i="16" s="1"/>
  <c r="AB620" i="16"/>
  <c r="AC620" i="16" s="1"/>
  <c r="AD620" i="16" s="1"/>
  <c r="AE620" i="16"/>
  <c r="AG620" i="16" s="1"/>
  <c r="AB612" i="16"/>
  <c r="AC612" i="16" s="1"/>
  <c r="AD612" i="16" s="1"/>
  <c r="AE612" i="16"/>
  <c r="AG612" i="16" s="1"/>
  <c r="AB604" i="16"/>
  <c r="AC604" i="16" s="1"/>
  <c r="AD604" i="16" s="1"/>
  <c r="AE604" i="16"/>
  <c r="AG604" i="16" s="1"/>
  <c r="AB596" i="16"/>
  <c r="AC596" i="16" s="1"/>
  <c r="AD596" i="16" s="1"/>
  <c r="AE596" i="16"/>
  <c r="AG596" i="16" s="1"/>
  <c r="AE588" i="16"/>
  <c r="AB588" i="16"/>
  <c r="AC588" i="16" s="1"/>
  <c r="AD588" i="16" s="1"/>
  <c r="AB580" i="16"/>
  <c r="AC580" i="16" s="1"/>
  <c r="AD580" i="16" s="1"/>
  <c r="AE580" i="16"/>
  <c r="AG580" i="16" s="1"/>
  <c r="AB572" i="16"/>
  <c r="AC572" i="16" s="1"/>
  <c r="AD572" i="16" s="1"/>
  <c r="AE572" i="16"/>
  <c r="AG572" i="16" s="1"/>
  <c r="AB564" i="16"/>
  <c r="AC564" i="16" s="1"/>
  <c r="AD564" i="16" s="1"/>
  <c r="AE564" i="16"/>
  <c r="AB548" i="16"/>
  <c r="AE548" i="16"/>
  <c r="AG548" i="16" s="1"/>
  <c r="AB540" i="16"/>
  <c r="AC540" i="16" s="1"/>
  <c r="AD540" i="16" s="1"/>
  <c r="AE540" i="16"/>
  <c r="AB532" i="16"/>
  <c r="AC532" i="16" s="1"/>
  <c r="AD532" i="16" s="1"/>
  <c r="AE532" i="16"/>
  <c r="AG532" i="16" s="1"/>
  <c r="AB524" i="16"/>
  <c r="AC524" i="16" s="1"/>
  <c r="AD524" i="16" s="1"/>
  <c r="AE524" i="16"/>
  <c r="AG524" i="16" s="1"/>
  <c r="AB516" i="16"/>
  <c r="AE516" i="16"/>
  <c r="AG516" i="16" s="1"/>
  <c r="AE508" i="16"/>
  <c r="AG508" i="16" s="1"/>
  <c r="AB508" i="16"/>
  <c r="AC508" i="16" s="1"/>
  <c r="AD508" i="16" s="1"/>
  <c r="AB500" i="16"/>
  <c r="AC500" i="16" s="1"/>
  <c r="AD500" i="16" s="1"/>
  <c r="AE500" i="16"/>
  <c r="AB492" i="16"/>
  <c r="AC492" i="16" s="1"/>
  <c r="AD492" i="16" s="1"/>
  <c r="AE492" i="16"/>
  <c r="AG492" i="16" s="1"/>
  <c r="AB484" i="16"/>
  <c r="AE484" i="16"/>
  <c r="AG484" i="16" s="1"/>
  <c r="AB476" i="16"/>
  <c r="AC476" i="16" s="1"/>
  <c r="AD476" i="16" s="1"/>
  <c r="AE476" i="16"/>
  <c r="AG476" i="16" s="1"/>
  <c r="AB468" i="16"/>
  <c r="AC468" i="16" s="1"/>
  <c r="AD468" i="16" s="1"/>
  <c r="AE468" i="16"/>
  <c r="AG468" i="16" s="1"/>
  <c r="AB460" i="16"/>
  <c r="AC460" i="16" s="1"/>
  <c r="AD460" i="16" s="1"/>
  <c r="AE460" i="16"/>
  <c r="AB452" i="16"/>
  <c r="AE452" i="16"/>
  <c r="AG452" i="16" s="1"/>
  <c r="AB444" i="16"/>
  <c r="AC444" i="16" s="1"/>
  <c r="AD444" i="16" s="1"/>
  <c r="AE444" i="16"/>
  <c r="AG444" i="16" s="1"/>
  <c r="AB436" i="16"/>
  <c r="AC436" i="16" s="1"/>
  <c r="AD436" i="16" s="1"/>
  <c r="AE436" i="16"/>
  <c r="AB428" i="16"/>
  <c r="AC428" i="16" s="1"/>
  <c r="AD428" i="16" s="1"/>
  <c r="AE428" i="16"/>
  <c r="AG428" i="16" s="1"/>
  <c r="AB420" i="16"/>
  <c r="AE420" i="16"/>
  <c r="AG420" i="16" s="1"/>
  <c r="AB412" i="16"/>
  <c r="AC412" i="16" s="1"/>
  <c r="AD412" i="16" s="1"/>
  <c r="AE412" i="16"/>
  <c r="AG412" i="16" s="1"/>
  <c r="AB404" i="16"/>
  <c r="AC404" i="16" s="1"/>
  <c r="AD404" i="16" s="1"/>
  <c r="AE404" i="16"/>
  <c r="AB396" i="16"/>
  <c r="AC396" i="16" s="1"/>
  <c r="AD396" i="16" s="1"/>
  <c r="AE396" i="16"/>
  <c r="AG396" i="16" s="1"/>
  <c r="AB388" i="16"/>
  <c r="AE388" i="16"/>
  <c r="AG388" i="16" s="1"/>
  <c r="AB380" i="16"/>
  <c r="AC380" i="16" s="1"/>
  <c r="AD380" i="16" s="1"/>
  <c r="AE380" i="16"/>
  <c r="AG380" i="16" s="1"/>
  <c r="AB372" i="16"/>
  <c r="AC372" i="16" s="1"/>
  <c r="AD372" i="16" s="1"/>
  <c r="AE372" i="16"/>
  <c r="AB364" i="16"/>
  <c r="AC364" i="16" s="1"/>
  <c r="AD364" i="16" s="1"/>
  <c r="AE364" i="16"/>
  <c r="AB356" i="16"/>
  <c r="AE356" i="16"/>
  <c r="AG356" i="16" s="1"/>
  <c r="AB348" i="16"/>
  <c r="AC348" i="16" s="1"/>
  <c r="AD348" i="16" s="1"/>
  <c r="AE348" i="16"/>
  <c r="AG348" i="16" s="1"/>
  <c r="AB340" i="16"/>
  <c r="AC340" i="16" s="1"/>
  <c r="AD340" i="16" s="1"/>
  <c r="AE340" i="16"/>
  <c r="AB332" i="16"/>
  <c r="AC332" i="16" s="1"/>
  <c r="AD332" i="16" s="1"/>
  <c r="AE332" i="16"/>
  <c r="AG332" i="16" s="1"/>
  <c r="AB324" i="16"/>
  <c r="AE324" i="16"/>
  <c r="AG324" i="16" s="1"/>
  <c r="AB316" i="16"/>
  <c r="AC316" i="16" s="1"/>
  <c r="AD316" i="16" s="1"/>
  <c r="AE316" i="16"/>
  <c r="AG316" i="16" s="1"/>
  <c r="AB308" i="16"/>
  <c r="AC308" i="16" s="1"/>
  <c r="AD308" i="16" s="1"/>
  <c r="AE308" i="16"/>
  <c r="AG308" i="16" s="1"/>
  <c r="AB300" i="16"/>
  <c r="AC300" i="16" s="1"/>
  <c r="AD300" i="16" s="1"/>
  <c r="AE300" i="16"/>
  <c r="AG300" i="16" s="1"/>
  <c r="AB292" i="16"/>
  <c r="AE292" i="16"/>
  <c r="AG292" i="16" s="1"/>
  <c r="AB284" i="16"/>
  <c r="AC284" i="16" s="1"/>
  <c r="AD284" i="16" s="1"/>
  <c r="AE284" i="16"/>
  <c r="AG284" i="16" s="1"/>
  <c r="AB276" i="16"/>
  <c r="AC276" i="16" s="1"/>
  <c r="AD276" i="16" s="1"/>
  <c r="AE276" i="16"/>
  <c r="AG276" i="16" s="1"/>
  <c r="AB268" i="16"/>
  <c r="AC268" i="16" s="1"/>
  <c r="AD268" i="16" s="1"/>
  <c r="AE268" i="16"/>
  <c r="AG268" i="16" s="1"/>
  <c r="AB260" i="16"/>
  <c r="AC260" i="16" s="1"/>
  <c r="AD260" i="16" s="1"/>
  <c r="AE260" i="16"/>
  <c r="AG260" i="16" s="1"/>
  <c r="AB252" i="16"/>
  <c r="AC252" i="16" s="1"/>
  <c r="AD252" i="16" s="1"/>
  <c r="AE252" i="16"/>
  <c r="AG252" i="16" s="1"/>
  <c r="AB244" i="16"/>
  <c r="AC244" i="16" s="1"/>
  <c r="AD244" i="16" s="1"/>
  <c r="AE244" i="16"/>
  <c r="AG244" i="16" s="1"/>
  <c r="AB236" i="16"/>
  <c r="AC236" i="16" s="1"/>
  <c r="AD236" i="16" s="1"/>
  <c r="AE236" i="16"/>
  <c r="AB228" i="16"/>
  <c r="AE228" i="16"/>
  <c r="AG228" i="16" s="1"/>
  <c r="AB220" i="16"/>
  <c r="AC220" i="16" s="1"/>
  <c r="AD220" i="16" s="1"/>
  <c r="AE220" i="16"/>
  <c r="AB212" i="16"/>
  <c r="AC212" i="16" s="1"/>
  <c r="AD212" i="16" s="1"/>
  <c r="AE212" i="16"/>
  <c r="AB204" i="16"/>
  <c r="AC204" i="16" s="1"/>
  <c r="AD204" i="16" s="1"/>
  <c r="AE204" i="16"/>
  <c r="AB196" i="16"/>
  <c r="AE196" i="16"/>
  <c r="AG196" i="16" s="1"/>
  <c r="AB188" i="16"/>
  <c r="AE188" i="16"/>
  <c r="AG188" i="16" s="1"/>
  <c r="AB180" i="16"/>
  <c r="AC180" i="16" s="1"/>
  <c r="AD180" i="16" s="1"/>
  <c r="AE180" i="16"/>
  <c r="AG180" i="16" s="1"/>
  <c r="AB172" i="16"/>
  <c r="AC172" i="16" s="1"/>
  <c r="AD172" i="16" s="1"/>
  <c r="AE172" i="16"/>
  <c r="AB164" i="16"/>
  <c r="AE164" i="16"/>
  <c r="AG164" i="16" s="1"/>
  <c r="AB156" i="16"/>
  <c r="AC156" i="16" s="1"/>
  <c r="AD156" i="16" s="1"/>
  <c r="AE156" i="16"/>
  <c r="AG156" i="16" s="1"/>
  <c r="AB148" i="16"/>
  <c r="AC148" i="16" s="1"/>
  <c r="AD148" i="16" s="1"/>
  <c r="AE148" i="16"/>
  <c r="AB140" i="16"/>
  <c r="AC140" i="16" s="1"/>
  <c r="AD140" i="16" s="1"/>
  <c r="AE140" i="16"/>
  <c r="AB132" i="16"/>
  <c r="AE132" i="16"/>
  <c r="AG132" i="16" s="1"/>
  <c r="AB124" i="16"/>
  <c r="AC124" i="16" s="1"/>
  <c r="AD124" i="16" s="1"/>
  <c r="AE124" i="16"/>
  <c r="AG124" i="16" s="1"/>
  <c r="AB116" i="16"/>
  <c r="AC116" i="16" s="1"/>
  <c r="AD116" i="16" s="1"/>
  <c r="AE116" i="16"/>
  <c r="AB108" i="16"/>
  <c r="AC108" i="16" s="1"/>
  <c r="AD108" i="16" s="1"/>
  <c r="AE108" i="16"/>
  <c r="AG108" i="16" s="1"/>
  <c r="AB100" i="16"/>
  <c r="AE100" i="16"/>
  <c r="AG100" i="16" s="1"/>
  <c r="AB92" i="16"/>
  <c r="AC92" i="16" s="1"/>
  <c r="AD92" i="16" s="1"/>
  <c r="AE92" i="16"/>
  <c r="AG92" i="16" s="1"/>
  <c r="AB84" i="16"/>
  <c r="AC84" i="16" s="1"/>
  <c r="AD84" i="16" s="1"/>
  <c r="AE84" i="16"/>
  <c r="AB76" i="16"/>
  <c r="AC76" i="16" s="1"/>
  <c r="AD76" i="16" s="1"/>
  <c r="AE76" i="16"/>
  <c r="AG76" i="16" s="1"/>
  <c r="AB68" i="16"/>
  <c r="AE68" i="16"/>
  <c r="AG68" i="16" s="1"/>
  <c r="AB60" i="16"/>
  <c r="AC60" i="16" s="1"/>
  <c r="AD60" i="16" s="1"/>
  <c r="AE60" i="16"/>
  <c r="AG60" i="16" s="1"/>
  <c r="AB52" i="16"/>
  <c r="AC52" i="16" s="1"/>
  <c r="AD52" i="16" s="1"/>
  <c r="AE52" i="16"/>
  <c r="AG52" i="16" s="1"/>
  <c r="AB44" i="16"/>
  <c r="AC44" i="16" s="1"/>
  <c r="AD44" i="16" s="1"/>
  <c r="AE44" i="16"/>
  <c r="AG44" i="16" s="1"/>
  <c r="AB36" i="16"/>
  <c r="AE36" i="16"/>
  <c r="AG36" i="16" s="1"/>
  <c r="AB28" i="16"/>
  <c r="AC28" i="16" s="1"/>
  <c r="AD28" i="16" s="1"/>
  <c r="AE28" i="16"/>
  <c r="AG28" i="16" s="1"/>
  <c r="AB20" i="16"/>
  <c r="AC20" i="16" s="1"/>
  <c r="AD20" i="16" s="1"/>
  <c r="AE20" i="16"/>
  <c r="AG20" i="16" s="1"/>
  <c r="AB12" i="16"/>
  <c r="AC12" i="16" s="1"/>
  <c r="AD12" i="16" s="1"/>
  <c r="AE12" i="16"/>
  <c r="AG12" i="16" s="1"/>
  <c r="AB4" i="16"/>
  <c r="AE4" i="16"/>
  <c r="AG4" i="16" s="1"/>
  <c r="AE1241" i="16"/>
  <c r="AG1241" i="16" s="1"/>
  <c r="AE1225" i="16"/>
  <c r="AG1225" i="16" s="1"/>
  <c r="AE1209" i="16"/>
  <c r="AG1209" i="16" s="1"/>
  <c r="AE1193" i="16"/>
  <c r="AE1177" i="16"/>
  <c r="AG1177" i="16" s="1"/>
  <c r="AE1161" i="16"/>
  <c r="AG1161" i="16" s="1"/>
  <c r="AE1145" i="16"/>
  <c r="AE1129" i="16"/>
  <c r="AG1129" i="16" s="1"/>
  <c r="AE1113" i="16"/>
  <c r="AG1113" i="16" s="1"/>
  <c r="AE1097" i="16"/>
  <c r="AG1097" i="16" s="1"/>
  <c r="AE1081" i="16"/>
  <c r="AG1081" i="16" s="1"/>
  <c r="AE1049" i="16"/>
  <c r="AE1033" i="16"/>
  <c r="AG1033" i="16" s="1"/>
  <c r="AE1017" i="16"/>
  <c r="AG1017" i="16" s="1"/>
  <c r="AE1001" i="16"/>
  <c r="AE985" i="16"/>
  <c r="AG985" i="16" s="1"/>
  <c r="AE969" i="16"/>
  <c r="AG969" i="16" s="1"/>
  <c r="AE953" i="16"/>
  <c r="AG953" i="16" s="1"/>
  <c r="AE937" i="16"/>
  <c r="AG937" i="16" s="1"/>
  <c r="AE921" i="16"/>
  <c r="AG921" i="16" s="1"/>
  <c r="AE905" i="16"/>
  <c r="AG905" i="16" s="1"/>
  <c r="AE888" i="16"/>
  <c r="AG888" i="16" s="1"/>
  <c r="AE865" i="16"/>
  <c r="AE847" i="16"/>
  <c r="AG847" i="16" s="1"/>
  <c r="AE801" i="16"/>
  <c r="AG801" i="16" s="1"/>
  <c r="AE779" i="16"/>
  <c r="AG779" i="16" s="1"/>
  <c r="AE748" i="16"/>
  <c r="AG748" i="16" s="1"/>
  <c r="AE714" i="16"/>
  <c r="AG714" i="16" s="1"/>
  <c r="AE685" i="16"/>
  <c r="AG685" i="16" s="1"/>
  <c r="AE647" i="16"/>
  <c r="AE611" i="16"/>
  <c r="AE582" i="16"/>
  <c r="AG582" i="16" s="1"/>
  <c r="AE542" i="16"/>
  <c r="AE483" i="16"/>
  <c r="AG483" i="16" s="1"/>
  <c r="AE435" i="16"/>
  <c r="AG435" i="16" s="1"/>
  <c r="AE373" i="16"/>
  <c r="AE314" i="16"/>
  <c r="AG314" i="16" s="1"/>
  <c r="AE266" i="16"/>
  <c r="AG266" i="16" s="1"/>
  <c r="AE203" i="16"/>
  <c r="AE141" i="16"/>
  <c r="AG141" i="16" s="1"/>
  <c r="AE93" i="16"/>
  <c r="AE34" i="16"/>
  <c r="AG34" i="16" s="1"/>
  <c r="AB1219" i="16"/>
  <c r="AC1219" i="16" s="1"/>
  <c r="AD1219" i="16" s="1"/>
  <c r="AB1171" i="16"/>
  <c r="AC1171" i="16" s="1"/>
  <c r="AD1171" i="16" s="1"/>
  <c r="AB1109" i="16"/>
  <c r="AC1109" i="16" s="1"/>
  <c r="AD1109" i="16" s="1"/>
  <c r="AB965" i="16"/>
  <c r="AC965" i="16" s="1"/>
  <c r="AD965" i="16" s="1"/>
  <c r="AB863" i="16"/>
  <c r="AB765" i="16"/>
  <c r="AC765" i="16" s="1"/>
  <c r="AD765" i="16" s="1"/>
  <c r="AB666" i="16"/>
  <c r="AC666" i="16" s="1"/>
  <c r="AD666" i="16" s="1"/>
  <c r="AB463" i="16"/>
  <c r="AC463" i="16" s="1"/>
  <c r="AD463" i="16" s="1"/>
  <c r="AB127" i="16"/>
  <c r="AC127" i="16" s="1"/>
  <c r="AD127" i="16" s="1"/>
  <c r="AB783" i="16"/>
  <c r="AE783" i="16"/>
  <c r="AG783" i="16" s="1"/>
  <c r="AB719" i="16"/>
  <c r="AE719" i="16"/>
  <c r="AB703" i="16"/>
  <c r="AC703" i="16" s="1"/>
  <c r="AD703" i="16" s="1"/>
  <c r="AE703" i="16"/>
  <c r="AG703" i="16" s="1"/>
  <c r="AB657" i="16"/>
  <c r="AC657" i="16" s="1"/>
  <c r="AD657" i="16" s="1"/>
  <c r="AE657" i="16"/>
  <c r="AG657" i="16" s="1"/>
  <c r="AE2" i="16"/>
  <c r="AB2" i="16"/>
  <c r="AC2" i="16" s="1"/>
  <c r="AD2" i="16" s="1"/>
  <c r="AB1220" i="16"/>
  <c r="AC1220" i="16" s="1"/>
  <c r="AD1220" i="16" s="1"/>
  <c r="AE1220" i="16"/>
  <c r="AB1196" i="16"/>
  <c r="AC1196" i="16" s="1"/>
  <c r="AD1196" i="16" s="1"/>
  <c r="AE1196" i="16"/>
  <c r="AG1196" i="16" s="1"/>
  <c r="AB1188" i="16"/>
  <c r="AC1188" i="16" s="1"/>
  <c r="AD1188" i="16" s="1"/>
  <c r="AE1188" i="16"/>
  <c r="AG1188" i="16" s="1"/>
  <c r="AB1180" i="16"/>
  <c r="AE1180" i="16"/>
  <c r="AG1180" i="16" s="1"/>
  <c r="AB1172" i="16"/>
  <c r="AE1172" i="16"/>
  <c r="AB1164" i="16"/>
  <c r="AC1164" i="16" s="1"/>
  <c r="AD1164" i="16" s="1"/>
  <c r="AE1164" i="16"/>
  <c r="AG1164" i="16" s="1"/>
  <c r="AB1156" i="16"/>
  <c r="AC1156" i="16" s="1"/>
  <c r="AD1156" i="16" s="1"/>
  <c r="AE1156" i="16"/>
  <c r="AG1156" i="16" s="1"/>
  <c r="AB1148" i="16"/>
  <c r="AE1148" i="16"/>
  <c r="AG1148" i="16" s="1"/>
  <c r="AB1140" i="16"/>
  <c r="AC1140" i="16" s="1"/>
  <c r="AD1140" i="16" s="1"/>
  <c r="AE1140" i="16"/>
  <c r="AB1124" i="16"/>
  <c r="AC1124" i="16" s="1"/>
  <c r="AD1124" i="16" s="1"/>
  <c r="AE1124" i="16"/>
  <c r="AG1124" i="16" s="1"/>
  <c r="AB1116" i="16"/>
  <c r="AC1116" i="16" s="1"/>
  <c r="AD1116" i="16" s="1"/>
  <c r="AE1116" i="16"/>
  <c r="AG1116" i="16" s="1"/>
  <c r="AB1092" i="16"/>
  <c r="AE1092" i="16"/>
  <c r="AG1092" i="16" s="1"/>
  <c r="AB1084" i="16"/>
  <c r="AC1084" i="16" s="1"/>
  <c r="AD1084" i="16" s="1"/>
  <c r="AE1084" i="16"/>
  <c r="AB1076" i="16"/>
  <c r="AC1076" i="16" s="1"/>
  <c r="AD1076" i="16" s="1"/>
  <c r="AE1076" i="16"/>
  <c r="AG1076" i="16" s="1"/>
  <c r="AE1060" i="16"/>
  <c r="AG1060" i="16" s="1"/>
  <c r="AB1060" i="16"/>
  <c r="AC1060" i="16" s="1"/>
  <c r="AD1060" i="16" s="1"/>
  <c r="AB1245" i="16"/>
  <c r="AC1245" i="16" s="1"/>
  <c r="AD1245" i="16" s="1"/>
  <c r="AE1245" i="16"/>
  <c r="AG1245" i="16" s="1"/>
  <c r="AB1229" i="16"/>
  <c r="AC1229" i="16" s="1"/>
  <c r="AD1229" i="16" s="1"/>
  <c r="AE1229" i="16"/>
  <c r="AB1221" i="16"/>
  <c r="AC1221" i="16" s="1"/>
  <c r="AD1221" i="16" s="1"/>
  <c r="AE1221" i="16"/>
  <c r="AG1221" i="16" s="1"/>
  <c r="AB1205" i="16"/>
  <c r="AC1205" i="16" s="1"/>
  <c r="AD1205" i="16" s="1"/>
  <c r="AE1205" i="16"/>
  <c r="AG1205" i="16" s="1"/>
  <c r="AE1189" i="16"/>
  <c r="AG1189" i="16" s="1"/>
  <c r="AB1189" i="16"/>
  <c r="AC1189" i="16" s="1"/>
  <c r="AD1189" i="16" s="1"/>
  <c r="AB1181" i="16"/>
  <c r="AC1181" i="16" s="1"/>
  <c r="AD1181" i="16" s="1"/>
  <c r="AE1181" i="16"/>
  <c r="AB1165" i="16"/>
  <c r="AC1165" i="16" s="1"/>
  <c r="AD1165" i="16" s="1"/>
  <c r="AE1165" i="16"/>
  <c r="AG1165" i="16" s="1"/>
  <c r="AB1157" i="16"/>
  <c r="AC1157" i="16" s="1"/>
  <c r="AD1157" i="16" s="1"/>
  <c r="AE1157" i="16"/>
  <c r="AG1157" i="16" s="1"/>
  <c r="AB1141" i="16"/>
  <c r="AC1141" i="16" s="1"/>
  <c r="AD1141" i="16" s="1"/>
  <c r="AE1141" i="16"/>
  <c r="AG1141" i="16" s="1"/>
  <c r="AE1125" i="16"/>
  <c r="AG1125" i="16" s="1"/>
  <c r="AB1125" i="16"/>
  <c r="AC1125" i="16" s="1"/>
  <c r="AD1125" i="16" s="1"/>
  <c r="AB1117" i="16"/>
  <c r="AC1117" i="16" s="1"/>
  <c r="AD1117" i="16" s="1"/>
  <c r="AE1117" i="16"/>
  <c r="AG1117" i="16" s="1"/>
  <c r="AB1101" i="16"/>
  <c r="AC1101" i="16" s="1"/>
  <c r="AD1101" i="16" s="1"/>
  <c r="AE1101" i="16"/>
  <c r="AG1101" i="16" s="1"/>
  <c r="AB1093" i="16"/>
  <c r="AC1093" i="16" s="1"/>
  <c r="AD1093" i="16" s="1"/>
  <c r="AE1093" i="16"/>
  <c r="AG1093" i="16" s="1"/>
  <c r="AB1077" i="16"/>
  <c r="AC1077" i="16" s="1"/>
  <c r="AD1077" i="16" s="1"/>
  <c r="AE1077" i="16"/>
  <c r="AG1077" i="16" s="1"/>
  <c r="AB1061" i="16"/>
  <c r="AC1061" i="16" s="1"/>
  <c r="AD1061" i="16" s="1"/>
  <c r="AE1061" i="16"/>
  <c r="AG1061" i="16" s="1"/>
  <c r="AB1053" i="16"/>
  <c r="AC1053" i="16" s="1"/>
  <c r="AD1053" i="16" s="1"/>
  <c r="AE1053" i="16"/>
  <c r="AG1053" i="16" s="1"/>
  <c r="AB1045" i="16"/>
  <c r="AC1045" i="16" s="1"/>
  <c r="AD1045" i="16" s="1"/>
  <c r="AE1045" i="16"/>
  <c r="AG1045" i="16" s="1"/>
  <c r="AB1037" i="16"/>
  <c r="AC1037" i="16" s="1"/>
  <c r="AD1037" i="16" s="1"/>
  <c r="AE1037" i="16"/>
  <c r="AE1029" i="16"/>
  <c r="AG1029" i="16" s="1"/>
  <c r="AB1029" i="16"/>
  <c r="AC1029" i="16" s="1"/>
  <c r="AD1029" i="16" s="1"/>
  <c r="AB1021" i="16"/>
  <c r="AC1021" i="16" s="1"/>
  <c r="AD1021" i="16" s="1"/>
  <c r="AE1021" i="16"/>
  <c r="AG1021" i="16" s="1"/>
  <c r="AB1013" i="16"/>
  <c r="AC1013" i="16" s="1"/>
  <c r="AD1013" i="16" s="1"/>
  <c r="AE1013" i="16"/>
  <c r="AG1013" i="16" s="1"/>
  <c r="AB997" i="16"/>
  <c r="AC997" i="16" s="1"/>
  <c r="AD997" i="16" s="1"/>
  <c r="AE997" i="16"/>
  <c r="AB989" i="16"/>
  <c r="AC989" i="16" s="1"/>
  <c r="AD989" i="16" s="1"/>
  <c r="AE989" i="16"/>
  <c r="AG989" i="16" s="1"/>
  <c r="AB981" i="16"/>
  <c r="AC981" i="16" s="1"/>
  <c r="AD981" i="16" s="1"/>
  <c r="AE981" i="16"/>
  <c r="AG981" i="16" s="1"/>
  <c r="AB973" i="16"/>
  <c r="AC973" i="16" s="1"/>
  <c r="AD973" i="16" s="1"/>
  <c r="AE973" i="16"/>
  <c r="AG973" i="16" s="1"/>
  <c r="AE957" i="16"/>
  <c r="AG957" i="16" s="1"/>
  <c r="AB957" i="16"/>
  <c r="AC957" i="16" s="1"/>
  <c r="AD957" i="16" s="1"/>
  <c r="AB949" i="16"/>
  <c r="AC949" i="16" s="1"/>
  <c r="AD949" i="16" s="1"/>
  <c r="AE949" i="16"/>
  <c r="AG949" i="16" s="1"/>
  <c r="AB941" i="16"/>
  <c r="AC941" i="16" s="1"/>
  <c r="AD941" i="16" s="1"/>
  <c r="AE941" i="16"/>
  <c r="AG941" i="16" s="1"/>
  <c r="AB933" i="16"/>
  <c r="AE933" i="16"/>
  <c r="AG933" i="16" s="1"/>
  <c r="AB925" i="16"/>
  <c r="AC925" i="16" s="1"/>
  <c r="AD925" i="16" s="1"/>
  <c r="AE925" i="16"/>
  <c r="AB917" i="16"/>
  <c r="AC917" i="16" s="1"/>
  <c r="AD917" i="16" s="1"/>
  <c r="AE917" i="16"/>
  <c r="AG917" i="16" s="1"/>
  <c r="AB909" i="16"/>
  <c r="AC909" i="16" s="1"/>
  <c r="AD909" i="16" s="1"/>
  <c r="AE909" i="16"/>
  <c r="AG909" i="16" s="1"/>
  <c r="AB885" i="16"/>
  <c r="AE885" i="16"/>
  <c r="AG885" i="16" s="1"/>
  <c r="AB877" i="16"/>
  <c r="AC877" i="16" s="1"/>
  <c r="AD877" i="16" s="1"/>
  <c r="AE877" i="16"/>
  <c r="AB869" i="16"/>
  <c r="AE869" i="16"/>
  <c r="AG869" i="16" s="1"/>
  <c r="AB861" i="16"/>
  <c r="AC861" i="16" s="1"/>
  <c r="AD861" i="16" s="1"/>
  <c r="AE861" i="16"/>
  <c r="AG861" i="16" s="1"/>
  <c r="AB853" i="16"/>
  <c r="AC853" i="16" s="1"/>
  <c r="AD853" i="16" s="1"/>
  <c r="AE853" i="16"/>
  <c r="AG853" i="16" s="1"/>
  <c r="AB845" i="16"/>
  <c r="AE845" i="16"/>
  <c r="AB821" i="16"/>
  <c r="AC821" i="16" s="1"/>
  <c r="AD821" i="16" s="1"/>
  <c r="AE821" i="16"/>
  <c r="AG821" i="16" s="1"/>
  <c r="AB813" i="16"/>
  <c r="AC813" i="16" s="1"/>
  <c r="AD813" i="16" s="1"/>
  <c r="AE813" i="16"/>
  <c r="AG813" i="16" s="1"/>
  <c r="AB805" i="16"/>
  <c r="AC805" i="16" s="1"/>
  <c r="AD805" i="16" s="1"/>
  <c r="AE805" i="16"/>
  <c r="AG805" i="16" s="1"/>
  <c r="AB797" i="16"/>
  <c r="AC797" i="16" s="1"/>
  <c r="AD797" i="16" s="1"/>
  <c r="AE797" i="16"/>
  <c r="AB773" i="16"/>
  <c r="AC773" i="16" s="1"/>
  <c r="AD773" i="16" s="1"/>
  <c r="AE773" i="16"/>
  <c r="AG773" i="16" s="1"/>
  <c r="AB741" i="16"/>
  <c r="AC741" i="16" s="1"/>
  <c r="AD741" i="16" s="1"/>
  <c r="AE741" i="16"/>
  <c r="AG741" i="16" s="1"/>
  <c r="AB733" i="16"/>
  <c r="AE733" i="16"/>
  <c r="AG733" i="16" s="1"/>
  <c r="AB717" i="16"/>
  <c r="AE717" i="16"/>
  <c r="AB709" i="16"/>
  <c r="AC709" i="16" s="1"/>
  <c r="AD709" i="16" s="1"/>
  <c r="AE709" i="16"/>
  <c r="AG709" i="16" s="1"/>
  <c r="AB693" i="16"/>
  <c r="AC693" i="16" s="1"/>
  <c r="AD693" i="16" s="1"/>
  <c r="AE693" i="16"/>
  <c r="AG693" i="16" s="1"/>
  <c r="AB677" i="16"/>
  <c r="AC677" i="16" s="1"/>
  <c r="AD677" i="16" s="1"/>
  <c r="AE677" i="16"/>
  <c r="AG677" i="16" s="1"/>
  <c r="AB669" i="16"/>
  <c r="AC669" i="16" s="1"/>
  <c r="AD669" i="16" s="1"/>
  <c r="AE669" i="16"/>
  <c r="AB653" i="16"/>
  <c r="AC653" i="16" s="1"/>
  <c r="AD653" i="16" s="1"/>
  <c r="AE653" i="16"/>
  <c r="AG653" i="16" s="1"/>
  <c r="AB645" i="16"/>
  <c r="AC645" i="16" s="1"/>
  <c r="AD645" i="16" s="1"/>
  <c r="AE645" i="16"/>
  <c r="AG645" i="16" s="1"/>
  <c r="AB629" i="16"/>
  <c r="AC629" i="16" s="1"/>
  <c r="AD629" i="16" s="1"/>
  <c r="AE629" i="16"/>
  <c r="AG629" i="16" s="1"/>
  <c r="AB613" i="16"/>
  <c r="AE613" i="16"/>
  <c r="AG613" i="16" s="1"/>
  <c r="AB605" i="16"/>
  <c r="AC605" i="16" s="1"/>
  <c r="AD605" i="16" s="1"/>
  <c r="AE605" i="16"/>
  <c r="AG605" i="16" s="1"/>
  <c r="AB589" i="16"/>
  <c r="AC589" i="16" s="1"/>
  <c r="AD589" i="16" s="1"/>
  <c r="AE589" i="16"/>
  <c r="AG589" i="16" s="1"/>
  <c r="AB581" i="16"/>
  <c r="AC581" i="16" s="1"/>
  <c r="AD581" i="16" s="1"/>
  <c r="AE581" i="16"/>
  <c r="AG581" i="16" s="1"/>
  <c r="AB565" i="16"/>
  <c r="AC565" i="16" s="1"/>
  <c r="AD565" i="16" s="1"/>
  <c r="AE565" i="16"/>
  <c r="AB549" i="16"/>
  <c r="AC549" i="16" s="1"/>
  <c r="AD549" i="16" s="1"/>
  <c r="AE549" i="16"/>
  <c r="AG549" i="16" s="1"/>
  <c r="AB533" i="16"/>
  <c r="AC533" i="16" s="1"/>
  <c r="AD533" i="16" s="1"/>
  <c r="AE533" i="16"/>
  <c r="AG533" i="16" s="1"/>
  <c r="AB517" i="16"/>
  <c r="AE517" i="16"/>
  <c r="AG517" i="16" s="1"/>
  <c r="AB509" i="16"/>
  <c r="AC509" i="16" s="1"/>
  <c r="AD509" i="16" s="1"/>
  <c r="AE509" i="16"/>
  <c r="AB493" i="16"/>
  <c r="AC493" i="16" s="1"/>
  <c r="AD493" i="16" s="1"/>
  <c r="AE493" i="16"/>
  <c r="AG493" i="16" s="1"/>
  <c r="AB485" i="16"/>
  <c r="AC485" i="16" s="1"/>
  <c r="AD485" i="16" s="1"/>
  <c r="AE485" i="16"/>
  <c r="AG485" i="16" s="1"/>
  <c r="AB469" i="16"/>
  <c r="AC469" i="16" s="1"/>
  <c r="AD469" i="16" s="1"/>
  <c r="AE469" i="16"/>
  <c r="AG469" i="16" s="1"/>
  <c r="AB453" i="16"/>
  <c r="AE453" i="16"/>
  <c r="AB445" i="16"/>
  <c r="AC445" i="16" s="1"/>
  <c r="AD445" i="16" s="1"/>
  <c r="AE445" i="16"/>
  <c r="AB429" i="16"/>
  <c r="AC429" i="16" s="1"/>
  <c r="AD429" i="16" s="1"/>
  <c r="AE429" i="16"/>
  <c r="AG429" i="16" s="1"/>
  <c r="AB421" i="16"/>
  <c r="AE421" i="16"/>
  <c r="AG421" i="16" s="1"/>
  <c r="AB405" i="16"/>
  <c r="AE405" i="16"/>
  <c r="AG405" i="16" s="1"/>
  <c r="AB389" i="16"/>
  <c r="AC389" i="16" s="1"/>
  <c r="AD389" i="16" s="1"/>
  <c r="AE389" i="16"/>
  <c r="AG389" i="16" s="1"/>
  <c r="AB381" i="16"/>
  <c r="AC381" i="16" s="1"/>
  <c r="AD381" i="16" s="1"/>
  <c r="AE381" i="16"/>
  <c r="AG381" i="16" s="1"/>
  <c r="AB365" i="16"/>
  <c r="AE365" i="16"/>
  <c r="AG365" i="16" s="1"/>
  <c r="AB357" i="16"/>
  <c r="AC357" i="16" s="1"/>
  <c r="AD357" i="16" s="1"/>
  <c r="AE357" i="16"/>
  <c r="AB341" i="16"/>
  <c r="AC341" i="16" s="1"/>
  <c r="AD341" i="16" s="1"/>
  <c r="AE341" i="16"/>
  <c r="AG341" i="16" s="1"/>
  <c r="AB325" i="16"/>
  <c r="AC325" i="16" s="1"/>
  <c r="AD325" i="16" s="1"/>
  <c r="AE325" i="16"/>
  <c r="AG325" i="16" s="1"/>
  <c r="AB317" i="16"/>
  <c r="AC317" i="16" s="1"/>
  <c r="AD317" i="16" s="1"/>
  <c r="AE317" i="16"/>
  <c r="AG317" i="16" s="1"/>
  <c r="AB301" i="16"/>
  <c r="AC301" i="16" s="1"/>
  <c r="AD301" i="16" s="1"/>
  <c r="AE301" i="16"/>
  <c r="AB293" i="16"/>
  <c r="AC293" i="16" s="1"/>
  <c r="AD293" i="16" s="1"/>
  <c r="AE293" i="16"/>
  <c r="AG293" i="16" s="1"/>
  <c r="AB277" i="16"/>
  <c r="AC277" i="16" s="1"/>
  <c r="AD277" i="16" s="1"/>
  <c r="AE277" i="16"/>
  <c r="AG277" i="16" s="1"/>
  <c r="AB261" i="16"/>
  <c r="AE261" i="16"/>
  <c r="AG261" i="16" s="1"/>
  <c r="AB253" i="16"/>
  <c r="AE253" i="16"/>
  <c r="AB237" i="16"/>
  <c r="AC237" i="16" s="1"/>
  <c r="AD237" i="16" s="1"/>
  <c r="AE237" i="16"/>
  <c r="AG237" i="16" s="1"/>
  <c r="AB229" i="16"/>
  <c r="AE229" i="16"/>
  <c r="AG229" i="16" s="1"/>
  <c r="AB213" i="16"/>
  <c r="AC213" i="16" s="1"/>
  <c r="AD213" i="16" s="1"/>
  <c r="AE213" i="16"/>
  <c r="AG213" i="16" s="1"/>
  <c r="AB197" i="16"/>
  <c r="AC197" i="16" s="1"/>
  <c r="AD197" i="16" s="1"/>
  <c r="AE197" i="16"/>
  <c r="AG197" i="16" s="1"/>
  <c r="AB189" i="16"/>
  <c r="AC189" i="16" s="1"/>
  <c r="AD189" i="16" s="1"/>
  <c r="AE189" i="16"/>
  <c r="AG189" i="16" s="1"/>
  <c r="AB173" i="16"/>
  <c r="AC173" i="16" s="1"/>
  <c r="AD173" i="16" s="1"/>
  <c r="AE173" i="16"/>
  <c r="AG173" i="16" s="1"/>
  <c r="AB165" i="16"/>
  <c r="AE165" i="16"/>
  <c r="AG165" i="16" s="1"/>
  <c r="AB149" i="16"/>
  <c r="AE149" i="16"/>
  <c r="AG149" i="16" s="1"/>
  <c r="AB133" i="16"/>
  <c r="AC133" i="16" s="1"/>
  <c r="AD133" i="16" s="1"/>
  <c r="AE133" i="16"/>
  <c r="AG133" i="16" s="1"/>
  <c r="AB125" i="16"/>
  <c r="AC125" i="16" s="1"/>
  <c r="AD125" i="16" s="1"/>
  <c r="AE125" i="16"/>
  <c r="AG125" i="16" s="1"/>
  <c r="AB109" i="16"/>
  <c r="AE109" i="16"/>
  <c r="AG109" i="16" s="1"/>
  <c r="AB101" i="16"/>
  <c r="AE101" i="16"/>
  <c r="AB85" i="16"/>
  <c r="AC85" i="16" s="1"/>
  <c r="AD85" i="16" s="1"/>
  <c r="AE85" i="16"/>
  <c r="AG85" i="16" s="1"/>
  <c r="AB69" i="16"/>
  <c r="AC69" i="16" s="1"/>
  <c r="AD69" i="16" s="1"/>
  <c r="AE69" i="16"/>
  <c r="AG69" i="16" s="1"/>
  <c r="AB61" i="16"/>
  <c r="AE61" i="16"/>
  <c r="AG61" i="16" s="1"/>
  <c r="AB45" i="16"/>
  <c r="AE45" i="16"/>
  <c r="AB37" i="16"/>
  <c r="AC37" i="16" s="1"/>
  <c r="AD37" i="16" s="1"/>
  <c r="AE37" i="16"/>
  <c r="AG37" i="16" s="1"/>
  <c r="AB21" i="16"/>
  <c r="AC21" i="16" s="1"/>
  <c r="AD21" i="16" s="1"/>
  <c r="AE21" i="16"/>
  <c r="AG21" i="16" s="1"/>
  <c r="AB5" i="16"/>
  <c r="AE5" i="16"/>
  <c r="AG5" i="16" s="1"/>
  <c r="AE1240" i="16"/>
  <c r="AG1240" i="16" s="1"/>
  <c r="AE1224" i="16"/>
  <c r="AG1224" i="16" s="1"/>
  <c r="AE1208" i="16"/>
  <c r="AG1208" i="16" s="1"/>
  <c r="AE1192" i="16"/>
  <c r="AG1192" i="16" s="1"/>
  <c r="AE1176" i="16"/>
  <c r="AG1176" i="16" s="1"/>
  <c r="AE1160" i="16"/>
  <c r="AG1160" i="16" s="1"/>
  <c r="AE1144" i="16"/>
  <c r="AE1128" i="16"/>
  <c r="AG1128" i="16" s="1"/>
  <c r="AE1112" i="16"/>
  <c r="AE1096" i="16"/>
  <c r="AE1080" i="16"/>
  <c r="AG1080" i="16" s="1"/>
  <c r="AE1064" i="16"/>
  <c r="AG1064" i="16" s="1"/>
  <c r="AE1048" i="16"/>
  <c r="AG1048" i="16" s="1"/>
  <c r="AE1032" i="16"/>
  <c r="AG1032" i="16" s="1"/>
  <c r="AE1016" i="16"/>
  <c r="AE1000" i="16"/>
  <c r="AG1000" i="16" s="1"/>
  <c r="AE984" i="16"/>
  <c r="AE952" i="16"/>
  <c r="AE936" i="16"/>
  <c r="AG936" i="16" s="1"/>
  <c r="AE920" i="16"/>
  <c r="AG920" i="16" s="1"/>
  <c r="AE904" i="16"/>
  <c r="AE887" i="16"/>
  <c r="AG887" i="16" s="1"/>
  <c r="AE864" i="16"/>
  <c r="AE841" i="16"/>
  <c r="AG841" i="16" s="1"/>
  <c r="AE823" i="16"/>
  <c r="AG823" i="16" s="1"/>
  <c r="AE800" i="16"/>
  <c r="AE771" i="16"/>
  <c r="AG771" i="16" s="1"/>
  <c r="AE747" i="16"/>
  <c r="AG747" i="16" s="1"/>
  <c r="AE711" i="16"/>
  <c r="AG711" i="16" s="1"/>
  <c r="AE675" i="16"/>
  <c r="AG675" i="16" s="1"/>
  <c r="AE646" i="16"/>
  <c r="AG646" i="16" s="1"/>
  <c r="AE610" i="16"/>
  <c r="AG610" i="16" s="1"/>
  <c r="AE573" i="16"/>
  <c r="AG573" i="16" s="1"/>
  <c r="AE541" i="16"/>
  <c r="AE482" i="16"/>
  <c r="AG482" i="16" s="1"/>
  <c r="AE419" i="16"/>
  <c r="AG419" i="16" s="1"/>
  <c r="AE371" i="16"/>
  <c r="AG371" i="16" s="1"/>
  <c r="AE309" i="16"/>
  <c r="AG309" i="16" s="1"/>
  <c r="AE250" i="16"/>
  <c r="AE202" i="16"/>
  <c r="AG202" i="16" s="1"/>
  <c r="AE139" i="16"/>
  <c r="AG139" i="16" s="1"/>
  <c r="AE77" i="16"/>
  <c r="AE29" i="16"/>
  <c r="AG29" i="16" s="1"/>
  <c r="AB1218" i="16"/>
  <c r="AC1218" i="16" s="1"/>
  <c r="AD1218" i="16" s="1"/>
  <c r="AB1155" i="16"/>
  <c r="AC1155" i="16" s="1"/>
  <c r="AD1155" i="16" s="1"/>
  <c r="AB1107" i="16"/>
  <c r="AC1107" i="16" s="1"/>
  <c r="AD1107" i="16" s="1"/>
  <c r="AB940" i="16"/>
  <c r="AC940" i="16" s="1"/>
  <c r="AD940" i="16" s="1"/>
  <c r="AB862" i="16"/>
  <c r="AC862" i="16" s="1"/>
  <c r="AD862" i="16" s="1"/>
  <c r="AB760" i="16"/>
  <c r="AC760" i="16" s="1"/>
  <c r="AD760" i="16" s="1"/>
  <c r="AB615" i="16"/>
  <c r="AB431" i="16"/>
  <c r="AC431" i="16" s="1"/>
  <c r="AD431" i="16" s="1"/>
  <c r="AB120" i="16"/>
  <c r="AC120" i="16" s="1"/>
  <c r="AD120" i="16" s="1"/>
  <c r="AB894" i="16"/>
  <c r="AC894" i="16" s="1"/>
  <c r="AD894" i="16" s="1"/>
  <c r="AE894" i="16"/>
  <c r="AG894" i="16" s="1"/>
  <c r="AB886" i="16"/>
  <c r="AE886" i="16"/>
  <c r="AG886" i="16" s="1"/>
  <c r="AB878" i="16"/>
  <c r="AC878" i="16" s="1"/>
  <c r="AD878" i="16" s="1"/>
  <c r="AE878" i="16"/>
  <c r="AG878" i="16" s="1"/>
  <c r="AB870" i="16"/>
  <c r="AC870" i="16" s="1"/>
  <c r="AD870" i="16" s="1"/>
  <c r="AE870" i="16"/>
  <c r="AB854" i="16"/>
  <c r="AC854" i="16" s="1"/>
  <c r="AD854" i="16" s="1"/>
  <c r="AE854" i="16"/>
  <c r="AB846" i="16"/>
  <c r="AC846" i="16" s="1"/>
  <c r="AD846" i="16" s="1"/>
  <c r="AE846" i="16"/>
  <c r="AG846" i="16" s="1"/>
  <c r="AB838" i="16"/>
  <c r="AC838" i="16" s="1"/>
  <c r="AD838" i="16" s="1"/>
  <c r="AE838" i="16"/>
  <c r="AB830" i="16"/>
  <c r="AC830" i="16" s="1"/>
  <c r="AD830" i="16" s="1"/>
  <c r="AE830" i="16"/>
  <c r="AG830" i="16" s="1"/>
  <c r="AB822" i="16"/>
  <c r="AC822" i="16" s="1"/>
  <c r="AD822" i="16" s="1"/>
  <c r="AE822" i="16"/>
  <c r="AG822" i="16" s="1"/>
  <c r="AB814" i="16"/>
  <c r="AC814" i="16" s="1"/>
  <c r="AD814" i="16" s="1"/>
  <c r="AE814" i="16"/>
  <c r="AG814" i="16" s="1"/>
  <c r="AB806" i="16"/>
  <c r="AC806" i="16" s="1"/>
  <c r="AD806" i="16" s="1"/>
  <c r="AE806" i="16"/>
  <c r="AB782" i="16"/>
  <c r="AC782" i="16" s="1"/>
  <c r="AD782" i="16" s="1"/>
  <c r="AE782" i="16"/>
  <c r="AB774" i="16"/>
  <c r="AC774" i="16" s="1"/>
  <c r="AD774" i="16" s="1"/>
  <c r="AE774" i="16"/>
  <c r="AG774" i="16" s="1"/>
  <c r="AB766" i="16"/>
  <c r="AC766" i="16" s="1"/>
  <c r="AD766" i="16" s="1"/>
  <c r="AE766" i="16"/>
  <c r="AG766" i="16" s="1"/>
  <c r="AB750" i="16"/>
  <c r="AC750" i="16" s="1"/>
  <c r="AD750" i="16" s="1"/>
  <c r="AE750" i="16"/>
  <c r="AB742" i="16"/>
  <c r="AC742" i="16" s="1"/>
  <c r="AD742" i="16" s="1"/>
  <c r="AE742" i="16"/>
  <c r="AG742" i="16" s="1"/>
  <c r="AB734" i="16"/>
  <c r="AC734" i="16" s="1"/>
  <c r="AD734" i="16" s="1"/>
  <c r="AE734" i="16"/>
  <c r="AG734" i="16" s="1"/>
  <c r="AE702" i="16"/>
  <c r="AG702" i="16" s="1"/>
  <c r="AB702" i="16"/>
  <c r="AC702" i="16" s="1"/>
  <c r="AD702" i="16" s="1"/>
  <c r="AB694" i="16"/>
  <c r="AC694" i="16" s="1"/>
  <c r="AD694" i="16" s="1"/>
  <c r="AE694" i="16"/>
  <c r="AB678" i="16"/>
  <c r="AC678" i="16" s="1"/>
  <c r="AD678" i="16" s="1"/>
  <c r="AE678" i="16"/>
  <c r="AG678" i="16" s="1"/>
  <c r="AB670" i="16"/>
  <c r="AC670" i="16" s="1"/>
  <c r="AD670" i="16" s="1"/>
  <c r="AE670" i="16"/>
  <c r="AG670" i="16" s="1"/>
  <c r="AB654" i="16"/>
  <c r="AE654" i="16"/>
  <c r="AG654" i="16" s="1"/>
  <c r="AB638" i="16"/>
  <c r="AC638" i="16" s="1"/>
  <c r="AD638" i="16" s="1"/>
  <c r="AE638" i="16"/>
  <c r="AG638" i="16" s="1"/>
  <c r="AB630" i="16"/>
  <c r="AC630" i="16" s="1"/>
  <c r="AD630" i="16" s="1"/>
  <c r="AE630" i="16"/>
  <c r="AG630" i="16" s="1"/>
  <c r="AB614" i="16"/>
  <c r="AC614" i="16" s="1"/>
  <c r="AD614" i="16" s="1"/>
  <c r="AE614" i="16"/>
  <c r="AG614" i="16" s="1"/>
  <c r="AB606" i="16"/>
  <c r="AE606" i="16"/>
  <c r="AG606" i="16" s="1"/>
  <c r="AB590" i="16"/>
  <c r="AC590" i="16" s="1"/>
  <c r="AD590" i="16" s="1"/>
  <c r="AE590" i="16"/>
  <c r="AB574" i="16"/>
  <c r="AC574" i="16" s="1"/>
  <c r="AD574" i="16" s="1"/>
  <c r="AE574" i="16"/>
  <c r="AG574" i="16" s="1"/>
  <c r="AB566" i="16"/>
  <c r="AC566" i="16" s="1"/>
  <c r="AD566" i="16" s="1"/>
  <c r="AE566" i="16"/>
  <c r="AG566" i="16" s="1"/>
  <c r="AB550" i="16"/>
  <c r="AC550" i="16" s="1"/>
  <c r="AD550" i="16" s="1"/>
  <c r="AE550" i="16"/>
  <c r="AG550" i="16" s="1"/>
  <c r="AB534" i="16"/>
  <c r="AC534" i="16" s="1"/>
  <c r="AD534" i="16" s="1"/>
  <c r="AE534" i="16"/>
  <c r="AB526" i="16"/>
  <c r="AC526" i="16" s="1"/>
  <c r="AD526" i="16" s="1"/>
  <c r="AE526" i="16"/>
  <c r="AG526" i="16" s="1"/>
  <c r="AB518" i="16"/>
  <c r="AC518" i="16" s="1"/>
  <c r="AD518" i="16" s="1"/>
  <c r="AE518" i="16"/>
  <c r="AG518" i="16" s="1"/>
  <c r="AB510" i="16"/>
  <c r="AE510" i="16"/>
  <c r="AG510" i="16" s="1"/>
  <c r="AB502" i="16"/>
  <c r="AC502" i="16" s="1"/>
  <c r="AD502" i="16" s="1"/>
  <c r="AE502" i="16"/>
  <c r="AB494" i="16"/>
  <c r="AC494" i="16" s="1"/>
  <c r="AD494" i="16" s="1"/>
  <c r="AE494" i="16"/>
  <c r="AG494" i="16" s="1"/>
  <c r="AB486" i="16"/>
  <c r="AC486" i="16" s="1"/>
  <c r="AD486" i="16" s="1"/>
  <c r="AE486" i="16"/>
  <c r="AG486" i="16" s="1"/>
  <c r="AB478" i="16"/>
  <c r="AE478" i="16"/>
  <c r="AG478" i="16" s="1"/>
  <c r="AB470" i="16"/>
  <c r="AE470" i="16"/>
  <c r="AB462" i="16"/>
  <c r="AC462" i="16" s="1"/>
  <c r="AD462" i="16" s="1"/>
  <c r="AE462" i="16"/>
  <c r="AG462" i="16" s="1"/>
  <c r="AB454" i="16"/>
  <c r="AC454" i="16" s="1"/>
  <c r="AD454" i="16" s="1"/>
  <c r="AE454" i="16"/>
  <c r="AG454" i="16" s="1"/>
  <c r="AB446" i="16"/>
  <c r="AC446" i="16" s="1"/>
  <c r="AD446" i="16" s="1"/>
  <c r="AE446" i="16"/>
  <c r="AG446" i="16" s="1"/>
  <c r="AB438" i="16"/>
  <c r="AC438" i="16" s="1"/>
  <c r="AD438" i="16" s="1"/>
  <c r="AE438" i="16"/>
  <c r="AB430" i="16"/>
  <c r="AC430" i="16" s="1"/>
  <c r="AD430" i="16" s="1"/>
  <c r="AE430" i="16"/>
  <c r="AG430" i="16" s="1"/>
  <c r="AB422" i="16"/>
  <c r="AC422" i="16" s="1"/>
  <c r="AD422" i="16" s="1"/>
  <c r="AE422" i="16"/>
  <c r="AG422" i="16" s="1"/>
  <c r="AB414" i="16"/>
  <c r="AE414" i="16"/>
  <c r="AG414" i="16" s="1"/>
  <c r="AB406" i="16"/>
  <c r="AC406" i="16" s="1"/>
  <c r="AD406" i="16" s="1"/>
  <c r="AE406" i="16"/>
  <c r="AB398" i="16"/>
  <c r="AC398" i="16" s="1"/>
  <c r="AD398" i="16" s="1"/>
  <c r="AE398" i="16"/>
  <c r="AG398" i="16" s="1"/>
  <c r="AB390" i="16"/>
  <c r="AC390" i="16" s="1"/>
  <c r="AD390" i="16" s="1"/>
  <c r="AE390" i="16"/>
  <c r="AG390" i="16" s="1"/>
  <c r="AB382" i="16"/>
  <c r="AC382" i="16" s="1"/>
  <c r="AD382" i="16" s="1"/>
  <c r="AE382" i="16"/>
  <c r="AG382" i="16" s="1"/>
  <c r="AB374" i="16"/>
  <c r="AE374" i="16"/>
  <c r="AB366" i="16"/>
  <c r="AC366" i="16" s="1"/>
  <c r="AD366" i="16" s="1"/>
  <c r="AE366" i="16"/>
  <c r="AG366" i="16" s="1"/>
  <c r="AB358" i="16"/>
  <c r="AC358" i="16" s="1"/>
  <c r="AD358" i="16" s="1"/>
  <c r="AE358" i="16"/>
  <c r="AG358" i="16" s="1"/>
  <c r="AB350" i="16"/>
  <c r="AE350" i="16"/>
  <c r="AG350" i="16" s="1"/>
  <c r="AB342" i="16"/>
  <c r="AC342" i="16" s="1"/>
  <c r="AD342" i="16" s="1"/>
  <c r="AE342" i="16"/>
  <c r="AG342" i="16" s="1"/>
  <c r="AB334" i="16"/>
  <c r="AC334" i="16" s="1"/>
  <c r="AD334" i="16" s="1"/>
  <c r="AE334" i="16"/>
  <c r="AG334" i="16" s="1"/>
  <c r="AB326" i="16"/>
  <c r="AC326" i="16" s="1"/>
  <c r="AD326" i="16" s="1"/>
  <c r="AE326" i="16"/>
  <c r="AG326" i="16" s="1"/>
  <c r="AB318" i="16"/>
  <c r="AE318" i="16"/>
  <c r="AG318" i="16" s="1"/>
  <c r="AB310" i="16"/>
  <c r="AC310" i="16" s="1"/>
  <c r="AD310" i="16" s="1"/>
  <c r="AE310" i="16"/>
  <c r="AB302" i="16"/>
  <c r="AC302" i="16" s="1"/>
  <c r="AD302" i="16" s="1"/>
  <c r="AE302" i="16"/>
  <c r="AG302" i="16" s="1"/>
  <c r="AB294" i="16"/>
  <c r="AC294" i="16" s="1"/>
  <c r="AD294" i="16" s="1"/>
  <c r="AE294" i="16"/>
  <c r="AG294" i="16" s="1"/>
  <c r="AB286" i="16"/>
  <c r="AC286" i="16" s="1"/>
  <c r="AD286" i="16" s="1"/>
  <c r="AE286" i="16"/>
  <c r="AG286" i="16" s="1"/>
  <c r="AB278" i="16"/>
  <c r="AE278" i="16"/>
  <c r="AB270" i="16"/>
  <c r="AC270" i="16" s="1"/>
  <c r="AD270" i="16" s="1"/>
  <c r="AE270" i="16"/>
  <c r="AG270" i="16" s="1"/>
  <c r="AB262" i="16"/>
  <c r="AC262" i="16" s="1"/>
  <c r="AD262" i="16" s="1"/>
  <c r="AE262" i="16"/>
  <c r="AG262" i="16" s="1"/>
  <c r="AB254" i="16"/>
  <c r="AE254" i="16"/>
  <c r="AG254" i="16" s="1"/>
  <c r="AB246" i="16"/>
  <c r="AE246" i="16"/>
  <c r="AB238" i="16"/>
  <c r="AC238" i="16" s="1"/>
  <c r="AD238" i="16" s="1"/>
  <c r="AE238" i="16"/>
  <c r="AG238" i="16" s="1"/>
  <c r="AB230" i="16"/>
  <c r="AC230" i="16" s="1"/>
  <c r="AD230" i="16" s="1"/>
  <c r="AE230" i="16"/>
  <c r="AG230" i="16" s="1"/>
  <c r="AB222" i="16"/>
  <c r="AE222" i="16"/>
  <c r="AG222" i="16" s="1"/>
  <c r="AB214" i="16"/>
  <c r="AC214" i="16" s="1"/>
  <c r="AD214" i="16" s="1"/>
  <c r="AE214" i="16"/>
  <c r="AB206" i="16"/>
  <c r="AC206" i="16" s="1"/>
  <c r="AD206" i="16" s="1"/>
  <c r="AE206" i="16"/>
  <c r="AG206" i="16" s="1"/>
  <c r="AB198" i="16"/>
  <c r="AC198" i="16" s="1"/>
  <c r="AD198" i="16" s="1"/>
  <c r="AE198" i="16"/>
  <c r="AG198" i="16" s="1"/>
  <c r="AB190" i="16"/>
  <c r="AE190" i="16"/>
  <c r="AG190" i="16" s="1"/>
  <c r="AB182" i="16"/>
  <c r="AE182" i="16"/>
  <c r="AB174" i="16"/>
  <c r="AC174" i="16" s="1"/>
  <c r="AD174" i="16" s="1"/>
  <c r="AE174" i="16"/>
  <c r="AG174" i="16" s="1"/>
  <c r="AB166" i="16"/>
  <c r="AC166" i="16" s="1"/>
  <c r="AD166" i="16" s="1"/>
  <c r="AE166" i="16"/>
  <c r="AG166" i="16" s="1"/>
  <c r="AB158" i="16"/>
  <c r="AC158" i="16" s="1"/>
  <c r="AD158" i="16" s="1"/>
  <c r="AE158" i="16"/>
  <c r="AG158" i="16" s="1"/>
  <c r="AB150" i="16"/>
  <c r="AC150" i="16" s="1"/>
  <c r="AD150" i="16" s="1"/>
  <c r="AE150" i="16"/>
  <c r="AB142" i="16"/>
  <c r="AC142" i="16" s="1"/>
  <c r="AD142" i="16" s="1"/>
  <c r="AE142" i="16"/>
  <c r="AG142" i="16" s="1"/>
  <c r="AB134" i="16"/>
  <c r="AC134" i="16" s="1"/>
  <c r="AD134" i="16" s="1"/>
  <c r="AE134" i="16"/>
  <c r="AG134" i="16" s="1"/>
  <c r="AB126" i="16"/>
  <c r="AE126" i="16"/>
  <c r="AG126" i="16" s="1"/>
  <c r="AB118" i="16"/>
  <c r="AC118" i="16" s="1"/>
  <c r="AD118" i="16" s="1"/>
  <c r="AE118" i="16"/>
  <c r="AB110" i="16"/>
  <c r="AC110" i="16" s="1"/>
  <c r="AD110" i="16" s="1"/>
  <c r="AE110" i="16"/>
  <c r="AG110" i="16" s="1"/>
  <c r="AB102" i="16"/>
  <c r="AC102" i="16" s="1"/>
  <c r="AD102" i="16" s="1"/>
  <c r="AE102" i="16"/>
  <c r="AG102" i="16" s="1"/>
  <c r="AB94" i="16"/>
  <c r="AE94" i="16"/>
  <c r="AG94" i="16" s="1"/>
  <c r="AB86" i="16"/>
  <c r="AC86" i="16" s="1"/>
  <c r="AD86" i="16" s="1"/>
  <c r="AE86" i="16"/>
  <c r="AB78" i="16"/>
  <c r="AC78" i="16" s="1"/>
  <c r="AD78" i="16" s="1"/>
  <c r="AE78" i="16"/>
  <c r="AG78" i="16" s="1"/>
  <c r="AB70" i="16"/>
  <c r="AC70" i="16" s="1"/>
  <c r="AD70" i="16" s="1"/>
  <c r="AE70" i="16"/>
  <c r="AG70" i="16" s="1"/>
  <c r="AB62" i="16"/>
  <c r="AE62" i="16"/>
  <c r="AG62" i="16" s="1"/>
  <c r="AB54" i="16"/>
  <c r="AC54" i="16" s="1"/>
  <c r="AD54" i="16" s="1"/>
  <c r="AE54" i="16"/>
  <c r="AB46" i="16"/>
  <c r="AC46" i="16" s="1"/>
  <c r="AD46" i="16" s="1"/>
  <c r="AE46" i="16"/>
  <c r="AG46" i="16" s="1"/>
  <c r="AB38" i="16"/>
  <c r="AC38" i="16" s="1"/>
  <c r="AD38" i="16" s="1"/>
  <c r="AE38" i="16"/>
  <c r="AG38" i="16" s="1"/>
  <c r="AB30" i="16"/>
  <c r="AC30" i="16" s="1"/>
  <c r="AD30" i="16" s="1"/>
  <c r="AE30" i="16"/>
  <c r="AG30" i="16" s="1"/>
  <c r="AB22" i="16"/>
  <c r="AC22" i="16" s="1"/>
  <c r="AD22" i="16" s="1"/>
  <c r="AE22" i="16"/>
  <c r="AB14" i="16"/>
  <c r="AC14" i="16" s="1"/>
  <c r="AD14" i="16" s="1"/>
  <c r="AE14" i="16"/>
  <c r="AG14" i="16" s="1"/>
  <c r="AB6" i="16"/>
  <c r="AC6" i="16" s="1"/>
  <c r="AD6" i="16" s="1"/>
  <c r="AE6" i="16"/>
  <c r="AG6" i="16" s="1"/>
  <c r="AE1239" i="16"/>
  <c r="AE1223" i="16"/>
  <c r="AG1223" i="16" s="1"/>
  <c r="AE1207" i="16"/>
  <c r="AE1191" i="16"/>
  <c r="AE1175" i="16"/>
  <c r="AG1175" i="16" s="1"/>
  <c r="AE1159" i="16"/>
  <c r="AG1159" i="16" s="1"/>
  <c r="AE1143" i="16"/>
  <c r="AG1143" i="16" s="1"/>
  <c r="AE1127" i="16"/>
  <c r="AG1127" i="16" s="1"/>
  <c r="AE1111" i="16"/>
  <c r="AG1111" i="16" s="1"/>
  <c r="AE1095" i="16"/>
  <c r="AG1095" i="16" s="1"/>
  <c r="AE1079" i="16"/>
  <c r="AG1079" i="16" s="1"/>
  <c r="AE1063" i="16"/>
  <c r="AG1063" i="16" s="1"/>
  <c r="AE1047" i="16"/>
  <c r="AG1047" i="16" s="1"/>
  <c r="AE1031" i="16"/>
  <c r="AG1031" i="16" s="1"/>
  <c r="AE1015" i="16"/>
  <c r="AG1015" i="16" s="1"/>
  <c r="AE999" i="16"/>
  <c r="AG999" i="16" s="1"/>
  <c r="AE983" i="16"/>
  <c r="AE967" i="16"/>
  <c r="AG967" i="16" s="1"/>
  <c r="AE951" i="16"/>
  <c r="AG951" i="16" s="1"/>
  <c r="AE935" i="16"/>
  <c r="AE919" i="16"/>
  <c r="AG919" i="16" s="1"/>
  <c r="AE903" i="16"/>
  <c r="AG903" i="16" s="1"/>
  <c r="AE881" i="16"/>
  <c r="AG881" i="16" s="1"/>
  <c r="AE840" i="16"/>
  <c r="AG840" i="16" s="1"/>
  <c r="AE817" i="16"/>
  <c r="AE770" i="16"/>
  <c r="AG770" i="16" s="1"/>
  <c r="AE739" i="16"/>
  <c r="AG739" i="16" s="1"/>
  <c r="AE710" i="16"/>
  <c r="AE674" i="16"/>
  <c r="AG674" i="16" s="1"/>
  <c r="AE637" i="16"/>
  <c r="AG637" i="16" s="1"/>
  <c r="AE607" i="16"/>
  <c r="AG607" i="16" s="1"/>
  <c r="AE571" i="16"/>
  <c r="AG571" i="16" s="1"/>
  <c r="AE525" i="16"/>
  <c r="AG525" i="16" s="1"/>
  <c r="AE477" i="16"/>
  <c r="AG477" i="16" s="1"/>
  <c r="AE418" i="16"/>
  <c r="AE355" i="16"/>
  <c r="AE307" i="16"/>
  <c r="AG307" i="16" s="1"/>
  <c r="AE245" i="16"/>
  <c r="AG245" i="16" s="1"/>
  <c r="AE186" i="16"/>
  <c r="AG186" i="16" s="1"/>
  <c r="AE138" i="16"/>
  <c r="AG138" i="16" s="1"/>
  <c r="AE75" i="16"/>
  <c r="AE13" i="16"/>
  <c r="AG13" i="16" s="1"/>
  <c r="AB1213" i="16"/>
  <c r="AC1213" i="16" s="1"/>
  <c r="AD1213" i="16" s="1"/>
  <c r="AB1154" i="16"/>
  <c r="AB1091" i="16"/>
  <c r="AC1091" i="16" s="1"/>
  <c r="AD1091" i="16" s="1"/>
  <c r="AB932" i="16"/>
  <c r="AC932" i="16" s="1"/>
  <c r="AD932" i="16" s="1"/>
  <c r="AB837" i="16"/>
  <c r="AC837" i="16" s="1"/>
  <c r="AD837" i="16" s="1"/>
  <c r="AB344" i="16"/>
  <c r="AC344" i="16" s="1"/>
  <c r="AD344" i="16" s="1"/>
  <c r="AB88" i="16"/>
  <c r="AC816" i="16"/>
  <c r="AD816" i="16" s="1"/>
  <c r="AJ902" i="16"/>
  <c r="AJ898" i="16"/>
  <c r="AJ906" i="16"/>
  <c r="AJ890" i="16"/>
  <c r="J1165" i="16"/>
  <c r="L686" i="16"/>
  <c r="M686" i="16" s="1"/>
  <c r="L921" i="16"/>
  <c r="M921" i="16" s="1"/>
  <c r="L853" i="16"/>
  <c r="M853" i="16" s="1"/>
  <c r="L837" i="16"/>
  <c r="M837" i="16" s="1"/>
  <c r="L1196" i="16"/>
  <c r="M1196" i="16" s="1"/>
  <c r="L1132" i="16"/>
  <c r="M1132" i="16" s="1"/>
  <c r="L1068" i="16"/>
  <c r="M1068" i="16" s="1"/>
  <c r="L1060" i="16"/>
  <c r="M1060" i="16" s="1"/>
  <c r="L1052" i="16"/>
  <c r="M1052" i="16" s="1"/>
  <c r="L1044" i="16"/>
  <c r="M1044" i="16" s="1"/>
  <c r="L1004" i="16"/>
  <c r="M1004" i="16" s="1"/>
  <c r="L996" i="16"/>
  <c r="M996" i="16" s="1"/>
  <c r="L988" i="16"/>
  <c r="M988" i="16" s="1"/>
  <c r="L980" i="16"/>
  <c r="M980" i="16" s="1"/>
  <c r="L972" i="16"/>
  <c r="M972" i="16" s="1"/>
  <c r="L940" i="16"/>
  <c r="M940" i="16" s="1"/>
  <c r="L932" i="16"/>
  <c r="M932" i="16" s="1"/>
  <c r="L900" i="16"/>
  <c r="M900" i="16" s="1"/>
  <c r="L820" i="16"/>
  <c r="M820" i="16" s="1"/>
  <c r="L775" i="16"/>
  <c r="M775" i="16" s="1"/>
  <c r="L430" i="16"/>
  <c r="M430" i="16" s="1"/>
  <c r="L398" i="16"/>
  <c r="M398" i="16" s="1"/>
  <c r="L346" i="16"/>
  <c r="M346" i="16" s="1"/>
  <c r="L258" i="16"/>
  <c r="M258" i="16" s="1"/>
  <c r="L152" i="16"/>
  <c r="M152" i="16" s="1"/>
  <c r="L120" i="16"/>
  <c r="M120" i="16" s="1"/>
  <c r="L112" i="16"/>
  <c r="M112" i="16" s="1"/>
  <c r="L88" i="16"/>
  <c r="M88" i="16" s="1"/>
  <c r="L24" i="16"/>
  <c r="M24" i="16" s="1"/>
  <c r="L16" i="16"/>
  <c r="M16" i="16" s="1"/>
  <c r="J102" i="16"/>
  <c r="J50" i="16"/>
  <c r="J56" i="16"/>
  <c r="AJ957" i="16"/>
  <c r="AC951" i="16"/>
  <c r="AD951" i="16" s="1"/>
  <c r="Y912" i="16"/>
  <c r="Z912" i="16" s="1"/>
  <c r="AJ557" i="16"/>
  <c r="J1000" i="16"/>
  <c r="J344" i="16"/>
  <c r="J340" i="16"/>
  <c r="Y374" i="16"/>
  <c r="Z374" i="16" s="1"/>
  <c r="AP1111" i="16"/>
  <c r="AU815" i="16"/>
  <c r="Y581" i="16"/>
  <c r="Z581" i="16" s="1"/>
  <c r="AJ385" i="16"/>
  <c r="Y336" i="16"/>
  <c r="Z336" i="16" s="1"/>
  <c r="Y332" i="16"/>
  <c r="Z332" i="16" s="1"/>
  <c r="AP31" i="16"/>
  <c r="L1054" i="16"/>
  <c r="M1054" i="16" s="1"/>
  <c r="L1042" i="16"/>
  <c r="M1042" i="16" s="1"/>
  <c r="L1026" i="16"/>
  <c r="M1026" i="16" s="1"/>
  <c r="L635" i="16"/>
  <c r="M635" i="16" s="1"/>
  <c r="L611" i="16"/>
  <c r="M611" i="16" s="1"/>
  <c r="L603" i="16"/>
  <c r="M603" i="16" s="1"/>
  <c r="L587" i="16"/>
  <c r="M587" i="16" s="1"/>
  <c r="L579" i="16"/>
  <c r="M579" i="16" s="1"/>
  <c r="L563" i="16"/>
  <c r="M563" i="16" s="1"/>
  <c r="L519" i="16"/>
  <c r="M519" i="16" s="1"/>
  <c r="L499" i="16"/>
  <c r="M499" i="16" s="1"/>
  <c r="L495" i="16"/>
  <c r="M495" i="16" s="1"/>
  <c r="L491" i="16"/>
  <c r="M491" i="16" s="1"/>
  <c r="L487" i="16"/>
  <c r="M487" i="16" s="1"/>
  <c r="L483" i="16"/>
  <c r="M483" i="16" s="1"/>
  <c r="L479" i="16"/>
  <c r="M479" i="16" s="1"/>
  <c r="L475" i="16"/>
  <c r="M475" i="16" s="1"/>
  <c r="L471" i="16"/>
  <c r="M471" i="16" s="1"/>
  <c r="L467" i="16"/>
  <c r="M467" i="16" s="1"/>
  <c r="L463" i="16"/>
  <c r="M463" i="16" s="1"/>
  <c r="L459" i="16"/>
  <c r="M459" i="16" s="1"/>
  <c r="L455" i="16"/>
  <c r="M455" i="16" s="1"/>
  <c r="L451" i="16"/>
  <c r="M451" i="16" s="1"/>
  <c r="L447" i="16"/>
  <c r="M447" i="16" s="1"/>
  <c r="L443" i="16"/>
  <c r="M443" i="16" s="1"/>
  <c r="L439" i="16"/>
  <c r="M439" i="16" s="1"/>
  <c r="L435" i="16"/>
  <c r="M435" i="16" s="1"/>
  <c r="L431" i="16"/>
  <c r="M431" i="16" s="1"/>
  <c r="L427" i="16"/>
  <c r="M427" i="16" s="1"/>
  <c r="L423" i="16"/>
  <c r="M423" i="16" s="1"/>
  <c r="L419" i="16"/>
  <c r="M419" i="16" s="1"/>
  <c r="L415" i="16"/>
  <c r="M415" i="16" s="1"/>
  <c r="L411" i="16"/>
  <c r="M411" i="16" s="1"/>
  <c r="L407" i="16"/>
  <c r="M407" i="16" s="1"/>
  <c r="L403" i="16"/>
  <c r="M403" i="16" s="1"/>
  <c r="L399" i="16"/>
  <c r="M399" i="16" s="1"/>
  <c r="L395" i="16"/>
  <c r="M395" i="16" s="1"/>
  <c r="L391" i="16"/>
  <c r="M391" i="16" s="1"/>
  <c r="L387" i="16"/>
  <c r="M387" i="16" s="1"/>
  <c r="L383" i="16"/>
  <c r="M383" i="16" s="1"/>
  <c r="L379" i="16"/>
  <c r="M379" i="16" s="1"/>
  <c r="L375" i="16"/>
  <c r="M375" i="16" s="1"/>
  <c r="L371" i="16"/>
  <c r="M371" i="16" s="1"/>
  <c r="L367" i="16"/>
  <c r="M367" i="16" s="1"/>
  <c r="L363" i="16"/>
  <c r="M363" i="16" s="1"/>
  <c r="L359" i="16"/>
  <c r="M359" i="16" s="1"/>
  <c r="L355" i="16"/>
  <c r="M355" i="16" s="1"/>
  <c r="L351" i="16"/>
  <c r="M351" i="16" s="1"/>
  <c r="L347" i="16"/>
  <c r="M347" i="16" s="1"/>
  <c r="L343" i="16"/>
  <c r="M343" i="16" s="1"/>
  <c r="L339" i="16"/>
  <c r="M339" i="16" s="1"/>
  <c r="L335" i="16"/>
  <c r="M335" i="16" s="1"/>
  <c r="L331" i="16"/>
  <c r="M331" i="16" s="1"/>
  <c r="L323" i="16"/>
  <c r="M323" i="16" s="1"/>
  <c r="L319" i="16"/>
  <c r="M319" i="16" s="1"/>
  <c r="L315" i="16"/>
  <c r="M315" i="16" s="1"/>
  <c r="L311" i="16"/>
  <c r="M311" i="16" s="1"/>
  <c r="L307" i="16"/>
  <c r="M307" i="16" s="1"/>
  <c r="L303" i="16"/>
  <c r="M303" i="16" s="1"/>
  <c r="L299" i="16"/>
  <c r="M299" i="16" s="1"/>
  <c r="L295" i="16"/>
  <c r="M295" i="16" s="1"/>
  <c r="L291" i="16"/>
  <c r="M291" i="16" s="1"/>
  <c r="L287" i="16"/>
  <c r="M287" i="16" s="1"/>
  <c r="L283" i="16"/>
  <c r="M283" i="16" s="1"/>
  <c r="L279" i="16"/>
  <c r="M279" i="16" s="1"/>
  <c r="L275" i="16"/>
  <c r="M275" i="16" s="1"/>
  <c r="L271" i="16"/>
  <c r="M271" i="16" s="1"/>
  <c r="L267" i="16"/>
  <c r="M267" i="16" s="1"/>
  <c r="L263" i="16"/>
  <c r="M263" i="16" s="1"/>
  <c r="L259" i="16"/>
  <c r="M259" i="16" s="1"/>
  <c r="L255" i="16"/>
  <c r="M255" i="16" s="1"/>
  <c r="L251" i="16"/>
  <c r="M251" i="16" s="1"/>
  <c r="L243" i="16"/>
  <c r="M243" i="16" s="1"/>
  <c r="L239" i="16"/>
  <c r="M239" i="16" s="1"/>
  <c r="L235" i="16"/>
  <c r="M235" i="16" s="1"/>
  <c r="L231" i="16"/>
  <c r="M231" i="16" s="1"/>
  <c r="L227" i="16"/>
  <c r="M227" i="16" s="1"/>
  <c r="L223" i="16"/>
  <c r="M223" i="16" s="1"/>
  <c r="L219" i="16"/>
  <c r="M219" i="16" s="1"/>
  <c r="L215" i="16"/>
  <c r="M215" i="16" s="1"/>
  <c r="L211" i="16"/>
  <c r="M211" i="16" s="1"/>
  <c r="L207" i="16"/>
  <c r="M207" i="16" s="1"/>
  <c r="L203" i="16"/>
  <c r="M203" i="16" s="1"/>
  <c r="L199" i="16"/>
  <c r="M199" i="16" s="1"/>
  <c r="L195" i="16"/>
  <c r="M195" i="16" s="1"/>
  <c r="L191" i="16"/>
  <c r="M191" i="16" s="1"/>
  <c r="L187" i="16"/>
  <c r="M187" i="16" s="1"/>
  <c r="L183" i="16"/>
  <c r="M183" i="16" s="1"/>
  <c r="L179" i="16"/>
  <c r="M179" i="16" s="1"/>
  <c r="L175" i="16"/>
  <c r="M175" i="16" s="1"/>
  <c r="L171" i="16"/>
  <c r="M171" i="16" s="1"/>
  <c r="L167" i="16"/>
  <c r="M167" i="16" s="1"/>
  <c r="L163" i="16"/>
  <c r="M163" i="16" s="1"/>
  <c r="L159" i="16"/>
  <c r="M159" i="16" s="1"/>
  <c r="L155" i="16"/>
  <c r="M155" i="16" s="1"/>
  <c r="L151" i="16"/>
  <c r="M151" i="16" s="1"/>
  <c r="L147" i="16"/>
  <c r="M147" i="16" s="1"/>
  <c r="L35" i="16"/>
  <c r="M35" i="16" s="1"/>
  <c r="L1030" i="16"/>
  <c r="M1030" i="16" s="1"/>
  <c r="L1010" i="16"/>
  <c r="M1010" i="16" s="1"/>
  <c r="L631" i="16"/>
  <c r="M631" i="16" s="1"/>
  <c r="L607" i="16"/>
  <c r="M607" i="16" s="1"/>
  <c r="L599" i="16"/>
  <c r="M599" i="16" s="1"/>
  <c r="L571" i="16"/>
  <c r="M571" i="16" s="1"/>
  <c r="L555" i="16"/>
  <c r="M555" i="16" s="1"/>
  <c r="L547" i="16"/>
  <c r="M547" i="16" s="1"/>
  <c r="L539" i="16"/>
  <c r="M539" i="16" s="1"/>
  <c r="L531" i="16"/>
  <c r="M531" i="16" s="1"/>
  <c r="L523" i="16"/>
  <c r="M523" i="16" s="1"/>
  <c r="L515" i="16"/>
  <c r="M515" i="16" s="1"/>
  <c r="L511" i="16"/>
  <c r="M511" i="16" s="1"/>
  <c r="L507" i="16"/>
  <c r="M507" i="16" s="1"/>
  <c r="L503" i="16"/>
  <c r="M503" i="16" s="1"/>
  <c r="L1248" i="16"/>
  <c r="M1248" i="16" s="1"/>
  <c r="L1224" i="16"/>
  <c r="M1224" i="16" s="1"/>
  <c r="L1168" i="16"/>
  <c r="M1168" i="16" s="1"/>
  <c r="L1152" i="16"/>
  <c r="M1152" i="16" s="1"/>
  <c r="L1144" i="16"/>
  <c r="M1144" i="16" s="1"/>
  <c r="L1136" i="16"/>
  <c r="M1136" i="16" s="1"/>
  <c r="L1128" i="16"/>
  <c r="M1128" i="16" s="1"/>
  <c r="Y1107" i="16"/>
  <c r="Z1107" i="16" s="1"/>
  <c r="L1097" i="16"/>
  <c r="M1097" i="16" s="1"/>
  <c r="L1093" i="16"/>
  <c r="M1093" i="16" s="1"/>
  <c r="L1089" i="16"/>
  <c r="M1089" i="16" s="1"/>
  <c r="L1085" i="16"/>
  <c r="M1085" i="16" s="1"/>
  <c r="L1081" i="16"/>
  <c r="M1081" i="16" s="1"/>
  <c r="L1077" i="16"/>
  <c r="M1077" i="16" s="1"/>
  <c r="L1073" i="16"/>
  <c r="M1073" i="16" s="1"/>
  <c r="L1069" i="16"/>
  <c r="M1069" i="16" s="1"/>
  <c r="L998" i="16"/>
  <c r="M998" i="16" s="1"/>
  <c r="L994" i="16"/>
  <c r="M994" i="16" s="1"/>
  <c r="L990" i="16"/>
  <c r="M990" i="16" s="1"/>
  <c r="L986" i="16"/>
  <c r="M986" i="16" s="1"/>
  <c r="L982" i="16"/>
  <c r="M982" i="16" s="1"/>
  <c r="L978" i="16"/>
  <c r="M978" i="16" s="1"/>
  <c r="L974" i="16"/>
  <c r="M974" i="16" s="1"/>
  <c r="L970" i="16"/>
  <c r="M970" i="16" s="1"/>
  <c r="L966" i="16"/>
  <c r="M966" i="16" s="1"/>
  <c r="L962" i="16"/>
  <c r="M962" i="16" s="1"/>
  <c r="L958" i="16"/>
  <c r="M958" i="16" s="1"/>
  <c r="L954" i="16"/>
  <c r="M954" i="16" s="1"/>
  <c r="L950" i="16"/>
  <c r="M950" i="16" s="1"/>
  <c r="L946" i="16"/>
  <c r="M946" i="16" s="1"/>
  <c r="L942" i="16"/>
  <c r="M942" i="16" s="1"/>
  <c r="L938" i="16"/>
  <c r="M938" i="16" s="1"/>
  <c r="L934" i="16"/>
  <c r="M934" i="16" s="1"/>
  <c r="L930" i="16"/>
  <c r="M930" i="16" s="1"/>
  <c r="L926" i="16"/>
  <c r="M926" i="16" s="1"/>
  <c r="L922" i="16"/>
  <c r="M922" i="16" s="1"/>
  <c r="L918" i="16"/>
  <c r="M918" i="16" s="1"/>
  <c r="L914" i="16"/>
  <c r="M914" i="16" s="1"/>
  <c r="L906" i="16"/>
  <c r="M906" i="16" s="1"/>
  <c r="L902" i="16"/>
  <c r="M902" i="16" s="1"/>
  <c r="L898" i="16"/>
  <c r="M898" i="16" s="1"/>
  <c r="L894" i="16"/>
  <c r="M894" i="16" s="1"/>
  <c r="L890" i="16"/>
  <c r="M890" i="16" s="1"/>
  <c r="L886" i="16"/>
  <c r="M886" i="16" s="1"/>
  <c r="L882" i="16"/>
  <c r="M882" i="16" s="1"/>
  <c r="L874" i="16"/>
  <c r="M874" i="16" s="1"/>
  <c r="L870" i="16"/>
  <c r="M870" i="16" s="1"/>
  <c r="L862" i="16"/>
  <c r="M862" i="16" s="1"/>
  <c r="L858" i="16"/>
  <c r="M858" i="16" s="1"/>
  <c r="L854" i="16"/>
  <c r="M854" i="16" s="1"/>
  <c r="L850" i="16"/>
  <c r="M850" i="16" s="1"/>
  <c r="L846" i="16"/>
  <c r="M846" i="16" s="1"/>
  <c r="L842" i="16"/>
  <c r="M842" i="16" s="1"/>
  <c r="L838" i="16"/>
  <c r="M838" i="16" s="1"/>
  <c r="L834" i="16"/>
  <c r="M834" i="16" s="1"/>
  <c r="L830" i="16"/>
  <c r="M830" i="16" s="1"/>
  <c r="L826" i="16"/>
  <c r="M826" i="16" s="1"/>
  <c r="L822" i="16"/>
  <c r="M822" i="16" s="1"/>
  <c r="L818" i="16"/>
  <c r="M818" i="16" s="1"/>
  <c r="L814" i="16"/>
  <c r="M814" i="16" s="1"/>
  <c r="L810" i="16"/>
  <c r="M810" i="16" s="1"/>
  <c r="L806" i="16"/>
  <c r="M806" i="16" s="1"/>
  <c r="L802" i="16"/>
  <c r="M802" i="16" s="1"/>
  <c r="L794" i="16"/>
  <c r="M794" i="16" s="1"/>
  <c r="L790" i="16"/>
  <c r="M790" i="16" s="1"/>
  <c r="L786" i="16"/>
  <c r="M786" i="16" s="1"/>
  <c r="L782" i="16"/>
  <c r="M782" i="16" s="1"/>
  <c r="L778" i="16"/>
  <c r="M778" i="16" s="1"/>
  <c r="L774" i="16"/>
  <c r="M774" i="16" s="1"/>
  <c r="L770" i="16"/>
  <c r="M770" i="16" s="1"/>
  <c r="L766" i="16"/>
  <c r="M766" i="16" s="1"/>
  <c r="L762" i="16"/>
  <c r="M762" i="16" s="1"/>
  <c r="L758" i="16"/>
  <c r="M758" i="16" s="1"/>
  <c r="L754" i="16"/>
  <c r="M754" i="16" s="1"/>
  <c r="L750" i="16"/>
  <c r="M750" i="16" s="1"/>
  <c r="L746" i="16"/>
  <c r="M746" i="16" s="1"/>
  <c r="L742" i="16"/>
  <c r="M742" i="16" s="1"/>
  <c r="L738" i="16"/>
  <c r="M738" i="16" s="1"/>
  <c r="L730" i="16"/>
  <c r="M730" i="16" s="1"/>
  <c r="L726" i="16"/>
  <c r="M726" i="16" s="1"/>
  <c r="L722" i="16"/>
  <c r="M722" i="16" s="1"/>
  <c r="L718" i="16"/>
  <c r="M718" i="16" s="1"/>
  <c r="L714" i="16"/>
  <c r="M714" i="16" s="1"/>
  <c r="L710" i="16"/>
  <c r="M710" i="16" s="1"/>
  <c r="L706" i="16"/>
  <c r="M706" i="16" s="1"/>
  <c r="L702" i="16"/>
  <c r="M702" i="16" s="1"/>
  <c r="L698" i="16"/>
  <c r="M698" i="16" s="1"/>
  <c r="L694" i="16"/>
  <c r="M694" i="16" s="1"/>
  <c r="L690" i="16"/>
  <c r="M690" i="16" s="1"/>
  <c r="L682" i="16"/>
  <c r="M682" i="16" s="1"/>
  <c r="L678" i="16"/>
  <c r="M678" i="16" s="1"/>
  <c r="L674" i="16"/>
  <c r="M674" i="16" s="1"/>
  <c r="L670" i="16"/>
  <c r="M670" i="16" s="1"/>
  <c r="L666" i="16"/>
  <c r="M666" i="16" s="1"/>
  <c r="L662" i="16"/>
  <c r="M662" i="16" s="1"/>
  <c r="L658" i="16"/>
  <c r="M658" i="16" s="1"/>
  <c r="L650" i="16"/>
  <c r="M650" i="16" s="1"/>
  <c r="L646" i="16"/>
  <c r="M646" i="16" s="1"/>
  <c r="L642" i="16"/>
  <c r="M642" i="16" s="1"/>
  <c r="L638" i="16"/>
  <c r="M638" i="16" s="1"/>
  <c r="L1188" i="16"/>
  <c r="M1188" i="16" s="1"/>
  <c r="L1124" i="16"/>
  <c r="M1124" i="16" s="1"/>
  <c r="L654" i="16"/>
  <c r="M654" i="16" s="1"/>
  <c r="L615" i="16"/>
  <c r="M615" i="16" s="1"/>
  <c r="L575" i="16"/>
  <c r="M575" i="16" s="1"/>
  <c r="L1240" i="16"/>
  <c r="M1240" i="16" s="1"/>
  <c r="L1232" i="16"/>
  <c r="M1232" i="16" s="1"/>
  <c r="L1216" i="16"/>
  <c r="M1216" i="16" s="1"/>
  <c r="L1208" i="16"/>
  <c r="M1208" i="16" s="1"/>
  <c r="L1200" i="16"/>
  <c r="M1200" i="16" s="1"/>
  <c r="L1192" i="16"/>
  <c r="M1192" i="16" s="1"/>
  <c r="L1184" i="16"/>
  <c r="M1184" i="16" s="1"/>
  <c r="L1176" i="16"/>
  <c r="M1176" i="16" s="1"/>
  <c r="L1160" i="16"/>
  <c r="M1160" i="16" s="1"/>
  <c r="L1120" i="16"/>
  <c r="M1120" i="16" s="1"/>
  <c r="L1112" i="16"/>
  <c r="M1112" i="16" s="1"/>
  <c r="L1101" i="16"/>
  <c r="M1101" i="16" s="1"/>
  <c r="L1104" i="16"/>
  <c r="M1104" i="16" s="1"/>
  <c r="J1073" i="16"/>
  <c r="L1065" i="16"/>
  <c r="M1065" i="16" s="1"/>
  <c r="L1061" i="16"/>
  <c r="M1061" i="16" s="1"/>
  <c r="L1057" i="16"/>
  <c r="M1057" i="16" s="1"/>
  <c r="L1053" i="16"/>
  <c r="M1053" i="16" s="1"/>
  <c r="L1049" i="16"/>
  <c r="M1049" i="16" s="1"/>
  <c r="L1045" i="16"/>
  <c r="M1045" i="16" s="1"/>
  <c r="L1041" i="16"/>
  <c r="M1041" i="16" s="1"/>
  <c r="L1037" i="16"/>
  <c r="M1037" i="16" s="1"/>
  <c r="L1033" i="16"/>
  <c r="M1033" i="16" s="1"/>
  <c r="L1029" i="16"/>
  <c r="M1029" i="16" s="1"/>
  <c r="L1025" i="16"/>
  <c r="M1025" i="16" s="1"/>
  <c r="L1021" i="16"/>
  <c r="M1021" i="16" s="1"/>
  <c r="L1017" i="16"/>
  <c r="M1017" i="16" s="1"/>
  <c r="L1013" i="16"/>
  <c r="M1013" i="16" s="1"/>
  <c r="L1009" i="16"/>
  <c r="M1009" i="16" s="1"/>
  <c r="L1005" i="16"/>
  <c r="M1005" i="16" s="1"/>
  <c r="L1001" i="16"/>
  <c r="M1001" i="16" s="1"/>
  <c r="AJ905" i="16"/>
  <c r="R657" i="16"/>
  <c r="L634" i="16"/>
  <c r="M634" i="16" s="1"/>
  <c r="L630" i="16"/>
  <c r="M630" i="16" s="1"/>
  <c r="L626" i="16"/>
  <c r="M626" i="16" s="1"/>
  <c r="L618" i="16"/>
  <c r="M618" i="16" s="1"/>
  <c r="L614" i="16"/>
  <c r="M614" i="16" s="1"/>
  <c r="L610" i="16"/>
  <c r="M610" i="16" s="1"/>
  <c r="L606" i="16"/>
  <c r="M606" i="16" s="1"/>
  <c r="L602" i="16"/>
  <c r="M602" i="16" s="1"/>
  <c r="L598" i="16"/>
  <c r="M598" i="16" s="1"/>
  <c r="L594" i="16"/>
  <c r="M594" i="16" s="1"/>
  <c r="L586" i="16"/>
  <c r="M586" i="16" s="1"/>
  <c r="L582" i="16"/>
  <c r="M582" i="16" s="1"/>
  <c r="L578" i="16"/>
  <c r="M578" i="16" s="1"/>
  <c r="L574" i="16"/>
  <c r="M574" i="16" s="1"/>
  <c r="L570" i="16"/>
  <c r="M570" i="16" s="1"/>
  <c r="L566" i="16"/>
  <c r="M566" i="16" s="1"/>
  <c r="L562" i="16"/>
  <c r="M562" i="16" s="1"/>
  <c r="L554" i="16"/>
  <c r="M554" i="16" s="1"/>
  <c r="L550" i="16"/>
  <c r="M550" i="16" s="1"/>
  <c r="L546" i="16"/>
  <c r="M546" i="16" s="1"/>
  <c r="L542" i="16"/>
  <c r="M542" i="16" s="1"/>
  <c r="L538" i="16"/>
  <c r="M538" i="16" s="1"/>
  <c r="L534" i="16"/>
  <c r="M534" i="16" s="1"/>
  <c r="L530" i="16"/>
  <c r="M530" i="16" s="1"/>
  <c r="L522" i="16"/>
  <c r="M522" i="16" s="1"/>
  <c r="L518" i="16"/>
  <c r="M518" i="16" s="1"/>
  <c r="L514" i="16"/>
  <c r="M514" i="16" s="1"/>
  <c r="L510" i="16"/>
  <c r="M510" i="16" s="1"/>
  <c r="L506" i="16"/>
  <c r="M506" i="16" s="1"/>
  <c r="L502" i="16"/>
  <c r="M502" i="16" s="1"/>
  <c r="L498" i="16"/>
  <c r="M498" i="16" s="1"/>
  <c r="L490" i="16"/>
  <c r="M490" i="16" s="1"/>
  <c r="L486" i="16"/>
  <c r="M486" i="16" s="1"/>
  <c r="L482" i="16"/>
  <c r="M482" i="16" s="1"/>
  <c r="L478" i="16"/>
  <c r="M478" i="16" s="1"/>
  <c r="L474" i="16"/>
  <c r="M474" i="16" s="1"/>
  <c r="L470" i="16"/>
  <c r="M470" i="16" s="1"/>
  <c r="L466" i="16"/>
  <c r="M466" i="16" s="1"/>
  <c r="J459" i="16"/>
  <c r="L458" i="16"/>
  <c r="M458" i="16" s="1"/>
  <c r="L454" i="16"/>
  <c r="M454" i="16" s="1"/>
  <c r="L450" i="16"/>
  <c r="M450" i="16" s="1"/>
  <c r="L446" i="16"/>
  <c r="M446" i="16" s="1"/>
  <c r="L442" i="16"/>
  <c r="M442" i="16" s="1"/>
  <c r="L438" i="16"/>
  <c r="M438" i="16" s="1"/>
  <c r="L434" i="16"/>
  <c r="M434" i="16" s="1"/>
  <c r="L426" i="16"/>
  <c r="M426" i="16" s="1"/>
  <c r="L422" i="16"/>
  <c r="M422" i="16" s="1"/>
  <c r="L418" i="16"/>
  <c r="M418" i="16" s="1"/>
  <c r="L414" i="16"/>
  <c r="M414" i="16" s="1"/>
  <c r="L410" i="16"/>
  <c r="M410" i="16" s="1"/>
  <c r="L406" i="16"/>
  <c r="M406" i="16" s="1"/>
  <c r="L402" i="16"/>
  <c r="M402" i="16" s="1"/>
  <c r="L394" i="16"/>
  <c r="M394" i="16" s="1"/>
  <c r="L390" i="16"/>
  <c r="M390" i="16" s="1"/>
  <c r="L386" i="16"/>
  <c r="M386" i="16" s="1"/>
  <c r="L382" i="16"/>
  <c r="M382" i="16" s="1"/>
  <c r="L378" i="16"/>
  <c r="M378" i="16" s="1"/>
  <c r="L374" i="16"/>
  <c r="M374" i="16" s="1"/>
  <c r="L370" i="16"/>
  <c r="M370" i="16" s="1"/>
  <c r="L1244" i="16"/>
  <c r="M1244" i="16" s="1"/>
  <c r="L1180" i="16"/>
  <c r="M1180" i="16" s="1"/>
  <c r="L1116" i="16"/>
  <c r="M1116" i="16" s="1"/>
  <c r="L622" i="16"/>
  <c r="M622" i="16" s="1"/>
  <c r="L366" i="16"/>
  <c r="M366" i="16" s="1"/>
  <c r="L1058" i="16"/>
  <c r="M1058" i="16" s="1"/>
  <c r="L1018" i="16"/>
  <c r="M1018" i="16" s="1"/>
  <c r="L627" i="16"/>
  <c r="M627" i="16" s="1"/>
  <c r="L559" i="16"/>
  <c r="M559" i="16" s="1"/>
  <c r="L1243" i="16"/>
  <c r="M1243" i="16" s="1"/>
  <c r="L1207" i="16"/>
  <c r="M1207" i="16" s="1"/>
  <c r="L1195" i="16"/>
  <c r="M1195" i="16" s="1"/>
  <c r="L1183" i="16"/>
  <c r="M1183" i="16" s="1"/>
  <c r="L1163" i="16"/>
  <c r="M1163" i="16" s="1"/>
  <c r="L1159" i="16"/>
  <c r="M1159" i="16" s="1"/>
  <c r="L1155" i="16"/>
  <c r="M1155" i="16" s="1"/>
  <c r="L1151" i="16"/>
  <c r="M1151" i="16" s="1"/>
  <c r="L1147" i="16"/>
  <c r="M1147" i="16" s="1"/>
  <c r="L1143" i="16"/>
  <c r="M1143" i="16" s="1"/>
  <c r="L1139" i="16"/>
  <c r="M1139" i="16" s="1"/>
  <c r="L1135" i="16"/>
  <c r="M1135" i="16" s="1"/>
  <c r="L1131" i="16"/>
  <c r="M1131" i="16" s="1"/>
  <c r="L1127" i="16"/>
  <c r="M1127" i="16" s="1"/>
  <c r="L1123" i="16"/>
  <c r="M1123" i="16" s="1"/>
  <c r="L1119" i="16"/>
  <c r="M1119" i="16" s="1"/>
  <c r="L1115" i="16"/>
  <c r="M1115" i="16" s="1"/>
  <c r="L1096" i="16"/>
  <c r="M1096" i="16" s="1"/>
  <c r="L1088" i="16"/>
  <c r="M1088" i="16" s="1"/>
  <c r="L1080" i="16"/>
  <c r="M1080" i="16" s="1"/>
  <c r="L1072" i="16"/>
  <c r="M1072" i="16" s="1"/>
  <c r="L997" i="16"/>
  <c r="M997" i="16" s="1"/>
  <c r="L993" i="16"/>
  <c r="M993" i="16" s="1"/>
  <c r="L989" i="16"/>
  <c r="M989" i="16" s="1"/>
  <c r="L985" i="16"/>
  <c r="M985" i="16" s="1"/>
  <c r="L981" i="16"/>
  <c r="M981" i="16" s="1"/>
  <c r="L977" i="16"/>
  <c r="M977" i="16" s="1"/>
  <c r="L973" i="16"/>
  <c r="M973" i="16" s="1"/>
  <c r="L969" i="16"/>
  <c r="M969" i="16" s="1"/>
  <c r="L965" i="16"/>
  <c r="M965" i="16" s="1"/>
  <c r="L961" i="16"/>
  <c r="M961" i="16" s="1"/>
  <c r="L957" i="16"/>
  <c r="M957" i="16" s="1"/>
  <c r="L953" i="16"/>
  <c r="M953" i="16" s="1"/>
  <c r="L949" i="16"/>
  <c r="M949" i="16" s="1"/>
  <c r="L945" i="16"/>
  <c r="M945" i="16" s="1"/>
  <c r="L941" i="16"/>
  <c r="M941" i="16" s="1"/>
  <c r="L937" i="16"/>
  <c r="M937" i="16" s="1"/>
  <c r="L933" i="16"/>
  <c r="M933" i="16" s="1"/>
  <c r="L929" i="16"/>
  <c r="M929" i="16" s="1"/>
  <c r="L925" i="16"/>
  <c r="M925" i="16" s="1"/>
  <c r="L917" i="16"/>
  <c r="M917" i="16" s="1"/>
  <c r="L913" i="16"/>
  <c r="M913" i="16" s="1"/>
  <c r="L909" i="16"/>
  <c r="M909" i="16" s="1"/>
  <c r="L905" i="16"/>
  <c r="M905" i="16" s="1"/>
  <c r="L901" i="16"/>
  <c r="M901" i="16" s="1"/>
  <c r="L897" i="16"/>
  <c r="M897" i="16" s="1"/>
  <c r="L893" i="16"/>
  <c r="M893" i="16" s="1"/>
  <c r="L885" i="16"/>
  <c r="M885" i="16" s="1"/>
  <c r="L881" i="16"/>
  <c r="M881" i="16" s="1"/>
  <c r="L877" i="16"/>
  <c r="M877" i="16" s="1"/>
  <c r="L873" i="16"/>
  <c r="M873" i="16" s="1"/>
  <c r="L869" i="16"/>
  <c r="M869" i="16" s="1"/>
  <c r="L865" i="16"/>
  <c r="M865" i="16" s="1"/>
  <c r="L861" i="16"/>
  <c r="M861" i="16" s="1"/>
  <c r="L857" i="16"/>
  <c r="M857" i="16" s="1"/>
  <c r="L849" i="16"/>
  <c r="M849" i="16" s="1"/>
  <c r="L845" i="16"/>
  <c r="M845" i="16" s="1"/>
  <c r="L841" i="16"/>
  <c r="M841" i="16" s="1"/>
  <c r="L833" i="16"/>
  <c r="M833" i="16" s="1"/>
  <c r="L829" i="16"/>
  <c r="M829" i="16" s="1"/>
  <c r="L825" i="16"/>
  <c r="M825" i="16" s="1"/>
  <c r="L821" i="16"/>
  <c r="M821" i="16" s="1"/>
  <c r="L817" i="16"/>
  <c r="M817" i="16" s="1"/>
  <c r="L813" i="16"/>
  <c r="M813" i="16" s="1"/>
  <c r="L809" i="16"/>
  <c r="M809" i="16" s="1"/>
  <c r="L805" i="16"/>
  <c r="M805" i="16" s="1"/>
  <c r="L801" i="16"/>
  <c r="M801" i="16" s="1"/>
  <c r="L797" i="16"/>
  <c r="M797" i="16" s="1"/>
  <c r="L793" i="16"/>
  <c r="M793" i="16" s="1"/>
  <c r="L789" i="16"/>
  <c r="M789" i="16" s="1"/>
  <c r="L785" i="16"/>
  <c r="M785" i="16" s="1"/>
  <c r="L781" i="16"/>
  <c r="M781" i="16" s="1"/>
  <c r="L777" i="16"/>
  <c r="M777" i="16" s="1"/>
  <c r="L773" i="16"/>
  <c r="M773" i="16" s="1"/>
  <c r="L769" i="16"/>
  <c r="M769" i="16" s="1"/>
  <c r="L765" i="16"/>
  <c r="M765" i="16" s="1"/>
  <c r="L761" i="16"/>
  <c r="M761" i="16" s="1"/>
  <c r="L757" i="16"/>
  <c r="M757" i="16" s="1"/>
  <c r="L753" i="16"/>
  <c r="M753" i="16" s="1"/>
  <c r="L749" i="16"/>
  <c r="M749" i="16" s="1"/>
  <c r="L745" i="16"/>
  <c r="M745" i="16" s="1"/>
  <c r="L741" i="16"/>
  <c r="M741" i="16" s="1"/>
  <c r="L737" i="16"/>
  <c r="M737" i="16" s="1"/>
  <c r="L733" i="16"/>
  <c r="M733" i="16" s="1"/>
  <c r="L729" i="16"/>
  <c r="M729" i="16" s="1"/>
  <c r="L725" i="16"/>
  <c r="M725" i="16" s="1"/>
  <c r="L721" i="16"/>
  <c r="M721" i="16" s="1"/>
  <c r="L717" i="16"/>
  <c r="M717" i="16" s="1"/>
  <c r="L713" i="16"/>
  <c r="M713" i="16" s="1"/>
  <c r="L709" i="16"/>
  <c r="M709" i="16" s="1"/>
  <c r="L705" i="16"/>
  <c r="M705" i="16" s="1"/>
  <c r="L701" i="16"/>
  <c r="M701" i="16" s="1"/>
  <c r="L697" i="16"/>
  <c r="M697" i="16" s="1"/>
  <c r="L693" i="16"/>
  <c r="M693" i="16" s="1"/>
  <c r="L689" i="16"/>
  <c r="M689" i="16" s="1"/>
  <c r="L685" i="16"/>
  <c r="M685" i="16" s="1"/>
  <c r="L681" i="16"/>
  <c r="M681" i="16" s="1"/>
  <c r="L677" i="16"/>
  <c r="M677" i="16" s="1"/>
  <c r="L673" i="16"/>
  <c r="M673" i="16" s="1"/>
  <c r="L669" i="16"/>
  <c r="M669" i="16" s="1"/>
  <c r="L665" i="16"/>
  <c r="M665" i="16" s="1"/>
  <c r="L661" i="16"/>
  <c r="M661" i="16" s="1"/>
  <c r="L657" i="16"/>
  <c r="M657" i="16" s="1"/>
  <c r="L653" i="16"/>
  <c r="M653" i="16" s="1"/>
  <c r="L649" i="16"/>
  <c r="M649" i="16" s="1"/>
  <c r="L645" i="16"/>
  <c r="M645" i="16" s="1"/>
  <c r="L641" i="16"/>
  <c r="M641" i="16" s="1"/>
  <c r="L637" i="16"/>
  <c r="M637" i="16" s="1"/>
  <c r="AJ497" i="16"/>
  <c r="L1236" i="16"/>
  <c r="M1236" i="16" s="1"/>
  <c r="L1172" i="16"/>
  <c r="M1172" i="16" s="1"/>
  <c r="L1108" i="16"/>
  <c r="M1108" i="16" s="1"/>
  <c r="L910" i="16"/>
  <c r="M910" i="16" s="1"/>
  <c r="L798" i="16"/>
  <c r="M798" i="16" s="1"/>
  <c r="L590" i="16"/>
  <c r="M590" i="16" s="1"/>
  <c r="L327" i="16"/>
  <c r="M327" i="16" s="1"/>
  <c r="L1105" i="16"/>
  <c r="M1105" i="16" s="1"/>
  <c r="L1022" i="16"/>
  <c r="M1022" i="16" s="1"/>
  <c r="L1014" i="16"/>
  <c r="M1014" i="16" s="1"/>
  <c r="L1002" i="16"/>
  <c r="M1002" i="16" s="1"/>
  <c r="L619" i="16"/>
  <c r="M619" i="16" s="1"/>
  <c r="L591" i="16"/>
  <c r="M591" i="16" s="1"/>
  <c r="L551" i="16"/>
  <c r="M551" i="16" s="1"/>
  <c r="L543" i="16"/>
  <c r="M543" i="16" s="1"/>
  <c r="L1247" i="16"/>
  <c r="M1247" i="16" s="1"/>
  <c r="L1235" i="16"/>
  <c r="M1235" i="16" s="1"/>
  <c r="L1231" i="16"/>
  <c r="M1231" i="16" s="1"/>
  <c r="L1227" i="16"/>
  <c r="M1227" i="16" s="1"/>
  <c r="L1223" i="16"/>
  <c r="M1223" i="16" s="1"/>
  <c r="L1219" i="16"/>
  <c r="M1219" i="16" s="1"/>
  <c r="L1215" i="16"/>
  <c r="M1215" i="16" s="1"/>
  <c r="L1211" i="16"/>
  <c r="M1211" i="16" s="1"/>
  <c r="L1199" i="16"/>
  <c r="M1199" i="16" s="1"/>
  <c r="L1187" i="16"/>
  <c r="M1187" i="16" s="1"/>
  <c r="L1111" i="16"/>
  <c r="M1111" i="16" s="1"/>
  <c r="L1064" i="16"/>
  <c r="M1064" i="16" s="1"/>
  <c r="L1056" i="16"/>
  <c r="M1056" i="16" s="1"/>
  <c r="L1048" i="16"/>
  <c r="M1048" i="16" s="1"/>
  <c r="L1024" i="16"/>
  <c r="M1024" i="16" s="1"/>
  <c r="L1016" i="16"/>
  <c r="M1016" i="16" s="1"/>
  <c r="L1008" i="16"/>
  <c r="M1008" i="16" s="1"/>
  <c r="L1000" i="16"/>
  <c r="M1000" i="16" s="1"/>
  <c r="L633" i="16"/>
  <c r="M633" i="16" s="1"/>
  <c r="L629" i="16"/>
  <c r="M629" i="16" s="1"/>
  <c r="L625" i="16"/>
  <c r="M625" i="16" s="1"/>
  <c r="L621" i="16"/>
  <c r="M621" i="16" s="1"/>
  <c r="L617" i="16"/>
  <c r="M617" i="16" s="1"/>
  <c r="L613" i="16"/>
  <c r="M613" i="16" s="1"/>
  <c r="L609" i="16"/>
  <c r="M609" i="16" s="1"/>
  <c r="L605" i="16"/>
  <c r="M605" i="16" s="1"/>
  <c r="L601" i="16"/>
  <c r="M601" i="16" s="1"/>
  <c r="L597" i="16"/>
  <c r="M597" i="16" s="1"/>
  <c r="L593" i="16"/>
  <c r="M593" i="16" s="1"/>
  <c r="L589" i="16"/>
  <c r="M589" i="16" s="1"/>
  <c r="L585" i="16"/>
  <c r="M585" i="16" s="1"/>
  <c r="L581" i="16"/>
  <c r="M581" i="16" s="1"/>
  <c r="L577" i="16"/>
  <c r="M577" i="16" s="1"/>
  <c r="L573" i="16"/>
  <c r="M573" i="16" s="1"/>
  <c r="L569" i="16"/>
  <c r="M569" i="16" s="1"/>
  <c r="L565" i="16"/>
  <c r="M565" i="16" s="1"/>
  <c r="L561" i="16"/>
  <c r="M561" i="16" s="1"/>
  <c r="L557" i="16"/>
  <c r="M557" i="16" s="1"/>
  <c r="L553" i="16"/>
  <c r="M553" i="16" s="1"/>
  <c r="L549" i="16"/>
  <c r="M549" i="16" s="1"/>
  <c r="L545" i="16"/>
  <c r="M545" i="16" s="1"/>
  <c r="L541" i="16"/>
  <c r="M541" i="16" s="1"/>
  <c r="L537" i="16"/>
  <c r="M537" i="16" s="1"/>
  <c r="L533" i="16"/>
  <c r="M533" i="16" s="1"/>
  <c r="L529" i="16"/>
  <c r="M529" i="16" s="1"/>
  <c r="L525" i="16"/>
  <c r="M525" i="16" s="1"/>
  <c r="L521" i="16"/>
  <c r="M521" i="16" s="1"/>
  <c r="L517" i="16"/>
  <c r="M517" i="16" s="1"/>
  <c r="L513" i="16"/>
  <c r="M513" i="16" s="1"/>
  <c r="L509" i="16"/>
  <c r="M509" i="16" s="1"/>
  <c r="L505" i="16"/>
  <c r="M505" i="16" s="1"/>
  <c r="L501" i="16"/>
  <c r="M501" i="16" s="1"/>
  <c r="L497" i="16"/>
  <c r="M497" i="16" s="1"/>
  <c r="L493" i="16"/>
  <c r="M493" i="16" s="1"/>
  <c r="L489" i="16"/>
  <c r="M489" i="16" s="1"/>
  <c r="L485" i="16"/>
  <c r="M485" i="16" s="1"/>
  <c r="L481" i="16"/>
  <c r="M481" i="16" s="1"/>
  <c r="L477" i="16"/>
  <c r="M477" i="16" s="1"/>
  <c r="L473" i="16"/>
  <c r="M473" i="16" s="1"/>
  <c r="L469" i="16"/>
  <c r="M469" i="16" s="1"/>
  <c r="L465" i="16"/>
  <c r="M465" i="16" s="1"/>
  <c r="L461" i="16"/>
  <c r="M461" i="16" s="1"/>
  <c r="L457" i="16"/>
  <c r="M457" i="16" s="1"/>
  <c r="L453" i="16"/>
  <c r="M453" i="16" s="1"/>
  <c r="L449" i="16"/>
  <c r="M449" i="16" s="1"/>
  <c r="L445" i="16"/>
  <c r="M445" i="16" s="1"/>
  <c r="L441" i="16"/>
  <c r="M441" i="16" s="1"/>
  <c r="L437" i="16"/>
  <c r="M437" i="16" s="1"/>
  <c r="L433" i="16"/>
  <c r="M433" i="16" s="1"/>
  <c r="L429" i="16"/>
  <c r="M429" i="16" s="1"/>
  <c r="L425" i="16"/>
  <c r="M425" i="16" s="1"/>
  <c r="L421" i="16"/>
  <c r="M421" i="16" s="1"/>
  <c r="L417" i="16"/>
  <c r="M417" i="16" s="1"/>
  <c r="L413" i="16"/>
  <c r="M413" i="16" s="1"/>
  <c r="L409" i="16"/>
  <c r="M409" i="16" s="1"/>
  <c r="L405" i="16"/>
  <c r="M405" i="16" s="1"/>
  <c r="L401" i="16"/>
  <c r="M401" i="16" s="1"/>
  <c r="L397" i="16"/>
  <c r="M397" i="16" s="1"/>
  <c r="L393" i="16"/>
  <c r="M393" i="16" s="1"/>
  <c r="L389" i="16"/>
  <c r="M389" i="16" s="1"/>
  <c r="L385" i="16"/>
  <c r="M385" i="16" s="1"/>
  <c r="L381" i="16"/>
  <c r="M381" i="16" s="1"/>
  <c r="L377" i="16"/>
  <c r="M377" i="16" s="1"/>
  <c r="L373" i="16"/>
  <c r="M373" i="16" s="1"/>
  <c r="L369" i="16"/>
  <c r="M369" i="16" s="1"/>
  <c r="L365" i="16"/>
  <c r="M365" i="16" s="1"/>
  <c r="L361" i="16"/>
  <c r="M361" i="16" s="1"/>
  <c r="L357" i="16"/>
  <c r="M357" i="16" s="1"/>
  <c r="L353" i="16"/>
  <c r="M353" i="16" s="1"/>
  <c r="L349" i="16"/>
  <c r="M349" i="16" s="1"/>
  <c r="L345" i="16"/>
  <c r="M345" i="16" s="1"/>
  <c r="L341" i="16"/>
  <c r="M341" i="16" s="1"/>
  <c r="L337" i="16"/>
  <c r="M337" i="16" s="1"/>
  <c r="L333" i="16"/>
  <c r="M333" i="16" s="1"/>
  <c r="L329" i="16"/>
  <c r="M329" i="16" s="1"/>
  <c r="L325" i="16"/>
  <c r="M325" i="16" s="1"/>
  <c r="L321" i="16"/>
  <c r="M321" i="16" s="1"/>
  <c r="L317" i="16"/>
  <c r="M317" i="16" s="1"/>
  <c r="L313" i="16"/>
  <c r="M313" i="16" s="1"/>
  <c r="L309" i="16"/>
  <c r="M309" i="16" s="1"/>
  <c r="L305" i="16"/>
  <c r="M305" i="16" s="1"/>
  <c r="L301" i="16"/>
  <c r="M301" i="16" s="1"/>
  <c r="L297" i="16"/>
  <c r="M297" i="16" s="1"/>
  <c r="L293" i="16"/>
  <c r="M293" i="16" s="1"/>
  <c r="L289" i="16"/>
  <c r="M289" i="16" s="1"/>
  <c r="L285" i="16"/>
  <c r="M285" i="16" s="1"/>
  <c r="L281" i="16"/>
  <c r="M281" i="16" s="1"/>
  <c r="L277" i="16"/>
  <c r="M277" i="16" s="1"/>
  <c r="L273" i="16"/>
  <c r="M273" i="16" s="1"/>
  <c r="L269" i="16"/>
  <c r="M269" i="16" s="1"/>
  <c r="L265" i="16"/>
  <c r="M265" i="16" s="1"/>
  <c r="L261" i="16"/>
  <c r="M261" i="16" s="1"/>
  <c r="L257" i="16"/>
  <c r="M257" i="16" s="1"/>
  <c r="L253" i="16"/>
  <c r="M253" i="16" s="1"/>
  <c r="L249" i="16"/>
  <c r="M249" i="16" s="1"/>
  <c r="L245" i="16"/>
  <c r="M245" i="16" s="1"/>
  <c r="L1228" i="16"/>
  <c r="M1228" i="16" s="1"/>
  <c r="L1164" i="16"/>
  <c r="M1164" i="16" s="1"/>
  <c r="L1100" i="16"/>
  <c r="M1100" i="16" s="1"/>
  <c r="L1036" i="16"/>
  <c r="M1036" i="16" s="1"/>
  <c r="L558" i="16"/>
  <c r="M558" i="16" s="1"/>
  <c r="L247" i="16"/>
  <c r="M247" i="16" s="1"/>
  <c r="L1109" i="16"/>
  <c r="M1109" i="16" s="1"/>
  <c r="L1038" i="16"/>
  <c r="M1038" i="16" s="1"/>
  <c r="L1006" i="16"/>
  <c r="M1006" i="16" s="1"/>
  <c r="L623" i="16"/>
  <c r="M623" i="16" s="1"/>
  <c r="L595" i="16"/>
  <c r="M595" i="16" s="1"/>
  <c r="L583" i="16"/>
  <c r="M583" i="16" s="1"/>
  <c r="L567" i="16"/>
  <c r="M567" i="16" s="1"/>
  <c r="L535" i="16"/>
  <c r="M535" i="16" s="1"/>
  <c r="L527" i="16"/>
  <c r="M527" i="16" s="1"/>
  <c r="L1239" i="16"/>
  <c r="M1239" i="16" s="1"/>
  <c r="L1203" i="16"/>
  <c r="M1203" i="16" s="1"/>
  <c r="L1191" i="16"/>
  <c r="M1191" i="16" s="1"/>
  <c r="L1179" i="16"/>
  <c r="M1179" i="16" s="1"/>
  <c r="L1175" i="16"/>
  <c r="M1175" i="16" s="1"/>
  <c r="L1171" i="16"/>
  <c r="M1171" i="16" s="1"/>
  <c r="L1167" i="16"/>
  <c r="M1167" i="16" s="1"/>
  <c r="L1107" i="16"/>
  <c r="M1107" i="16" s="1"/>
  <c r="L1040" i="16"/>
  <c r="M1040" i="16" s="1"/>
  <c r="L1032" i="16"/>
  <c r="M1032" i="16" s="1"/>
  <c r="L1246" i="16"/>
  <c r="M1246" i="16" s="1"/>
  <c r="L1242" i="16"/>
  <c r="M1242" i="16" s="1"/>
  <c r="L1238" i="16"/>
  <c r="M1238" i="16" s="1"/>
  <c r="L1234" i="16"/>
  <c r="M1234" i="16" s="1"/>
  <c r="L1230" i="16"/>
  <c r="M1230" i="16" s="1"/>
  <c r="L1226" i="16"/>
  <c r="M1226" i="16" s="1"/>
  <c r="L1222" i="16"/>
  <c r="M1222" i="16" s="1"/>
  <c r="L1218" i="16"/>
  <c r="M1218" i="16" s="1"/>
  <c r="L1214" i="16"/>
  <c r="M1214" i="16" s="1"/>
  <c r="L1210" i="16"/>
  <c r="M1210" i="16" s="1"/>
  <c r="L1206" i="16"/>
  <c r="M1206" i="16" s="1"/>
  <c r="L1202" i="16"/>
  <c r="M1202" i="16" s="1"/>
  <c r="L1198" i="16"/>
  <c r="M1198" i="16" s="1"/>
  <c r="L1194" i="16"/>
  <c r="M1194" i="16" s="1"/>
  <c r="L1190" i="16"/>
  <c r="M1190" i="16" s="1"/>
  <c r="L1186" i="16"/>
  <c r="M1186" i="16" s="1"/>
  <c r="L1182" i="16"/>
  <c r="M1182" i="16" s="1"/>
  <c r="L1178" i="16"/>
  <c r="M1178" i="16" s="1"/>
  <c r="L1174" i="16"/>
  <c r="M1174" i="16" s="1"/>
  <c r="L1170" i="16"/>
  <c r="M1170" i="16" s="1"/>
  <c r="L1166" i="16"/>
  <c r="M1166" i="16" s="1"/>
  <c r="L1162" i="16"/>
  <c r="M1162" i="16" s="1"/>
  <c r="L1158" i="16"/>
  <c r="M1158" i="16" s="1"/>
  <c r="L1154" i="16"/>
  <c r="M1154" i="16" s="1"/>
  <c r="L1150" i="16"/>
  <c r="M1150" i="16" s="1"/>
  <c r="L1146" i="16"/>
  <c r="M1146" i="16" s="1"/>
  <c r="L1142" i="16"/>
  <c r="M1142" i="16" s="1"/>
  <c r="L1138" i="16"/>
  <c r="M1138" i="16" s="1"/>
  <c r="L1134" i="16"/>
  <c r="M1134" i="16" s="1"/>
  <c r="L1130" i="16"/>
  <c r="M1130" i="16" s="1"/>
  <c r="L1126" i="16"/>
  <c r="M1126" i="16" s="1"/>
  <c r="L1122" i="16"/>
  <c r="M1122" i="16" s="1"/>
  <c r="L1118" i="16"/>
  <c r="M1118" i="16" s="1"/>
  <c r="L1114" i="16"/>
  <c r="M1114" i="16" s="1"/>
  <c r="L1103" i="16"/>
  <c r="M1103" i="16" s="1"/>
  <c r="L1099" i="16"/>
  <c r="M1099" i="16" s="1"/>
  <c r="L1095" i="16"/>
  <c r="M1095" i="16" s="1"/>
  <c r="L1091" i="16"/>
  <c r="M1091" i="16" s="1"/>
  <c r="L1087" i="16"/>
  <c r="M1087" i="16" s="1"/>
  <c r="L1083" i="16"/>
  <c r="M1083" i="16" s="1"/>
  <c r="L1079" i="16"/>
  <c r="M1079" i="16" s="1"/>
  <c r="L1075" i="16"/>
  <c r="M1075" i="16" s="1"/>
  <c r="L1071" i="16"/>
  <c r="M1071" i="16" s="1"/>
  <c r="L1067" i="16"/>
  <c r="M1067" i="16" s="1"/>
  <c r="L992" i="16"/>
  <c r="M992" i="16" s="1"/>
  <c r="L984" i="16"/>
  <c r="M984" i="16" s="1"/>
  <c r="L976" i="16"/>
  <c r="M976" i="16" s="1"/>
  <c r="L968" i="16"/>
  <c r="M968" i="16" s="1"/>
  <c r="L960" i="16"/>
  <c r="M960" i="16" s="1"/>
  <c r="L952" i="16"/>
  <c r="M952" i="16" s="1"/>
  <c r="L944" i="16"/>
  <c r="M944" i="16" s="1"/>
  <c r="L936" i="16"/>
  <c r="M936" i="16" s="1"/>
  <c r="L928" i="16"/>
  <c r="M928" i="16" s="1"/>
  <c r="L924" i="16"/>
  <c r="M924" i="16" s="1"/>
  <c r="L920" i="16"/>
  <c r="M920" i="16" s="1"/>
  <c r="L916" i="16"/>
  <c r="M916" i="16" s="1"/>
  <c r="L912" i="16"/>
  <c r="M912" i="16" s="1"/>
  <c r="L908" i="16"/>
  <c r="M908" i="16" s="1"/>
  <c r="L904" i="16"/>
  <c r="M904" i="16" s="1"/>
  <c r="L896" i="16"/>
  <c r="M896" i="16" s="1"/>
  <c r="L892" i="16"/>
  <c r="M892" i="16" s="1"/>
  <c r="L888" i="16"/>
  <c r="M888" i="16" s="1"/>
  <c r="L884" i="16"/>
  <c r="M884" i="16" s="1"/>
  <c r="L880" i="16"/>
  <c r="M880" i="16" s="1"/>
  <c r="L876" i="16"/>
  <c r="M876" i="16" s="1"/>
  <c r="L872" i="16"/>
  <c r="M872" i="16" s="1"/>
  <c r="L868" i="16"/>
  <c r="M868" i="16" s="1"/>
  <c r="L864" i="16"/>
  <c r="M864" i="16" s="1"/>
  <c r="L860" i="16"/>
  <c r="M860" i="16" s="1"/>
  <c r="L856" i="16"/>
  <c r="M856" i="16" s="1"/>
  <c r="L852" i="16"/>
  <c r="M852" i="16" s="1"/>
  <c r="L848" i="16"/>
  <c r="M848" i="16" s="1"/>
  <c r="L844" i="16"/>
  <c r="M844" i="16" s="1"/>
  <c r="L840" i="16"/>
  <c r="M840" i="16" s="1"/>
  <c r="L836" i="16"/>
  <c r="M836" i="16" s="1"/>
  <c r="L832" i="16"/>
  <c r="M832" i="16" s="1"/>
  <c r="L828" i="16"/>
  <c r="M828" i="16" s="1"/>
  <c r="L824" i="16"/>
  <c r="M824" i="16" s="1"/>
  <c r="L816" i="16"/>
  <c r="M816" i="16" s="1"/>
  <c r="L812" i="16"/>
  <c r="M812" i="16" s="1"/>
  <c r="L808" i="16"/>
  <c r="M808" i="16" s="1"/>
  <c r="L804" i="16"/>
  <c r="M804" i="16" s="1"/>
  <c r="L800" i="16"/>
  <c r="M800" i="16" s="1"/>
  <c r="L796" i="16"/>
  <c r="M796" i="16" s="1"/>
  <c r="L792" i="16"/>
  <c r="M792" i="16" s="1"/>
  <c r="L788" i="16"/>
  <c r="M788" i="16" s="1"/>
  <c r="L784" i="16"/>
  <c r="M784" i="16" s="1"/>
  <c r="L780" i="16"/>
  <c r="M780" i="16" s="1"/>
  <c r="L776" i="16"/>
  <c r="M776" i="16" s="1"/>
  <c r="L772" i="16"/>
  <c r="M772" i="16" s="1"/>
  <c r="L768" i="16"/>
  <c r="M768" i="16" s="1"/>
  <c r="L764" i="16"/>
  <c r="M764" i="16" s="1"/>
  <c r="L760" i="16"/>
  <c r="M760" i="16" s="1"/>
  <c r="L752" i="16"/>
  <c r="M752" i="16" s="1"/>
  <c r="L748" i="16"/>
  <c r="M748" i="16" s="1"/>
  <c r="L744" i="16"/>
  <c r="M744" i="16" s="1"/>
  <c r="L740" i="16"/>
  <c r="M740" i="16" s="1"/>
  <c r="L736" i="16"/>
  <c r="M736" i="16" s="1"/>
  <c r="L732" i="16"/>
  <c r="M732" i="16" s="1"/>
  <c r="L728" i="16"/>
  <c r="M728" i="16" s="1"/>
  <c r="L724" i="16"/>
  <c r="M724" i="16" s="1"/>
  <c r="L720" i="16"/>
  <c r="M720" i="16" s="1"/>
  <c r="L716" i="16"/>
  <c r="M716" i="16" s="1"/>
  <c r="L712" i="16"/>
  <c r="M712" i="16" s="1"/>
  <c r="L708" i="16"/>
  <c r="M708" i="16" s="1"/>
  <c r="L704" i="16"/>
  <c r="M704" i="16" s="1"/>
  <c r="L700" i="16"/>
  <c r="M700" i="16" s="1"/>
  <c r="L696" i="16"/>
  <c r="M696" i="16" s="1"/>
  <c r="L692" i="16"/>
  <c r="M692" i="16" s="1"/>
  <c r="L688" i="16"/>
  <c r="M688" i="16" s="1"/>
  <c r="L684" i="16"/>
  <c r="M684" i="16" s="1"/>
  <c r="L680" i="16"/>
  <c r="M680" i="16" s="1"/>
  <c r="L676" i="16"/>
  <c r="M676" i="16" s="1"/>
  <c r="L672" i="16"/>
  <c r="M672" i="16" s="1"/>
  <c r="L668" i="16"/>
  <c r="M668" i="16" s="1"/>
  <c r="L664" i="16"/>
  <c r="M664" i="16" s="1"/>
  <c r="L660" i="16"/>
  <c r="M660" i="16" s="1"/>
  <c r="L656" i="16"/>
  <c r="M656" i="16" s="1"/>
  <c r="L652" i="16"/>
  <c r="M652" i="16" s="1"/>
  <c r="L648" i="16"/>
  <c r="M648" i="16" s="1"/>
  <c r="L644" i="16"/>
  <c r="M644" i="16" s="1"/>
  <c r="L640" i="16"/>
  <c r="M640" i="16" s="1"/>
  <c r="AC558" i="16"/>
  <c r="AD558" i="16" s="1"/>
  <c r="AU449" i="16"/>
  <c r="J449" i="16"/>
  <c r="J433" i="16"/>
  <c r="L1220" i="16"/>
  <c r="M1220" i="16" s="1"/>
  <c r="L1156" i="16"/>
  <c r="M1156" i="16" s="1"/>
  <c r="L1092" i="16"/>
  <c r="M1092" i="16" s="1"/>
  <c r="L1028" i="16"/>
  <c r="M1028" i="16" s="1"/>
  <c r="L964" i="16"/>
  <c r="M964" i="16" s="1"/>
  <c r="L889" i="16"/>
  <c r="M889" i="16" s="1"/>
  <c r="L756" i="16"/>
  <c r="M756" i="16" s="1"/>
  <c r="L526" i="16"/>
  <c r="M526" i="16" s="1"/>
  <c r="L1046" i="16"/>
  <c r="M1046" i="16" s="1"/>
  <c r="L1034" i="16"/>
  <c r="M1034" i="16" s="1"/>
  <c r="L1110" i="16"/>
  <c r="M1110" i="16" s="1"/>
  <c r="L1063" i="16"/>
  <c r="M1063" i="16" s="1"/>
  <c r="L1059" i="16"/>
  <c r="M1059" i="16" s="1"/>
  <c r="L1055" i="16"/>
  <c r="M1055" i="16" s="1"/>
  <c r="L1051" i="16"/>
  <c r="M1051" i="16" s="1"/>
  <c r="L1047" i="16"/>
  <c r="M1047" i="16" s="1"/>
  <c r="L1043" i="16"/>
  <c r="M1043" i="16" s="1"/>
  <c r="L1039" i="16"/>
  <c r="M1039" i="16" s="1"/>
  <c r="L1035" i="16"/>
  <c r="M1035" i="16" s="1"/>
  <c r="L1031" i="16"/>
  <c r="M1031" i="16" s="1"/>
  <c r="L1027" i="16"/>
  <c r="M1027" i="16" s="1"/>
  <c r="L1023" i="16"/>
  <c r="M1023" i="16" s="1"/>
  <c r="L1019" i="16"/>
  <c r="M1019" i="16" s="1"/>
  <c r="L1015" i="16"/>
  <c r="M1015" i="16" s="1"/>
  <c r="L1011" i="16"/>
  <c r="M1011" i="16" s="1"/>
  <c r="L1007" i="16"/>
  <c r="M1007" i="16" s="1"/>
  <c r="L1003" i="16"/>
  <c r="M1003" i="16" s="1"/>
  <c r="L999" i="16"/>
  <c r="M999" i="16" s="1"/>
  <c r="L636" i="16"/>
  <c r="M636" i="16" s="1"/>
  <c r="L632" i="16"/>
  <c r="M632" i="16" s="1"/>
  <c r="L628" i="16"/>
  <c r="M628" i="16" s="1"/>
  <c r="L624" i="16"/>
  <c r="M624" i="16" s="1"/>
  <c r="L620" i="16"/>
  <c r="M620" i="16" s="1"/>
  <c r="L616" i="16"/>
  <c r="M616" i="16" s="1"/>
  <c r="L612" i="16"/>
  <c r="M612" i="16" s="1"/>
  <c r="L608" i="16"/>
  <c r="M608" i="16" s="1"/>
  <c r="L604" i="16"/>
  <c r="M604" i="16" s="1"/>
  <c r="L600" i="16"/>
  <c r="M600" i="16" s="1"/>
  <c r="L596" i="16"/>
  <c r="M596" i="16" s="1"/>
  <c r="L592" i="16"/>
  <c r="M592" i="16" s="1"/>
  <c r="L588" i="16"/>
  <c r="M588" i="16" s="1"/>
  <c r="L584" i="16"/>
  <c r="M584" i="16" s="1"/>
  <c r="L580" i="16"/>
  <c r="M580" i="16" s="1"/>
  <c r="L576" i="16"/>
  <c r="M576" i="16" s="1"/>
  <c r="L572" i="16"/>
  <c r="M572" i="16" s="1"/>
  <c r="L568" i="16"/>
  <c r="M568" i="16" s="1"/>
  <c r="L564" i="16"/>
  <c r="M564" i="16" s="1"/>
  <c r="L560" i="16"/>
  <c r="M560" i="16" s="1"/>
  <c r="L556" i="16"/>
  <c r="M556" i="16" s="1"/>
  <c r="L552" i="16"/>
  <c r="M552" i="16" s="1"/>
  <c r="L548" i="16"/>
  <c r="M548" i="16" s="1"/>
  <c r="L544" i="16"/>
  <c r="M544" i="16" s="1"/>
  <c r="L540" i="16"/>
  <c r="M540" i="16" s="1"/>
  <c r="L536" i="16"/>
  <c r="M536" i="16" s="1"/>
  <c r="L532" i="16"/>
  <c r="M532" i="16" s="1"/>
  <c r="L528" i="16"/>
  <c r="M528" i="16" s="1"/>
  <c r="L524" i="16"/>
  <c r="M524" i="16" s="1"/>
  <c r="L520" i="16"/>
  <c r="M520" i="16" s="1"/>
  <c r="L516" i="16"/>
  <c r="M516" i="16" s="1"/>
  <c r="L512" i="16"/>
  <c r="M512" i="16" s="1"/>
  <c r="L508" i="16"/>
  <c r="M508" i="16" s="1"/>
  <c r="L504" i="16"/>
  <c r="M504" i="16" s="1"/>
  <c r="L500" i="16"/>
  <c r="M500" i="16" s="1"/>
  <c r="L496" i="16"/>
  <c r="M496" i="16" s="1"/>
  <c r="L492" i="16"/>
  <c r="M492" i="16" s="1"/>
  <c r="L488" i="16"/>
  <c r="M488" i="16" s="1"/>
  <c r="L484" i="16"/>
  <c r="M484" i="16" s="1"/>
  <c r="L480" i="16"/>
  <c r="M480" i="16" s="1"/>
  <c r="L476" i="16"/>
  <c r="M476" i="16" s="1"/>
  <c r="L472" i="16"/>
  <c r="M472" i="16" s="1"/>
  <c r="L468" i="16"/>
  <c r="M468" i="16" s="1"/>
  <c r="L464" i="16"/>
  <c r="M464" i="16" s="1"/>
  <c r="L460" i="16"/>
  <c r="M460" i="16" s="1"/>
  <c r="L456" i="16"/>
  <c r="M456" i="16" s="1"/>
  <c r="L452" i="16"/>
  <c r="M452" i="16" s="1"/>
  <c r="L448" i="16"/>
  <c r="M448" i="16" s="1"/>
  <c r="L444" i="16"/>
  <c r="M444" i="16" s="1"/>
  <c r="L440" i="16"/>
  <c r="M440" i="16" s="1"/>
  <c r="L436" i="16"/>
  <c r="M436" i="16" s="1"/>
  <c r="L432" i="16"/>
  <c r="M432" i="16" s="1"/>
  <c r="L428" i="16"/>
  <c r="M428" i="16" s="1"/>
  <c r="L424" i="16"/>
  <c r="M424" i="16" s="1"/>
  <c r="L420" i="16"/>
  <c r="M420" i="16" s="1"/>
  <c r="L416" i="16"/>
  <c r="M416" i="16" s="1"/>
  <c r="L412" i="16"/>
  <c r="M412" i="16" s="1"/>
  <c r="L408" i="16"/>
  <c r="M408" i="16" s="1"/>
  <c r="L404" i="16"/>
  <c r="M404" i="16" s="1"/>
  <c r="L400" i="16"/>
  <c r="M400" i="16" s="1"/>
  <c r="L396" i="16"/>
  <c r="M396" i="16" s="1"/>
  <c r="L392" i="16"/>
  <c r="M392" i="16" s="1"/>
  <c r="L388" i="16"/>
  <c r="M388" i="16" s="1"/>
  <c r="L384" i="16"/>
  <c r="M384" i="16" s="1"/>
  <c r="L380" i="16"/>
  <c r="M380" i="16" s="1"/>
  <c r="L376" i="16"/>
  <c r="M376" i="16" s="1"/>
  <c r="L372" i="16"/>
  <c r="M372" i="16" s="1"/>
  <c r="L368" i="16"/>
  <c r="M368" i="16" s="1"/>
  <c r="L364" i="16"/>
  <c r="M364" i="16" s="1"/>
  <c r="L360" i="16"/>
  <c r="M360" i="16" s="1"/>
  <c r="L356" i="16"/>
  <c r="M356" i="16" s="1"/>
  <c r="L352" i="16"/>
  <c r="M352" i="16" s="1"/>
  <c r="L348" i="16"/>
  <c r="M348" i="16" s="1"/>
  <c r="L344" i="16"/>
  <c r="M344" i="16" s="1"/>
  <c r="L340" i="16"/>
  <c r="M340" i="16" s="1"/>
  <c r="L336" i="16"/>
  <c r="M336" i="16" s="1"/>
  <c r="L332" i="16"/>
  <c r="M332" i="16" s="1"/>
  <c r="L328" i="16"/>
  <c r="M328" i="16" s="1"/>
  <c r="L324" i="16"/>
  <c r="M324" i="16" s="1"/>
  <c r="L320" i="16"/>
  <c r="M320" i="16" s="1"/>
  <c r="L316" i="16"/>
  <c r="M316" i="16" s="1"/>
  <c r="L312" i="16"/>
  <c r="M312" i="16" s="1"/>
  <c r="L308" i="16"/>
  <c r="M308" i="16" s="1"/>
  <c r="L304" i="16"/>
  <c r="M304" i="16" s="1"/>
  <c r="L300" i="16"/>
  <c r="M300" i="16" s="1"/>
  <c r="L296" i="16"/>
  <c r="M296" i="16" s="1"/>
  <c r="L292" i="16"/>
  <c r="M292" i="16" s="1"/>
  <c r="L288" i="16"/>
  <c r="M288" i="16" s="1"/>
  <c r="L284" i="16"/>
  <c r="M284" i="16" s="1"/>
  <c r="L280" i="16"/>
  <c r="M280" i="16" s="1"/>
  <c r="L276" i="16"/>
  <c r="M276" i="16" s="1"/>
  <c r="L272" i="16"/>
  <c r="M272" i="16" s="1"/>
  <c r="L268" i="16"/>
  <c r="M268" i="16" s="1"/>
  <c r="L264" i="16"/>
  <c r="M264" i="16" s="1"/>
  <c r="L260" i="16"/>
  <c r="M260" i="16" s="1"/>
  <c r="L256" i="16"/>
  <c r="M256" i="16" s="1"/>
  <c r="L252" i="16"/>
  <c r="M252" i="16" s="1"/>
  <c r="L248" i="16"/>
  <c r="M248" i="16" s="1"/>
  <c r="L244" i="16"/>
  <c r="M244" i="16" s="1"/>
  <c r="L240" i="16"/>
  <c r="M240" i="16" s="1"/>
  <c r="L236" i="16"/>
  <c r="M236" i="16" s="1"/>
  <c r="L232" i="16"/>
  <c r="M232" i="16" s="1"/>
  <c r="L228" i="16"/>
  <c r="M228" i="16" s="1"/>
  <c r="L224" i="16"/>
  <c r="M224" i="16" s="1"/>
  <c r="L220" i="16"/>
  <c r="M220" i="16" s="1"/>
  <c r="L216" i="16"/>
  <c r="M216" i="16" s="1"/>
  <c r="L212" i="16"/>
  <c r="M212" i="16" s="1"/>
  <c r="L208" i="16"/>
  <c r="M208" i="16" s="1"/>
  <c r="L204" i="16"/>
  <c r="M204" i="16" s="1"/>
  <c r="L200" i="16"/>
  <c r="M200" i="16" s="1"/>
  <c r="L196" i="16"/>
  <c r="M196" i="16" s="1"/>
  <c r="L192" i="16"/>
  <c r="M192" i="16" s="1"/>
  <c r="L188" i="16"/>
  <c r="M188" i="16" s="1"/>
  <c r="L184" i="16"/>
  <c r="M184" i="16" s="1"/>
  <c r="L180" i="16"/>
  <c r="M180" i="16" s="1"/>
  <c r="L176" i="16"/>
  <c r="M176" i="16" s="1"/>
  <c r="L172" i="16"/>
  <c r="M172" i="16" s="1"/>
  <c r="L168" i="16"/>
  <c r="M168" i="16" s="1"/>
  <c r="L164" i="16"/>
  <c r="M164" i="16" s="1"/>
  <c r="L160" i="16"/>
  <c r="M160" i="16" s="1"/>
  <c r="L156" i="16"/>
  <c r="M156" i="16" s="1"/>
  <c r="L148" i="16"/>
  <c r="M148" i="16" s="1"/>
  <c r="L144" i="16"/>
  <c r="M144" i="16" s="1"/>
  <c r="L140" i="16"/>
  <c r="M140" i="16" s="1"/>
  <c r="L136" i="16"/>
  <c r="M136" i="16" s="1"/>
  <c r="L132" i="16"/>
  <c r="M132" i="16" s="1"/>
  <c r="L128" i="16"/>
  <c r="M128" i="16" s="1"/>
  <c r="L124" i="16"/>
  <c r="M124" i="16" s="1"/>
  <c r="L1212" i="16"/>
  <c r="M1212" i="16" s="1"/>
  <c r="L1148" i="16"/>
  <c r="M1148" i="16" s="1"/>
  <c r="L1084" i="16"/>
  <c r="M1084" i="16" s="1"/>
  <c r="L1020" i="16"/>
  <c r="M1020" i="16" s="1"/>
  <c r="L956" i="16"/>
  <c r="M956" i="16" s="1"/>
  <c r="L878" i="16"/>
  <c r="M878" i="16" s="1"/>
  <c r="L734" i="16"/>
  <c r="M734" i="16" s="1"/>
  <c r="L494" i="16"/>
  <c r="M494" i="16" s="1"/>
  <c r="L1062" i="16"/>
  <c r="M1062" i="16" s="1"/>
  <c r="L1050" i="16"/>
  <c r="M1050" i="16" s="1"/>
  <c r="L1106" i="16"/>
  <c r="M1106" i="16" s="1"/>
  <c r="L2" i="16"/>
  <c r="M2" i="16" s="1"/>
  <c r="L1249" i="16"/>
  <c r="M1249" i="16" s="1"/>
  <c r="L1245" i="16"/>
  <c r="M1245" i="16" s="1"/>
  <c r="L1241" i="16"/>
  <c r="M1241" i="16" s="1"/>
  <c r="L1237" i="16"/>
  <c r="M1237" i="16" s="1"/>
  <c r="L1233" i="16"/>
  <c r="M1233" i="16" s="1"/>
  <c r="L1229" i="16"/>
  <c r="M1229" i="16" s="1"/>
  <c r="L1225" i="16"/>
  <c r="M1225" i="16" s="1"/>
  <c r="L1221" i="16"/>
  <c r="M1221" i="16" s="1"/>
  <c r="L1217" i="16"/>
  <c r="M1217" i="16" s="1"/>
  <c r="L1213" i="16"/>
  <c r="M1213" i="16" s="1"/>
  <c r="L1209" i="16"/>
  <c r="M1209" i="16" s="1"/>
  <c r="L1205" i="16"/>
  <c r="M1205" i="16" s="1"/>
  <c r="L1201" i="16"/>
  <c r="M1201" i="16" s="1"/>
  <c r="L1197" i="16"/>
  <c r="M1197" i="16" s="1"/>
  <c r="L1193" i="16"/>
  <c r="M1193" i="16" s="1"/>
  <c r="L1189" i="16"/>
  <c r="M1189" i="16" s="1"/>
  <c r="L1185" i="16"/>
  <c r="M1185" i="16" s="1"/>
  <c r="L1181" i="16"/>
  <c r="M1181" i="16" s="1"/>
  <c r="L1177" i="16"/>
  <c r="M1177" i="16" s="1"/>
  <c r="L1173" i="16"/>
  <c r="M1173" i="16" s="1"/>
  <c r="L1169" i="16"/>
  <c r="M1169" i="16" s="1"/>
  <c r="L1165" i="16"/>
  <c r="M1165" i="16" s="1"/>
  <c r="L1161" i="16"/>
  <c r="M1161" i="16" s="1"/>
  <c r="L1157" i="16"/>
  <c r="M1157" i="16" s="1"/>
  <c r="L1153" i="16"/>
  <c r="M1153" i="16" s="1"/>
  <c r="L1149" i="16"/>
  <c r="M1149" i="16" s="1"/>
  <c r="L1145" i="16"/>
  <c r="M1145" i="16" s="1"/>
  <c r="L1141" i="16"/>
  <c r="M1141" i="16" s="1"/>
  <c r="L1137" i="16"/>
  <c r="M1137" i="16" s="1"/>
  <c r="L1133" i="16"/>
  <c r="M1133" i="16" s="1"/>
  <c r="L1129" i="16"/>
  <c r="M1129" i="16" s="1"/>
  <c r="L1125" i="16"/>
  <c r="M1125" i="16" s="1"/>
  <c r="L1121" i="16"/>
  <c r="M1121" i="16" s="1"/>
  <c r="L1117" i="16"/>
  <c r="M1117" i="16" s="1"/>
  <c r="L1113" i="16"/>
  <c r="M1113" i="16" s="1"/>
  <c r="AP1103" i="16"/>
  <c r="L1102" i="16"/>
  <c r="M1102" i="16" s="1"/>
  <c r="L1098" i="16"/>
  <c r="M1098" i="16" s="1"/>
  <c r="L1094" i="16"/>
  <c r="M1094" i="16" s="1"/>
  <c r="L1090" i="16"/>
  <c r="M1090" i="16" s="1"/>
  <c r="L1086" i="16"/>
  <c r="M1086" i="16" s="1"/>
  <c r="L1082" i="16"/>
  <c r="M1082" i="16" s="1"/>
  <c r="L1078" i="16"/>
  <c r="M1078" i="16" s="1"/>
  <c r="L1074" i="16"/>
  <c r="M1074" i="16" s="1"/>
  <c r="L1070" i="16"/>
  <c r="M1070" i="16" s="1"/>
  <c r="L1066" i="16"/>
  <c r="M1066" i="16" s="1"/>
  <c r="AC1000" i="16"/>
  <c r="AD1000" i="16" s="1"/>
  <c r="L995" i="16"/>
  <c r="M995" i="16" s="1"/>
  <c r="L991" i="16"/>
  <c r="M991" i="16" s="1"/>
  <c r="L987" i="16"/>
  <c r="M987" i="16" s="1"/>
  <c r="L983" i="16"/>
  <c r="M983" i="16" s="1"/>
  <c r="L979" i="16"/>
  <c r="M979" i="16" s="1"/>
  <c r="L975" i="16"/>
  <c r="M975" i="16" s="1"/>
  <c r="L971" i="16"/>
  <c r="M971" i="16" s="1"/>
  <c r="L967" i="16"/>
  <c r="M967" i="16" s="1"/>
  <c r="L963" i="16"/>
  <c r="M963" i="16" s="1"/>
  <c r="L959" i="16"/>
  <c r="M959" i="16" s="1"/>
  <c r="L955" i="16"/>
  <c r="M955" i="16" s="1"/>
  <c r="L951" i="16"/>
  <c r="M951" i="16" s="1"/>
  <c r="L947" i="16"/>
  <c r="M947" i="16" s="1"/>
  <c r="L943" i="16"/>
  <c r="M943" i="16" s="1"/>
  <c r="L939" i="16"/>
  <c r="M939" i="16" s="1"/>
  <c r="L935" i="16"/>
  <c r="M935" i="16" s="1"/>
  <c r="L931" i="16"/>
  <c r="M931" i="16" s="1"/>
  <c r="Y929" i="16"/>
  <c r="Z929" i="16" s="1"/>
  <c r="J928" i="16"/>
  <c r="L927" i="16"/>
  <c r="M927" i="16" s="1"/>
  <c r="L923" i="16"/>
  <c r="M923" i="16" s="1"/>
  <c r="L919" i="16"/>
  <c r="M919" i="16" s="1"/>
  <c r="J916" i="16"/>
  <c r="L915" i="16"/>
  <c r="M915" i="16" s="1"/>
  <c r="L911" i="16"/>
  <c r="M911" i="16" s="1"/>
  <c r="Y909" i="16"/>
  <c r="Z909" i="16" s="1"/>
  <c r="L907" i="16"/>
  <c r="M907" i="16" s="1"/>
  <c r="L903" i="16"/>
  <c r="M903" i="16" s="1"/>
  <c r="L899" i="16"/>
  <c r="M899" i="16" s="1"/>
  <c r="L895" i="16"/>
  <c r="M895" i="16" s="1"/>
  <c r="L891" i="16"/>
  <c r="M891" i="16" s="1"/>
  <c r="L887" i="16"/>
  <c r="M887" i="16" s="1"/>
  <c r="L883" i="16"/>
  <c r="M883" i="16" s="1"/>
  <c r="L879" i="16"/>
  <c r="M879" i="16" s="1"/>
  <c r="L875" i="16"/>
  <c r="M875" i="16" s="1"/>
  <c r="L871" i="16"/>
  <c r="M871" i="16" s="1"/>
  <c r="L867" i="16"/>
  <c r="M867" i="16" s="1"/>
  <c r="L863" i="16"/>
  <c r="M863" i="16" s="1"/>
  <c r="L859" i="16"/>
  <c r="M859" i="16" s="1"/>
  <c r="L855" i="16"/>
  <c r="M855" i="16" s="1"/>
  <c r="L851" i="16"/>
  <c r="M851" i="16" s="1"/>
  <c r="L847" i="16"/>
  <c r="M847" i="16" s="1"/>
  <c r="L843" i="16"/>
  <c r="M843" i="16" s="1"/>
  <c r="L839" i="16"/>
  <c r="M839" i="16" s="1"/>
  <c r="L835" i="16"/>
  <c r="M835" i="16" s="1"/>
  <c r="L831" i="16"/>
  <c r="M831" i="16" s="1"/>
  <c r="L827" i="16"/>
  <c r="M827" i="16" s="1"/>
  <c r="L823" i="16"/>
  <c r="M823" i="16" s="1"/>
  <c r="L819" i="16"/>
  <c r="M819" i="16" s="1"/>
  <c r="L815" i="16"/>
  <c r="M815" i="16" s="1"/>
  <c r="L811" i="16"/>
  <c r="M811" i="16" s="1"/>
  <c r="L807" i="16"/>
  <c r="M807" i="16" s="1"/>
  <c r="L803" i="16"/>
  <c r="M803" i="16" s="1"/>
  <c r="L799" i="16"/>
  <c r="M799" i="16" s="1"/>
  <c r="L795" i="16"/>
  <c r="M795" i="16" s="1"/>
  <c r="L791" i="16"/>
  <c r="M791" i="16" s="1"/>
  <c r="L787" i="16"/>
  <c r="M787" i="16" s="1"/>
  <c r="L783" i="16"/>
  <c r="M783" i="16" s="1"/>
  <c r="L779" i="16"/>
  <c r="M779" i="16" s="1"/>
  <c r="L771" i="16"/>
  <c r="M771" i="16" s="1"/>
  <c r="L767" i="16"/>
  <c r="M767" i="16" s="1"/>
  <c r="L763" i="16"/>
  <c r="M763" i="16" s="1"/>
  <c r="L759" i="16"/>
  <c r="M759" i="16" s="1"/>
  <c r="L755" i="16"/>
  <c r="M755" i="16" s="1"/>
  <c r="L751" i="16"/>
  <c r="M751" i="16" s="1"/>
  <c r="L747" i="16"/>
  <c r="M747" i="16" s="1"/>
  <c r="L743" i="16"/>
  <c r="M743" i="16" s="1"/>
  <c r="L739" i="16"/>
  <c r="M739" i="16" s="1"/>
  <c r="L735" i="16"/>
  <c r="M735" i="16" s="1"/>
  <c r="L731" i="16"/>
  <c r="M731" i="16" s="1"/>
  <c r="L727" i="16"/>
  <c r="M727" i="16" s="1"/>
  <c r="L723" i="16"/>
  <c r="M723" i="16" s="1"/>
  <c r="L719" i="16"/>
  <c r="M719" i="16" s="1"/>
  <c r="L715" i="16"/>
  <c r="M715" i="16" s="1"/>
  <c r="L707" i="16"/>
  <c r="M707" i="16" s="1"/>
  <c r="L703" i="16"/>
  <c r="M703" i="16" s="1"/>
  <c r="L699" i="16"/>
  <c r="M699" i="16" s="1"/>
  <c r="L695" i="16"/>
  <c r="M695" i="16" s="1"/>
  <c r="L691" i="16"/>
  <c r="M691" i="16" s="1"/>
  <c r="L687" i="16"/>
  <c r="M687" i="16" s="1"/>
  <c r="L683" i="16"/>
  <c r="M683" i="16" s="1"/>
  <c r="L679" i="16"/>
  <c r="M679" i="16" s="1"/>
  <c r="L675" i="16"/>
  <c r="M675" i="16" s="1"/>
  <c r="L671" i="16"/>
  <c r="M671" i="16" s="1"/>
  <c r="L667" i="16"/>
  <c r="M667" i="16" s="1"/>
  <c r="L663" i="16"/>
  <c r="M663" i="16" s="1"/>
  <c r="L659" i="16"/>
  <c r="M659" i="16" s="1"/>
  <c r="L655" i="16"/>
  <c r="M655" i="16" s="1"/>
  <c r="L651" i="16"/>
  <c r="M651" i="16" s="1"/>
  <c r="L647" i="16"/>
  <c r="M647" i="16" s="1"/>
  <c r="L643" i="16"/>
  <c r="M643" i="16" s="1"/>
  <c r="L639" i="16"/>
  <c r="M639" i="16" s="1"/>
  <c r="AG544" i="16"/>
  <c r="J528" i="16"/>
  <c r="AJ523" i="16"/>
  <c r="Y446" i="16"/>
  <c r="Z446" i="16" s="1"/>
  <c r="Y442" i="16"/>
  <c r="Z442" i="16" s="1"/>
  <c r="Y426" i="16"/>
  <c r="Z426" i="16" s="1"/>
  <c r="L1204" i="16"/>
  <c r="M1204" i="16" s="1"/>
  <c r="L1140" i="16"/>
  <c r="M1140" i="16" s="1"/>
  <c r="L1076" i="16"/>
  <c r="M1076" i="16" s="1"/>
  <c r="L1012" i="16"/>
  <c r="M1012" i="16" s="1"/>
  <c r="L948" i="16"/>
  <c r="M948" i="16" s="1"/>
  <c r="L866" i="16"/>
  <c r="M866" i="16" s="1"/>
  <c r="L711" i="16"/>
  <c r="M711" i="16" s="1"/>
  <c r="L462" i="16"/>
  <c r="M462" i="16" s="1"/>
  <c r="L362" i="16"/>
  <c r="M362" i="16" s="1"/>
  <c r="L354" i="16"/>
  <c r="M354" i="16" s="1"/>
  <c r="L350" i="16"/>
  <c r="M350" i="16" s="1"/>
  <c r="L342" i="16"/>
  <c r="M342" i="16" s="1"/>
  <c r="L338" i="16"/>
  <c r="M338" i="16" s="1"/>
  <c r="L334" i="16"/>
  <c r="M334" i="16" s="1"/>
  <c r="L330" i="16"/>
  <c r="M330" i="16" s="1"/>
  <c r="L326" i="16"/>
  <c r="M326" i="16" s="1"/>
  <c r="L322" i="16"/>
  <c r="M322" i="16" s="1"/>
  <c r="L318" i="16"/>
  <c r="M318" i="16" s="1"/>
  <c r="L314" i="16"/>
  <c r="M314" i="16" s="1"/>
  <c r="L310" i="16"/>
  <c r="M310" i="16" s="1"/>
  <c r="L306" i="16"/>
  <c r="M306" i="16" s="1"/>
  <c r="L302" i="16"/>
  <c r="M302" i="16" s="1"/>
  <c r="L298" i="16"/>
  <c r="M298" i="16" s="1"/>
  <c r="L294" i="16"/>
  <c r="M294" i="16" s="1"/>
  <c r="L290" i="16"/>
  <c r="M290" i="16" s="1"/>
  <c r="L286" i="16"/>
  <c r="M286" i="16" s="1"/>
  <c r="L282" i="16"/>
  <c r="M282" i="16" s="1"/>
  <c r="L278" i="16"/>
  <c r="M278" i="16" s="1"/>
  <c r="L274" i="16"/>
  <c r="M274" i="16" s="1"/>
  <c r="L270" i="16"/>
  <c r="M270" i="16" s="1"/>
  <c r="L266" i="16"/>
  <c r="M266" i="16" s="1"/>
  <c r="L262" i="16"/>
  <c r="M262" i="16" s="1"/>
  <c r="L254" i="16"/>
  <c r="M254" i="16" s="1"/>
  <c r="L250" i="16"/>
  <c r="M250" i="16" s="1"/>
  <c r="L246" i="16"/>
  <c r="M246" i="16" s="1"/>
  <c r="J243" i="16"/>
  <c r="L242" i="16"/>
  <c r="M242" i="16" s="1"/>
  <c r="L238" i="16"/>
  <c r="M238" i="16" s="1"/>
  <c r="L234" i="16"/>
  <c r="M234" i="16" s="1"/>
  <c r="L230" i="16"/>
  <c r="M230" i="16" s="1"/>
  <c r="L226" i="16"/>
  <c r="M226" i="16" s="1"/>
  <c r="L222" i="16"/>
  <c r="M222" i="16" s="1"/>
  <c r="L218" i="16"/>
  <c r="M218" i="16" s="1"/>
  <c r="L214" i="16"/>
  <c r="M214" i="16" s="1"/>
  <c r="L210" i="16"/>
  <c r="M210" i="16" s="1"/>
  <c r="L206" i="16"/>
  <c r="M206" i="16" s="1"/>
  <c r="L202" i="16"/>
  <c r="M202" i="16" s="1"/>
  <c r="L198" i="16"/>
  <c r="M198" i="16" s="1"/>
  <c r="L194" i="16"/>
  <c r="M194" i="16" s="1"/>
  <c r="L190" i="16"/>
  <c r="M190" i="16" s="1"/>
  <c r="L186" i="16"/>
  <c r="M186" i="16" s="1"/>
  <c r="L182" i="16"/>
  <c r="M182" i="16" s="1"/>
  <c r="Y180" i="16"/>
  <c r="Z180" i="16" s="1"/>
  <c r="L178" i="16"/>
  <c r="M178" i="16" s="1"/>
  <c r="Y176" i="16"/>
  <c r="Z176" i="16" s="1"/>
  <c r="L174" i="16"/>
  <c r="M174" i="16" s="1"/>
  <c r="L170" i="16"/>
  <c r="M170" i="16" s="1"/>
  <c r="L166" i="16"/>
  <c r="M166" i="16" s="1"/>
  <c r="L162" i="16"/>
  <c r="M162" i="16" s="1"/>
  <c r="L158" i="16"/>
  <c r="M158" i="16" s="1"/>
  <c r="L154" i="16"/>
  <c r="M154" i="16" s="1"/>
  <c r="L150" i="16"/>
  <c r="M150" i="16" s="1"/>
  <c r="L146" i="16"/>
  <c r="M146" i="16" s="1"/>
  <c r="L142" i="16"/>
  <c r="M142" i="16" s="1"/>
  <c r="L138" i="16"/>
  <c r="M138" i="16" s="1"/>
  <c r="L134" i="16"/>
  <c r="M134" i="16" s="1"/>
  <c r="L130" i="16"/>
  <c r="M130" i="16" s="1"/>
  <c r="L126" i="16"/>
  <c r="M126" i="16" s="1"/>
  <c r="L122" i="16"/>
  <c r="M122" i="16" s="1"/>
  <c r="L118" i="16"/>
  <c r="M118" i="16" s="1"/>
  <c r="L114" i="16"/>
  <c r="M114" i="16" s="1"/>
  <c r="L110" i="16"/>
  <c r="M110" i="16" s="1"/>
  <c r="L106" i="16"/>
  <c r="M106" i="16" s="1"/>
  <c r="L102" i="16"/>
  <c r="M102" i="16" s="1"/>
  <c r="L98" i="16"/>
  <c r="M98" i="16" s="1"/>
  <c r="L94" i="16"/>
  <c r="M94" i="16" s="1"/>
  <c r="L90" i="16"/>
  <c r="M90" i="16" s="1"/>
  <c r="L86" i="16"/>
  <c r="M86" i="16" s="1"/>
  <c r="L82" i="16"/>
  <c r="M82" i="16" s="1"/>
  <c r="L78" i="16"/>
  <c r="M78" i="16" s="1"/>
  <c r="L74" i="16"/>
  <c r="M74" i="16" s="1"/>
  <c r="L70" i="16"/>
  <c r="M70" i="16" s="1"/>
  <c r="L66" i="16"/>
  <c r="M66" i="16" s="1"/>
  <c r="L62" i="16"/>
  <c r="M62" i="16" s="1"/>
  <c r="L58" i="16"/>
  <c r="M58" i="16" s="1"/>
  <c r="L54" i="16"/>
  <c r="M54" i="16" s="1"/>
  <c r="L50" i="16"/>
  <c r="M50" i="16" s="1"/>
  <c r="L46" i="16"/>
  <c r="M46" i="16" s="1"/>
  <c r="L42" i="16"/>
  <c r="M42" i="16" s="1"/>
  <c r="L31" i="16"/>
  <c r="M31" i="16" s="1"/>
  <c r="L27" i="16"/>
  <c r="M27" i="16" s="1"/>
  <c r="L23" i="16"/>
  <c r="M23" i="16" s="1"/>
  <c r="L19" i="16"/>
  <c r="M19" i="16" s="1"/>
  <c r="L15" i="16"/>
  <c r="M15" i="16" s="1"/>
  <c r="L11" i="16"/>
  <c r="M11" i="16" s="1"/>
  <c r="L7" i="16"/>
  <c r="M7" i="16" s="1"/>
  <c r="L3" i="16"/>
  <c r="M3" i="16" s="1"/>
  <c r="L38" i="16"/>
  <c r="M38" i="16" s="1"/>
  <c r="L34" i="16"/>
  <c r="M34" i="16" s="1"/>
  <c r="L358" i="16"/>
  <c r="M358" i="16" s="1"/>
  <c r="L241" i="16"/>
  <c r="M241" i="16" s="1"/>
  <c r="L237" i="16"/>
  <c r="M237" i="16" s="1"/>
  <c r="L233" i="16"/>
  <c r="M233" i="16" s="1"/>
  <c r="L229" i="16"/>
  <c r="M229" i="16" s="1"/>
  <c r="L225" i="16"/>
  <c r="M225" i="16" s="1"/>
  <c r="L221" i="16"/>
  <c r="M221" i="16" s="1"/>
  <c r="L213" i="16"/>
  <c r="M213" i="16" s="1"/>
  <c r="L209" i="16"/>
  <c r="M209" i="16" s="1"/>
  <c r="L205" i="16"/>
  <c r="M205" i="16" s="1"/>
  <c r="L197" i="16"/>
  <c r="M197" i="16" s="1"/>
  <c r="L193" i="16"/>
  <c r="M193" i="16" s="1"/>
  <c r="L189" i="16"/>
  <c r="M189" i="16" s="1"/>
  <c r="L185" i="16"/>
  <c r="M185" i="16" s="1"/>
  <c r="L181" i="16"/>
  <c r="M181" i="16" s="1"/>
  <c r="L177" i="16"/>
  <c r="M177" i="16" s="1"/>
  <c r="L173" i="16"/>
  <c r="M173" i="16" s="1"/>
  <c r="L169" i="16"/>
  <c r="M169" i="16" s="1"/>
  <c r="L165" i="16"/>
  <c r="M165" i="16" s="1"/>
  <c r="L161" i="16"/>
  <c r="M161" i="16" s="1"/>
  <c r="L157" i="16"/>
  <c r="M157" i="16" s="1"/>
  <c r="L153" i="16"/>
  <c r="M153" i="16" s="1"/>
  <c r="L149" i="16"/>
  <c r="M149" i="16" s="1"/>
  <c r="L145" i="16"/>
  <c r="M145" i="16" s="1"/>
  <c r="L141" i="16"/>
  <c r="M141" i="16" s="1"/>
  <c r="L137" i="16"/>
  <c r="M137" i="16" s="1"/>
  <c r="L133" i="16"/>
  <c r="M133" i="16" s="1"/>
  <c r="L129" i="16"/>
  <c r="M129" i="16" s="1"/>
  <c r="L125" i="16"/>
  <c r="M125" i="16" s="1"/>
  <c r="L121" i="16"/>
  <c r="M121" i="16" s="1"/>
  <c r="L117" i="16"/>
  <c r="M117" i="16" s="1"/>
  <c r="L113" i="16"/>
  <c r="M113" i="16" s="1"/>
  <c r="L109" i="16"/>
  <c r="M109" i="16" s="1"/>
  <c r="L105" i="16"/>
  <c r="M105" i="16" s="1"/>
  <c r="L101" i="16"/>
  <c r="M101" i="16" s="1"/>
  <c r="L97" i="16"/>
  <c r="M97" i="16" s="1"/>
  <c r="L93" i="16"/>
  <c r="M93" i="16" s="1"/>
  <c r="L89" i="16"/>
  <c r="M89" i="16" s="1"/>
  <c r="L85" i="16"/>
  <c r="M85" i="16" s="1"/>
  <c r="L81" i="16"/>
  <c r="M81" i="16" s="1"/>
  <c r="L77" i="16"/>
  <c r="M77" i="16" s="1"/>
  <c r="L73" i="16"/>
  <c r="M73" i="16" s="1"/>
  <c r="L69" i="16"/>
  <c r="M69" i="16" s="1"/>
  <c r="L65" i="16"/>
  <c r="M65" i="16" s="1"/>
  <c r="L61" i="16"/>
  <c r="M61" i="16" s="1"/>
  <c r="L57" i="16"/>
  <c r="M57" i="16" s="1"/>
  <c r="L53" i="16"/>
  <c r="M53" i="16" s="1"/>
  <c r="L49" i="16"/>
  <c r="M49" i="16" s="1"/>
  <c r="L45" i="16"/>
  <c r="M45" i="16" s="1"/>
  <c r="L41" i="16"/>
  <c r="M41" i="16" s="1"/>
  <c r="L30" i="16"/>
  <c r="M30" i="16" s="1"/>
  <c r="L26" i="16"/>
  <c r="M26" i="16" s="1"/>
  <c r="L22" i="16"/>
  <c r="M22" i="16" s="1"/>
  <c r="L18" i="16"/>
  <c r="M18" i="16" s="1"/>
  <c r="J15" i="16"/>
  <c r="L14" i="16"/>
  <c r="M14" i="16" s="1"/>
  <c r="L10" i="16"/>
  <c r="M10" i="16" s="1"/>
  <c r="J7" i="16"/>
  <c r="L6" i="16"/>
  <c r="M6" i="16" s="1"/>
  <c r="L217" i="16"/>
  <c r="M217" i="16" s="1"/>
  <c r="AJ132" i="16"/>
  <c r="Y131" i="16"/>
  <c r="Z131" i="16" s="1"/>
  <c r="R124" i="16"/>
  <c r="Y107" i="16"/>
  <c r="Z107" i="16" s="1"/>
  <c r="AJ104" i="16"/>
  <c r="Y103" i="16"/>
  <c r="Z103" i="16" s="1"/>
  <c r="AJ100" i="16"/>
  <c r="R96" i="16"/>
  <c r="Y95" i="16"/>
  <c r="Z95" i="16" s="1"/>
  <c r="AJ88" i="16"/>
  <c r="Y67" i="16"/>
  <c r="Z67" i="16" s="1"/>
  <c r="AJ40" i="16"/>
  <c r="Y39" i="16"/>
  <c r="Z39" i="16" s="1"/>
  <c r="L37" i="16"/>
  <c r="M37" i="16" s="1"/>
  <c r="L33" i="16"/>
  <c r="M33" i="16" s="1"/>
  <c r="L201" i="16"/>
  <c r="M201" i="16" s="1"/>
  <c r="L116" i="16"/>
  <c r="M116" i="16" s="1"/>
  <c r="L108" i="16"/>
  <c r="M108" i="16" s="1"/>
  <c r="L104" i="16"/>
  <c r="M104" i="16" s="1"/>
  <c r="L100" i="16"/>
  <c r="M100" i="16" s="1"/>
  <c r="L96" i="16"/>
  <c r="M96" i="16" s="1"/>
  <c r="L92" i="16"/>
  <c r="M92" i="16" s="1"/>
  <c r="L84" i="16"/>
  <c r="M84" i="16" s="1"/>
  <c r="L76" i="16"/>
  <c r="M76" i="16" s="1"/>
  <c r="L72" i="16"/>
  <c r="M72" i="16" s="1"/>
  <c r="L68" i="16"/>
  <c r="M68" i="16" s="1"/>
  <c r="L64" i="16"/>
  <c r="M64" i="16" s="1"/>
  <c r="L60" i="16"/>
  <c r="M60" i="16" s="1"/>
  <c r="L52" i="16"/>
  <c r="M52" i="16" s="1"/>
  <c r="L44" i="16"/>
  <c r="M44" i="16" s="1"/>
  <c r="L40" i="16"/>
  <c r="M40" i="16" s="1"/>
  <c r="L29" i="16"/>
  <c r="M29" i="16" s="1"/>
  <c r="L25" i="16"/>
  <c r="M25" i="16" s="1"/>
  <c r="L21" i="16"/>
  <c r="M21" i="16" s="1"/>
  <c r="L17" i="16"/>
  <c r="M17" i="16" s="1"/>
  <c r="L13" i="16"/>
  <c r="M13" i="16" s="1"/>
  <c r="L9" i="16"/>
  <c r="M9" i="16" s="1"/>
  <c r="L5" i="16"/>
  <c r="M5" i="16" s="1"/>
  <c r="L80" i="16"/>
  <c r="M80" i="16" s="1"/>
  <c r="Y318" i="16"/>
  <c r="Z318" i="16" s="1"/>
  <c r="AG248" i="16"/>
  <c r="L36" i="16"/>
  <c r="M36" i="16" s="1"/>
  <c r="L32" i="16"/>
  <c r="M32" i="16" s="1"/>
  <c r="L56" i="16"/>
  <c r="M56" i="16" s="1"/>
  <c r="L143" i="16"/>
  <c r="M143" i="16" s="1"/>
  <c r="L139" i="16"/>
  <c r="M139" i="16" s="1"/>
  <c r="L135" i="16"/>
  <c r="M135" i="16" s="1"/>
  <c r="L131" i="16"/>
  <c r="M131" i="16" s="1"/>
  <c r="L127" i="16"/>
  <c r="M127" i="16" s="1"/>
  <c r="L123" i="16"/>
  <c r="M123" i="16" s="1"/>
  <c r="L119" i="16"/>
  <c r="M119" i="16" s="1"/>
  <c r="L115" i="16"/>
  <c r="M115" i="16" s="1"/>
  <c r="L111" i="16"/>
  <c r="M111" i="16" s="1"/>
  <c r="L107" i="16"/>
  <c r="M107" i="16" s="1"/>
  <c r="L103" i="16"/>
  <c r="M103" i="16" s="1"/>
  <c r="L99" i="16"/>
  <c r="M99" i="16" s="1"/>
  <c r="L95" i="16"/>
  <c r="M95" i="16" s="1"/>
  <c r="L91" i="16"/>
  <c r="M91" i="16" s="1"/>
  <c r="L87" i="16"/>
  <c r="M87" i="16" s="1"/>
  <c r="L83" i="16"/>
  <c r="M83" i="16" s="1"/>
  <c r="L79" i="16"/>
  <c r="M79" i="16" s="1"/>
  <c r="L75" i="16"/>
  <c r="M75" i="16" s="1"/>
  <c r="L71" i="16"/>
  <c r="M71" i="16" s="1"/>
  <c r="L67" i="16"/>
  <c r="M67" i="16" s="1"/>
  <c r="L63" i="16"/>
  <c r="M63" i="16" s="1"/>
  <c r="L59" i="16"/>
  <c r="M59" i="16" s="1"/>
  <c r="L55" i="16"/>
  <c r="M55" i="16" s="1"/>
  <c r="L51" i="16"/>
  <c r="M51" i="16" s="1"/>
  <c r="L47" i="16"/>
  <c r="M47" i="16" s="1"/>
  <c r="L43" i="16"/>
  <c r="M43" i="16" s="1"/>
  <c r="L39" i="16"/>
  <c r="M39" i="16" s="1"/>
  <c r="L28" i="16"/>
  <c r="M28" i="16" s="1"/>
  <c r="L20" i="16"/>
  <c r="M20" i="16" s="1"/>
  <c r="L12" i="16"/>
  <c r="M12" i="16" s="1"/>
  <c r="L8" i="16"/>
  <c r="M8" i="16" s="1"/>
  <c r="L4" i="16"/>
  <c r="M4" i="16" s="1"/>
  <c r="L48" i="16"/>
  <c r="M48" i="16" s="1"/>
  <c r="Y1129" i="16"/>
  <c r="Z1129" i="16" s="1"/>
  <c r="AU876" i="16"/>
  <c r="AU760" i="16"/>
  <c r="AU633" i="16"/>
  <c r="AU621" i="16"/>
  <c r="AC371" i="16"/>
  <c r="AD371" i="16" s="1"/>
  <c r="AJ354" i="16"/>
  <c r="AJ55" i="16"/>
  <c r="J303" i="16"/>
  <c r="Y293" i="16"/>
  <c r="Z293" i="16" s="1"/>
  <c r="Y190" i="16"/>
  <c r="Z190" i="16" s="1"/>
  <c r="J176" i="16"/>
  <c r="AU1042" i="16"/>
  <c r="J1002" i="16"/>
  <c r="R949" i="16"/>
  <c r="V642" i="16"/>
  <c r="Y498" i="16"/>
  <c r="Z498" i="16" s="1"/>
  <c r="Y494" i="16"/>
  <c r="Z494" i="16" s="1"/>
  <c r="AJ1113" i="16"/>
  <c r="V1113" i="16"/>
  <c r="AU950" i="16"/>
  <c r="Y888" i="16"/>
  <c r="Z888" i="16" s="1"/>
  <c r="J767" i="16"/>
  <c r="J743" i="16"/>
  <c r="AP512" i="16"/>
  <c r="Y505" i="16"/>
  <c r="Z505" i="16" s="1"/>
  <c r="AG456" i="16"/>
  <c r="S372" i="16"/>
  <c r="AJ368" i="16"/>
  <c r="Y367" i="16"/>
  <c r="Z367" i="16" s="1"/>
  <c r="J350" i="16"/>
  <c r="Y165" i="16"/>
  <c r="Z165" i="16" s="1"/>
  <c r="AJ110" i="16"/>
  <c r="J79" i="16"/>
  <c r="Y45" i="16"/>
  <c r="Z45" i="16" s="1"/>
  <c r="AC1162" i="16"/>
  <c r="AD1162" i="16" s="1"/>
  <c r="AJ1148" i="16"/>
  <c r="J1072" i="16"/>
  <c r="Y971" i="16"/>
  <c r="Z971" i="16" s="1"/>
  <c r="V968" i="16"/>
  <c r="Y967" i="16"/>
  <c r="Z967" i="16" s="1"/>
  <c r="AJ920" i="16"/>
  <c r="Y919" i="16"/>
  <c r="Z919" i="16" s="1"/>
  <c r="AC918" i="16"/>
  <c r="AD918" i="16" s="1"/>
  <c r="AC1166" i="16"/>
  <c r="AD1166" i="16" s="1"/>
  <c r="J1245" i="16"/>
  <c r="J1149" i="16"/>
  <c r="Y1058" i="16"/>
  <c r="Z1058" i="16" s="1"/>
  <c r="AJ927" i="16"/>
  <c r="J925" i="16"/>
  <c r="Y707" i="16"/>
  <c r="Z707" i="16" s="1"/>
  <c r="Y643" i="16"/>
  <c r="Z643" i="16" s="1"/>
  <c r="R577" i="16"/>
  <c r="Y576" i="16"/>
  <c r="Z576" i="16" s="1"/>
  <c r="Y488" i="16"/>
  <c r="Z488" i="16" s="1"/>
  <c r="AU329" i="16"/>
  <c r="AJ161" i="16"/>
  <c r="Y68" i="16"/>
  <c r="Z68" i="16" s="1"/>
  <c r="Y64" i="16"/>
  <c r="Z64" i="16" s="1"/>
  <c r="AJ61" i="16"/>
  <c r="Y60" i="16"/>
  <c r="Z60" i="16" s="1"/>
  <c r="J1128" i="16"/>
  <c r="J1120" i="16"/>
  <c r="AU1105" i="16"/>
  <c r="AJ899" i="16"/>
  <c r="AC873" i="16"/>
  <c r="AD873" i="16" s="1"/>
  <c r="AJ823" i="16"/>
  <c r="AU502" i="16"/>
  <c r="AP317" i="16"/>
  <c r="AJ248" i="16"/>
  <c r="AU1243" i="16"/>
  <c r="J1243" i="16"/>
  <c r="S1158" i="16"/>
  <c r="S1129" i="16"/>
  <c r="Y1105" i="16"/>
  <c r="Z1105" i="16" s="1"/>
  <c r="J1074" i="16"/>
  <c r="Y1071" i="16"/>
  <c r="Z1071" i="16" s="1"/>
  <c r="Y1003" i="16"/>
  <c r="Z1003" i="16" s="1"/>
  <c r="J975" i="16"/>
  <c r="Y961" i="16"/>
  <c r="Z961" i="16" s="1"/>
  <c r="Y953" i="16"/>
  <c r="Z953" i="16" s="1"/>
  <c r="AG932" i="16"/>
  <c r="AJ931" i="16"/>
  <c r="AJ915" i="16"/>
  <c r="J843" i="16"/>
  <c r="J839" i="16"/>
  <c r="J835" i="16"/>
  <c r="AU811" i="16"/>
  <c r="AG803" i="16"/>
  <c r="AJ802" i="16"/>
  <c r="R802" i="16"/>
  <c r="AU780" i="16"/>
  <c r="Y773" i="16"/>
  <c r="Z773" i="16" s="1"/>
  <c r="AJ770" i="16"/>
  <c r="AG767" i="16"/>
  <c r="AC712" i="16"/>
  <c r="AD712" i="16" s="1"/>
  <c r="J700" i="16"/>
  <c r="Y698" i="16"/>
  <c r="Z698" i="16" s="1"/>
  <c r="S695" i="16"/>
  <c r="J692" i="16"/>
  <c r="AJ691" i="16"/>
  <c r="AC685" i="16"/>
  <c r="AD685" i="16" s="1"/>
  <c r="Y651" i="16"/>
  <c r="Z651" i="16" s="1"/>
  <c r="AC650" i="16"/>
  <c r="AD650" i="16" s="1"/>
  <c r="AJ648" i="16"/>
  <c r="S521" i="16"/>
  <c r="Y428" i="16"/>
  <c r="Z428" i="16" s="1"/>
  <c r="AU411" i="16"/>
  <c r="J407" i="16"/>
  <c r="Y401" i="16"/>
  <c r="Z401" i="16" s="1"/>
  <c r="J381" i="16"/>
  <c r="J232" i="16"/>
  <c r="J224" i="16"/>
  <c r="Y138" i="16"/>
  <c r="Z138" i="16" s="1"/>
  <c r="Y118" i="16"/>
  <c r="Z118" i="16" s="1"/>
  <c r="J85" i="16"/>
  <c r="J57" i="16"/>
  <c r="J45" i="16"/>
  <c r="Y535" i="16"/>
  <c r="Z535" i="16" s="1"/>
  <c r="AJ505" i="16"/>
  <c r="J403" i="16"/>
  <c r="Y245" i="16"/>
  <c r="Z245" i="16" s="1"/>
  <c r="Y241" i="16"/>
  <c r="Z241" i="16" s="1"/>
  <c r="AJ238" i="16"/>
  <c r="S238" i="16"/>
  <c r="S222" i="16"/>
  <c r="Y173" i="16"/>
  <c r="Z173" i="16" s="1"/>
  <c r="J172" i="16"/>
  <c r="J116" i="16"/>
  <c r="Y102" i="16"/>
  <c r="Z102" i="16" s="1"/>
  <c r="AJ87" i="16"/>
  <c r="Y42" i="16"/>
  <c r="Z42" i="16" s="1"/>
  <c r="AJ39" i="16"/>
  <c r="J30" i="16"/>
  <c r="J26" i="16"/>
  <c r="Y1017" i="16"/>
  <c r="Z1017" i="16" s="1"/>
  <c r="Y937" i="16"/>
  <c r="Z937" i="16" s="1"/>
  <c r="AJ1161" i="16"/>
  <c r="AJ1116" i="16"/>
  <c r="S930" i="16"/>
  <c r="AU1162" i="16"/>
  <c r="AJ1139" i="16"/>
  <c r="Y1134" i="16"/>
  <c r="Z1134" i="16" s="1"/>
  <c r="AG1057" i="16"/>
  <c r="Y1055" i="16"/>
  <c r="Z1055" i="16" s="1"/>
  <c r="AC1023" i="16"/>
  <c r="AD1023" i="16" s="1"/>
  <c r="Y843" i="16"/>
  <c r="Z843" i="16" s="1"/>
  <c r="Y776" i="16"/>
  <c r="Z776" i="16" s="1"/>
  <c r="AJ757" i="16"/>
  <c r="J754" i="16"/>
  <c r="AU699" i="16"/>
  <c r="J695" i="16"/>
  <c r="AJ661" i="16"/>
  <c r="J640" i="16"/>
  <c r="AG556" i="16"/>
  <c r="S527" i="16"/>
  <c r="Y511" i="16"/>
  <c r="Z511" i="16" s="1"/>
  <c r="Y492" i="16"/>
  <c r="Z492" i="16" s="1"/>
  <c r="AU490" i="16"/>
  <c r="Y480" i="16"/>
  <c r="Z480" i="16" s="1"/>
  <c r="J467" i="16"/>
  <c r="J460" i="16"/>
  <c r="AJ370" i="16"/>
  <c r="J360" i="16"/>
  <c r="AJ273" i="16"/>
  <c r="J246" i="16"/>
  <c r="AU155" i="16"/>
  <c r="AU143" i="16"/>
  <c r="J143" i="16"/>
  <c r="Y65" i="16"/>
  <c r="Z65" i="16" s="1"/>
  <c r="V54" i="16"/>
  <c r="AJ38" i="16"/>
  <c r="J1240" i="16"/>
  <c r="AJ1231" i="16"/>
  <c r="J1200" i="16"/>
  <c r="Y1110" i="16"/>
  <c r="Z1110" i="16" s="1"/>
  <c r="Y1106" i="16"/>
  <c r="Z1106" i="16" s="1"/>
  <c r="AP1061" i="16"/>
  <c r="Y1039" i="16"/>
  <c r="Z1039" i="16" s="1"/>
  <c r="J1030" i="16"/>
  <c r="J1026" i="16"/>
  <c r="J1022" i="16"/>
  <c r="J1010" i="16"/>
  <c r="AP1003" i="16"/>
  <c r="AJ956" i="16"/>
  <c r="S952" i="16"/>
  <c r="J946" i="16"/>
  <c r="Y939" i="16"/>
  <c r="Z939" i="16" s="1"/>
  <c r="AC934" i="16"/>
  <c r="AD934" i="16" s="1"/>
  <c r="AJ928" i="16"/>
  <c r="AC926" i="16"/>
  <c r="AD926" i="16" s="1"/>
  <c r="AU840" i="16"/>
  <c r="J840" i="16"/>
  <c r="AU785" i="16"/>
  <c r="AJ488" i="16"/>
  <c r="V488" i="16"/>
  <c r="Y468" i="16"/>
  <c r="Z468" i="16" s="1"/>
  <c r="AJ465" i="16"/>
  <c r="J463" i="16"/>
  <c r="Y402" i="16"/>
  <c r="Z402" i="16" s="1"/>
  <c r="Y391" i="16"/>
  <c r="Z391" i="16" s="1"/>
  <c r="J390" i="16"/>
  <c r="AJ381" i="16"/>
  <c r="AC355" i="16"/>
  <c r="AD355" i="16" s="1"/>
  <c r="Y235" i="16"/>
  <c r="Z235" i="16" s="1"/>
  <c r="J205" i="16"/>
  <c r="Y183" i="16"/>
  <c r="Z183" i="16" s="1"/>
  <c r="AU166" i="16"/>
  <c r="J114" i="16"/>
  <c r="AU106" i="16"/>
  <c r="Y1233" i="16"/>
  <c r="Z1233" i="16" s="1"/>
  <c r="J1160" i="16"/>
  <c r="AC1094" i="16"/>
  <c r="AD1094" i="16" s="1"/>
  <c r="Y1034" i="16"/>
  <c r="Z1034" i="16" s="1"/>
  <c r="AP1010" i="16"/>
  <c r="AP961" i="16"/>
  <c r="AU945" i="16"/>
  <c r="Y746" i="16"/>
  <c r="Z746" i="16" s="1"/>
  <c r="J657" i="16"/>
  <c r="J512" i="16"/>
  <c r="AG407" i="16"/>
  <c r="R391" i="16"/>
  <c r="J615" i="16"/>
  <c r="J545" i="16"/>
  <c r="Y539" i="16"/>
  <c r="Z539" i="16" s="1"/>
  <c r="J503" i="16"/>
  <c r="AU1109" i="16"/>
  <c r="Y1078" i="16"/>
  <c r="Z1078" i="16" s="1"/>
  <c r="AJ1043" i="16"/>
  <c r="AJ973" i="16"/>
  <c r="V969" i="16"/>
  <c r="J936" i="16"/>
  <c r="J868" i="16"/>
  <c r="J860" i="16"/>
  <c r="AU841" i="16"/>
  <c r="J803" i="16"/>
  <c r="J799" i="16"/>
  <c r="AJ775" i="16"/>
  <c r="Y700" i="16"/>
  <c r="Z700" i="16" s="1"/>
  <c r="Y657" i="16"/>
  <c r="Z657" i="16" s="1"/>
  <c r="AJ1225" i="16"/>
  <c r="AJ1189" i="16"/>
  <c r="AU1149" i="16"/>
  <c r="AJ1096" i="16"/>
  <c r="Y1057" i="16"/>
  <c r="Z1057" i="16" s="1"/>
  <c r="Y846" i="16"/>
  <c r="Z846" i="16" s="1"/>
  <c r="V843" i="16"/>
  <c r="AC841" i="16"/>
  <c r="AD841" i="16" s="1"/>
  <c r="R827" i="16"/>
  <c r="AJ812" i="16"/>
  <c r="AJ801" i="16"/>
  <c r="Y800" i="16"/>
  <c r="Z800" i="16" s="1"/>
  <c r="R789" i="16"/>
  <c r="V740" i="16"/>
  <c r="AC738" i="16"/>
  <c r="AD738" i="16" s="1"/>
  <c r="Y735" i="16"/>
  <c r="Z735" i="16" s="1"/>
  <c r="AJ720" i="16"/>
  <c r="AJ712" i="16"/>
  <c r="J667" i="16"/>
  <c r="AJ620" i="16"/>
  <c r="Y595" i="16"/>
  <c r="Z595" i="16" s="1"/>
  <c r="AU582" i="16"/>
  <c r="AU558" i="16"/>
  <c r="AU529" i="16"/>
  <c r="J1171" i="16"/>
  <c r="AU1160" i="16"/>
  <c r="V1193" i="16"/>
  <c r="AU1126" i="16"/>
  <c r="AP1230" i="16"/>
  <c r="AJ1228" i="16"/>
  <c r="AG1197" i="16"/>
  <c r="AJ1188" i="16"/>
  <c r="Y1175" i="16"/>
  <c r="Z1175" i="16" s="1"/>
  <c r="Y1153" i="16"/>
  <c r="Z1153" i="16" s="1"/>
  <c r="AJ1128" i="16"/>
  <c r="AJ1124" i="16"/>
  <c r="J1122" i="16"/>
  <c r="J1104" i="16"/>
  <c r="Y1102" i="16"/>
  <c r="Z1102" i="16" s="1"/>
  <c r="J1086" i="16"/>
  <c r="J1083" i="16"/>
  <c r="J1069" i="16"/>
  <c r="AJ1061" i="16"/>
  <c r="Y1049" i="16"/>
  <c r="Z1049" i="16" s="1"/>
  <c r="AP985" i="16"/>
  <c r="AU973" i="16"/>
  <c r="AJ964" i="16"/>
  <c r="Y829" i="16"/>
  <c r="Z829" i="16" s="1"/>
  <c r="AJ826" i="16"/>
  <c r="Y811" i="16"/>
  <c r="Z811" i="16" s="1"/>
  <c r="J802" i="16"/>
  <c r="Y765" i="16"/>
  <c r="Z765" i="16" s="1"/>
  <c r="AJ758" i="16"/>
  <c r="Y757" i="16"/>
  <c r="Z757" i="16" s="1"/>
  <c r="Y738" i="16"/>
  <c r="Z738" i="16" s="1"/>
  <c r="J733" i="16"/>
  <c r="AU713" i="16"/>
  <c r="J713" i="16"/>
  <c r="Y634" i="16"/>
  <c r="Z634" i="16" s="1"/>
  <c r="AJ542" i="16"/>
  <c r="R496" i="16"/>
  <c r="Y1238" i="16"/>
  <c r="Z1238" i="16" s="1"/>
  <c r="AJ1235" i="16"/>
  <c r="R1130" i="16"/>
  <c r="J1117" i="16"/>
  <c r="Y1094" i="16"/>
  <c r="Z1094" i="16" s="1"/>
  <c r="J965" i="16"/>
  <c r="AU919" i="16"/>
  <c r="J905" i="16"/>
  <c r="AC809" i="16"/>
  <c r="AD809" i="16" s="1"/>
  <c r="J669" i="16"/>
  <c r="AO609" i="16"/>
  <c r="AP609" i="16" s="1"/>
  <c r="J1232" i="16"/>
  <c r="AJ1203" i="16"/>
  <c r="Y1198" i="16"/>
  <c r="Z1198" i="16" s="1"/>
  <c r="AG1172" i="16"/>
  <c r="AU1085" i="16"/>
  <c r="AU1082" i="16"/>
  <c r="AU1078" i="16"/>
  <c r="Y1073" i="16"/>
  <c r="Z1073" i="16" s="1"/>
  <c r="AJ1014" i="16"/>
  <c r="AJ860" i="16"/>
  <c r="Y848" i="16"/>
  <c r="Z848" i="16" s="1"/>
  <c r="AC847" i="16"/>
  <c r="AD847" i="16" s="1"/>
  <c r="AJ845" i="16"/>
  <c r="Y844" i="16"/>
  <c r="Z844" i="16" s="1"/>
  <c r="AJ837" i="16"/>
  <c r="S837" i="16"/>
  <c r="Y836" i="16"/>
  <c r="Z836" i="16" s="1"/>
  <c r="V795" i="16"/>
  <c r="Y794" i="16"/>
  <c r="Z794" i="16" s="1"/>
  <c r="Y790" i="16"/>
  <c r="Z790" i="16" s="1"/>
  <c r="AU781" i="16"/>
  <c r="AG777" i="16"/>
  <c r="J746" i="16"/>
  <c r="AC724" i="16"/>
  <c r="AD724" i="16" s="1"/>
  <c r="AJ714" i="16"/>
  <c r="Y713" i="16"/>
  <c r="Z713" i="16" s="1"/>
  <c r="AU661" i="16"/>
  <c r="AC647" i="16"/>
  <c r="AD647" i="16" s="1"/>
  <c r="AU608" i="16"/>
  <c r="J608" i="16"/>
  <c r="J527" i="16"/>
  <c r="AU523" i="16"/>
  <c r="AJ522" i="16"/>
  <c r="Y521" i="16"/>
  <c r="Z521" i="16" s="1"/>
  <c r="J508" i="16"/>
  <c r="J504" i="16"/>
  <c r="AJ377" i="16"/>
  <c r="Y1230" i="16"/>
  <c r="Z1230" i="16" s="1"/>
  <c r="AJ1223" i="16"/>
  <c r="R1226" i="16"/>
  <c r="Y1213" i="16"/>
  <c r="Z1213" i="16" s="1"/>
  <c r="Y1193" i="16"/>
  <c r="Z1193" i="16" s="1"/>
  <c r="AU1161" i="16"/>
  <c r="AC1161" i="16"/>
  <c r="AD1161" i="16" s="1"/>
  <c r="AC1158" i="16"/>
  <c r="AD1158" i="16" s="1"/>
  <c r="J1158" i="16"/>
  <c r="AC1151" i="16"/>
  <c r="AD1151" i="16" s="1"/>
  <c r="AJ1147" i="16"/>
  <c r="Y1146" i="16"/>
  <c r="Z1146" i="16" s="1"/>
  <c r="J1145" i="16"/>
  <c r="AJ1129" i="16"/>
  <c r="Y1079" i="16"/>
  <c r="Z1079" i="16" s="1"/>
  <c r="AG1056" i="16"/>
  <c r="AU1049" i="16"/>
  <c r="AU1034" i="16"/>
  <c r="J1004" i="16"/>
  <c r="J994" i="16"/>
  <c r="J960" i="16"/>
  <c r="Y950" i="16"/>
  <c r="Z950" i="16" s="1"/>
  <c r="Y938" i="16"/>
  <c r="Z938" i="16" s="1"/>
  <c r="AC937" i="16"/>
  <c r="AD937" i="16" s="1"/>
  <c r="AJ871" i="16"/>
  <c r="AU842" i="16"/>
  <c r="V840" i="16"/>
  <c r="J830" i="16"/>
  <c r="AU796" i="16"/>
  <c r="J788" i="16"/>
  <c r="AJ783" i="16"/>
  <c r="Y755" i="16"/>
  <c r="Z755" i="16" s="1"/>
  <c r="Y751" i="16"/>
  <c r="Z751" i="16" s="1"/>
  <c r="AJ748" i="16"/>
  <c r="V748" i="16"/>
  <c r="Y747" i="16"/>
  <c r="Z747" i="16" s="1"/>
  <c r="Y736" i="16"/>
  <c r="Z736" i="16" s="1"/>
  <c r="AU731" i="16"/>
  <c r="Y716" i="16"/>
  <c r="Z716" i="16" s="1"/>
  <c r="AJ652" i="16"/>
  <c r="J650" i="16"/>
  <c r="Y601" i="16"/>
  <c r="Z601" i="16" s="1"/>
  <c r="Y524" i="16"/>
  <c r="Z524" i="16" s="1"/>
  <c r="Y509" i="16"/>
  <c r="Z509" i="16" s="1"/>
  <c r="S399" i="16"/>
  <c r="AJ395" i="16"/>
  <c r="S395" i="16"/>
  <c r="J363" i="16"/>
  <c r="Y228" i="16"/>
  <c r="Z228" i="16" s="1"/>
  <c r="AG195" i="16"/>
  <c r="Y167" i="16"/>
  <c r="Z167" i="16" s="1"/>
  <c r="J158" i="16"/>
  <c r="AJ125" i="16"/>
  <c r="AU111" i="16"/>
  <c r="AU107" i="16"/>
  <c r="J107" i="16"/>
  <c r="AP104" i="16"/>
  <c r="Y78" i="16"/>
  <c r="Z78" i="16" s="1"/>
  <c r="AC77" i="16"/>
  <c r="AD77" i="16" s="1"/>
  <c r="AJ75" i="16"/>
  <c r="J68" i="16"/>
  <c r="Y679" i="16"/>
  <c r="Z679" i="16" s="1"/>
  <c r="AC674" i="16"/>
  <c r="AD674" i="16" s="1"/>
  <c r="AJ672" i="16"/>
  <c r="J670" i="16"/>
  <c r="J658" i="16"/>
  <c r="J648" i="16"/>
  <c r="AC619" i="16"/>
  <c r="AD619" i="16" s="1"/>
  <c r="V617" i="16"/>
  <c r="Y529" i="16"/>
  <c r="Z529" i="16" s="1"/>
  <c r="V511" i="16"/>
  <c r="J484" i="16"/>
  <c r="AJ482" i="16"/>
  <c r="Y478" i="16"/>
  <c r="Z478" i="16" s="1"/>
  <c r="AU476" i="16"/>
  <c r="Y474" i="16"/>
  <c r="Z474" i="16" s="1"/>
  <c r="AU465" i="16"/>
  <c r="AU443" i="16"/>
  <c r="J443" i="16"/>
  <c r="Y440" i="16"/>
  <c r="Z440" i="16" s="1"/>
  <c r="AG395" i="16"/>
  <c r="Y379" i="16"/>
  <c r="Z379" i="16" s="1"/>
  <c r="AC378" i="16"/>
  <c r="AD378" i="16" s="1"/>
  <c r="Y375" i="16"/>
  <c r="Z375" i="16" s="1"/>
  <c r="AJ365" i="16"/>
  <c r="Y348" i="16"/>
  <c r="Z348" i="16" s="1"/>
  <c r="J335" i="16"/>
  <c r="J304" i="16"/>
  <c r="J292" i="16"/>
  <c r="J288" i="16"/>
  <c r="J265" i="16"/>
  <c r="AJ244" i="16"/>
  <c r="Y243" i="16"/>
  <c r="Z243" i="16" s="1"/>
  <c r="AU234" i="16"/>
  <c r="J234" i="16"/>
  <c r="AJ221" i="16"/>
  <c r="V221" i="16"/>
  <c r="Y220" i="16"/>
  <c r="Z220" i="16" s="1"/>
  <c r="Y185" i="16"/>
  <c r="Z185" i="16" s="1"/>
  <c r="AC162" i="16"/>
  <c r="AD162" i="16" s="1"/>
  <c r="J142" i="16"/>
  <c r="V58" i="16"/>
  <c r="J44" i="16"/>
  <c r="AJ24" i="16"/>
  <c r="Y23" i="16"/>
  <c r="Z23" i="16" s="1"/>
  <c r="Y19" i="16"/>
  <c r="Z19" i="16" s="1"/>
  <c r="AJ16" i="16"/>
  <c r="AJ5" i="16"/>
  <c r="J468" i="16"/>
  <c r="J442" i="16"/>
  <c r="AJ352" i="16"/>
  <c r="AU342" i="16"/>
  <c r="J338" i="16"/>
  <c r="Y281" i="16"/>
  <c r="Z281" i="16" s="1"/>
  <c r="Y277" i="16"/>
  <c r="Z277" i="16" s="1"/>
  <c r="J272" i="16"/>
  <c r="J268" i="16"/>
  <c r="AJ216" i="16"/>
  <c r="AU175" i="16"/>
  <c r="J175" i="16"/>
  <c r="J145" i="16"/>
  <c r="Y126" i="16"/>
  <c r="Z126" i="16" s="1"/>
  <c r="AU125" i="16"/>
  <c r="AC99" i="16"/>
  <c r="AD99" i="16" s="1"/>
  <c r="AG98" i="16"/>
  <c r="Y96" i="16"/>
  <c r="Z96" i="16" s="1"/>
  <c r="AJ89" i="16"/>
  <c r="AJ42" i="16"/>
  <c r="Y3" i="16"/>
  <c r="Z3" i="16" s="1"/>
  <c r="AJ436" i="16"/>
  <c r="AG433" i="16"/>
  <c r="J414" i="16"/>
  <c r="AJ393" i="16"/>
  <c r="AJ375" i="16"/>
  <c r="J365" i="16"/>
  <c r="Y230" i="16"/>
  <c r="Z230" i="16" s="1"/>
  <c r="AG216" i="16"/>
  <c r="J213" i="16"/>
  <c r="R188" i="16"/>
  <c r="AJ173" i="16"/>
  <c r="Y87" i="16"/>
  <c r="Z87" i="16" s="1"/>
  <c r="AJ7" i="16"/>
  <c r="AU632" i="16"/>
  <c r="Y625" i="16"/>
  <c r="Z625" i="16" s="1"/>
  <c r="AU624" i="16"/>
  <c r="J624" i="16"/>
  <c r="AU561" i="16"/>
  <c r="AU544" i="16"/>
  <c r="AG540" i="16"/>
  <c r="Y508" i="16"/>
  <c r="Z508" i="16" s="1"/>
  <c r="AU474" i="16"/>
  <c r="J445" i="16"/>
  <c r="J437" i="16"/>
  <c r="AJ420" i="16"/>
  <c r="AJ412" i="16"/>
  <c r="AU398" i="16"/>
  <c r="AC349" i="16"/>
  <c r="AD349" i="16" s="1"/>
  <c r="Y338" i="16"/>
  <c r="Z338" i="16" s="1"/>
  <c r="R304" i="16"/>
  <c r="Y272" i="16"/>
  <c r="Z272" i="16" s="1"/>
  <c r="AU251" i="16"/>
  <c r="Y248" i="16"/>
  <c r="Z248" i="16" s="1"/>
  <c r="J8" i="16"/>
  <c r="AJ476" i="16"/>
  <c r="J328" i="16"/>
  <c r="AU223" i="16"/>
  <c r="J196" i="16"/>
  <c r="Y82" i="16"/>
  <c r="Z82" i="16" s="1"/>
  <c r="AU45" i="16"/>
  <c r="J1194" i="16"/>
  <c r="J1186" i="16"/>
  <c r="AU1170" i="16"/>
  <c r="AJ1121" i="16"/>
  <c r="AJ1227" i="16"/>
  <c r="AC1217" i="16"/>
  <c r="AD1217" i="16" s="1"/>
  <c r="AU1213" i="16"/>
  <c r="Y1249" i="16"/>
  <c r="Z1249" i="16" s="1"/>
  <c r="J1228" i="16"/>
  <c r="AJ1105" i="16"/>
  <c r="AO1238" i="16"/>
  <c r="AP1238" i="16" s="1"/>
  <c r="V1205" i="16"/>
  <c r="Y1169" i="16"/>
  <c r="Z1169" i="16" s="1"/>
  <c r="J1061" i="16"/>
  <c r="AJ1053" i="16"/>
  <c r="V1053" i="16"/>
  <c r="AJ1049" i="16"/>
  <c r="J1043" i="16"/>
  <c r="AU1036" i="16"/>
  <c r="J1014" i="16"/>
  <c r="AJ1013" i="16"/>
  <c r="AC971" i="16"/>
  <c r="AD971" i="16" s="1"/>
  <c r="J953" i="16"/>
  <c r="AC942" i="16"/>
  <c r="AD942" i="16" s="1"/>
  <c r="AC935" i="16"/>
  <c r="AD935" i="16" s="1"/>
  <c r="AJ922" i="16"/>
  <c r="Y907" i="16"/>
  <c r="Z907" i="16" s="1"/>
  <c r="J890" i="16"/>
  <c r="Y876" i="16"/>
  <c r="Z876" i="16" s="1"/>
  <c r="S1095" i="16"/>
  <c r="AJ1085" i="16"/>
  <c r="AJ1075" i="16"/>
  <c r="V1056" i="16"/>
  <c r="AU1001" i="16"/>
  <c r="Y999" i="16"/>
  <c r="Z999" i="16" s="1"/>
  <c r="AU998" i="16"/>
  <c r="Y988" i="16"/>
  <c r="Z988" i="16" s="1"/>
  <c r="AU987" i="16"/>
  <c r="AU984" i="16"/>
  <c r="AJ892" i="16"/>
  <c r="J882" i="16"/>
  <c r="AJ858" i="16"/>
  <c r="AC856" i="16"/>
  <c r="AD856" i="16" s="1"/>
  <c r="AG855" i="16"/>
  <c r="Y853" i="16"/>
  <c r="Z853" i="16" s="1"/>
  <c r="AJ850" i="16"/>
  <c r="AU1238" i="16"/>
  <c r="AJ1237" i="16"/>
  <c r="AU1212" i="16"/>
  <c r="AC1209" i="16"/>
  <c r="AD1209" i="16" s="1"/>
  <c r="AJ1200" i="16"/>
  <c r="AC1174" i="16"/>
  <c r="AD1174" i="16" s="1"/>
  <c r="AG1173" i="16"/>
  <c r="AJ1172" i="16"/>
  <c r="J1137" i="16"/>
  <c r="AU1121" i="16"/>
  <c r="Y1113" i="16"/>
  <c r="Z1113" i="16" s="1"/>
  <c r="J1099" i="16"/>
  <c r="J1096" i="16"/>
  <c r="AU1086" i="16"/>
  <c r="J1060" i="16"/>
  <c r="AU1032" i="16"/>
  <c r="J1032" i="16"/>
  <c r="R1027" i="16"/>
  <c r="AJ1019" i="16"/>
  <c r="AC1017" i="16"/>
  <c r="AD1017" i="16" s="1"/>
  <c r="Y1011" i="16"/>
  <c r="Z1011" i="16" s="1"/>
  <c r="AJ1005" i="16"/>
  <c r="Y1004" i="16"/>
  <c r="Z1004" i="16" s="1"/>
  <c r="J990" i="16"/>
  <c r="AU976" i="16"/>
  <c r="AJ958" i="16"/>
  <c r="AU952" i="16"/>
  <c r="J952" i="16"/>
  <c r="Y946" i="16"/>
  <c r="Z946" i="16" s="1"/>
  <c r="AC945" i="16"/>
  <c r="AD945" i="16" s="1"/>
  <c r="AJ925" i="16"/>
  <c r="AU901" i="16"/>
  <c r="J901" i="16"/>
  <c r="AU1118" i="16"/>
  <c r="J1118" i="16"/>
  <c r="Y1183" i="16"/>
  <c r="Z1183" i="16" s="1"/>
  <c r="AC1182" i="16"/>
  <c r="AD1182" i="16" s="1"/>
  <c r="J1163" i="16"/>
  <c r="J1241" i="16"/>
  <c r="AJ1240" i="16"/>
  <c r="AJ1236" i="16"/>
  <c r="Y1221" i="16"/>
  <c r="Z1221" i="16" s="1"/>
  <c r="J1208" i="16"/>
  <c r="Y1206" i="16"/>
  <c r="Z1206" i="16" s="1"/>
  <c r="J1205" i="16"/>
  <c r="AC1197" i="16"/>
  <c r="AD1197" i="16" s="1"/>
  <c r="J1197" i="16"/>
  <c r="AJ1195" i="16"/>
  <c r="AJ1191" i="16"/>
  <c r="J1185" i="16"/>
  <c r="J1181" i="16"/>
  <c r="AJ1179" i="16"/>
  <c r="Y1174" i="16"/>
  <c r="Z1174" i="16" s="1"/>
  <c r="J1166" i="16"/>
  <c r="J1153" i="16"/>
  <c r="Y1151" i="16"/>
  <c r="Z1151" i="16" s="1"/>
  <c r="V1097" i="16"/>
  <c r="J1092" i="16"/>
  <c r="AJ1081" i="16"/>
  <c r="AC1079" i="16"/>
  <c r="AD1079" i="16" s="1"/>
  <c r="AG1066" i="16"/>
  <c r="AJ1065" i="16"/>
  <c r="J1042" i="16"/>
  <c r="Y1036" i="16"/>
  <c r="Z1036" i="16" s="1"/>
  <c r="AU993" i="16"/>
  <c r="AU986" i="16"/>
  <c r="AU970" i="16"/>
  <c r="AJ968" i="16"/>
  <c r="AU959" i="16"/>
  <c r="AC959" i="16"/>
  <c r="AD959" i="16" s="1"/>
  <c r="J959" i="16"/>
  <c r="V954" i="16"/>
  <c r="AU944" i="16"/>
  <c r="AU933" i="16"/>
  <c r="AU1052" i="16"/>
  <c r="AO712" i="16"/>
  <c r="AP712" i="16" s="1"/>
  <c r="AU1237" i="16"/>
  <c r="J1237" i="16"/>
  <c r="J1230" i="16"/>
  <c r="Y1216" i="16"/>
  <c r="Z1216" i="16" s="1"/>
  <c r="AU1207" i="16"/>
  <c r="AU1176" i="16"/>
  <c r="J1172" i="16"/>
  <c r="Y1163" i="16"/>
  <c r="Z1163" i="16" s="1"/>
  <c r="AJ1115" i="16"/>
  <c r="Y1103" i="16"/>
  <c r="Z1103" i="16" s="1"/>
  <c r="AJ1100" i="16"/>
  <c r="AJ1249" i="16"/>
  <c r="S1242" i="16"/>
  <c r="AJ1224" i="16"/>
  <c r="Y1223" i="16"/>
  <c r="Z1223" i="16" s="1"/>
  <c r="AU1210" i="16"/>
  <c r="Y1208" i="16"/>
  <c r="Z1208" i="16" s="1"/>
  <c r="Y1205" i="16"/>
  <c r="Z1205" i="16" s="1"/>
  <c r="AJ1202" i="16"/>
  <c r="Y1197" i="16"/>
  <c r="Z1197" i="16" s="1"/>
  <c r="Y1185" i="16"/>
  <c r="Z1185" i="16" s="1"/>
  <c r="Y1177" i="16"/>
  <c r="Z1177" i="16" s="1"/>
  <c r="R1157" i="16"/>
  <c r="J1155" i="16"/>
  <c r="AJ1153" i="16"/>
  <c r="AC1143" i="16"/>
  <c r="AD1143" i="16" s="1"/>
  <c r="J1142" i="16"/>
  <c r="J1139" i="16"/>
  <c r="AJ1137" i="16"/>
  <c r="J1133" i="16"/>
  <c r="Y1121" i="16"/>
  <c r="Z1121" i="16" s="1"/>
  <c r="AU1094" i="16"/>
  <c r="J1094" i="16"/>
  <c r="Y1092" i="16"/>
  <c r="Z1092" i="16" s="1"/>
  <c r="AJ1089" i="16"/>
  <c r="J1077" i="16"/>
  <c r="AC1072" i="16"/>
  <c r="AD1072" i="16" s="1"/>
  <c r="Y1070" i="16"/>
  <c r="Z1070" i="16" s="1"/>
  <c r="AJ1067" i="16"/>
  <c r="Y1066" i="16"/>
  <c r="Z1066" i="16" s="1"/>
  <c r="AJ1060" i="16"/>
  <c r="AJ1057" i="16"/>
  <c r="AJ1054" i="16"/>
  <c r="Y1045" i="16"/>
  <c r="Z1045" i="16" s="1"/>
  <c r="AU1040" i="16"/>
  <c r="Y1035" i="16"/>
  <c r="Z1035" i="16" s="1"/>
  <c r="J1034" i="16"/>
  <c r="AJ1021" i="16"/>
  <c r="AC1005" i="16"/>
  <c r="AD1005" i="16" s="1"/>
  <c r="AJ987" i="16"/>
  <c r="J981" i="16"/>
  <c r="AJ976" i="16"/>
  <c r="AU938" i="16"/>
  <c r="AJ937" i="16"/>
  <c r="J924" i="16"/>
  <c r="AJ919" i="16"/>
  <c r="AJ912" i="16"/>
  <c r="J903" i="16"/>
  <c r="J853" i="16"/>
  <c r="AJ848" i="16"/>
  <c r="AG904" i="16"/>
  <c r="Y894" i="16"/>
  <c r="Z894" i="16" s="1"/>
  <c r="AC889" i="16"/>
  <c r="AD889" i="16" s="1"/>
  <c r="J881" i="16"/>
  <c r="J877" i="16"/>
  <c r="AJ869" i="16"/>
  <c r="J859" i="16"/>
  <c r="J794" i="16"/>
  <c r="AU772" i="16"/>
  <c r="AG760" i="16"/>
  <c r="J742" i="16"/>
  <c r="Y732" i="16"/>
  <c r="Z732" i="16" s="1"/>
  <c r="Y724" i="16"/>
  <c r="Z724" i="16" s="1"/>
  <c r="AC723" i="16"/>
  <c r="AD723" i="16" s="1"/>
  <c r="AJ721" i="16"/>
  <c r="AJ713" i="16"/>
  <c r="AJ710" i="16"/>
  <c r="S679" i="16"/>
  <c r="Y678" i="16"/>
  <c r="Z678" i="16" s="1"/>
  <c r="Y627" i="16"/>
  <c r="Z627" i="16" s="1"/>
  <c r="AC622" i="16"/>
  <c r="AD622" i="16" s="1"/>
  <c r="AJ613" i="16"/>
  <c r="AJ571" i="16"/>
  <c r="AJ941" i="16"/>
  <c r="AC888" i="16"/>
  <c r="AD888" i="16" s="1"/>
  <c r="Y852" i="16"/>
  <c r="Z852" i="16" s="1"/>
  <c r="AU847" i="16"/>
  <c r="J847" i="16"/>
  <c r="R838" i="16"/>
  <c r="Y822" i="16"/>
  <c r="Z822" i="16" s="1"/>
  <c r="AJ806" i="16"/>
  <c r="Y805" i="16"/>
  <c r="Z805" i="16" s="1"/>
  <c r="AP804" i="16"/>
  <c r="AG797" i="16"/>
  <c r="AJ796" i="16"/>
  <c r="Y780" i="16"/>
  <c r="Z780" i="16" s="1"/>
  <c r="AJ777" i="16"/>
  <c r="S777" i="16"/>
  <c r="Y750" i="16"/>
  <c r="Z750" i="16" s="1"/>
  <c r="AJ747" i="16"/>
  <c r="V686" i="16"/>
  <c r="Y685" i="16"/>
  <c r="Z685" i="16" s="1"/>
  <c r="J680" i="16"/>
  <c r="J676" i="16"/>
  <c r="Y670" i="16"/>
  <c r="Z670" i="16" s="1"/>
  <c r="J666" i="16"/>
  <c r="J629" i="16"/>
  <c r="AU625" i="16"/>
  <c r="AJ616" i="16"/>
  <c r="Y615" i="16"/>
  <c r="Z615" i="16" s="1"/>
  <c r="AJ609" i="16"/>
  <c r="V609" i="16"/>
  <c r="Y608" i="16"/>
  <c r="Z608" i="16" s="1"/>
  <c r="Y832" i="16"/>
  <c r="Z832" i="16" s="1"/>
  <c r="J816" i="16"/>
  <c r="AJ799" i="16"/>
  <c r="S769" i="16"/>
  <c r="J755" i="16"/>
  <c r="AC748" i="16"/>
  <c r="AD748" i="16" s="1"/>
  <c r="AU737" i="16"/>
  <c r="AC687" i="16"/>
  <c r="AD687" i="16" s="1"/>
  <c r="AJ681" i="16"/>
  <c r="AJ660" i="16"/>
  <c r="AC458" i="16"/>
  <c r="AD458" i="16" s="1"/>
  <c r="S757" i="16"/>
  <c r="AJ604" i="16"/>
  <c r="AJ592" i="16"/>
  <c r="Y591" i="16"/>
  <c r="Z591" i="16" s="1"/>
  <c r="AC586" i="16"/>
  <c r="AD586" i="16" s="1"/>
  <c r="Y583" i="16"/>
  <c r="Z583" i="16" s="1"/>
  <c r="Y515" i="16"/>
  <c r="Z515" i="16" s="1"/>
  <c r="J511" i="16"/>
  <c r="AU507" i="16"/>
  <c r="J491" i="16"/>
  <c r="AU747" i="16"/>
  <c r="R735" i="16"/>
  <c r="J702" i="16"/>
  <c r="Y655" i="16"/>
  <c r="Z655" i="16" s="1"/>
  <c r="J654" i="16"/>
  <c r="AJ653" i="16"/>
  <c r="Y645" i="16"/>
  <c r="Z645" i="16" s="1"/>
  <c r="Y642" i="16"/>
  <c r="Z642" i="16" s="1"/>
  <c r="AU641" i="16"/>
  <c r="AJ626" i="16"/>
  <c r="J620" i="16"/>
  <c r="J593" i="16"/>
  <c r="AU585" i="16"/>
  <c r="AJ580" i="16"/>
  <c r="AC571" i="16"/>
  <c r="AD571" i="16" s="1"/>
  <c r="J475" i="16"/>
  <c r="Y858" i="16"/>
  <c r="Z858" i="16" s="1"/>
  <c r="AC857" i="16"/>
  <c r="AD857" i="16" s="1"/>
  <c r="AJ843" i="16"/>
  <c r="AJ836" i="16"/>
  <c r="AJ832" i="16"/>
  <c r="AG829" i="16"/>
  <c r="AC800" i="16"/>
  <c r="AD800" i="16" s="1"/>
  <c r="AU795" i="16"/>
  <c r="Y789" i="16"/>
  <c r="Z789" i="16" s="1"/>
  <c r="Y771" i="16"/>
  <c r="Z771" i="16" s="1"/>
  <c r="AC770" i="16"/>
  <c r="AD770" i="16" s="1"/>
  <c r="AJ768" i="16"/>
  <c r="Y767" i="16"/>
  <c r="Z767" i="16" s="1"/>
  <c r="AJ749" i="16"/>
  <c r="S745" i="16"/>
  <c r="J736" i="16"/>
  <c r="AJ722" i="16"/>
  <c r="AU689" i="16"/>
  <c r="AC661" i="16"/>
  <c r="AD661" i="16" s="1"/>
  <c r="AG660" i="16"/>
  <c r="AJ659" i="16"/>
  <c r="AG640" i="16"/>
  <c r="AC637" i="16"/>
  <c r="AD637" i="16" s="1"/>
  <c r="AJ636" i="16"/>
  <c r="Y635" i="16"/>
  <c r="Z635" i="16" s="1"/>
  <c r="AU634" i="16"/>
  <c r="J631" i="16"/>
  <c r="AJ618" i="16"/>
  <c r="AC597" i="16"/>
  <c r="AD597" i="16" s="1"/>
  <c r="AJ595" i="16"/>
  <c r="Y594" i="16"/>
  <c r="Z594" i="16" s="1"/>
  <c r="AJ587" i="16"/>
  <c r="Y586" i="16"/>
  <c r="Z586" i="16" s="1"/>
  <c r="J584" i="16"/>
  <c r="Y582" i="16"/>
  <c r="Z582" i="16" s="1"/>
  <c r="AJ579" i="16"/>
  <c r="AJ575" i="16"/>
  <c r="J559" i="16"/>
  <c r="Y557" i="16"/>
  <c r="Z557" i="16" s="1"/>
  <c r="AJ548" i="16"/>
  <c r="Y540" i="16"/>
  <c r="Z540" i="16" s="1"/>
  <c r="V530" i="16"/>
  <c r="AU527" i="16"/>
  <c r="J520" i="16"/>
  <c r="Y518" i="16"/>
  <c r="Z518" i="16" s="1"/>
  <c r="J510" i="16"/>
  <c r="Y500" i="16"/>
  <c r="Z500" i="16" s="1"/>
  <c r="AU493" i="16"/>
  <c r="AJ492" i="16"/>
  <c r="AJ484" i="16"/>
  <c r="AU825" i="16"/>
  <c r="S824" i="16"/>
  <c r="AU812" i="16"/>
  <c r="AJ804" i="16"/>
  <c r="Y796" i="16"/>
  <c r="Z796" i="16" s="1"/>
  <c r="J727" i="16"/>
  <c r="AU715" i="16"/>
  <c r="AG704" i="16"/>
  <c r="Y682" i="16"/>
  <c r="Z682" i="16" s="1"/>
  <c r="AU673" i="16"/>
  <c r="Y641" i="16"/>
  <c r="Z641" i="16" s="1"/>
  <c r="AJ621" i="16"/>
  <c r="Y593" i="16"/>
  <c r="Z593" i="16" s="1"/>
  <c r="Y585" i="16"/>
  <c r="Z585" i="16" s="1"/>
  <c r="J576" i="16"/>
  <c r="AJ564" i="16"/>
  <c r="AC499" i="16"/>
  <c r="AD499" i="16" s="1"/>
  <c r="J499" i="16"/>
  <c r="J478" i="16"/>
  <c r="J471" i="16"/>
  <c r="AC435" i="16"/>
  <c r="AD435" i="16" s="1"/>
  <c r="AJ433" i="16"/>
  <c r="S426" i="16"/>
  <c r="AJ401" i="16"/>
  <c r="Y349" i="16"/>
  <c r="Z349" i="16" s="1"/>
  <c r="AU348" i="16"/>
  <c r="V347" i="16"/>
  <c r="AG344" i="16"/>
  <c r="J334" i="16"/>
  <c r="J260" i="16"/>
  <c r="AC658" i="16"/>
  <c r="AD658" i="16" s="1"/>
  <c r="J642" i="16"/>
  <c r="AJ631" i="16"/>
  <c r="AJ615" i="16"/>
  <c r="AJ612" i="16"/>
  <c r="J575" i="16"/>
  <c r="J551" i="16"/>
  <c r="J526" i="16"/>
  <c r="AJ524" i="16"/>
  <c r="AJ521" i="16"/>
  <c r="J519" i="16"/>
  <c r="Y516" i="16"/>
  <c r="Z516" i="16" s="1"/>
  <c r="Y506" i="16"/>
  <c r="Z506" i="16" s="1"/>
  <c r="AJ500" i="16"/>
  <c r="V498" i="16"/>
  <c r="AJ487" i="16"/>
  <c r="Y486" i="16"/>
  <c r="Z486" i="16" s="1"/>
  <c r="Y479" i="16"/>
  <c r="Z479" i="16" s="1"/>
  <c r="AP474" i="16"/>
  <c r="AJ444" i="16"/>
  <c r="V444" i="16"/>
  <c r="AJ440" i="16"/>
  <c r="Y439" i="16"/>
  <c r="Z439" i="16" s="1"/>
  <c r="Y432" i="16"/>
  <c r="Z432" i="16" s="1"/>
  <c r="AU427" i="16"/>
  <c r="AU416" i="16"/>
  <c r="AJ374" i="16"/>
  <c r="AU358" i="16"/>
  <c r="J351" i="16"/>
  <c r="AJ349" i="16"/>
  <c r="AG347" i="16"/>
  <c r="AJ346" i="16"/>
  <c r="J308" i="16"/>
  <c r="Y306" i="16"/>
  <c r="Z306" i="16" s="1"/>
  <c r="J275" i="16"/>
  <c r="AU271" i="16"/>
  <c r="J263" i="16"/>
  <c r="Y222" i="16"/>
  <c r="Z222" i="16" s="1"/>
  <c r="AU221" i="16"/>
  <c r="AG507" i="16"/>
  <c r="Y496" i="16"/>
  <c r="Z496" i="16" s="1"/>
  <c r="Y482" i="16"/>
  <c r="Z482" i="16" s="1"/>
  <c r="AU433" i="16"/>
  <c r="J419" i="16"/>
  <c r="J412" i="16"/>
  <c r="AU377" i="16"/>
  <c r="V342" i="16"/>
  <c r="V338" i="16"/>
  <c r="J325" i="16"/>
  <c r="AU307" i="16"/>
  <c r="J307" i="16"/>
  <c r="Y275" i="16"/>
  <c r="Z275" i="16" s="1"/>
  <c r="AJ253" i="16"/>
  <c r="AJ159" i="16"/>
  <c r="J473" i="16"/>
  <c r="R468" i="16"/>
  <c r="Y452" i="16"/>
  <c r="Z452" i="16" s="1"/>
  <c r="AJ446" i="16"/>
  <c r="Y445" i="16"/>
  <c r="Z445" i="16" s="1"/>
  <c r="AJ431" i="16"/>
  <c r="AU418" i="16"/>
  <c r="J415" i="16"/>
  <c r="AC394" i="16"/>
  <c r="AD394" i="16" s="1"/>
  <c r="R390" i="16"/>
  <c r="Y389" i="16"/>
  <c r="Z389" i="16" s="1"/>
  <c r="R366" i="16"/>
  <c r="Y358" i="16"/>
  <c r="Z358" i="16" s="1"/>
  <c r="S355" i="16"/>
  <c r="Y354" i="16"/>
  <c r="Z354" i="16" s="1"/>
  <c r="Y329" i="16"/>
  <c r="Z329" i="16" s="1"/>
  <c r="J262" i="16"/>
  <c r="Y244" i="16"/>
  <c r="Z244" i="16" s="1"/>
  <c r="Y240" i="16"/>
  <c r="Z240" i="16" s="1"/>
  <c r="J235" i="16"/>
  <c r="AJ230" i="16"/>
  <c r="AC228" i="16"/>
  <c r="AD228" i="16" s="1"/>
  <c r="AJ434" i="16"/>
  <c r="R402" i="16"/>
  <c r="Y347" i="16"/>
  <c r="Z347" i="16" s="1"/>
  <c r="AU331" i="16"/>
  <c r="J324" i="16"/>
  <c r="AU291" i="16"/>
  <c r="J279" i="16"/>
  <c r="J276" i="16"/>
  <c r="S252" i="16"/>
  <c r="J373" i="16"/>
  <c r="J369" i="16"/>
  <c r="AC363" i="16"/>
  <c r="AD363" i="16" s="1"/>
  <c r="AJ361" i="16"/>
  <c r="Y343" i="16"/>
  <c r="Z343" i="16" s="1"/>
  <c r="AJ333" i="16"/>
  <c r="R329" i="16"/>
  <c r="Y328" i="16"/>
  <c r="Z328" i="16" s="1"/>
  <c r="J317" i="16"/>
  <c r="Y198" i="16"/>
  <c r="Z198" i="16" s="1"/>
  <c r="Y79" i="16"/>
  <c r="Z79" i="16" s="1"/>
  <c r="AJ172" i="16"/>
  <c r="V169" i="16"/>
  <c r="J135" i="16"/>
  <c r="AG120" i="16"/>
  <c r="AJ112" i="16"/>
  <c r="Y111" i="16"/>
  <c r="Z111" i="16" s="1"/>
  <c r="AJ98" i="16"/>
  <c r="R98" i="16"/>
  <c r="AC31" i="16"/>
  <c r="AD31" i="16" s="1"/>
  <c r="AJ29" i="16"/>
  <c r="V29" i="16"/>
  <c r="Y28" i="16"/>
  <c r="Z28" i="16" s="1"/>
  <c r="AG26" i="16"/>
  <c r="AJ25" i="16"/>
  <c r="AG22" i="16"/>
  <c r="AJ21" i="16"/>
  <c r="J10" i="16"/>
  <c r="Y246" i="16"/>
  <c r="Z246" i="16" s="1"/>
  <c r="Y238" i="16"/>
  <c r="Z238" i="16" s="1"/>
  <c r="AU237" i="16"/>
  <c r="J237" i="16"/>
  <c r="S220" i="16"/>
  <c r="AU218" i="16"/>
  <c r="J218" i="16"/>
  <c r="AJ162" i="16"/>
  <c r="Y161" i="16"/>
  <c r="Z161" i="16" s="1"/>
  <c r="AU156" i="16"/>
  <c r="AC153" i="16"/>
  <c r="AD153" i="16" s="1"/>
  <c r="AC139" i="16"/>
  <c r="AD139" i="16" s="1"/>
  <c r="J138" i="16"/>
  <c r="AU123" i="16"/>
  <c r="J120" i="16"/>
  <c r="AJ101" i="16"/>
  <c r="J95" i="16"/>
  <c r="AP87" i="16"/>
  <c r="J77" i="16"/>
  <c r="AU70" i="16"/>
  <c r="AU66" i="16"/>
  <c r="J66" i="16"/>
  <c r="AP169" i="16"/>
  <c r="Y113" i="16"/>
  <c r="Z113" i="16" s="1"/>
  <c r="AU79" i="16"/>
  <c r="AJ60" i="16"/>
  <c r="Y59" i="16"/>
  <c r="Z59" i="16" s="1"/>
  <c r="AP58" i="16"/>
  <c r="AU205" i="16"/>
  <c r="AC205" i="16"/>
  <c r="AD205" i="16" s="1"/>
  <c r="AJ200" i="16"/>
  <c r="AJ187" i="16"/>
  <c r="AC122" i="16"/>
  <c r="AD122" i="16" s="1"/>
  <c r="AP73" i="16"/>
  <c r="S318" i="16"/>
  <c r="AJ311" i="16"/>
  <c r="Y276" i="16"/>
  <c r="Z276" i="16" s="1"/>
  <c r="AU275" i="16"/>
  <c r="AJ271" i="16"/>
  <c r="AJ263" i="16"/>
  <c r="S263" i="16"/>
  <c r="J261" i="16"/>
  <c r="AU253" i="16"/>
  <c r="J253" i="16"/>
  <c r="J242" i="16"/>
  <c r="Y232" i="16"/>
  <c r="Z232" i="16" s="1"/>
  <c r="J216" i="16"/>
  <c r="AJ214" i="16"/>
  <c r="J208" i="16"/>
  <c r="Y202" i="16"/>
  <c r="Z202" i="16" s="1"/>
  <c r="AJ196" i="16"/>
  <c r="AC194" i="16"/>
  <c r="AD194" i="16" s="1"/>
  <c r="AU187" i="16"/>
  <c r="J187" i="16"/>
  <c r="AJ176" i="16"/>
  <c r="R176" i="16"/>
  <c r="J161" i="16"/>
  <c r="AJ138" i="16"/>
  <c r="Y133" i="16"/>
  <c r="Z133" i="16" s="1"/>
  <c r="J132" i="16"/>
  <c r="AJ131" i="16"/>
  <c r="AJ117" i="16"/>
  <c r="AJ109" i="16"/>
  <c r="Y101" i="16"/>
  <c r="Z101" i="16" s="1"/>
  <c r="V95" i="16"/>
  <c r="Y76" i="16"/>
  <c r="Z76" i="16" s="1"/>
  <c r="AJ74" i="16"/>
  <c r="Y36" i="16"/>
  <c r="Z36" i="16" s="1"/>
  <c r="AU35" i="16"/>
  <c r="J35" i="16"/>
  <c r="AJ30" i="16"/>
  <c r="J27" i="16"/>
  <c r="AJ26" i="16"/>
  <c r="Y25" i="16"/>
  <c r="Z25" i="16" s="1"/>
  <c r="Y17" i="16"/>
  <c r="Z17" i="16" s="1"/>
  <c r="AJ6" i="16"/>
  <c r="J4" i="16"/>
  <c r="AG1242" i="16"/>
  <c r="AC1223" i="16"/>
  <c r="AD1223" i="16" s="1"/>
  <c r="J1215" i="16"/>
  <c r="J1201" i="16"/>
  <c r="AC1192" i="16"/>
  <c r="AD1192" i="16" s="1"/>
  <c r="J1176" i="16"/>
  <c r="AJ1175" i="16"/>
  <c r="Y1164" i="16"/>
  <c r="Z1164" i="16" s="1"/>
  <c r="AG1235" i="16"/>
  <c r="J1225" i="16"/>
  <c r="Y1202" i="16"/>
  <c r="Z1202" i="16" s="1"/>
  <c r="AC1201" i="16"/>
  <c r="AD1201" i="16" s="1"/>
  <c r="Y1167" i="16"/>
  <c r="Z1167" i="16" s="1"/>
  <c r="AO1122" i="16"/>
  <c r="AP1122" i="16" s="1"/>
  <c r="Y1246" i="16"/>
  <c r="Z1246" i="16" s="1"/>
  <c r="AJ1243" i="16"/>
  <c r="AC1239" i="16"/>
  <c r="AD1239" i="16" s="1"/>
  <c r="J1235" i="16"/>
  <c r="Y1229" i="16"/>
  <c r="Z1229" i="16" s="1"/>
  <c r="AU1228" i="16"/>
  <c r="AC1228" i="16"/>
  <c r="AD1228" i="16" s="1"/>
  <c r="Y1222" i="16"/>
  <c r="Z1222" i="16" s="1"/>
  <c r="J1221" i="16"/>
  <c r="AG1213" i="16"/>
  <c r="J1204" i="16"/>
  <c r="AG1193" i="16"/>
  <c r="AU1190" i="16"/>
  <c r="Y1137" i="16"/>
  <c r="Z1137" i="16" s="1"/>
  <c r="Y1118" i="16"/>
  <c r="Z1118" i="16" s="1"/>
  <c r="AU1117" i="16"/>
  <c r="AO1186" i="16"/>
  <c r="AP1186" i="16" s="1"/>
  <c r="AP1183" i="16"/>
  <c r="Y1245" i="16"/>
  <c r="Z1245" i="16" s="1"/>
  <c r="AU1244" i="16"/>
  <c r="J1238" i="16"/>
  <c r="Y1214" i="16"/>
  <c r="Z1214" i="16" s="1"/>
  <c r="Y1211" i="16"/>
  <c r="Z1211" i="16" s="1"/>
  <c r="J1164" i="16"/>
  <c r="AG1154" i="16"/>
  <c r="AU1151" i="16"/>
  <c r="AJ1150" i="16"/>
  <c r="J1146" i="16"/>
  <c r="S1222" i="16"/>
  <c r="J1220" i="16"/>
  <c r="Y1217" i="16"/>
  <c r="Z1217" i="16" s="1"/>
  <c r="AJ1208" i="16"/>
  <c r="AJ1205" i="16"/>
  <c r="AJ1201" i="16"/>
  <c r="J1113" i="16"/>
  <c r="J1110" i="16"/>
  <c r="J1107" i="16"/>
  <c r="J1218" i="16"/>
  <c r="S1213" i="16"/>
  <c r="AC1208" i="16"/>
  <c r="AD1208" i="16" s="1"/>
  <c r="AG1204" i="16"/>
  <c r="AC1193" i="16"/>
  <c r="AD1193" i="16" s="1"/>
  <c r="AJ1192" i="16"/>
  <c r="V1192" i="16"/>
  <c r="Y1188" i="16"/>
  <c r="Z1188" i="16" s="1"/>
  <c r="J1184" i="16"/>
  <c r="Y1182" i="16"/>
  <c r="Z1182" i="16" s="1"/>
  <c r="Y1158" i="16"/>
  <c r="Z1158" i="16" s="1"/>
  <c r="AJ1156" i="16"/>
  <c r="AU1154" i="16"/>
  <c r="J1154" i="16"/>
  <c r="AG1145" i="16"/>
  <c r="AU1128" i="16"/>
  <c r="AP1126" i="16"/>
  <c r="AG1109" i="16"/>
  <c r="J1109" i="16"/>
  <c r="AJ1108" i="16"/>
  <c r="J1102" i="16"/>
  <c r="J1089" i="16"/>
  <c r="AJ1088" i="16"/>
  <c r="AU1080" i="16"/>
  <c r="J1080" i="16"/>
  <c r="Y1062" i="16"/>
  <c r="Z1062" i="16" s="1"/>
  <c r="V1057" i="16"/>
  <c r="AG1049" i="16"/>
  <c r="V1049" i="16"/>
  <c r="Y1042" i="16"/>
  <c r="Z1042" i="16" s="1"/>
  <c r="J1024" i="16"/>
  <c r="AO1015" i="16"/>
  <c r="AP1015" i="16" s="1"/>
  <c r="AC1015" i="16"/>
  <c r="AD1015" i="16" s="1"/>
  <c r="V998" i="16"/>
  <c r="AU992" i="16"/>
  <c r="Y987" i="16"/>
  <c r="Z987" i="16" s="1"/>
  <c r="J979" i="16"/>
  <c r="Y977" i="16"/>
  <c r="Z977" i="16" s="1"/>
  <c r="J976" i="16"/>
  <c r="Y1187" i="16"/>
  <c r="Z1187" i="16" s="1"/>
  <c r="Y1166" i="16"/>
  <c r="Z1166" i="16" s="1"/>
  <c r="AJ1163" i="16"/>
  <c r="R1152" i="16"/>
  <c r="R1149" i="16"/>
  <c r="J1144" i="16"/>
  <c r="J1135" i="16"/>
  <c r="Y1130" i="16"/>
  <c r="Z1130" i="16" s="1"/>
  <c r="J1119" i="16"/>
  <c r="AC1112" i="16"/>
  <c r="AD1112" i="16" s="1"/>
  <c r="AJ1107" i="16"/>
  <c r="J1106" i="16"/>
  <c r="AJ1099" i="16"/>
  <c r="Y1098" i="16"/>
  <c r="Z1098" i="16" s="1"/>
  <c r="J1097" i="16"/>
  <c r="Y1089" i="16"/>
  <c r="Z1089" i="16" s="1"/>
  <c r="AG1085" i="16"/>
  <c r="R1076" i="16"/>
  <c r="Y1065" i="16"/>
  <c r="Z1065" i="16" s="1"/>
  <c r="AU1064" i="16"/>
  <c r="J1064" i="16"/>
  <c r="AJ1059" i="16"/>
  <c r="AC1055" i="16"/>
  <c r="AD1055" i="16" s="1"/>
  <c r="J1052" i="16"/>
  <c r="Y1047" i="16"/>
  <c r="Z1047" i="16" s="1"/>
  <c r="AC1046" i="16"/>
  <c r="AD1046" i="16" s="1"/>
  <c r="J1040" i="16"/>
  <c r="V1033" i="16"/>
  <c r="Y1019" i="16"/>
  <c r="Z1019" i="16" s="1"/>
  <c r="AU1017" i="16"/>
  <c r="AJ971" i="16"/>
  <c r="AJ955" i="16"/>
  <c r="S955" i="16"/>
  <c r="R1139" i="16"/>
  <c r="AJ1136" i="16"/>
  <c r="AU1134" i="16"/>
  <c r="AJ1131" i="16"/>
  <c r="Y1122" i="16"/>
  <c r="Z1122" i="16" s="1"/>
  <c r="Y1114" i="16"/>
  <c r="Z1114" i="16" s="1"/>
  <c r="AP1034" i="16"/>
  <c r="AP1023" i="16"/>
  <c r="Y992" i="16"/>
  <c r="Z992" i="16" s="1"/>
  <c r="AC991" i="16"/>
  <c r="AD991" i="16" s="1"/>
  <c r="J978" i="16"/>
  <c r="AC975" i="16"/>
  <c r="AD975" i="16" s="1"/>
  <c r="J1212" i="16"/>
  <c r="AJ1207" i="16"/>
  <c r="Y1201" i="16"/>
  <c r="Z1201" i="16" s="1"/>
  <c r="AC1200" i="16"/>
  <c r="AD1200" i="16" s="1"/>
  <c r="AU1194" i="16"/>
  <c r="Y1189" i="16"/>
  <c r="Z1189" i="16" s="1"/>
  <c r="AC1176" i="16"/>
  <c r="AD1176" i="16" s="1"/>
  <c r="AJ1171" i="16"/>
  <c r="Y1170" i="16"/>
  <c r="Z1170" i="16" s="1"/>
  <c r="Y1157" i="16"/>
  <c r="Z1157" i="16" s="1"/>
  <c r="AJ1154" i="16"/>
  <c r="J1152" i="16"/>
  <c r="Y1150" i="16"/>
  <c r="Z1150" i="16" s="1"/>
  <c r="AC1147" i="16"/>
  <c r="AD1147" i="16" s="1"/>
  <c r="J1143" i="16"/>
  <c r="AC1134" i="16"/>
  <c r="AD1134" i="16" s="1"/>
  <c r="J1121" i="16"/>
  <c r="AJ1120" i="16"/>
  <c r="AU1110" i="16"/>
  <c r="AU1096" i="16"/>
  <c r="AG1090" i="16"/>
  <c r="AJ1080" i="16"/>
  <c r="R1073" i="16"/>
  <c r="AC1063" i="16"/>
  <c r="AD1063" i="16" s="1"/>
  <c r="AJ1055" i="16"/>
  <c r="AC1054" i="16"/>
  <c r="AD1054" i="16" s="1"/>
  <c r="AP1051" i="16"/>
  <c r="J1048" i="16"/>
  <c r="AG1042" i="16"/>
  <c r="Y1040" i="16"/>
  <c r="Z1040" i="16" s="1"/>
  <c r="AC1039" i="16"/>
  <c r="AD1039" i="16" s="1"/>
  <c r="AU1029" i="16"/>
  <c r="R1024" i="16"/>
  <c r="J1020" i="16"/>
  <c r="J962" i="16"/>
  <c r="AJ961" i="16"/>
  <c r="R961" i="16"/>
  <c r="Y945" i="16"/>
  <c r="Z945" i="16" s="1"/>
  <c r="AJ932" i="16"/>
  <c r="J1053" i="16"/>
  <c r="S1034" i="16"/>
  <c r="AC1099" i="16"/>
  <c r="AD1099" i="16" s="1"/>
  <c r="AC1096" i="16"/>
  <c r="AD1096" i="16" s="1"/>
  <c r="J1084" i="16"/>
  <c r="AC1078" i="16"/>
  <c r="AD1078" i="16" s="1"/>
  <c r="AJ1072" i="16"/>
  <c r="AG1065" i="16"/>
  <c r="Y1063" i="16"/>
  <c r="Z1063" i="16" s="1"/>
  <c r="AC1062" i="16"/>
  <c r="AD1062" i="16" s="1"/>
  <c r="Y895" i="16"/>
  <c r="Z895" i="16" s="1"/>
  <c r="Y845" i="16"/>
  <c r="Z845" i="16" s="1"/>
  <c r="AC844" i="16"/>
  <c r="AD844" i="16" s="1"/>
  <c r="J828" i="16"/>
  <c r="J961" i="16"/>
  <c r="Y959" i="16"/>
  <c r="Z959" i="16" s="1"/>
  <c r="J955" i="16"/>
  <c r="AJ947" i="16"/>
  <c r="AJ938" i="16"/>
  <c r="Y934" i="16"/>
  <c r="Z934" i="16" s="1"/>
  <c r="AU923" i="16"/>
  <c r="J923" i="16"/>
  <c r="J791" i="16"/>
  <c r="AG1014" i="16"/>
  <c r="AC1012" i="16"/>
  <c r="AD1012" i="16" s="1"/>
  <c r="Y1007" i="16"/>
  <c r="Z1007" i="16" s="1"/>
  <c r="AC1006" i="16"/>
  <c r="AD1006" i="16" s="1"/>
  <c r="Y978" i="16"/>
  <c r="Z978" i="16" s="1"/>
  <c r="AU977" i="16"/>
  <c r="J970" i="16"/>
  <c r="V953" i="16"/>
  <c r="AU951" i="16"/>
  <c r="J929" i="16"/>
  <c r="Y927" i="16"/>
  <c r="Z927" i="16" s="1"/>
  <c r="AG925" i="16"/>
  <c r="Y924" i="16"/>
  <c r="Z924" i="16" s="1"/>
  <c r="AJ921" i="16"/>
  <c r="AC916" i="16"/>
  <c r="AD916" i="16" s="1"/>
  <c r="AU912" i="16"/>
  <c r="AJ911" i="16"/>
  <c r="AU909" i="16"/>
  <c r="AJ908" i="16"/>
  <c r="J897" i="16"/>
  <c r="AJ895" i="16"/>
  <c r="AU893" i="16"/>
  <c r="AJ876" i="16"/>
  <c r="Y875" i="16"/>
  <c r="Z875" i="16" s="1"/>
  <c r="AJ872" i="16"/>
  <c r="Y871" i="16"/>
  <c r="Z871" i="16" s="1"/>
  <c r="AP864" i="16"/>
  <c r="Y862" i="16"/>
  <c r="Z862" i="16" s="1"/>
  <c r="AU857" i="16"/>
  <c r="R856" i="16"/>
  <c r="AU843" i="16"/>
  <c r="AJ842" i="16"/>
  <c r="AC834" i="16"/>
  <c r="AD834" i="16" s="1"/>
  <c r="J834" i="16"/>
  <c r="AU831" i="16"/>
  <c r="J831" i="16"/>
  <c r="J827" i="16"/>
  <c r="Y819" i="16"/>
  <c r="Z819" i="16" s="1"/>
  <c r="J1016" i="16"/>
  <c r="R1013" i="16"/>
  <c r="AG996" i="16"/>
  <c r="Y994" i="16"/>
  <c r="Z994" i="16" s="1"/>
  <c r="Y990" i="16"/>
  <c r="Z990" i="16" s="1"/>
  <c r="AC977" i="16"/>
  <c r="AD977" i="16" s="1"/>
  <c r="AJ972" i="16"/>
  <c r="Y972" i="16"/>
  <c r="Z972" i="16" s="1"/>
  <c r="AU969" i="16"/>
  <c r="AJ965" i="16"/>
  <c r="J963" i="16"/>
  <c r="AJ946" i="16"/>
  <c r="AJ940" i="16"/>
  <c r="J938" i="16"/>
  <c r="Y936" i="16"/>
  <c r="Z936" i="16" s="1"/>
  <c r="J935" i="16"/>
  <c r="Y916" i="16"/>
  <c r="Z916" i="16" s="1"/>
  <c r="AC912" i="16"/>
  <c r="AD912" i="16" s="1"/>
  <c r="AC903" i="16"/>
  <c r="AD903" i="16" s="1"/>
  <c r="J899" i="16"/>
  <c r="J892" i="16"/>
  <c r="AP889" i="16"/>
  <c r="AU886" i="16"/>
  <c r="Y884" i="16"/>
  <c r="Z884" i="16" s="1"/>
  <c r="J872" i="16"/>
  <c r="AJ865" i="16"/>
  <c r="AJ855" i="16"/>
  <c r="J852" i="16"/>
  <c r="V851" i="16"/>
  <c r="Y840" i="16"/>
  <c r="Z840" i="16" s="1"/>
  <c r="J833" i="16"/>
  <c r="AJ829" i="16"/>
  <c r="AJ887" i="16"/>
  <c r="Y873" i="16"/>
  <c r="Z873" i="16" s="1"/>
  <c r="Y857" i="16"/>
  <c r="Z857" i="16" s="1"/>
  <c r="J836" i="16"/>
  <c r="AU832" i="16"/>
  <c r="AP830" i="16"/>
  <c r="J950" i="16"/>
  <c r="AG940" i="16"/>
  <c r="AJ939" i="16"/>
  <c r="AU937" i="16"/>
  <c r="S926" i="16"/>
  <c r="V923" i="16"/>
  <c r="J911" i="16"/>
  <c r="Y903" i="16"/>
  <c r="Z903" i="16" s="1"/>
  <c r="AC1031" i="16"/>
  <c r="AD1031" i="16" s="1"/>
  <c r="Y1025" i="16"/>
  <c r="Z1025" i="16" s="1"/>
  <c r="V987" i="16"/>
  <c r="AC982" i="16"/>
  <c r="AD982" i="16" s="1"/>
  <c r="J982" i="16"/>
  <c r="R981" i="16"/>
  <c r="AJ974" i="16"/>
  <c r="AU972" i="16"/>
  <c r="Y969" i="16"/>
  <c r="Z969" i="16" s="1"/>
  <c r="AU968" i="16"/>
  <c r="Y966" i="16"/>
  <c r="Z966" i="16" s="1"/>
  <c r="Y963" i="16"/>
  <c r="Z963" i="16" s="1"/>
  <c r="Y957" i="16"/>
  <c r="Z957" i="16" s="1"/>
  <c r="J956" i="16"/>
  <c r="AJ948" i="16"/>
  <c r="Y947" i="16"/>
  <c r="Z947" i="16" s="1"/>
  <c r="Y941" i="16"/>
  <c r="Z941" i="16" s="1"/>
  <c r="AC931" i="16"/>
  <c r="AD931" i="16" s="1"/>
  <c r="J927" i="16"/>
  <c r="J917" i="16"/>
  <c r="J898" i="16"/>
  <c r="S893" i="16"/>
  <c r="AC885" i="16"/>
  <c r="AD885" i="16" s="1"/>
  <c r="AU875" i="16"/>
  <c r="J875" i="16"/>
  <c r="Y872" i="16"/>
  <c r="Z872" i="16" s="1"/>
  <c r="J871" i="16"/>
  <c r="AJ867" i="16"/>
  <c r="AJ864" i="16"/>
  <c r="AU855" i="16"/>
  <c r="AU851" i="16"/>
  <c r="J851" i="16"/>
  <c r="J844" i="16"/>
  <c r="AJ840" i="16"/>
  <c r="AG838" i="16"/>
  <c r="AJ834" i="16"/>
  <c r="R834" i="16"/>
  <c r="AC825" i="16"/>
  <c r="AD825" i="16" s="1"/>
  <c r="S821" i="16"/>
  <c r="J812" i="16"/>
  <c r="AJ773" i="16"/>
  <c r="V773" i="16"/>
  <c r="AJ769" i="16"/>
  <c r="J808" i="16"/>
  <c r="Y804" i="16"/>
  <c r="Z804" i="16" s="1"/>
  <c r="Y792" i="16"/>
  <c r="Z792" i="16" s="1"/>
  <c r="AG790" i="16"/>
  <c r="AJ789" i="16"/>
  <c r="J787" i="16"/>
  <c r="AJ782" i="16"/>
  <c r="Y781" i="16"/>
  <c r="Z781" i="16" s="1"/>
  <c r="J780" i="16"/>
  <c r="AU774" i="16"/>
  <c r="J774" i="16"/>
  <c r="S772" i="16"/>
  <c r="AJ765" i="16"/>
  <c r="R765" i="16"/>
  <c r="AJ761" i="16"/>
  <c r="J759" i="16"/>
  <c r="AU751" i="16"/>
  <c r="AC749" i="16"/>
  <c r="AD749" i="16" s="1"/>
  <c r="AU748" i="16"/>
  <c r="Y744" i="16"/>
  <c r="Z744" i="16" s="1"/>
  <c r="J729" i="16"/>
  <c r="J715" i="16"/>
  <c r="Y706" i="16"/>
  <c r="Z706" i="16" s="1"/>
  <c r="AJ700" i="16"/>
  <c r="AJ693" i="16"/>
  <c r="AJ689" i="16"/>
  <c r="Y688" i="16"/>
  <c r="Z688" i="16" s="1"/>
  <c r="S674" i="16"/>
  <c r="J668" i="16"/>
  <c r="S667" i="16"/>
  <c r="AJ664" i="16"/>
  <c r="AC659" i="16"/>
  <c r="AD659" i="16" s="1"/>
  <c r="AJ657" i="16"/>
  <c r="J649" i="16"/>
  <c r="AC646" i="16"/>
  <c r="AD646" i="16" s="1"/>
  <c r="AJ642" i="16"/>
  <c r="Y638" i="16"/>
  <c r="Z638" i="16" s="1"/>
  <c r="J634" i="16"/>
  <c r="R633" i="16"/>
  <c r="Y632" i="16"/>
  <c r="Z632" i="16" s="1"/>
  <c r="AJ629" i="16"/>
  <c r="J534" i="16"/>
  <c r="Y532" i="16"/>
  <c r="Z532" i="16" s="1"/>
  <c r="AC732" i="16"/>
  <c r="AD732" i="16" s="1"/>
  <c r="AU694" i="16"/>
  <c r="J694" i="16"/>
  <c r="J679" i="16"/>
  <c r="J675" i="16"/>
  <c r="J665" i="16"/>
  <c r="Y663" i="16"/>
  <c r="Z663" i="16" s="1"/>
  <c r="AC662" i="16"/>
  <c r="AD662" i="16" s="1"/>
  <c r="AJ644" i="16"/>
  <c r="AU636" i="16"/>
  <c r="J552" i="16"/>
  <c r="AU537" i="16"/>
  <c r="AU826" i="16"/>
  <c r="Y821" i="16"/>
  <c r="Z821" i="16" s="1"/>
  <c r="AC817" i="16"/>
  <c r="AD817" i="16" s="1"/>
  <c r="AJ810" i="16"/>
  <c r="R810" i="16"/>
  <c r="AC808" i="16"/>
  <c r="AD808" i="16" s="1"/>
  <c r="Y806" i="16"/>
  <c r="Z806" i="16" s="1"/>
  <c r="J797" i="16"/>
  <c r="S792" i="16"/>
  <c r="AC790" i="16"/>
  <c r="AD790" i="16" s="1"/>
  <c r="Y784" i="16"/>
  <c r="Z784" i="16" s="1"/>
  <c r="AJ778" i="16"/>
  <c r="Y763" i="16"/>
  <c r="Z763" i="16" s="1"/>
  <c r="AC762" i="16"/>
  <c r="AD762" i="16" s="1"/>
  <c r="AJ760" i="16"/>
  <c r="J758" i="16"/>
  <c r="J751" i="16"/>
  <c r="AJ744" i="16"/>
  <c r="J737" i="16"/>
  <c r="AJ736" i="16"/>
  <c r="J728" i="16"/>
  <c r="Y726" i="16"/>
  <c r="Z726" i="16" s="1"/>
  <c r="J721" i="16"/>
  <c r="Y719" i="16"/>
  <c r="Z719" i="16" s="1"/>
  <c r="AU711" i="16"/>
  <c r="AJ706" i="16"/>
  <c r="AJ688" i="16"/>
  <c r="R688" i="16"/>
  <c r="R684" i="16"/>
  <c r="J682" i="16"/>
  <c r="Y676" i="16"/>
  <c r="Z676" i="16" s="1"/>
  <c r="AJ673" i="16"/>
  <c r="Y666" i="16"/>
  <c r="Z666" i="16" s="1"/>
  <c r="Y659" i="16"/>
  <c r="Z659" i="16" s="1"/>
  <c r="Y653" i="16"/>
  <c r="Z653" i="16" s="1"/>
  <c r="AC652" i="16"/>
  <c r="AD652" i="16" s="1"/>
  <c r="J652" i="16"/>
  <c r="AU648" i="16"/>
  <c r="Y646" i="16"/>
  <c r="Z646" i="16" s="1"/>
  <c r="R644" i="16"/>
  <c r="AG639" i="16"/>
  <c r="AJ611" i="16"/>
  <c r="AJ563" i="16"/>
  <c r="Y562" i="16"/>
  <c r="Z562" i="16" s="1"/>
  <c r="J829" i="16"/>
  <c r="AC826" i="16"/>
  <c r="AD826" i="16" s="1"/>
  <c r="AG825" i="16"/>
  <c r="Y824" i="16"/>
  <c r="Z824" i="16" s="1"/>
  <c r="AC823" i="16"/>
  <c r="AD823" i="16" s="1"/>
  <c r="J823" i="16"/>
  <c r="J820" i="16"/>
  <c r="Y817" i="16"/>
  <c r="Z817" i="16" s="1"/>
  <c r="AU813" i="16"/>
  <c r="J811" i="16"/>
  <c r="J807" i="16"/>
  <c r="AG799" i="16"/>
  <c r="Y798" i="16"/>
  <c r="Z798" i="16" s="1"/>
  <c r="AJ791" i="16"/>
  <c r="AJ788" i="16"/>
  <c r="Y787" i="16"/>
  <c r="Z787" i="16" s="1"/>
  <c r="AC783" i="16"/>
  <c r="AD783" i="16" s="1"/>
  <c r="AG782" i="16"/>
  <c r="V767" i="16"/>
  <c r="AJ763" i="16"/>
  <c r="AU761" i="16"/>
  <c r="Y759" i="16"/>
  <c r="Z759" i="16" s="1"/>
  <c r="J747" i="16"/>
  <c r="AJ746" i="16"/>
  <c r="J745" i="16"/>
  <c r="J739" i="16"/>
  <c r="AJ738" i="16"/>
  <c r="AJ726" i="16"/>
  <c r="Y722" i="16"/>
  <c r="Z722" i="16" s="1"/>
  <c r="AC707" i="16"/>
  <c r="AD707" i="16" s="1"/>
  <c r="J707" i="16"/>
  <c r="J697" i="16"/>
  <c r="AJ687" i="16"/>
  <c r="J685" i="16"/>
  <c r="J674" i="16"/>
  <c r="AJ669" i="16"/>
  <c r="AU664" i="16"/>
  <c r="J664" i="16"/>
  <c r="AJ643" i="16"/>
  <c r="J639" i="16"/>
  <c r="J636" i="16"/>
  <c r="AO626" i="16"/>
  <c r="AP626" i="16" s="1"/>
  <c r="J625" i="16"/>
  <c r="AJ624" i="16"/>
  <c r="Y623" i="16"/>
  <c r="Z623" i="16" s="1"/>
  <c r="AP622" i="16"/>
  <c r="AJ573" i="16"/>
  <c r="J819" i="16"/>
  <c r="Y816" i="16"/>
  <c r="Z816" i="16" s="1"/>
  <c r="AJ814" i="16"/>
  <c r="J813" i="16"/>
  <c r="AU810" i="16"/>
  <c r="J810" i="16"/>
  <c r="R808" i="16"/>
  <c r="AC802" i="16"/>
  <c r="AD802" i="16" s="1"/>
  <c r="Y797" i="16"/>
  <c r="Z797" i="16" s="1"/>
  <c r="AJ790" i="16"/>
  <c r="Y783" i="16"/>
  <c r="Z783" i="16" s="1"/>
  <c r="AG781" i="16"/>
  <c r="AJ766" i="16"/>
  <c r="R766" i="16"/>
  <c r="AJ762" i="16"/>
  <c r="Y754" i="16"/>
  <c r="Z754" i="16" s="1"/>
  <c r="AU753" i="16"/>
  <c r="AU744" i="16"/>
  <c r="AJ740" i="16"/>
  <c r="AG738" i="16"/>
  <c r="Y737" i="16"/>
  <c r="Z737" i="16" s="1"/>
  <c r="AP736" i="16"/>
  <c r="AJ732" i="16"/>
  <c r="AG730" i="16"/>
  <c r="J730" i="16"/>
  <c r="Y728" i="16"/>
  <c r="Z728" i="16" s="1"/>
  <c r="AJ715" i="16"/>
  <c r="Y714" i="16"/>
  <c r="Z714" i="16" s="1"/>
  <c r="S712" i="16"/>
  <c r="Y711" i="16"/>
  <c r="Z711" i="16" s="1"/>
  <c r="AC710" i="16"/>
  <c r="AD710" i="16" s="1"/>
  <c r="AJ708" i="16"/>
  <c r="J703" i="16"/>
  <c r="AJ690" i="16"/>
  <c r="AU688" i="16"/>
  <c r="J677" i="16"/>
  <c r="J673" i="16"/>
  <c r="Y671" i="16"/>
  <c r="Z671" i="16" s="1"/>
  <c r="AJ668" i="16"/>
  <c r="Y633" i="16"/>
  <c r="Z633" i="16" s="1"/>
  <c r="Y626" i="16"/>
  <c r="Z626" i="16" s="1"/>
  <c r="J719" i="16"/>
  <c r="J656" i="16"/>
  <c r="J495" i="16"/>
  <c r="AC420" i="16"/>
  <c r="AD420" i="16" s="1"/>
  <c r="Y368" i="16"/>
  <c r="Z368" i="16" s="1"/>
  <c r="AG624" i="16"/>
  <c r="AJ623" i="16"/>
  <c r="J612" i="16"/>
  <c r="AJ607" i="16"/>
  <c r="J598" i="16"/>
  <c r="Y596" i="16"/>
  <c r="Z596" i="16" s="1"/>
  <c r="AU592" i="16"/>
  <c r="J592" i="16"/>
  <c r="AJ576" i="16"/>
  <c r="Y575" i="16"/>
  <c r="Z575" i="16" s="1"/>
  <c r="S553" i="16"/>
  <c r="R546" i="16"/>
  <c r="AJ539" i="16"/>
  <c r="AU522" i="16"/>
  <c r="AJ514" i="16"/>
  <c r="AG487" i="16"/>
  <c r="Y485" i="16"/>
  <c r="Z485" i="16" s="1"/>
  <c r="AC484" i="16"/>
  <c r="AD484" i="16" s="1"/>
  <c r="R456" i="16"/>
  <c r="AJ452" i="16"/>
  <c r="J383" i="16"/>
  <c r="AG369" i="16"/>
  <c r="AJ299" i="16"/>
  <c r="Y298" i="16"/>
  <c r="Z298" i="16" s="1"/>
  <c r="J293" i="16"/>
  <c r="J289" i="16"/>
  <c r="J281" i="16"/>
  <c r="AU267" i="16"/>
  <c r="J267" i="16"/>
  <c r="Y261" i="16"/>
  <c r="Z261" i="16" s="1"/>
  <c r="AG587" i="16"/>
  <c r="Y578" i="16"/>
  <c r="Z578" i="16" s="1"/>
  <c r="J577" i="16"/>
  <c r="AU573" i="16"/>
  <c r="AJ572" i="16"/>
  <c r="AU557" i="16"/>
  <c r="J554" i="16"/>
  <c r="AJ532" i="16"/>
  <c r="Y526" i="16"/>
  <c r="Z526" i="16" s="1"/>
  <c r="AC525" i="16"/>
  <c r="AD525" i="16" s="1"/>
  <c r="J525" i="16"/>
  <c r="AC519" i="16"/>
  <c r="AD519" i="16" s="1"/>
  <c r="Y504" i="16"/>
  <c r="Z504" i="16" s="1"/>
  <c r="AU497" i="16"/>
  <c r="AJ496" i="16"/>
  <c r="AJ475" i="16"/>
  <c r="Y462" i="16"/>
  <c r="Z462" i="16" s="1"/>
  <c r="J453" i="16"/>
  <c r="Y430" i="16"/>
  <c r="Z430" i="16" s="1"/>
  <c r="J429" i="16"/>
  <c r="AC426" i="16"/>
  <c r="AD426" i="16" s="1"/>
  <c r="V418" i="16"/>
  <c r="Y380" i="16"/>
  <c r="Z380" i="16" s="1"/>
  <c r="AU379" i="16"/>
  <c r="Y377" i="16"/>
  <c r="Z377" i="16" s="1"/>
  <c r="Y305" i="16"/>
  <c r="Z305" i="16" s="1"/>
  <c r="S302" i="16"/>
  <c r="AU669" i="16"/>
  <c r="AU666" i="16"/>
  <c r="AJ662" i="16"/>
  <c r="AJ649" i="16"/>
  <c r="S649" i="16"/>
  <c r="J647" i="16"/>
  <c r="AG633" i="16"/>
  <c r="AC621" i="16"/>
  <c r="AD621" i="16" s="1"/>
  <c r="J617" i="16"/>
  <c r="J614" i="16"/>
  <c r="AU601" i="16"/>
  <c r="AJ593" i="16"/>
  <c r="AU587" i="16"/>
  <c r="AJ569" i="16"/>
  <c r="Y561" i="16"/>
  <c r="Z561" i="16" s="1"/>
  <c r="AC554" i="16"/>
  <c r="AD554" i="16" s="1"/>
  <c r="Y552" i="16"/>
  <c r="Z552" i="16" s="1"/>
  <c r="AJ549" i="16"/>
  <c r="Y541" i="16"/>
  <c r="Z541" i="16" s="1"/>
  <c r="AJ538" i="16"/>
  <c r="AJ517" i="16"/>
  <c r="Y510" i="16"/>
  <c r="Z510" i="16" s="1"/>
  <c r="AC506" i="16"/>
  <c r="AD506" i="16" s="1"/>
  <c r="J506" i="16"/>
  <c r="Y465" i="16"/>
  <c r="Z465" i="16" s="1"/>
  <c r="AC461" i="16"/>
  <c r="AD461" i="16" s="1"/>
  <c r="AJ459" i="16"/>
  <c r="R448" i="16"/>
  <c r="AJ445" i="16"/>
  <c r="Y444" i="16"/>
  <c r="Z444" i="16" s="1"/>
  <c r="AJ441" i="16"/>
  <c r="R441" i="16"/>
  <c r="AJ414" i="16"/>
  <c r="Y352" i="16"/>
  <c r="Z352" i="16" s="1"/>
  <c r="AC623" i="16"/>
  <c r="AD623" i="16" s="1"/>
  <c r="J604" i="16"/>
  <c r="Y598" i="16"/>
  <c r="Z598" i="16" s="1"/>
  <c r="Y588" i="16"/>
  <c r="Z588" i="16" s="1"/>
  <c r="AU586" i="16"/>
  <c r="J586" i="16"/>
  <c r="AJ585" i="16"/>
  <c r="AJ578" i="16"/>
  <c r="AU576" i="16"/>
  <c r="AC573" i="16"/>
  <c r="AD573" i="16" s="1"/>
  <c r="V545" i="16"/>
  <c r="R541" i="16"/>
  <c r="AU539" i="16"/>
  <c r="AJ537" i="16"/>
  <c r="Y536" i="16"/>
  <c r="Z536" i="16" s="1"/>
  <c r="AJ531" i="16"/>
  <c r="Y522" i="16"/>
  <c r="Z522" i="16" s="1"/>
  <c r="J521" i="16"/>
  <c r="Y519" i="16"/>
  <c r="Z519" i="16" s="1"/>
  <c r="S516" i="16"/>
  <c r="AJ507" i="16"/>
  <c r="J505" i="16"/>
  <c r="AU486" i="16"/>
  <c r="AJ474" i="16"/>
  <c r="AC473" i="16"/>
  <c r="AD473" i="16" s="1"/>
  <c r="AJ454" i="16"/>
  <c r="AC452" i="16"/>
  <c r="AD452" i="16" s="1"/>
  <c r="J395" i="16"/>
  <c r="AG310" i="16"/>
  <c r="AJ627" i="16"/>
  <c r="Y611" i="16"/>
  <c r="Z611" i="16" s="1"/>
  <c r="Y573" i="16"/>
  <c r="Z573" i="16" s="1"/>
  <c r="AU569" i="16"/>
  <c r="Y527" i="16"/>
  <c r="Z527" i="16" s="1"/>
  <c r="AU520" i="16"/>
  <c r="AU513" i="16"/>
  <c r="AP496" i="16"/>
  <c r="AO490" i="16"/>
  <c r="AP490" i="16" s="1"/>
  <c r="AU489" i="16"/>
  <c r="AU466" i="16"/>
  <c r="AJ426" i="16"/>
  <c r="J411" i="16"/>
  <c r="AJ406" i="16"/>
  <c r="AJ403" i="16"/>
  <c r="Y359" i="16"/>
  <c r="Z359" i="16" s="1"/>
  <c r="AJ356" i="16"/>
  <c r="AU310" i="16"/>
  <c r="J599" i="16"/>
  <c r="Y597" i="16"/>
  <c r="Z597" i="16" s="1"/>
  <c r="J585" i="16"/>
  <c r="AJ551" i="16"/>
  <c r="J549" i="16"/>
  <c r="Y533" i="16"/>
  <c r="Z533" i="16" s="1"/>
  <c r="J523" i="16"/>
  <c r="AJ439" i="16"/>
  <c r="AC414" i="16"/>
  <c r="AD414" i="16" s="1"/>
  <c r="AU374" i="16"/>
  <c r="AG374" i="16"/>
  <c r="AJ338" i="16"/>
  <c r="AJ518" i="16"/>
  <c r="AC516" i="16"/>
  <c r="AD516" i="16" s="1"/>
  <c r="Y514" i="16"/>
  <c r="Z514" i="16" s="1"/>
  <c r="J507" i="16"/>
  <c r="AG504" i="16"/>
  <c r="AJ498" i="16"/>
  <c r="Y495" i="16"/>
  <c r="Z495" i="16" s="1"/>
  <c r="J489" i="16"/>
  <c r="AJ481" i="16"/>
  <c r="R478" i="16"/>
  <c r="Y469" i="16"/>
  <c r="Z469" i="16" s="1"/>
  <c r="AG458" i="16"/>
  <c r="Y456" i="16"/>
  <c r="Z456" i="16" s="1"/>
  <c r="Y450" i="16"/>
  <c r="Z450" i="16" s="1"/>
  <c r="Y436" i="16"/>
  <c r="Z436" i="16" s="1"/>
  <c r="J432" i="16"/>
  <c r="AJ430" i="16"/>
  <c r="J428" i="16"/>
  <c r="AU425" i="16"/>
  <c r="Y423" i="16"/>
  <c r="Z423" i="16" s="1"/>
  <c r="J417" i="16"/>
  <c r="AC409" i="16"/>
  <c r="AD409" i="16" s="1"/>
  <c r="AJ407" i="16"/>
  <c r="V407" i="16"/>
  <c r="AJ404" i="16"/>
  <c r="J399" i="16"/>
  <c r="Y398" i="16"/>
  <c r="Z398" i="16" s="1"/>
  <c r="J393" i="16"/>
  <c r="AC379" i="16"/>
  <c r="AD379" i="16" s="1"/>
  <c r="R371" i="16"/>
  <c r="J367" i="16"/>
  <c r="J316" i="16"/>
  <c r="Y314" i="16"/>
  <c r="Z314" i="16" s="1"/>
  <c r="AJ309" i="16"/>
  <c r="J296" i="16"/>
  <c r="AG288" i="16"/>
  <c r="AJ283" i="16"/>
  <c r="AC271" i="16"/>
  <c r="AD271" i="16" s="1"/>
  <c r="R460" i="16"/>
  <c r="Y459" i="16"/>
  <c r="Z459" i="16" s="1"/>
  <c r="J441" i="16"/>
  <c r="AU434" i="16"/>
  <c r="J434" i="16"/>
  <c r="J431" i="16"/>
  <c r="AJ418" i="16"/>
  <c r="AG346" i="16"/>
  <c r="Y342" i="16"/>
  <c r="Z342" i="16" s="1"/>
  <c r="AG338" i="16"/>
  <c r="AJ337" i="16"/>
  <c r="J336" i="16"/>
  <c r="Y334" i="16"/>
  <c r="Z334" i="16" s="1"/>
  <c r="AU333" i="16"/>
  <c r="AJ332" i="16"/>
  <c r="Y331" i="16"/>
  <c r="Z331" i="16" s="1"/>
  <c r="J321" i="16"/>
  <c r="AJ320" i="16"/>
  <c r="Y297" i="16"/>
  <c r="Z297" i="16" s="1"/>
  <c r="AJ294" i="16"/>
  <c r="R294" i="16"/>
  <c r="Y289" i="16"/>
  <c r="Z289" i="16" s="1"/>
  <c r="AU288" i="16"/>
  <c r="AU280" i="16"/>
  <c r="J280" i="16"/>
  <c r="AJ278" i="16"/>
  <c r="AU192" i="16"/>
  <c r="AJ358" i="16"/>
  <c r="AG355" i="16"/>
  <c r="R351" i="16"/>
  <c r="J346" i="16"/>
  <c r="AJ345" i="16"/>
  <c r="AG343" i="16"/>
  <c r="AU337" i="16"/>
  <c r="AG337" i="16"/>
  <c r="J329" i="16"/>
  <c r="AJ327" i="16"/>
  <c r="S322" i="16"/>
  <c r="AU317" i="16"/>
  <c r="Y303" i="16"/>
  <c r="Z303" i="16" s="1"/>
  <c r="V382" i="16"/>
  <c r="R379" i="16"/>
  <c r="AJ376" i="16"/>
  <c r="AJ373" i="16"/>
  <c r="AG370" i="16"/>
  <c r="AU362" i="16"/>
  <c r="J362" i="16"/>
  <c r="J352" i="16"/>
  <c r="AG463" i="16"/>
  <c r="AJ462" i="16"/>
  <c r="V462" i="16"/>
  <c r="Y454" i="16"/>
  <c r="Z454" i="16" s="1"/>
  <c r="AJ449" i="16"/>
  <c r="AC447" i="16"/>
  <c r="AD447" i="16" s="1"/>
  <c r="AJ442" i="16"/>
  <c r="AG439" i="16"/>
  <c r="AJ438" i="16"/>
  <c r="Y434" i="16"/>
  <c r="Z434" i="16" s="1"/>
  <c r="Y424" i="16"/>
  <c r="Z424" i="16" s="1"/>
  <c r="AJ409" i="16"/>
  <c r="Y408" i="16"/>
  <c r="Z408" i="16" s="1"/>
  <c r="J406" i="16"/>
  <c r="AJ402" i="16"/>
  <c r="J398" i="16"/>
  <c r="AU394" i="16"/>
  <c r="Y392" i="16"/>
  <c r="Z392" i="16" s="1"/>
  <c r="Y390" i="16"/>
  <c r="Z390" i="16" s="1"/>
  <c r="R387" i="16"/>
  <c r="AJ384" i="16"/>
  <c r="J380" i="16"/>
  <c r="J368" i="16"/>
  <c r="AJ357" i="16"/>
  <c r="Y356" i="16"/>
  <c r="Z356" i="16" s="1"/>
  <c r="AU354" i="16"/>
  <c r="Y353" i="16"/>
  <c r="Z353" i="16" s="1"/>
  <c r="J337" i="16"/>
  <c r="AJ336" i="16"/>
  <c r="V330" i="16"/>
  <c r="Y326" i="16"/>
  <c r="Z326" i="16" s="1"/>
  <c r="AJ255" i="16"/>
  <c r="Y254" i="16"/>
  <c r="Z254" i="16" s="1"/>
  <c r="AJ240" i="16"/>
  <c r="V235" i="16"/>
  <c r="AJ232" i="16"/>
  <c r="V232" i="16"/>
  <c r="AJ222" i="16"/>
  <c r="AU220" i="16"/>
  <c r="AJ219" i="16"/>
  <c r="AJ213" i="16"/>
  <c r="J202" i="16"/>
  <c r="J199" i="16"/>
  <c r="AU195" i="16"/>
  <c r="Y193" i="16"/>
  <c r="Z193" i="16" s="1"/>
  <c r="J192" i="16"/>
  <c r="AJ188" i="16"/>
  <c r="J167" i="16"/>
  <c r="J123" i="16"/>
  <c r="AG91" i="16"/>
  <c r="AJ90" i="16"/>
  <c r="Y89" i="16"/>
  <c r="Z89" i="16" s="1"/>
  <c r="AJ83" i="16"/>
  <c r="AJ277" i="16"/>
  <c r="Y274" i="16"/>
  <c r="Z274" i="16" s="1"/>
  <c r="AU270" i="16"/>
  <c r="J270" i="16"/>
  <c r="V265" i="16"/>
  <c r="Y257" i="16"/>
  <c r="Z257" i="16" s="1"/>
  <c r="J256" i="16"/>
  <c r="AU252" i="16"/>
  <c r="AG246" i="16"/>
  <c r="AJ245" i="16"/>
  <c r="AU235" i="16"/>
  <c r="AJ228" i="16"/>
  <c r="J226" i="16"/>
  <c r="AG204" i="16"/>
  <c r="AU189" i="16"/>
  <c r="S159" i="16"/>
  <c r="AU137" i="16"/>
  <c r="J137" i="16"/>
  <c r="R362" i="16"/>
  <c r="J354" i="16"/>
  <c r="AU347" i="16"/>
  <c r="J339" i="16"/>
  <c r="AU327" i="16"/>
  <c r="J327" i="16"/>
  <c r="AG319" i="16"/>
  <c r="AJ318" i="16"/>
  <c r="Y309" i="16"/>
  <c r="Z309" i="16" s="1"/>
  <c r="AJ306" i="16"/>
  <c r="AJ303" i="16"/>
  <c r="Y302" i="16"/>
  <c r="Z302" i="16" s="1"/>
  <c r="J301" i="16"/>
  <c r="AJ300" i="16"/>
  <c r="J278" i="16"/>
  <c r="AJ274" i="16"/>
  <c r="Y271" i="16"/>
  <c r="Z271" i="16" s="1"/>
  <c r="Y260" i="16"/>
  <c r="Z260" i="16" s="1"/>
  <c r="AU255" i="16"/>
  <c r="J255" i="16"/>
  <c r="AC249" i="16"/>
  <c r="AD249" i="16" s="1"/>
  <c r="AC243" i="16"/>
  <c r="AD243" i="16" s="1"/>
  <c r="AJ242" i="16"/>
  <c r="V239" i="16"/>
  <c r="AJ237" i="16"/>
  <c r="AP235" i="16"/>
  <c r="AJ234" i="16"/>
  <c r="J229" i="16"/>
  <c r="Y227" i="16"/>
  <c r="Z227" i="16" s="1"/>
  <c r="J219" i="16"/>
  <c r="AJ218" i="16"/>
  <c r="AG209" i="16"/>
  <c r="J209" i="16"/>
  <c r="AJ203" i="16"/>
  <c r="R203" i="16"/>
  <c r="J201" i="16"/>
  <c r="AC62" i="16"/>
  <c r="AD62" i="16" s="1"/>
  <c r="Y256" i="16"/>
  <c r="Z256" i="16" s="1"/>
  <c r="AG251" i="16"/>
  <c r="J254" i="16"/>
  <c r="J248" i="16"/>
  <c r="AG239" i="16"/>
  <c r="AJ236" i="16"/>
  <c r="AC222" i="16"/>
  <c r="AD222" i="16" s="1"/>
  <c r="AJ211" i="16"/>
  <c r="AJ207" i="16"/>
  <c r="AU203" i="16"/>
  <c r="S199" i="16"/>
  <c r="S190" i="16"/>
  <c r="AP182" i="16"/>
  <c r="AJ148" i="16"/>
  <c r="R110" i="16"/>
  <c r="J76" i="16"/>
  <c r="Y74" i="16"/>
  <c r="Z74" i="16" s="1"/>
  <c r="Y255" i="16"/>
  <c r="Z255" i="16" s="1"/>
  <c r="J178" i="16"/>
  <c r="AG177" i="16"/>
  <c r="AJ151" i="16"/>
  <c r="AJ78" i="16"/>
  <c r="R78" i="16"/>
  <c r="AJ246" i="16"/>
  <c r="J231" i="16"/>
  <c r="AJ226" i="16"/>
  <c r="Y225" i="16"/>
  <c r="Z225" i="16" s="1"/>
  <c r="J221" i="16"/>
  <c r="Y219" i="16"/>
  <c r="Z219" i="16" s="1"/>
  <c r="AU211" i="16"/>
  <c r="Y206" i="16"/>
  <c r="Z206" i="16" s="1"/>
  <c r="Y201" i="16"/>
  <c r="Z201" i="16" s="1"/>
  <c r="J181" i="16"/>
  <c r="AP149" i="16"/>
  <c r="Y129" i="16"/>
  <c r="Z129" i="16" s="1"/>
  <c r="J49" i="16"/>
  <c r="AG45" i="16"/>
  <c r="AJ41" i="16"/>
  <c r="R41" i="16"/>
  <c r="Y40" i="16"/>
  <c r="Z40" i="16" s="1"/>
  <c r="AC39" i="16"/>
  <c r="AD39" i="16" s="1"/>
  <c r="AC36" i="16"/>
  <c r="AD36" i="16" s="1"/>
  <c r="Y31" i="16"/>
  <c r="Z31" i="16" s="1"/>
  <c r="AJ28" i="16"/>
  <c r="Y27" i="16"/>
  <c r="Z27" i="16" s="1"/>
  <c r="AJ20" i="16"/>
  <c r="AU14" i="16"/>
  <c r="J14" i="16"/>
  <c r="AU10" i="16"/>
  <c r="AC7" i="16"/>
  <c r="AD7" i="16" s="1"/>
  <c r="AU3" i="16"/>
  <c r="AJ128" i="16"/>
  <c r="AC126" i="16"/>
  <c r="AD126" i="16" s="1"/>
  <c r="AU122" i="16"/>
  <c r="J122" i="16"/>
  <c r="AC117" i="16"/>
  <c r="AD117" i="16" s="1"/>
  <c r="AJ116" i="16"/>
  <c r="S116" i="16"/>
  <c r="AG104" i="16"/>
  <c r="AJ92" i="16"/>
  <c r="J91" i="16"/>
  <c r="J84" i="16"/>
  <c r="Y62" i="16"/>
  <c r="Z62" i="16" s="1"/>
  <c r="AU54" i="16"/>
  <c r="AG54" i="16"/>
  <c r="AJ53" i="16"/>
  <c r="J42" i="16"/>
  <c r="AJ37" i="16"/>
  <c r="Y33" i="16"/>
  <c r="Z33" i="16" s="1"/>
  <c r="Y22" i="16"/>
  <c r="Z22" i="16" s="1"/>
  <c r="V16" i="16"/>
  <c r="AJ12" i="16"/>
  <c r="R12" i="16"/>
  <c r="Y4" i="16"/>
  <c r="Z4" i="16" s="1"/>
  <c r="AJ150" i="16"/>
  <c r="J148" i="16"/>
  <c r="Y141" i="16"/>
  <c r="Z141" i="16" s="1"/>
  <c r="Y137" i="16"/>
  <c r="Z137" i="16" s="1"/>
  <c r="Y7" i="16"/>
  <c r="Z7" i="16" s="1"/>
  <c r="J180" i="16"/>
  <c r="AJ179" i="16"/>
  <c r="R167" i="16"/>
  <c r="Y166" i="16"/>
  <c r="Z166" i="16" s="1"/>
  <c r="J163" i="16"/>
  <c r="AP157" i="16"/>
  <c r="J157" i="16"/>
  <c r="J151" i="16"/>
  <c r="J125" i="16"/>
  <c r="AJ118" i="16"/>
  <c r="AU93" i="16"/>
  <c r="J93" i="16"/>
  <c r="J87" i="16"/>
  <c r="AG86" i="16"/>
  <c r="AJ85" i="16"/>
  <c r="AU83" i="16"/>
  <c r="AC80" i="16"/>
  <c r="AD80" i="16" s="1"/>
  <c r="AJ79" i="16"/>
  <c r="R62" i="16"/>
  <c r="Y61" i="16"/>
  <c r="Z61" i="16" s="1"/>
  <c r="Y58" i="16"/>
  <c r="Z58" i="16" s="1"/>
  <c r="AP51" i="16"/>
  <c r="AJ46" i="16"/>
  <c r="J34" i="16"/>
  <c r="AU28" i="16"/>
  <c r="AU24" i="16"/>
  <c r="AC24" i="16"/>
  <c r="AD24" i="16" s="1"/>
  <c r="AU182" i="16"/>
  <c r="AG182" i="16"/>
  <c r="Y177" i="16"/>
  <c r="Z177" i="16" s="1"/>
  <c r="AG175" i="16"/>
  <c r="Y171" i="16"/>
  <c r="Z171" i="16" s="1"/>
  <c r="AP168" i="16"/>
  <c r="AC168" i="16"/>
  <c r="AD168" i="16" s="1"/>
  <c r="AU162" i="16"/>
  <c r="J159" i="16"/>
  <c r="AJ154" i="16"/>
  <c r="J153" i="16"/>
  <c r="R152" i="16"/>
  <c r="AJ146" i="16"/>
  <c r="AJ143" i="16"/>
  <c r="AJ140" i="16"/>
  <c r="Y136" i="16"/>
  <c r="Z136" i="16" s="1"/>
  <c r="J131" i="16"/>
  <c r="AJ129" i="16"/>
  <c r="V126" i="16"/>
  <c r="J124" i="16"/>
  <c r="J121" i="16"/>
  <c r="AJ120" i="16"/>
  <c r="AG115" i="16"/>
  <c r="AJ114" i="16"/>
  <c r="AU109" i="16"/>
  <c r="AU92" i="16"/>
  <c r="V91" i="16"/>
  <c r="AU86" i="16"/>
  <c r="J86" i="16"/>
  <c r="Y80" i="16"/>
  <c r="Z80" i="16" s="1"/>
  <c r="J74" i="16"/>
  <c r="AJ73" i="16"/>
  <c r="J71" i="16"/>
  <c r="J67" i="16"/>
  <c r="J63" i="16"/>
  <c r="Y54" i="16"/>
  <c r="Z54" i="16" s="1"/>
  <c r="J53" i="16"/>
  <c r="AJ52" i="16"/>
  <c r="AU50" i="16"/>
  <c r="AJ49" i="16"/>
  <c r="Y48" i="16"/>
  <c r="Z48" i="16" s="1"/>
  <c r="AU27" i="16"/>
  <c r="J23" i="16"/>
  <c r="AU19" i="16"/>
  <c r="J19" i="16"/>
  <c r="AJ14" i="16"/>
  <c r="Y116" i="16"/>
  <c r="Z116" i="16" s="1"/>
  <c r="AU58" i="16"/>
  <c r="J18" i="16"/>
  <c r="AU1245" i="16"/>
  <c r="AJ1244" i="16"/>
  <c r="J1233" i="16"/>
  <c r="AJ1232" i="16"/>
  <c r="AU1224" i="16"/>
  <c r="AU1222" i="16"/>
  <c r="AJ1220" i="16"/>
  <c r="AJ1215" i="16"/>
  <c r="Y1210" i="16"/>
  <c r="Z1210" i="16" s="1"/>
  <c r="AU1209" i="16"/>
  <c r="AJ1204" i="16"/>
  <c r="J1199" i="16"/>
  <c r="Y1191" i="16"/>
  <c r="Z1191" i="16" s="1"/>
  <c r="AG1190" i="16"/>
  <c r="Y1172" i="16"/>
  <c r="Z1172" i="16" s="1"/>
  <c r="AG1170" i="16"/>
  <c r="J1161" i="16"/>
  <c r="Y1154" i="16"/>
  <c r="Z1154" i="16" s="1"/>
  <c r="J1147" i="16"/>
  <c r="AU1144" i="16"/>
  <c r="AC1142" i="16"/>
  <c r="AD1142" i="16" s="1"/>
  <c r="AJ1140" i="16"/>
  <c r="J1136" i="16"/>
  <c r="AP1134" i="16"/>
  <c r="AC1126" i="16"/>
  <c r="AD1126" i="16" s="1"/>
  <c r="AC1115" i="16"/>
  <c r="AD1115" i="16" s="1"/>
  <c r="J1115" i="16"/>
  <c r="AP1113" i="16"/>
  <c r="AC1103" i="16"/>
  <c r="AD1103" i="16" s="1"/>
  <c r="AJ1098" i="16"/>
  <c r="Y1090" i="16"/>
  <c r="Z1090" i="16" s="1"/>
  <c r="J1087" i="16"/>
  <c r="AJ1084" i="16"/>
  <c r="AJ1073" i="16"/>
  <c r="AJ1246" i="16"/>
  <c r="AJ1239" i="16"/>
  <c r="R1239" i="16"/>
  <c r="Y1237" i="16"/>
  <c r="Z1237" i="16" s="1"/>
  <c r="J1236" i="16"/>
  <c r="AP1137" i="16"/>
  <c r="AU1125" i="16"/>
  <c r="R1124" i="16"/>
  <c r="AU1122" i="16"/>
  <c r="AJ1122" i="16"/>
  <c r="AC1120" i="16"/>
  <c r="AD1120" i="16" s="1"/>
  <c r="S1119" i="16"/>
  <c r="AP1118" i="16"/>
  <c r="AG1114" i="16"/>
  <c r="AJ1112" i="16"/>
  <c r="R1112" i="16"/>
  <c r="J1111" i="16"/>
  <c r="Y1099" i="16"/>
  <c r="Z1099" i="16" s="1"/>
  <c r="J1095" i="16"/>
  <c r="J1093" i="16"/>
  <c r="AJ1090" i="16"/>
  <c r="Y1087" i="16"/>
  <c r="Z1087" i="16" s="1"/>
  <c r="V1086" i="16"/>
  <c r="AJ1082" i="16"/>
  <c r="AP1081" i="16"/>
  <c r="AG1068" i="16"/>
  <c r="AO1063" i="16"/>
  <c r="AP1063" i="16" s="1"/>
  <c r="AC1249" i="16"/>
  <c r="AD1249" i="16" s="1"/>
  <c r="R1248" i="16"/>
  <c r="AC1247" i="16"/>
  <c r="AD1247" i="16" s="1"/>
  <c r="AU1241" i="16"/>
  <c r="Y1240" i="16"/>
  <c r="Z1240" i="16" s="1"/>
  <c r="S1237" i="16"/>
  <c r="AC1233" i="16"/>
  <c r="AD1233" i="16" s="1"/>
  <c r="AU1230" i="16"/>
  <c r="J1224" i="16"/>
  <c r="AG1220" i="16"/>
  <c r="V1217" i="16"/>
  <c r="AU1215" i="16"/>
  <c r="AG1215" i="16"/>
  <c r="J1213" i="16"/>
  <c r="J1207" i="16"/>
  <c r="Y1199" i="16"/>
  <c r="Z1199" i="16" s="1"/>
  <c r="J1196" i="16"/>
  <c r="Y1194" i="16"/>
  <c r="Z1194" i="16" s="1"/>
  <c r="R1191" i="16"/>
  <c r="J1190" i="16"/>
  <c r="J1187" i="16"/>
  <c r="AJ1186" i="16"/>
  <c r="AC1177" i="16"/>
  <c r="AD1177" i="16" s="1"/>
  <c r="AJ1176" i="16"/>
  <c r="Y1171" i="16"/>
  <c r="Z1171" i="16" s="1"/>
  <c r="V1164" i="16"/>
  <c r="AC1153" i="16"/>
  <c r="AD1153" i="16" s="1"/>
  <c r="AJ1152" i="16"/>
  <c r="AC1144" i="16"/>
  <c r="AD1144" i="16" s="1"/>
  <c r="Y1142" i="16"/>
  <c r="Z1142" i="16" s="1"/>
  <c r="J1141" i="16"/>
  <c r="AG1140" i="16"/>
  <c r="AC1137" i="16"/>
  <c r="AD1137" i="16" s="1"/>
  <c r="J1131" i="16"/>
  <c r="Y1126" i="16"/>
  <c r="Z1126" i="16" s="1"/>
  <c r="J1125" i="16"/>
  <c r="Y1123" i="16"/>
  <c r="Z1123" i="16" s="1"/>
  <c r="AC1118" i="16"/>
  <c r="AD1118" i="16" s="1"/>
  <c r="Y1111" i="16"/>
  <c r="Z1111" i="16" s="1"/>
  <c r="AU1102" i="16"/>
  <c r="Y1097" i="16"/>
  <c r="Z1097" i="16" s="1"/>
  <c r="Y1095" i="16"/>
  <c r="Z1095" i="16" s="1"/>
  <c r="AU1090" i="16"/>
  <c r="AG1084" i="16"/>
  <c r="J1081" i="16"/>
  <c r="J1079" i="16"/>
  <c r="AJ1078" i="16"/>
  <c r="AU2" i="16"/>
  <c r="Y1247" i="16"/>
  <c r="Z1247" i="16" s="1"/>
  <c r="AU1246" i="16"/>
  <c r="AJ1242" i="16"/>
  <c r="V1240" i="16"/>
  <c r="AJ1229" i="16"/>
  <c r="Y1228" i="16"/>
  <c r="Z1228" i="16" s="1"/>
  <c r="Y1224" i="16"/>
  <c r="Z1224" i="16" s="1"/>
  <c r="AU1220" i="16"/>
  <c r="AJ1216" i="16"/>
  <c r="AC1215" i="16"/>
  <c r="AD1215" i="16" s="1"/>
  <c r="Y1209" i="16"/>
  <c r="Z1209" i="16" s="1"/>
  <c r="Y1207" i="16"/>
  <c r="Z1207" i="16" s="1"/>
  <c r="AC1206" i="16"/>
  <c r="AD1206" i="16" s="1"/>
  <c r="J1202" i="16"/>
  <c r="AJ1199" i="16"/>
  <c r="R1199" i="16"/>
  <c r="AP1198" i="16"/>
  <c r="AC1198" i="16"/>
  <c r="AD1198" i="16" s="1"/>
  <c r="J1198" i="16"/>
  <c r="AJ1197" i="16"/>
  <c r="AG1195" i="16"/>
  <c r="AJ1194" i="16"/>
  <c r="Y1190" i="16"/>
  <c r="Z1190" i="16" s="1"/>
  <c r="J1189" i="16"/>
  <c r="AU1186" i="16"/>
  <c r="AC1183" i="16"/>
  <c r="AD1183" i="16" s="1"/>
  <c r="Y1173" i="16"/>
  <c r="Z1173" i="16" s="1"/>
  <c r="AJ1168" i="16"/>
  <c r="Y1165" i="16"/>
  <c r="Z1165" i="16" s="1"/>
  <c r="AU1158" i="16"/>
  <c r="Y1155" i="16"/>
  <c r="Z1155" i="16" s="1"/>
  <c r="AU1150" i="16"/>
  <c r="AU1145" i="16"/>
  <c r="J1138" i="16"/>
  <c r="Y1135" i="16"/>
  <c r="Z1135" i="16" s="1"/>
  <c r="J1129" i="16"/>
  <c r="AJ1123" i="16"/>
  <c r="AP1121" i="16"/>
  <c r="AP1119" i="16"/>
  <c r="R1115" i="16"/>
  <c r="J1114" i="16"/>
  <c r="AU1112" i="16"/>
  <c r="J1112" i="16"/>
  <c r="AG1106" i="16"/>
  <c r="V1105" i="16"/>
  <c r="AJ1101" i="16"/>
  <c r="AC1100" i="16"/>
  <c r="AD1100" i="16" s="1"/>
  <c r="AJ1097" i="16"/>
  <c r="AJ1091" i="16"/>
  <c r="AC1088" i="16"/>
  <c r="AD1088" i="16" s="1"/>
  <c r="J1088" i="16"/>
  <c r="AC1086" i="16"/>
  <c r="AD1086" i="16" s="1"/>
  <c r="AJ1083" i="16"/>
  <c r="Y1083" i="16"/>
  <c r="Z1083" i="16" s="1"/>
  <c r="J1075" i="16"/>
  <c r="AP1073" i="16"/>
  <c r="AC1073" i="16"/>
  <c r="AD1073" i="16" s="1"/>
  <c r="J1070" i="16"/>
  <c r="AP1217" i="16"/>
  <c r="AP1193" i="16"/>
  <c r="AP1086" i="16"/>
  <c r="AO1047" i="16"/>
  <c r="AP1047" i="16" s="1"/>
  <c r="AU1249" i="16"/>
  <c r="J1248" i="16"/>
  <c r="AJ1247" i="16"/>
  <c r="Y1244" i="16"/>
  <c r="Z1244" i="16" s="1"/>
  <c r="S1236" i="16"/>
  <c r="Y1235" i="16"/>
  <c r="Z1235" i="16" s="1"/>
  <c r="Y1232" i="16"/>
  <c r="Z1232" i="16" s="1"/>
  <c r="AU1231" i="16"/>
  <c r="J1229" i="16"/>
  <c r="AC1225" i="16"/>
  <c r="AD1225" i="16" s="1"/>
  <c r="R1224" i="16"/>
  <c r="AC1214" i="16"/>
  <c r="AD1214" i="16" s="1"/>
  <c r="J1214" i="16"/>
  <c r="AJ1213" i="16"/>
  <c r="S1209" i="16"/>
  <c r="J1206" i="16"/>
  <c r="AG1194" i="16"/>
  <c r="AJ1190" i="16"/>
  <c r="AJ1187" i="16"/>
  <c r="AU1182" i="16"/>
  <c r="V1177" i="16"/>
  <c r="AC1169" i="16"/>
  <c r="AD1169" i="16" s="1"/>
  <c r="AJ1165" i="16"/>
  <c r="Y1162" i="16"/>
  <c r="Z1162" i="16" s="1"/>
  <c r="S1161" i="16"/>
  <c r="AP1158" i="16"/>
  <c r="AJ1155" i="16"/>
  <c r="AC1154" i="16"/>
  <c r="AD1154" i="16" s="1"/>
  <c r="AU1153" i="16"/>
  <c r="AC1152" i="16"/>
  <c r="AD1152" i="16" s="1"/>
  <c r="AC1148" i="16"/>
  <c r="AD1148" i="16" s="1"/>
  <c r="AJ1144" i="16"/>
  <c r="J1130" i="16"/>
  <c r="Y1127" i="16"/>
  <c r="Z1127" i="16" s="1"/>
  <c r="J1126" i="16"/>
  <c r="Y1119" i="16"/>
  <c r="Z1119" i="16" s="1"/>
  <c r="AU1115" i="16"/>
  <c r="AC1110" i="16"/>
  <c r="AD1110" i="16" s="1"/>
  <c r="J1105" i="16"/>
  <c r="J1101" i="16"/>
  <c r="J1098" i="16"/>
  <c r="Y1086" i="16"/>
  <c r="Z1086" i="16" s="1"/>
  <c r="AP1078" i="16"/>
  <c r="AJ1076" i="16"/>
  <c r="AP1248" i="16"/>
  <c r="AP1214" i="16"/>
  <c r="AO1031" i="16"/>
  <c r="AP1031" i="16" s="1"/>
  <c r="Y1074" i="16"/>
  <c r="Z1074" i="16" s="1"/>
  <c r="AJ1070" i="16"/>
  <c r="J1067" i="16"/>
  <c r="AP1065" i="16"/>
  <c r="J1065" i="16"/>
  <c r="AJ1064" i="16"/>
  <c r="Y1059" i="16"/>
  <c r="Z1059" i="16" s="1"/>
  <c r="AC1057" i="16"/>
  <c r="AD1057" i="16" s="1"/>
  <c r="AU1045" i="16"/>
  <c r="AC1038" i="16"/>
  <c r="AD1038" i="16" s="1"/>
  <c r="J1038" i="16"/>
  <c r="J1036" i="16"/>
  <c r="Y1033" i="16"/>
  <c r="Z1033" i="16" s="1"/>
  <c r="AC1030" i="16"/>
  <c r="AD1030" i="16" s="1"/>
  <c r="Y1027" i="16"/>
  <c r="Z1027" i="16" s="1"/>
  <c r="V1025" i="16"/>
  <c r="Y1024" i="16"/>
  <c r="Z1024" i="16" s="1"/>
  <c r="J1007" i="16"/>
  <c r="AU1000" i="16"/>
  <c r="AJ997" i="16"/>
  <c r="J988" i="16"/>
  <c r="S985" i="16"/>
  <c r="AJ980" i="16"/>
  <c r="AJ969" i="16"/>
  <c r="AG963" i="16"/>
  <c r="Y962" i="16"/>
  <c r="Z962" i="16" s="1"/>
  <c r="J954" i="16"/>
  <c r="AJ953" i="16"/>
  <c r="Y952" i="16"/>
  <c r="Z952" i="16" s="1"/>
  <c r="J948" i="16"/>
  <c r="Y944" i="16"/>
  <c r="Z944" i="16" s="1"/>
  <c r="J943" i="16"/>
  <c r="R938" i="16"/>
  <c r="AU936" i="16"/>
  <c r="Y926" i="16"/>
  <c r="Z926" i="16" s="1"/>
  <c r="AU925" i="16"/>
  <c r="J915" i="16"/>
  <c r="J909" i="16"/>
  <c r="J907" i="16"/>
  <c r="S899" i="16"/>
  <c r="AU885" i="16"/>
  <c r="J885" i="16"/>
  <c r="Y1076" i="16"/>
  <c r="Z1076" i="16" s="1"/>
  <c r="J1057" i="16"/>
  <c r="AJ1056" i="16"/>
  <c r="Y1046" i="16"/>
  <c r="Z1046" i="16" s="1"/>
  <c r="S1040" i="16"/>
  <c r="AP1039" i="16"/>
  <c r="AU1037" i="16"/>
  <c r="J1023" i="16"/>
  <c r="Y1016" i="16"/>
  <c r="Z1016" i="16" s="1"/>
  <c r="Y1013" i="16"/>
  <c r="Z1013" i="16" s="1"/>
  <c r="AJ1008" i="16"/>
  <c r="AC1007" i="16"/>
  <c r="AD1007" i="16" s="1"/>
  <c r="AG1004" i="16"/>
  <c r="Y1001" i="16"/>
  <c r="Z1001" i="16" s="1"/>
  <c r="J998" i="16"/>
  <c r="R994" i="16"/>
  <c r="AC990" i="16"/>
  <c r="AD990" i="16" s="1"/>
  <c r="AJ989" i="16"/>
  <c r="J983" i="16"/>
  <c r="AJ982" i="16"/>
  <c r="Y975" i="16"/>
  <c r="Z975" i="16" s="1"/>
  <c r="AG974" i="16"/>
  <c r="Y964" i="16"/>
  <c r="Z964" i="16" s="1"/>
  <c r="Y954" i="16"/>
  <c r="Z954" i="16" s="1"/>
  <c r="AJ944" i="16"/>
  <c r="AC943" i="16"/>
  <c r="AD943" i="16" s="1"/>
  <c r="AP929" i="16"/>
  <c r="AG929" i="16"/>
  <c r="AG927" i="16"/>
  <c r="AC920" i="16"/>
  <c r="AD920" i="16" s="1"/>
  <c r="AU917" i="16"/>
  <c r="AC911" i="16"/>
  <c r="AD911" i="16" s="1"/>
  <c r="AJ910" i="16"/>
  <c r="AG908" i="16"/>
  <c r="AJ896" i="16"/>
  <c r="AO894" i="16"/>
  <c r="AP894" i="16" s="1"/>
  <c r="AU879" i="16"/>
  <c r="V871" i="16"/>
  <c r="Y1038" i="16"/>
  <c r="Z1038" i="16" s="1"/>
  <c r="AU1009" i="16"/>
  <c r="J1009" i="16"/>
  <c r="J1006" i="16"/>
  <c r="AJ1001" i="16"/>
  <c r="J997" i="16"/>
  <c r="Y995" i="16"/>
  <c r="Z995" i="16" s="1"/>
  <c r="Y986" i="16"/>
  <c r="Z986" i="16" s="1"/>
  <c r="AG977" i="16"/>
  <c r="AC958" i="16"/>
  <c r="AD958" i="16" s="1"/>
  <c r="J945" i="16"/>
  <c r="J940" i="16"/>
  <c r="AP938" i="16"/>
  <c r="AJ923" i="16"/>
  <c r="AJ873" i="16"/>
  <c r="R873" i="16"/>
  <c r="J1066" i="16"/>
  <c r="AC1064" i="16"/>
  <c r="AD1064" i="16" s="1"/>
  <c r="J1062" i="16"/>
  <c r="Y1061" i="16"/>
  <c r="Z1061" i="16" s="1"/>
  <c r="J1058" i="16"/>
  <c r="AU1056" i="16"/>
  <c r="AJ1052" i="16"/>
  <c r="AU1051" i="16"/>
  <c r="Y1050" i="16"/>
  <c r="Z1050" i="16" s="1"/>
  <c r="Y1043" i="16"/>
  <c r="Z1043" i="16" s="1"/>
  <c r="Y1041" i="16"/>
  <c r="Z1041" i="16" s="1"/>
  <c r="J1033" i="16"/>
  <c r="S1032" i="16"/>
  <c r="AJ1030" i="16"/>
  <c r="Y1029" i="16"/>
  <c r="Z1029" i="16" s="1"/>
  <c r="AG1027" i="16"/>
  <c r="AU1024" i="16"/>
  <c r="Y1023" i="16"/>
  <c r="Z1023" i="16" s="1"/>
  <c r="AC1022" i="16"/>
  <c r="AD1022" i="16" s="1"/>
  <c r="AU1008" i="16"/>
  <c r="AG1005" i="16"/>
  <c r="AU1003" i="16"/>
  <c r="AG1001" i="16"/>
  <c r="Y1000" i="16"/>
  <c r="Z1000" i="16" s="1"/>
  <c r="AU999" i="16"/>
  <c r="AC994" i="16"/>
  <c r="AD994" i="16" s="1"/>
  <c r="J992" i="16"/>
  <c r="AJ988" i="16"/>
  <c r="S986" i="16"/>
  <c r="Y976" i="16"/>
  <c r="Z976" i="16" s="1"/>
  <c r="AG975" i="16"/>
  <c r="J969" i="16"/>
  <c r="AU960" i="16"/>
  <c r="AJ954" i="16"/>
  <c r="AG952" i="16"/>
  <c r="AC950" i="16"/>
  <c r="AD950" i="16" s="1"/>
  <c r="AJ936" i="16"/>
  <c r="AU924" i="16"/>
  <c r="AG889" i="16"/>
  <c r="J910" i="16"/>
  <c r="S909" i="16"/>
  <c r="AU907" i="16"/>
  <c r="J902" i="16"/>
  <c r="Y893" i="16"/>
  <c r="Z893" i="16" s="1"/>
  <c r="Y890" i="16"/>
  <c r="Z890" i="16" s="1"/>
  <c r="J1085" i="16"/>
  <c r="Y1084" i="16"/>
  <c r="Z1084" i="16" s="1"/>
  <c r="AU1083" i="16"/>
  <c r="AC1082" i="16"/>
  <c r="AD1082" i="16" s="1"/>
  <c r="Y1081" i="16"/>
  <c r="Z1081" i="16" s="1"/>
  <c r="J1078" i="16"/>
  <c r="AJ1077" i="16"/>
  <c r="Y1075" i="16"/>
  <c r="Z1075" i="16" s="1"/>
  <c r="AU1072" i="16"/>
  <c r="AG1069" i="16"/>
  <c r="AU1067" i="16"/>
  <c r="R1065" i="16"/>
  <c r="Y1060" i="16"/>
  <c r="Z1060" i="16" s="1"/>
  <c r="AC1059" i="16"/>
  <c r="AD1059" i="16" s="1"/>
  <c r="AC1056" i="16"/>
  <c r="AD1056" i="16" s="1"/>
  <c r="J1056" i="16"/>
  <c r="J1054" i="16"/>
  <c r="AC1049" i="16"/>
  <c r="AD1049" i="16" s="1"/>
  <c r="J1049" i="16"/>
  <c r="J1046" i="16"/>
  <c r="AJ1045" i="16"/>
  <c r="J1044" i="16"/>
  <c r="AJ1041" i="16"/>
  <c r="V1041" i="16"/>
  <c r="AJ1037" i="16"/>
  <c r="Y1037" i="16"/>
  <c r="Z1037" i="16" s="1"/>
  <c r="AJ1035" i="16"/>
  <c r="AJ1029" i="16"/>
  <c r="AP1019" i="16"/>
  <c r="J1008" i="16"/>
  <c r="J1005" i="16"/>
  <c r="AJ1004" i="16"/>
  <c r="Y985" i="16"/>
  <c r="Z985" i="16" s="1"/>
  <c r="J984" i="16"/>
  <c r="Y980" i="16"/>
  <c r="Z980" i="16" s="1"/>
  <c r="AJ978" i="16"/>
  <c r="R974" i="16"/>
  <c r="AG968" i="16"/>
  <c r="J966" i="16"/>
  <c r="AC964" i="16"/>
  <c r="AD964" i="16" s="1"/>
  <c r="J964" i="16"/>
  <c r="AJ963" i="16"/>
  <c r="J957" i="16"/>
  <c r="AJ945" i="16"/>
  <c r="J944" i="16"/>
  <c r="Y940" i="16"/>
  <c r="Z940" i="16" s="1"/>
  <c r="J939" i="16"/>
  <c r="V936" i="16"/>
  <c r="Y933" i="16"/>
  <c r="Z933" i="16" s="1"/>
  <c r="AU928" i="16"/>
  <c r="AC921" i="16"/>
  <c r="AD921" i="16" s="1"/>
  <c r="AU918" i="16"/>
  <c r="AJ917" i="16"/>
  <c r="AC905" i="16"/>
  <c r="AD905" i="16" s="1"/>
  <c r="AJ897" i="16"/>
  <c r="J880" i="16"/>
  <c r="AJ879" i="16"/>
  <c r="AO844" i="16"/>
  <c r="AP844" i="16" s="1"/>
  <c r="AO870" i="16"/>
  <c r="AP870" i="16" s="1"/>
  <c r="V903" i="16"/>
  <c r="AC896" i="16"/>
  <c r="AD896" i="16" s="1"/>
  <c r="AG893" i="16"/>
  <c r="Y887" i="16"/>
  <c r="Z887" i="16" s="1"/>
  <c r="Y885" i="16"/>
  <c r="Z885" i="16" s="1"/>
  <c r="AJ878" i="16"/>
  <c r="V878" i="16"/>
  <c r="AJ870" i="16"/>
  <c r="AJ868" i="16"/>
  <c r="J866" i="16"/>
  <c r="AU863" i="16"/>
  <c r="AG863" i="16"/>
  <c r="AU860" i="16"/>
  <c r="Y859" i="16"/>
  <c r="Z859" i="16" s="1"/>
  <c r="AO577" i="16"/>
  <c r="AP577" i="16" s="1"/>
  <c r="J888" i="16"/>
  <c r="AC881" i="16"/>
  <c r="AD881" i="16" s="1"/>
  <c r="AJ880" i="16"/>
  <c r="AC879" i="16"/>
  <c r="AD879" i="16" s="1"/>
  <c r="Y877" i="16"/>
  <c r="Z877" i="16" s="1"/>
  <c r="Y874" i="16"/>
  <c r="Z874" i="16" s="1"/>
  <c r="J869" i="16"/>
  <c r="AG865" i="16"/>
  <c r="J863" i="16"/>
  <c r="V862" i="16"/>
  <c r="Y861" i="16"/>
  <c r="Z861" i="16" s="1"/>
  <c r="Y856" i="16"/>
  <c r="Z856" i="16" s="1"/>
  <c r="V846" i="16"/>
  <c r="J845" i="16"/>
  <c r="J841" i="16"/>
  <c r="Y838" i="16"/>
  <c r="Z838" i="16" s="1"/>
  <c r="AG837" i="16"/>
  <c r="AC832" i="16"/>
  <c r="AD832" i="16" s="1"/>
  <c r="J832" i="16"/>
  <c r="Y828" i="16"/>
  <c r="Z828" i="16" s="1"/>
  <c r="Y826" i="16"/>
  <c r="Z826" i="16" s="1"/>
  <c r="AU821" i="16"/>
  <c r="Y814" i="16"/>
  <c r="Z814" i="16" s="1"/>
  <c r="AC812" i="16"/>
  <c r="AD812" i="16" s="1"/>
  <c r="Y808" i="16"/>
  <c r="Z808" i="16" s="1"/>
  <c r="V799" i="16"/>
  <c r="AU797" i="16"/>
  <c r="AJ794" i="16"/>
  <c r="V794" i="16"/>
  <c r="AP792" i="16"/>
  <c r="J790" i="16"/>
  <c r="AC785" i="16"/>
  <c r="AD785" i="16" s="1"/>
  <c r="AJ784" i="16"/>
  <c r="J783" i="16"/>
  <c r="Y782" i="16"/>
  <c r="Z782" i="16" s="1"/>
  <c r="J781" i="16"/>
  <c r="AJ780" i="16"/>
  <c r="J779" i="16"/>
  <c r="J776" i="16"/>
  <c r="J772" i="16"/>
  <c r="Y770" i="16"/>
  <c r="Z770" i="16" s="1"/>
  <c r="J769" i="16"/>
  <c r="AU764" i="16"/>
  <c r="J764" i="16"/>
  <c r="Y762" i="16"/>
  <c r="Z762" i="16" s="1"/>
  <c r="J761" i="16"/>
  <c r="S760" i="16"/>
  <c r="AJ755" i="16"/>
  <c r="AP754" i="16"/>
  <c r="Y753" i="16"/>
  <c r="Z753" i="16" s="1"/>
  <c r="J752" i="16"/>
  <c r="AO746" i="16"/>
  <c r="AP746" i="16" s="1"/>
  <c r="AU736" i="16"/>
  <c r="AJ733" i="16"/>
  <c r="AJ727" i="16"/>
  <c r="R708" i="16"/>
  <c r="AU954" i="16"/>
  <c r="J949" i="16"/>
  <c r="R933" i="16"/>
  <c r="AJ929" i="16"/>
  <c r="J926" i="16"/>
  <c r="J921" i="16"/>
  <c r="R918" i="16"/>
  <c r="Y914" i="16"/>
  <c r="Z914" i="16" s="1"/>
  <c r="Y911" i="16"/>
  <c r="Z911" i="16" s="1"/>
  <c r="J908" i="16"/>
  <c r="J906" i="16"/>
  <c r="AC904" i="16"/>
  <c r="AD904" i="16" s="1"/>
  <c r="J900" i="16"/>
  <c r="J895" i="16"/>
  <c r="AJ894" i="16"/>
  <c r="AJ891" i="16"/>
  <c r="Y881" i="16"/>
  <c r="Z881" i="16" s="1"/>
  <c r="AU880" i="16"/>
  <c r="AG880" i="16"/>
  <c r="Y879" i="16"/>
  <c r="Z879" i="16" s="1"/>
  <c r="J878" i="16"/>
  <c r="AC872" i="16"/>
  <c r="AD872" i="16" s="1"/>
  <c r="Y869" i="16"/>
  <c r="Z869" i="16" s="1"/>
  <c r="Y866" i="16"/>
  <c r="Z866" i="16" s="1"/>
  <c r="AC865" i="16"/>
  <c r="AD865" i="16" s="1"/>
  <c r="AG864" i="16"/>
  <c r="AG862" i="16"/>
  <c r="J862" i="16"/>
  <c r="Y860" i="16"/>
  <c r="Z860" i="16" s="1"/>
  <c r="J857" i="16"/>
  <c r="J855" i="16"/>
  <c r="AJ854" i="16"/>
  <c r="V854" i="16"/>
  <c r="AG849" i="16"/>
  <c r="AJ847" i="16"/>
  <c r="AP846" i="16"/>
  <c r="AU844" i="16"/>
  <c r="Y841" i="16"/>
  <c r="Z841" i="16" s="1"/>
  <c r="J837" i="16"/>
  <c r="Y830" i="16"/>
  <c r="Z830" i="16" s="1"/>
  <c r="R828" i="16"/>
  <c r="J825" i="16"/>
  <c r="AJ822" i="16"/>
  <c r="AJ819" i="16"/>
  <c r="AU817" i="16"/>
  <c r="J817" i="16"/>
  <c r="AJ816" i="16"/>
  <c r="AC815" i="16"/>
  <c r="AD815" i="16" s="1"/>
  <c r="J815" i="16"/>
  <c r="Y813" i="16"/>
  <c r="Z813" i="16" s="1"/>
  <c r="Y812" i="16"/>
  <c r="Z812" i="16" s="1"/>
  <c r="AJ808" i="16"/>
  <c r="AC807" i="16"/>
  <c r="AD807" i="16" s="1"/>
  <c r="AC801" i="16"/>
  <c r="AD801" i="16" s="1"/>
  <c r="J801" i="16"/>
  <c r="AJ798" i="16"/>
  <c r="AG796" i="16"/>
  <c r="AJ793" i="16"/>
  <c r="AC789" i="16"/>
  <c r="AD789" i="16" s="1"/>
  <c r="Y788" i="16"/>
  <c r="Z788" i="16" s="1"/>
  <c r="AJ786" i="16"/>
  <c r="V786" i="16"/>
  <c r="AG784" i="16"/>
  <c r="J778" i="16"/>
  <c r="R775" i="16"/>
  <c r="Y772" i="16"/>
  <c r="Z772" i="16" s="1"/>
  <c r="J771" i="16"/>
  <c r="Y769" i="16"/>
  <c r="Z769" i="16" s="1"/>
  <c r="J766" i="16"/>
  <c r="Y764" i="16"/>
  <c r="Z764" i="16" s="1"/>
  <c r="AU763" i="16"/>
  <c r="J763" i="16"/>
  <c r="Y761" i="16"/>
  <c r="Z761" i="16" s="1"/>
  <c r="AJ759" i="16"/>
  <c r="AC758" i="16"/>
  <c r="AD758" i="16" s="1"/>
  <c r="Y748" i="16"/>
  <c r="Z748" i="16" s="1"/>
  <c r="AU745" i="16"/>
  <c r="AC743" i="16"/>
  <c r="AD743" i="16" s="1"/>
  <c r="AC728" i="16"/>
  <c r="AD728" i="16" s="1"/>
  <c r="Y723" i="16"/>
  <c r="Z723" i="16" s="1"/>
  <c r="Y720" i="16"/>
  <c r="Z720" i="16" s="1"/>
  <c r="AG719" i="16"/>
  <c r="AJ718" i="16"/>
  <c r="Y717" i="16"/>
  <c r="Z717" i="16" s="1"/>
  <c r="AU716" i="16"/>
  <c r="S716" i="16"/>
  <c r="J708" i="16"/>
  <c r="Y865" i="16"/>
  <c r="Z865" i="16" s="1"/>
  <c r="AU856" i="16"/>
  <c r="AJ851" i="16"/>
  <c r="AC833" i="16"/>
  <c r="AD833" i="16" s="1"/>
  <c r="Y825" i="16"/>
  <c r="Z825" i="16" s="1"/>
  <c r="AU816" i="16"/>
  <c r="AG808" i="16"/>
  <c r="J784" i="16"/>
  <c r="AJ774" i="16"/>
  <c r="AC897" i="16"/>
  <c r="AD897" i="16" s="1"/>
  <c r="AU896" i="16"/>
  <c r="Y892" i="16"/>
  <c r="Z892" i="16" s="1"/>
  <c r="J891" i="16"/>
  <c r="J889" i="16"/>
  <c r="AJ888" i="16"/>
  <c r="AJ883" i="16"/>
  <c r="Y878" i="16"/>
  <c r="Z878" i="16" s="1"/>
  <c r="AU877" i="16"/>
  <c r="Y868" i="16"/>
  <c r="Z868" i="16" s="1"/>
  <c r="AU867" i="16"/>
  <c r="J867" i="16"/>
  <c r="AC864" i="16"/>
  <c r="AD864" i="16" s="1"/>
  <c r="AG860" i="16"/>
  <c r="AJ857" i="16"/>
  <c r="J854" i="16"/>
  <c r="Y850" i="16"/>
  <c r="Z850" i="16" s="1"/>
  <c r="AC849" i="16"/>
  <c r="AD849" i="16" s="1"/>
  <c r="AU848" i="16"/>
  <c r="AC840" i="16"/>
  <c r="AD840" i="16" s="1"/>
  <c r="AJ839" i="16"/>
  <c r="AU838" i="16"/>
  <c r="Y835" i="16"/>
  <c r="Z835" i="16" s="1"/>
  <c r="Y833" i="16"/>
  <c r="Z833" i="16" s="1"/>
  <c r="AU828" i="16"/>
  <c r="AJ818" i="16"/>
  <c r="AJ815" i="16"/>
  <c r="AJ807" i="16"/>
  <c r="AG806" i="16"/>
  <c r="AJ805" i="16"/>
  <c r="R805" i="16"/>
  <c r="J804" i="16"/>
  <c r="AG798" i="16"/>
  <c r="J796" i="16"/>
  <c r="J793" i="16"/>
  <c r="J789" i="16"/>
  <c r="J786" i="16"/>
  <c r="R783" i="16"/>
  <c r="V779" i="16"/>
  <c r="Y778" i="16"/>
  <c r="Z778" i="16" s="1"/>
  <c r="J775" i="16"/>
  <c r="Y768" i="16"/>
  <c r="Z768" i="16" s="1"/>
  <c r="V764" i="16"/>
  <c r="AU762" i="16"/>
  <c r="Y760" i="16"/>
  <c r="Z760" i="16" s="1"/>
  <c r="AG759" i="16"/>
  <c r="AJ754" i="16"/>
  <c r="V752" i="16"/>
  <c r="AG750" i="16"/>
  <c r="Y749" i="16"/>
  <c r="Z749" i="16" s="1"/>
  <c r="Y745" i="16"/>
  <c r="Z745" i="16" s="1"/>
  <c r="AG744" i="16"/>
  <c r="Y743" i="16"/>
  <c r="Z743" i="16" s="1"/>
  <c r="Y712" i="16"/>
  <c r="Z712" i="16" s="1"/>
  <c r="S709" i="16"/>
  <c r="AJ846" i="16"/>
  <c r="AU839" i="16"/>
  <c r="AU827" i="16"/>
  <c r="Y820" i="16"/>
  <c r="Z820" i="16" s="1"/>
  <c r="AU779" i="16"/>
  <c r="AJ771" i="16"/>
  <c r="AG720" i="16"/>
  <c r="AO399" i="16"/>
  <c r="AP399" i="16" s="1"/>
  <c r="AO144" i="16"/>
  <c r="AP144" i="16" s="1"/>
  <c r="AJ753" i="16"/>
  <c r="J744" i="16"/>
  <c r="Y740" i="16"/>
  <c r="Z740" i="16" s="1"/>
  <c r="AG737" i="16"/>
  <c r="Y733" i="16"/>
  <c r="Z733" i="16" s="1"/>
  <c r="J723" i="16"/>
  <c r="J720" i="16"/>
  <c r="AU717" i="16"/>
  <c r="AC711" i="16"/>
  <c r="AD711" i="16" s="1"/>
  <c r="J711" i="16"/>
  <c r="AG710" i="16"/>
  <c r="AJ705" i="16"/>
  <c r="Y704" i="16"/>
  <c r="Z704" i="16" s="1"/>
  <c r="AJ702" i="16"/>
  <c r="AC701" i="16"/>
  <c r="AD701" i="16" s="1"/>
  <c r="Y699" i="16"/>
  <c r="Z699" i="16" s="1"/>
  <c r="AJ697" i="16"/>
  <c r="AC692" i="16"/>
  <c r="AD692" i="16" s="1"/>
  <c r="Y690" i="16"/>
  <c r="Z690" i="16" s="1"/>
  <c r="J689" i="16"/>
  <c r="AG686" i="16"/>
  <c r="J684" i="16"/>
  <c r="AU681" i="16"/>
  <c r="R681" i="16"/>
  <c r="AJ678" i="16"/>
  <c r="Y672" i="16"/>
  <c r="Z672" i="16" s="1"/>
  <c r="Y667" i="16"/>
  <c r="Z667" i="16" s="1"/>
  <c r="AJ666" i="16"/>
  <c r="AU662" i="16"/>
  <c r="J660" i="16"/>
  <c r="Y654" i="16"/>
  <c r="Z654" i="16" s="1"/>
  <c r="AU653" i="16"/>
  <c r="J641" i="16"/>
  <c r="R636" i="16"/>
  <c r="J635" i="16"/>
  <c r="AJ632" i="16"/>
  <c r="AC631" i="16"/>
  <c r="AD631" i="16" s="1"/>
  <c r="Y629" i="16"/>
  <c r="Z629" i="16" s="1"/>
  <c r="J622" i="16"/>
  <c r="Y614" i="16"/>
  <c r="Z614" i="16" s="1"/>
  <c r="Y606" i="16"/>
  <c r="Z606" i="16" s="1"/>
  <c r="AU600" i="16"/>
  <c r="J600" i="16"/>
  <c r="AJ596" i="16"/>
  <c r="AC595" i="16"/>
  <c r="AD595" i="16" s="1"/>
  <c r="AJ594" i="16"/>
  <c r="J590" i="16"/>
  <c r="AC587" i="16"/>
  <c r="AD587" i="16" s="1"/>
  <c r="AJ586" i="16"/>
  <c r="AO554" i="16"/>
  <c r="AP554" i="16" s="1"/>
  <c r="Y537" i="16"/>
  <c r="Z537" i="16" s="1"/>
  <c r="Y528" i="16"/>
  <c r="Z528" i="16" s="1"/>
  <c r="AP662" i="16"/>
  <c r="AG500" i="16"/>
  <c r="AU705" i="16"/>
  <c r="AJ704" i="16"/>
  <c r="AJ699" i="16"/>
  <c r="AU697" i="16"/>
  <c r="AJ696" i="16"/>
  <c r="R696" i="16"/>
  <c r="S693" i="16"/>
  <c r="J691" i="16"/>
  <c r="Y687" i="16"/>
  <c r="Z687" i="16" s="1"/>
  <c r="J686" i="16"/>
  <c r="AJ685" i="16"/>
  <c r="AU683" i="16"/>
  <c r="AJ680" i="16"/>
  <c r="R680" i="16"/>
  <c r="V672" i="16"/>
  <c r="AU668" i="16"/>
  <c r="AJ667" i="16"/>
  <c r="AG666" i="16"/>
  <c r="Y665" i="16"/>
  <c r="Z665" i="16" s="1"/>
  <c r="AJ663" i="16"/>
  <c r="J662" i="16"/>
  <c r="Y658" i="16"/>
  <c r="Z658" i="16" s="1"/>
  <c r="AU657" i="16"/>
  <c r="AJ654" i="16"/>
  <c r="J653" i="16"/>
  <c r="R652" i="16"/>
  <c r="AU650" i="16"/>
  <c r="AG650" i="16"/>
  <c r="Y649" i="16"/>
  <c r="Z649" i="16" s="1"/>
  <c r="S647" i="16"/>
  <c r="AJ645" i="16"/>
  <c r="J644" i="16"/>
  <c r="AU640" i="16"/>
  <c r="AJ639" i="16"/>
  <c r="S639" i="16"/>
  <c r="Y637" i="16"/>
  <c r="Z637" i="16" s="1"/>
  <c r="J633" i="16"/>
  <c r="J626" i="16"/>
  <c r="AU618" i="16"/>
  <c r="J613" i="16"/>
  <c r="J607" i="16"/>
  <c r="J597" i="16"/>
  <c r="J589" i="16"/>
  <c r="J581" i="16"/>
  <c r="AJ555" i="16"/>
  <c r="Y512" i="16"/>
  <c r="Z512" i="16" s="1"/>
  <c r="AJ637" i="16"/>
  <c r="AJ635" i="16"/>
  <c r="AG632" i="16"/>
  <c r="Y628" i="16"/>
  <c r="Z628" i="16" s="1"/>
  <c r="Y624" i="16"/>
  <c r="Z624" i="16" s="1"/>
  <c r="Y622" i="16"/>
  <c r="Z622" i="16" s="1"/>
  <c r="J621" i="16"/>
  <c r="Y619" i="16"/>
  <c r="Z619" i="16" s="1"/>
  <c r="Y616" i="16"/>
  <c r="Z616" i="16" s="1"/>
  <c r="AC613" i="16"/>
  <c r="AD613" i="16" s="1"/>
  <c r="AC611" i="16"/>
  <c r="AD611" i="16" s="1"/>
  <c r="AJ610" i="16"/>
  <c r="AU609" i="16"/>
  <c r="AP602" i="16"/>
  <c r="J596" i="16"/>
  <c r="AU588" i="16"/>
  <c r="AG588" i="16"/>
  <c r="AO578" i="16"/>
  <c r="AP578" i="16" s="1"/>
  <c r="AG565" i="16"/>
  <c r="AU505" i="16"/>
  <c r="S728" i="16"/>
  <c r="AJ723" i="16"/>
  <c r="R715" i="16"/>
  <c r="AJ711" i="16"/>
  <c r="Y708" i="16"/>
  <c r="Z708" i="16" s="1"/>
  <c r="V701" i="16"/>
  <c r="AJ698" i="16"/>
  <c r="Y695" i="16"/>
  <c r="Z695" i="16" s="1"/>
  <c r="Y689" i="16"/>
  <c r="Z689" i="16" s="1"/>
  <c r="AU685" i="16"/>
  <c r="AJ684" i="16"/>
  <c r="AJ682" i="16"/>
  <c r="AU680" i="16"/>
  <c r="AC675" i="16"/>
  <c r="AD675" i="16" s="1"/>
  <c r="V669" i="16"/>
  <c r="AJ665" i="16"/>
  <c r="AJ658" i="16"/>
  <c r="AJ656" i="16"/>
  <c r="S656" i="16"/>
  <c r="AU652" i="16"/>
  <c r="AP535" i="16"/>
  <c r="J494" i="16"/>
  <c r="AJ735" i="16"/>
  <c r="Y729" i="16"/>
  <c r="Z729" i="16" s="1"/>
  <c r="Y727" i="16"/>
  <c r="Z727" i="16" s="1"/>
  <c r="J699" i="16"/>
  <c r="J696" i="16"/>
  <c r="AJ692" i="16"/>
  <c r="Y691" i="16"/>
  <c r="Z691" i="16" s="1"/>
  <c r="Y683" i="16"/>
  <c r="Z683" i="16" s="1"/>
  <c r="J672" i="16"/>
  <c r="AG669" i="16"/>
  <c r="Y664" i="16"/>
  <c r="Z664" i="16" s="1"/>
  <c r="Y662" i="16"/>
  <c r="Z662" i="16" s="1"/>
  <c r="J661" i="16"/>
  <c r="AJ651" i="16"/>
  <c r="AU647" i="16"/>
  <c r="J645" i="16"/>
  <c r="S641" i="16"/>
  <c r="Y640" i="16"/>
  <c r="Z640" i="16" s="1"/>
  <c r="AU637" i="16"/>
  <c r="AC634" i="16"/>
  <c r="AD634" i="16" s="1"/>
  <c r="J632" i="16"/>
  <c r="Y630" i="16"/>
  <c r="Z630" i="16" s="1"/>
  <c r="AJ628" i="16"/>
  <c r="R624" i="16"/>
  <c r="AJ622" i="16"/>
  <c r="AJ619" i="16"/>
  <c r="Y618" i="16"/>
  <c r="Z618" i="16" s="1"/>
  <c r="AU617" i="16"/>
  <c r="Y613" i="16"/>
  <c r="Z613" i="16" s="1"/>
  <c r="AG608" i="16"/>
  <c r="AC606" i="16"/>
  <c r="AD606" i="16" s="1"/>
  <c r="J606" i="16"/>
  <c r="AJ605" i="16"/>
  <c r="Y602" i="16"/>
  <c r="Z602" i="16" s="1"/>
  <c r="J601" i="16"/>
  <c r="V600" i="16"/>
  <c r="Y599" i="16"/>
  <c r="Z599" i="16" s="1"/>
  <c r="AC598" i="16"/>
  <c r="AD598" i="16" s="1"/>
  <c r="AU593" i="16"/>
  <c r="Y584" i="16"/>
  <c r="Z584" i="16" s="1"/>
  <c r="AU577" i="16"/>
  <c r="AU665" i="16"/>
  <c r="AU656" i="16"/>
  <c r="AC654" i="16"/>
  <c r="AD654" i="16" s="1"/>
  <c r="Y650" i="16"/>
  <c r="Z650" i="16" s="1"/>
  <c r="AU649" i="16"/>
  <c r="AJ640" i="16"/>
  <c r="J637" i="16"/>
  <c r="Y609" i="16"/>
  <c r="Z609" i="16" s="1"/>
  <c r="AJ581" i="16"/>
  <c r="Y574" i="16"/>
  <c r="Z574" i="16" s="1"/>
  <c r="J561" i="16"/>
  <c r="AJ560" i="16"/>
  <c r="Y549" i="16"/>
  <c r="Z549" i="16" s="1"/>
  <c r="AJ547" i="16"/>
  <c r="V547" i="16"/>
  <c r="Y544" i="16"/>
  <c r="Z544" i="16" s="1"/>
  <c r="S533" i="16"/>
  <c r="J532" i="16"/>
  <c r="R531" i="16"/>
  <c r="AC528" i="16"/>
  <c r="AD528" i="16" s="1"/>
  <c r="AJ527" i="16"/>
  <c r="Y517" i="16"/>
  <c r="Z517" i="16" s="1"/>
  <c r="AJ515" i="16"/>
  <c r="AJ513" i="16"/>
  <c r="AJ511" i="16"/>
  <c r="AC510" i="16"/>
  <c r="AD510" i="16" s="1"/>
  <c r="AG509" i="16"/>
  <c r="AJ506" i="16"/>
  <c r="AJ504" i="16"/>
  <c r="AJ502" i="16"/>
  <c r="AJ495" i="16"/>
  <c r="AU491" i="16"/>
  <c r="AC490" i="16"/>
  <c r="AD490" i="16" s="1"/>
  <c r="AO482" i="16"/>
  <c r="AP482" i="16" s="1"/>
  <c r="Y475" i="16"/>
  <c r="Z475" i="16" s="1"/>
  <c r="AJ472" i="16"/>
  <c r="AG583" i="16"/>
  <c r="J569" i="16"/>
  <c r="AJ568" i="16"/>
  <c r="J566" i="16"/>
  <c r="AJ559" i="16"/>
  <c r="AC548" i="16"/>
  <c r="AD548" i="16" s="1"/>
  <c r="J548" i="16"/>
  <c r="AJ544" i="16"/>
  <c r="J542" i="16"/>
  <c r="AG539" i="16"/>
  <c r="J539" i="16"/>
  <c r="AJ534" i="16"/>
  <c r="J530" i="16"/>
  <c r="AJ529" i="16"/>
  <c r="AU525" i="16"/>
  <c r="R524" i="16"/>
  <c r="AC523" i="16"/>
  <c r="AD523" i="16" s="1"/>
  <c r="J518" i="16"/>
  <c r="R515" i="16"/>
  <c r="J514" i="16"/>
  <c r="AU509" i="16"/>
  <c r="AJ508" i="16"/>
  <c r="Y503" i="16"/>
  <c r="Z503" i="16" s="1"/>
  <c r="J500" i="16"/>
  <c r="AC482" i="16"/>
  <c r="AD482" i="16" s="1"/>
  <c r="AU481" i="16"/>
  <c r="AP479" i="16"/>
  <c r="J479" i="16"/>
  <c r="Y477" i="16"/>
  <c r="Z477" i="16" s="1"/>
  <c r="AG570" i="16"/>
  <c r="Y569" i="16"/>
  <c r="Z569" i="16" s="1"/>
  <c r="V567" i="16"/>
  <c r="AJ561" i="16"/>
  <c r="J560" i="16"/>
  <c r="Y558" i="16"/>
  <c r="Z558" i="16" s="1"/>
  <c r="J557" i="16"/>
  <c r="AJ556" i="16"/>
  <c r="AJ554" i="16"/>
  <c r="AU550" i="16"/>
  <c r="AJ540" i="16"/>
  <c r="AG536" i="16"/>
  <c r="J535" i="16"/>
  <c r="V534" i="16"/>
  <c r="J533" i="16"/>
  <c r="Y530" i="16"/>
  <c r="Z530" i="16" s="1"/>
  <c r="Y523" i="16"/>
  <c r="Z523" i="16" s="1"/>
  <c r="AU506" i="16"/>
  <c r="AU504" i="16"/>
  <c r="J502" i="16"/>
  <c r="AG499" i="16"/>
  <c r="J493" i="16"/>
  <c r="Y487" i="16"/>
  <c r="Z487" i="16" s="1"/>
  <c r="AJ480" i="16"/>
  <c r="AO456" i="16"/>
  <c r="AP456" i="16" s="1"/>
  <c r="J568" i="16"/>
  <c r="J565" i="16"/>
  <c r="AC557" i="16"/>
  <c r="AD557" i="16" s="1"/>
  <c r="AU556" i="16"/>
  <c r="Y553" i="16"/>
  <c r="Z553" i="16" s="1"/>
  <c r="Y551" i="16"/>
  <c r="Z551" i="16" s="1"/>
  <c r="J544" i="16"/>
  <c r="AJ543" i="16"/>
  <c r="Y542" i="16"/>
  <c r="Z542" i="16" s="1"/>
  <c r="J541" i="16"/>
  <c r="AU538" i="16"/>
  <c r="AU536" i="16"/>
  <c r="J531" i="16"/>
  <c r="AJ530" i="16"/>
  <c r="AG529" i="16"/>
  <c r="J529" i="16"/>
  <c r="AJ528" i="16"/>
  <c r="V528" i="16"/>
  <c r="AJ526" i="16"/>
  <c r="J524" i="16"/>
  <c r="AU521" i="16"/>
  <c r="Y520" i="16"/>
  <c r="Z520" i="16" s="1"/>
  <c r="V519" i="16"/>
  <c r="AU517" i="16"/>
  <c r="AJ516" i="16"/>
  <c r="J515" i="16"/>
  <c r="J513" i="16"/>
  <c r="AJ512" i="16"/>
  <c r="AJ510" i="16"/>
  <c r="R510" i="16"/>
  <c r="AU508" i="16"/>
  <c r="AJ503" i="16"/>
  <c r="AG501" i="16"/>
  <c r="J497" i="16"/>
  <c r="Y489" i="16"/>
  <c r="Z489" i="16" s="1"/>
  <c r="AU488" i="16"/>
  <c r="AG488" i="16"/>
  <c r="J486" i="16"/>
  <c r="AC483" i="16"/>
  <c r="AD483" i="16" s="1"/>
  <c r="J481" i="16"/>
  <c r="Y476" i="16"/>
  <c r="Z476" i="16" s="1"/>
  <c r="AU475" i="16"/>
  <c r="AC567" i="16"/>
  <c r="AD567" i="16" s="1"/>
  <c r="J556" i="16"/>
  <c r="Y555" i="16"/>
  <c r="Z555" i="16" s="1"/>
  <c r="AJ553" i="16"/>
  <c r="AG552" i="16"/>
  <c r="Y550" i="16"/>
  <c r="Z550" i="16" s="1"/>
  <c r="AC546" i="16"/>
  <c r="AD546" i="16" s="1"/>
  <c r="J546" i="16"/>
  <c r="AJ533" i="16"/>
  <c r="AU530" i="16"/>
  <c r="AU526" i="16"/>
  <c r="AJ520" i="16"/>
  <c r="AC517" i="16"/>
  <c r="AD517" i="16" s="1"/>
  <c r="Y513" i="16"/>
  <c r="Z513" i="16" s="1"/>
  <c r="AU512" i="16"/>
  <c r="V505" i="16"/>
  <c r="AG503" i="16"/>
  <c r="Y502" i="16"/>
  <c r="Z502" i="16" s="1"/>
  <c r="J501" i="16"/>
  <c r="R500" i="16"/>
  <c r="AU494" i="16"/>
  <c r="J492" i="16"/>
  <c r="AJ491" i="16"/>
  <c r="AG490" i="16"/>
  <c r="AJ489" i="16"/>
  <c r="J488" i="16"/>
  <c r="J485" i="16"/>
  <c r="Y483" i="16"/>
  <c r="Z483" i="16" s="1"/>
  <c r="AU482" i="16"/>
  <c r="Y481" i="16"/>
  <c r="Z481" i="16" s="1"/>
  <c r="J480" i="16"/>
  <c r="AJ479" i="16"/>
  <c r="AC478" i="16"/>
  <c r="AD478" i="16" s="1"/>
  <c r="AC471" i="16"/>
  <c r="AD471" i="16" s="1"/>
  <c r="AJ470" i="16"/>
  <c r="R464" i="16"/>
  <c r="AU487" i="16"/>
  <c r="S479" i="16"/>
  <c r="AU477" i="16"/>
  <c r="S476" i="16"/>
  <c r="J469" i="16"/>
  <c r="AC464" i="16"/>
  <c r="AD464" i="16" s="1"/>
  <c r="J461" i="16"/>
  <c r="R457" i="16"/>
  <c r="J455" i="16"/>
  <c r="AU450" i="16"/>
  <c r="J450" i="16"/>
  <c r="Y449" i="16"/>
  <c r="Z449" i="16" s="1"/>
  <c r="AP448" i="16"/>
  <c r="AG445" i="16"/>
  <c r="AU442" i="16"/>
  <c r="Y441" i="16"/>
  <c r="Z441" i="16" s="1"/>
  <c r="AC440" i="16"/>
  <c r="AD440" i="16" s="1"/>
  <c r="J440" i="16"/>
  <c r="Y438" i="16"/>
  <c r="Z438" i="16" s="1"/>
  <c r="AG437" i="16"/>
  <c r="J435" i="16"/>
  <c r="AJ432" i="16"/>
  <c r="S432" i="16"/>
  <c r="J427" i="16"/>
  <c r="J425" i="16"/>
  <c r="AU422" i="16"/>
  <c r="AJ413" i="16"/>
  <c r="R411" i="16"/>
  <c r="Y404" i="16"/>
  <c r="Z404" i="16" s="1"/>
  <c r="AU402" i="16"/>
  <c r="AJ400" i="16"/>
  <c r="R400" i="16"/>
  <c r="AJ392" i="16"/>
  <c r="AG391" i="16"/>
  <c r="Y363" i="16"/>
  <c r="Z363" i="16" s="1"/>
  <c r="R352" i="16"/>
  <c r="Y351" i="16"/>
  <c r="Z351" i="16" s="1"/>
  <c r="J343" i="16"/>
  <c r="AC338" i="16"/>
  <c r="AD338" i="16" s="1"/>
  <c r="Y325" i="16"/>
  <c r="Z325" i="16" s="1"/>
  <c r="Y464" i="16"/>
  <c r="Z464" i="16" s="1"/>
  <c r="AU457" i="16"/>
  <c r="Y453" i="16"/>
  <c r="Z453" i="16" s="1"/>
  <c r="Y433" i="16"/>
  <c r="Z433" i="16" s="1"/>
  <c r="Y425" i="16"/>
  <c r="Z425" i="16" s="1"/>
  <c r="J424" i="16"/>
  <c r="Y410" i="16"/>
  <c r="Z410" i="16" s="1"/>
  <c r="AU409" i="16"/>
  <c r="AJ408" i="16"/>
  <c r="J405" i="16"/>
  <c r="Y399" i="16"/>
  <c r="Z399" i="16" s="1"/>
  <c r="AO391" i="16"/>
  <c r="AP391" i="16" s="1"/>
  <c r="AJ389" i="16"/>
  <c r="AC388" i="16"/>
  <c r="AD388" i="16" s="1"/>
  <c r="AU372" i="16"/>
  <c r="V475" i="16"/>
  <c r="AU470" i="16"/>
  <c r="AG470" i="16"/>
  <c r="AJ469" i="16"/>
  <c r="Y467" i="16"/>
  <c r="Z467" i="16" s="1"/>
  <c r="AC466" i="16"/>
  <c r="AD466" i="16" s="1"/>
  <c r="AG465" i="16"/>
  <c r="AG459" i="16"/>
  <c r="Y458" i="16"/>
  <c r="Z458" i="16" s="1"/>
  <c r="J457" i="16"/>
  <c r="J452" i="16"/>
  <c r="Y448" i="16"/>
  <c r="Z448" i="16" s="1"/>
  <c r="J444" i="16"/>
  <c r="J439" i="16"/>
  <c r="AG438" i="16"/>
  <c r="AG436" i="16"/>
  <c r="AU429" i="16"/>
  <c r="AJ428" i="16"/>
  <c r="Y420" i="16"/>
  <c r="Z420" i="16" s="1"/>
  <c r="AU413" i="16"/>
  <c r="Y412" i="16"/>
  <c r="Z412" i="16" s="1"/>
  <c r="AJ410" i="16"/>
  <c r="AG406" i="16"/>
  <c r="AG404" i="16"/>
  <c r="V354" i="16"/>
  <c r="AU283" i="16"/>
  <c r="J472" i="16"/>
  <c r="J470" i="16"/>
  <c r="AJ467" i="16"/>
  <c r="Y460" i="16"/>
  <c r="Z460" i="16" s="1"/>
  <c r="AU459" i="16"/>
  <c r="AJ458" i="16"/>
  <c r="AG453" i="16"/>
  <c r="AU441" i="16"/>
  <c r="R440" i="16"/>
  <c r="J436" i="16"/>
  <c r="AG431" i="16"/>
  <c r="AJ422" i="16"/>
  <c r="AC421" i="16"/>
  <c r="AD421" i="16" s="1"/>
  <c r="J421" i="16"/>
  <c r="J413" i="16"/>
  <c r="AU408" i="16"/>
  <c r="J402" i="16"/>
  <c r="AU399" i="16"/>
  <c r="AC395" i="16"/>
  <c r="AD395" i="16" s="1"/>
  <c r="J382" i="16"/>
  <c r="Y355" i="16"/>
  <c r="Z355" i="16" s="1"/>
  <c r="AU346" i="16"/>
  <c r="AJ468" i="16"/>
  <c r="AJ466" i="16"/>
  <c r="AU431" i="16"/>
  <c r="R430" i="16"/>
  <c r="Y429" i="16"/>
  <c r="Z429" i="16" s="1"/>
  <c r="J423" i="16"/>
  <c r="Y421" i="16"/>
  <c r="Z421" i="16" s="1"/>
  <c r="AU417" i="16"/>
  <c r="AU412" i="16"/>
  <c r="AU410" i="16"/>
  <c r="AG403" i="16"/>
  <c r="AG401" i="16"/>
  <c r="AU397" i="16"/>
  <c r="J397" i="16"/>
  <c r="Y395" i="16"/>
  <c r="Z395" i="16" s="1"/>
  <c r="AJ388" i="16"/>
  <c r="AU386" i="16"/>
  <c r="J386" i="16"/>
  <c r="AJ380" i="16"/>
  <c r="Y371" i="16"/>
  <c r="Z371" i="16" s="1"/>
  <c r="J370" i="16"/>
  <c r="AU338" i="16"/>
  <c r="Y339" i="16"/>
  <c r="Z339" i="16" s="1"/>
  <c r="AC335" i="16"/>
  <c r="AD335" i="16" s="1"/>
  <c r="AC333" i="16"/>
  <c r="AD333" i="16" s="1"/>
  <c r="R327" i="16"/>
  <c r="J326" i="16"/>
  <c r="AJ325" i="16"/>
  <c r="R323" i="16"/>
  <c r="J322" i="16"/>
  <c r="J314" i="16"/>
  <c r="AJ313" i="16"/>
  <c r="J300" i="16"/>
  <c r="AU290" i="16"/>
  <c r="J290" i="16"/>
  <c r="AJ275" i="16"/>
  <c r="S275" i="16"/>
  <c r="J274" i="16"/>
  <c r="R254" i="16"/>
  <c r="Y253" i="16"/>
  <c r="Z253" i="16" s="1"/>
  <c r="J400" i="16"/>
  <c r="AJ397" i="16"/>
  <c r="Y396" i="16"/>
  <c r="Z396" i="16" s="1"/>
  <c r="AU395" i="16"/>
  <c r="J391" i="16"/>
  <c r="AJ390" i="16"/>
  <c r="Y387" i="16"/>
  <c r="Z387" i="16" s="1"/>
  <c r="Y384" i="16"/>
  <c r="Z384" i="16" s="1"/>
  <c r="Y382" i="16"/>
  <c r="Z382" i="16" s="1"/>
  <c r="Y378" i="16"/>
  <c r="Z378" i="16" s="1"/>
  <c r="S375" i="16"/>
  <c r="Y373" i="16"/>
  <c r="Z373" i="16" s="1"/>
  <c r="AC370" i="16"/>
  <c r="AD370" i="16" s="1"/>
  <c r="AJ369" i="16"/>
  <c r="AU366" i="16"/>
  <c r="Y365" i="16"/>
  <c r="Z365" i="16" s="1"/>
  <c r="Y357" i="16"/>
  <c r="Z357" i="16" s="1"/>
  <c r="AC356" i="16"/>
  <c r="AD356" i="16" s="1"/>
  <c r="J356" i="16"/>
  <c r="J348" i="16"/>
  <c r="Y341" i="16"/>
  <c r="Z341" i="16" s="1"/>
  <c r="J332" i="16"/>
  <c r="Y330" i="16"/>
  <c r="Z330" i="16" s="1"/>
  <c r="AC324" i="16"/>
  <c r="AD324" i="16" s="1"/>
  <c r="Y322" i="16"/>
  <c r="Z322" i="16" s="1"/>
  <c r="AU321" i="16"/>
  <c r="Y317" i="16"/>
  <c r="Z317" i="16" s="1"/>
  <c r="AU316" i="16"/>
  <c r="AJ315" i="16"/>
  <c r="AC314" i="16"/>
  <c r="AD314" i="16" s="1"/>
  <c r="R313" i="16"/>
  <c r="Y312" i="16"/>
  <c r="Z312" i="16" s="1"/>
  <c r="AJ295" i="16"/>
  <c r="Y294" i="16"/>
  <c r="Z294" i="16" s="1"/>
  <c r="Y291" i="16"/>
  <c r="Z291" i="16" s="1"/>
  <c r="J283" i="16"/>
  <c r="AP276" i="16"/>
  <c r="AU258" i="16"/>
  <c r="Y386" i="16"/>
  <c r="Z386" i="16" s="1"/>
  <c r="J385" i="16"/>
  <c r="R384" i="16"/>
  <c r="Y383" i="16"/>
  <c r="Z383" i="16" s="1"/>
  <c r="AC375" i="16"/>
  <c r="AD375" i="16" s="1"/>
  <c r="J374" i="16"/>
  <c r="J358" i="16"/>
  <c r="AJ353" i="16"/>
  <c r="AC350" i="16"/>
  <c r="AD350" i="16" s="1"/>
  <c r="AJ341" i="16"/>
  <c r="AJ330" i="16"/>
  <c r="Y320" i="16"/>
  <c r="Z320" i="16" s="1"/>
  <c r="J311" i="16"/>
  <c r="AC309" i="16"/>
  <c r="AD309" i="16" s="1"/>
  <c r="AJ291" i="16"/>
  <c r="AJ266" i="16"/>
  <c r="Y259" i="16"/>
  <c r="Z259" i="16" s="1"/>
  <c r="S243" i="16"/>
  <c r="AG373" i="16"/>
  <c r="AJ372" i="16"/>
  <c r="R370" i="16"/>
  <c r="Y366" i="16"/>
  <c r="Z366" i="16" s="1"/>
  <c r="AU365" i="16"/>
  <c r="Y364" i="16"/>
  <c r="Z364" i="16" s="1"/>
  <c r="AU363" i="16"/>
  <c r="AJ362" i="16"/>
  <c r="AJ360" i="16"/>
  <c r="AG357" i="16"/>
  <c r="AC354" i="16"/>
  <c r="AD354" i="16" s="1"/>
  <c r="AU353" i="16"/>
  <c r="AG351" i="16"/>
  <c r="Y350" i="16"/>
  <c r="Z350" i="16" s="1"/>
  <c r="AU349" i="16"/>
  <c r="J349" i="16"/>
  <c r="R345" i="16"/>
  <c r="Y344" i="16"/>
  <c r="Z344" i="16" s="1"/>
  <c r="Y340" i="16"/>
  <c r="Z340" i="16" s="1"/>
  <c r="AJ335" i="16"/>
  <c r="J331" i="16"/>
  <c r="Y327" i="16"/>
  <c r="Z327" i="16" s="1"/>
  <c r="Y324" i="16"/>
  <c r="Z324" i="16" s="1"/>
  <c r="V320" i="16"/>
  <c r="AJ314" i="16"/>
  <c r="Y311" i="16"/>
  <c r="Z311" i="16" s="1"/>
  <c r="AJ307" i="16"/>
  <c r="AJ305" i="16"/>
  <c r="AJ297" i="16"/>
  <c r="AC278" i="16"/>
  <c r="AD278" i="16" s="1"/>
  <c r="R268" i="16"/>
  <c r="AU396" i="16"/>
  <c r="AJ391" i="16"/>
  <c r="AU389" i="16"/>
  <c r="Y388" i="16"/>
  <c r="Z388" i="16" s="1"/>
  <c r="Y385" i="16"/>
  <c r="Z385" i="16" s="1"/>
  <c r="J384" i="16"/>
  <c r="Y381" i="16"/>
  <c r="Z381" i="16" s="1"/>
  <c r="J378" i="16"/>
  <c r="AC376" i="16"/>
  <c r="AD376" i="16" s="1"/>
  <c r="J371" i="16"/>
  <c r="J359" i="16"/>
  <c r="J355" i="16"/>
  <c r="J353" i="16"/>
  <c r="J347" i="16"/>
  <c r="R346" i="16"/>
  <c r="J345" i="16"/>
  <c r="AJ344" i="16"/>
  <c r="J341" i="16"/>
  <c r="AG335" i="16"/>
  <c r="AU326" i="16"/>
  <c r="AJ324" i="16"/>
  <c r="Y321" i="16"/>
  <c r="Z321" i="16" s="1"/>
  <c r="AU320" i="16"/>
  <c r="AG312" i="16"/>
  <c r="J312" i="16"/>
  <c r="J287" i="16"/>
  <c r="Y285" i="16"/>
  <c r="Z285" i="16" s="1"/>
  <c r="AC281" i="16"/>
  <c r="AD281" i="16" s="1"/>
  <c r="Y273" i="16"/>
  <c r="Z273" i="16" s="1"/>
  <c r="AC250" i="16"/>
  <c r="AD250" i="16" s="1"/>
  <c r="AJ247" i="16"/>
  <c r="Y304" i="16"/>
  <c r="Z304" i="16" s="1"/>
  <c r="AU303" i="16"/>
  <c r="AG303" i="16"/>
  <c r="AJ302" i="16"/>
  <c r="Y301" i="16"/>
  <c r="Z301" i="16" s="1"/>
  <c r="Y296" i="16"/>
  <c r="Z296" i="16" s="1"/>
  <c r="AG291" i="16"/>
  <c r="AJ287" i="16"/>
  <c r="AU286" i="16"/>
  <c r="J286" i="16"/>
  <c r="AJ279" i="16"/>
  <c r="Y278" i="16"/>
  <c r="Z278" i="16" s="1"/>
  <c r="V271" i="16"/>
  <c r="AC269" i="16"/>
  <c r="AD269" i="16" s="1"/>
  <c r="Y267" i="16"/>
  <c r="Z267" i="16" s="1"/>
  <c r="AJ265" i="16"/>
  <c r="AC258" i="16"/>
  <c r="AD258" i="16" s="1"/>
  <c r="J252" i="16"/>
  <c r="AJ251" i="16"/>
  <c r="AG247" i="16"/>
  <c r="AG241" i="16"/>
  <c r="J240" i="16"/>
  <c r="AJ239" i="16"/>
  <c r="AJ233" i="16"/>
  <c r="AG232" i="16"/>
  <c r="Y229" i="16"/>
  <c r="Z229" i="16" s="1"/>
  <c r="AJ227" i="16"/>
  <c r="V227" i="16"/>
  <c r="AC226" i="16"/>
  <c r="AD226" i="16" s="1"/>
  <c r="J200" i="16"/>
  <c r="AP190" i="16"/>
  <c r="AO152" i="16"/>
  <c r="AP152" i="16" s="1"/>
  <c r="V176" i="16"/>
  <c r="V287" i="16"/>
  <c r="J277" i="16"/>
  <c r="AJ276" i="16"/>
  <c r="S270" i="16"/>
  <c r="Y269" i="16"/>
  <c r="Z269" i="16" s="1"/>
  <c r="AJ267" i="16"/>
  <c r="V267" i="16"/>
  <c r="AC266" i="16"/>
  <c r="AD266" i="16" s="1"/>
  <c r="V250" i="16"/>
  <c r="J245" i="16"/>
  <c r="J241" i="16"/>
  <c r="AU239" i="16"/>
  <c r="Y237" i="16"/>
  <c r="Z237" i="16" s="1"/>
  <c r="AC232" i="16"/>
  <c r="AD232" i="16" s="1"/>
  <c r="AJ224" i="16"/>
  <c r="J223" i="16"/>
  <c r="R218" i="16"/>
  <c r="AU214" i="16"/>
  <c r="AJ195" i="16"/>
  <c r="AC186" i="16"/>
  <c r="AD186" i="16" s="1"/>
  <c r="AC181" i="16"/>
  <c r="AD181" i="16" s="1"/>
  <c r="AJ304" i="16"/>
  <c r="J299" i="16"/>
  <c r="AJ298" i="16"/>
  <c r="AJ296" i="16"/>
  <c r="Y295" i="16"/>
  <c r="Z295" i="16" s="1"/>
  <c r="AC291" i="16"/>
  <c r="AD291" i="16" s="1"/>
  <c r="AU284" i="16"/>
  <c r="J284" i="16"/>
  <c r="Y283" i="16"/>
  <c r="Z283" i="16" s="1"/>
  <c r="AJ272" i="16"/>
  <c r="AJ261" i="16"/>
  <c r="AU259" i="16"/>
  <c r="J259" i="16"/>
  <c r="AJ258" i="16"/>
  <c r="AU256" i="16"/>
  <c r="AC254" i="16"/>
  <c r="AD254" i="16" s="1"/>
  <c r="AG253" i="16"/>
  <c r="J251" i="16"/>
  <c r="AJ249" i="16"/>
  <c r="Y249" i="16"/>
  <c r="Z249" i="16" s="1"/>
  <c r="V248" i="16"/>
  <c r="R242" i="16"/>
  <c r="J239" i="16"/>
  <c r="J236" i="16"/>
  <c r="Y234" i="16"/>
  <c r="Z234" i="16" s="1"/>
  <c r="J227" i="16"/>
  <c r="J225" i="16"/>
  <c r="Y221" i="16"/>
  <c r="Z221" i="16" s="1"/>
  <c r="Y217" i="16"/>
  <c r="Z217" i="16" s="1"/>
  <c r="AP216" i="16"/>
  <c r="Y213" i="16"/>
  <c r="Z213" i="16" s="1"/>
  <c r="Y211" i="16"/>
  <c r="Z211" i="16" s="1"/>
  <c r="AU210" i="16"/>
  <c r="J210" i="16"/>
  <c r="AJ209" i="16"/>
  <c r="Y208" i="16"/>
  <c r="Z208" i="16" s="1"/>
  <c r="AU207" i="16"/>
  <c r="AJ206" i="16"/>
  <c r="S206" i="16"/>
  <c r="AC203" i="16"/>
  <c r="AD203" i="16" s="1"/>
  <c r="Y194" i="16"/>
  <c r="Z194" i="16" s="1"/>
  <c r="R179" i="16"/>
  <c r="AO160" i="16"/>
  <c r="AP160" i="16" s="1"/>
  <c r="AU272" i="16"/>
  <c r="Y247" i="16"/>
  <c r="Z247" i="16" s="1"/>
  <c r="AU246" i="16"/>
  <c r="S240" i="16"/>
  <c r="AJ217" i="16"/>
  <c r="AJ215" i="16"/>
  <c r="J212" i="16"/>
  <c r="AJ208" i="16"/>
  <c r="Y205" i="16"/>
  <c r="Z205" i="16" s="1"/>
  <c r="J188" i="16"/>
  <c r="V228" i="16"/>
  <c r="J222" i="16"/>
  <c r="AP220" i="16"/>
  <c r="Y214" i="16"/>
  <c r="Z214" i="16" s="1"/>
  <c r="R213" i="16"/>
  <c r="Y231" i="16"/>
  <c r="Z231" i="16" s="1"/>
  <c r="J206" i="16"/>
  <c r="Y196" i="16"/>
  <c r="Z196" i="16" s="1"/>
  <c r="AO193" i="16"/>
  <c r="AP193" i="16" s="1"/>
  <c r="Y197" i="16"/>
  <c r="Z197" i="16" s="1"/>
  <c r="AJ191" i="16"/>
  <c r="Y189" i="16"/>
  <c r="Z189" i="16" s="1"/>
  <c r="J186" i="16"/>
  <c r="J184" i="16"/>
  <c r="AG183" i="16"/>
  <c r="Y179" i="16"/>
  <c r="Z179" i="16" s="1"/>
  <c r="V174" i="16"/>
  <c r="AU171" i="16"/>
  <c r="AJ167" i="16"/>
  <c r="Y155" i="16"/>
  <c r="Z155" i="16" s="1"/>
  <c r="AU154" i="16"/>
  <c r="AJ153" i="16"/>
  <c r="V143" i="16"/>
  <c r="J139" i="16"/>
  <c r="AJ133" i="16"/>
  <c r="AC132" i="16"/>
  <c r="AD132" i="16" s="1"/>
  <c r="Y130" i="16"/>
  <c r="Z130" i="16" s="1"/>
  <c r="J127" i="16"/>
  <c r="Y121" i="16"/>
  <c r="Z121" i="16" s="1"/>
  <c r="AG118" i="16"/>
  <c r="AG113" i="16"/>
  <c r="AC111" i="16"/>
  <c r="AD111" i="16" s="1"/>
  <c r="J109" i="16"/>
  <c r="Y104" i="16"/>
  <c r="Z104" i="16" s="1"/>
  <c r="AC103" i="16"/>
  <c r="AD103" i="16" s="1"/>
  <c r="Y181" i="16"/>
  <c r="Z181" i="16" s="1"/>
  <c r="AJ157" i="16"/>
  <c r="R147" i="16"/>
  <c r="AU138" i="16"/>
  <c r="V128" i="16"/>
  <c r="AO66" i="16"/>
  <c r="AP66" i="16" s="1"/>
  <c r="J183" i="16"/>
  <c r="Y182" i="16"/>
  <c r="Z182" i="16" s="1"/>
  <c r="AJ181" i="16"/>
  <c r="J169" i="16"/>
  <c r="Y162" i="16"/>
  <c r="Z162" i="16" s="1"/>
  <c r="Y158" i="16"/>
  <c r="Z158" i="16" s="1"/>
  <c r="AU157" i="16"/>
  <c r="J156" i="16"/>
  <c r="AJ155" i="16"/>
  <c r="Y146" i="16"/>
  <c r="Z146" i="16" s="1"/>
  <c r="Y145" i="16"/>
  <c r="Z145" i="16" s="1"/>
  <c r="AJ144" i="16"/>
  <c r="AC141" i="16"/>
  <c r="AD141" i="16" s="1"/>
  <c r="J136" i="16"/>
  <c r="Y125" i="16"/>
  <c r="Z125" i="16" s="1"/>
  <c r="Y123" i="16"/>
  <c r="Z123" i="16" s="1"/>
  <c r="AU115" i="16"/>
  <c r="J115" i="16"/>
  <c r="Y109" i="16"/>
  <c r="Z109" i="16" s="1"/>
  <c r="J108" i="16"/>
  <c r="V107" i="16"/>
  <c r="Y106" i="16"/>
  <c r="Z106" i="16" s="1"/>
  <c r="AJ184" i="16"/>
  <c r="AU179" i="16"/>
  <c r="J170" i="16"/>
  <c r="AC163" i="16"/>
  <c r="AD163" i="16" s="1"/>
  <c r="Y160" i="16"/>
  <c r="Z160" i="16" s="1"/>
  <c r="J146" i="16"/>
  <c r="R142" i="16"/>
  <c r="S139" i="16"/>
  <c r="AU130" i="16"/>
  <c r="J130" i="16"/>
  <c r="AG128" i="16"/>
  <c r="J128" i="16"/>
  <c r="Y127" i="16"/>
  <c r="Z127" i="16" s="1"/>
  <c r="AU124" i="16"/>
  <c r="J112" i="16"/>
  <c r="AJ111" i="16"/>
  <c r="Y105" i="16"/>
  <c r="Z105" i="16" s="1"/>
  <c r="AU99" i="16"/>
  <c r="R50" i="16"/>
  <c r="AP133" i="16"/>
  <c r="AJ22" i="16"/>
  <c r="AC202" i="16"/>
  <c r="AD202" i="16" s="1"/>
  <c r="V200" i="16"/>
  <c r="J197" i="16"/>
  <c r="Y195" i="16"/>
  <c r="Z195" i="16" s="1"/>
  <c r="AC193" i="16"/>
  <c r="AD193" i="16" s="1"/>
  <c r="J193" i="16"/>
  <c r="J189" i="16"/>
  <c r="AU186" i="16"/>
  <c r="J185" i="16"/>
  <c r="AJ183" i="16"/>
  <c r="AC179" i="16"/>
  <c r="AD179" i="16" s="1"/>
  <c r="J179" i="16"/>
  <c r="AJ174" i="16"/>
  <c r="AU173" i="16"/>
  <c r="AJ160" i="16"/>
  <c r="Y156" i="16"/>
  <c r="Z156" i="16" s="1"/>
  <c r="AG150" i="16"/>
  <c r="J147" i="16"/>
  <c r="Y143" i="16"/>
  <c r="Z143" i="16" s="1"/>
  <c r="AJ141" i="16"/>
  <c r="AU127" i="16"/>
  <c r="R127" i="16"/>
  <c r="AG116" i="16"/>
  <c r="Y115" i="16"/>
  <c r="Z115" i="16" s="1"/>
  <c r="Y110" i="16"/>
  <c r="Z110" i="16" s="1"/>
  <c r="AU102" i="16"/>
  <c r="J101" i="16"/>
  <c r="AU98" i="16"/>
  <c r="AC98" i="16"/>
  <c r="AD98" i="16" s="1"/>
  <c r="AU95" i="16"/>
  <c r="Y94" i="16"/>
  <c r="Z94" i="16" s="1"/>
  <c r="AC90" i="16"/>
  <c r="AD90" i="16" s="1"/>
  <c r="AU89" i="16"/>
  <c r="AJ86" i="16"/>
  <c r="AC81" i="16"/>
  <c r="AD81" i="16" s="1"/>
  <c r="R80" i="16"/>
  <c r="AU77" i="16"/>
  <c r="AU67" i="16"/>
  <c r="AU64" i="16"/>
  <c r="J64" i="16"/>
  <c r="V63" i="16"/>
  <c r="AC51" i="16"/>
  <c r="AD51" i="16" s="1"/>
  <c r="J51" i="16"/>
  <c r="AJ47" i="16"/>
  <c r="S35" i="16"/>
  <c r="J33" i="16"/>
  <c r="AJ27" i="16"/>
  <c r="Y24" i="16"/>
  <c r="Z24" i="16" s="1"/>
  <c r="R19" i="16"/>
  <c r="AU11" i="16"/>
  <c r="AG11" i="16"/>
  <c r="J6" i="16"/>
  <c r="AC3" i="16"/>
  <c r="AD3" i="16" s="1"/>
  <c r="Y18" i="16"/>
  <c r="Z18" i="16" s="1"/>
  <c r="AJ13" i="16"/>
  <c r="Y12" i="16"/>
  <c r="Z12" i="16" s="1"/>
  <c r="AP11" i="16"/>
  <c r="J11" i="16"/>
  <c r="Y9" i="16"/>
  <c r="Z9" i="16" s="1"/>
  <c r="Y6" i="16"/>
  <c r="Z6" i="16" s="1"/>
  <c r="J5" i="16"/>
  <c r="J104" i="16"/>
  <c r="J97" i="16"/>
  <c r="AP95" i="16"/>
  <c r="AJ94" i="16"/>
  <c r="V94" i="16"/>
  <c r="J92" i="16"/>
  <c r="AJ91" i="16"/>
  <c r="Y84" i="16"/>
  <c r="Z84" i="16" s="1"/>
  <c r="J83" i="16"/>
  <c r="AJ82" i="16"/>
  <c r="Y75" i="16"/>
  <c r="Z75" i="16" s="1"/>
  <c r="AU74" i="16"/>
  <c r="J72" i="16"/>
  <c r="AJ68" i="16"/>
  <c r="AJ62" i="16"/>
  <c r="AJ54" i="16"/>
  <c r="Y51" i="16"/>
  <c r="Z51" i="16" s="1"/>
  <c r="AC48" i="16"/>
  <c r="AD48" i="16" s="1"/>
  <c r="AJ44" i="16"/>
  <c r="Y43" i="16"/>
  <c r="Z43" i="16" s="1"/>
  <c r="J43" i="16"/>
  <c r="Y38" i="16"/>
  <c r="Z38" i="16" s="1"/>
  <c r="AU32" i="16"/>
  <c r="AG32" i="16"/>
  <c r="AG10" i="16"/>
  <c r="AJ93" i="16"/>
  <c r="V90" i="16"/>
  <c r="AU82" i="16"/>
  <c r="AP60" i="16"/>
  <c r="AU59" i="16"/>
  <c r="R51" i="16"/>
  <c r="R38" i="16"/>
  <c r="AC35" i="16"/>
  <c r="AD35" i="16" s="1"/>
  <c r="J94" i="16"/>
  <c r="J82" i="16"/>
  <c r="AU68" i="16"/>
  <c r="AC57" i="16"/>
  <c r="AD57" i="16" s="1"/>
  <c r="AJ33" i="16"/>
  <c r="AJ31" i="16"/>
  <c r="AJ23" i="16"/>
  <c r="R23" i="16"/>
  <c r="AJ17" i="16"/>
  <c r="AJ15" i="16"/>
  <c r="Y11" i="16"/>
  <c r="Z11" i="16" s="1"/>
  <c r="Y8" i="16"/>
  <c r="Z8" i="16" s="1"/>
  <c r="J105" i="16"/>
  <c r="J103" i="16"/>
  <c r="AG101" i="16"/>
  <c r="Y100" i="16"/>
  <c r="Z100" i="16" s="1"/>
  <c r="J99" i="16"/>
  <c r="AJ97" i="16"/>
  <c r="AU90" i="16"/>
  <c r="J90" i="16"/>
  <c r="Y88" i="16"/>
  <c r="Z88" i="16" s="1"/>
  <c r="Y86" i="16"/>
  <c r="Z86" i="16" s="1"/>
  <c r="AG81" i="16"/>
  <c r="J81" i="16"/>
  <c r="AG75" i="16"/>
  <c r="R74" i="16"/>
  <c r="J73" i="16"/>
  <c r="AC71" i="16"/>
  <c r="AD71" i="16" s="1"/>
  <c r="AJ69" i="16"/>
  <c r="AC68" i="16"/>
  <c r="AD68" i="16" s="1"/>
  <c r="R67" i="16"/>
  <c r="J65" i="16"/>
  <c r="AG64" i="16"/>
  <c r="AU61" i="16"/>
  <c r="J61" i="16"/>
  <c r="J59" i="16"/>
  <c r="AJ58" i="16"/>
  <c r="Y52" i="16"/>
  <c r="Z52" i="16" s="1"/>
  <c r="AU51" i="16"/>
  <c r="S48" i="16"/>
  <c r="AJ45" i="16"/>
  <c r="AU38" i="16"/>
  <c r="Y35" i="16"/>
  <c r="Z35" i="16" s="1"/>
  <c r="AU34" i="16"/>
  <c r="AC34" i="16"/>
  <c r="AD34" i="16" s="1"/>
  <c r="Y32" i="16"/>
  <c r="Z32" i="16" s="1"/>
  <c r="AC29" i="16"/>
  <c r="AD29" i="16" s="1"/>
  <c r="AU26" i="16"/>
  <c r="AU18" i="16"/>
  <c r="AG17" i="16"/>
  <c r="Y16" i="16"/>
  <c r="Z16" i="16" s="1"/>
  <c r="AU15" i="16"/>
  <c r="AG15" i="16"/>
  <c r="J12" i="16"/>
  <c r="R11" i="16"/>
  <c r="Y10" i="16"/>
  <c r="Z10" i="16" s="1"/>
  <c r="AU9" i="16"/>
  <c r="R1189" i="16"/>
  <c r="J1247" i="16"/>
  <c r="Y1241" i="16"/>
  <c r="Z1241" i="16" s="1"/>
  <c r="AU1239" i="16"/>
  <c r="Y1234" i="16"/>
  <c r="Z1234" i="16" s="1"/>
  <c r="R1233" i="16"/>
  <c r="Y1226" i="16"/>
  <c r="Z1226" i="16" s="1"/>
  <c r="AU1225" i="16"/>
  <c r="AC1222" i="16"/>
  <c r="AD1222" i="16" s="1"/>
  <c r="AJ1211" i="16"/>
  <c r="J1209" i="16"/>
  <c r="S1194" i="16"/>
  <c r="AP1174" i="16"/>
  <c r="V1142" i="16"/>
  <c r="AP1094" i="16"/>
  <c r="AP1200" i="16"/>
  <c r="AJ1248" i="16"/>
  <c r="Y1242" i="16"/>
  <c r="Z1242" i="16" s="1"/>
  <c r="J1242" i="16"/>
  <c r="AJ1241" i="16"/>
  <c r="AP1239" i="16"/>
  <c r="AC1238" i="16"/>
  <c r="AD1238" i="16" s="1"/>
  <c r="AG1237" i="16"/>
  <c r="AU1236" i="16"/>
  <c r="AC1232" i="16"/>
  <c r="AD1232" i="16" s="1"/>
  <c r="AC1231" i="16"/>
  <c r="AD1231" i="16" s="1"/>
  <c r="J1231" i="16"/>
  <c r="AJ1226" i="16"/>
  <c r="J1223" i="16"/>
  <c r="Y1220" i="16"/>
  <c r="Z1220" i="16" s="1"/>
  <c r="AG1219" i="16"/>
  <c r="Y1218" i="16"/>
  <c r="Z1218" i="16" s="1"/>
  <c r="AU1217" i="16"/>
  <c r="AJ1217" i="16"/>
  <c r="R1207" i="16"/>
  <c r="AU1201" i="16"/>
  <c r="Y1195" i="16"/>
  <c r="Z1195" i="16" s="1"/>
  <c r="J1192" i="16"/>
  <c r="AP1190" i="16"/>
  <c r="AU1188" i="16"/>
  <c r="Y1181" i="16"/>
  <c r="Z1181" i="16" s="1"/>
  <c r="Y1179" i="16"/>
  <c r="Z1179" i="16" s="1"/>
  <c r="J1174" i="16"/>
  <c r="AC1167" i="16"/>
  <c r="AD1167" i="16" s="1"/>
  <c r="AO1165" i="16"/>
  <c r="AP1165" i="16" s="1"/>
  <c r="AJ1104" i="16"/>
  <c r="AO1095" i="16"/>
  <c r="AP1095" i="16" s="1"/>
  <c r="AP1224" i="16"/>
  <c r="AJ1160" i="16"/>
  <c r="AP1153" i="16"/>
  <c r="AO1097" i="16"/>
  <c r="AP1097" i="16" s="1"/>
  <c r="Y1243" i="16"/>
  <c r="Z1243" i="16" s="1"/>
  <c r="J1239" i="16"/>
  <c r="AP1237" i="16"/>
  <c r="Y1231" i="16"/>
  <c r="Z1231" i="16" s="1"/>
  <c r="AG1229" i="16"/>
  <c r="Y1227" i="16"/>
  <c r="Z1227" i="16" s="1"/>
  <c r="AG1226" i="16"/>
  <c r="J1222" i="16"/>
  <c r="AJ1221" i="16"/>
  <c r="AJ1218" i="16"/>
  <c r="V1216" i="16"/>
  <c r="AJ1212" i="16"/>
  <c r="AU1211" i="16"/>
  <c r="J1210" i="16"/>
  <c r="AJ1209" i="16"/>
  <c r="AP1142" i="16"/>
  <c r="AG1100" i="16"/>
  <c r="AP1216" i="16"/>
  <c r="AP1208" i="16"/>
  <c r="R1205" i="16"/>
  <c r="AO1166" i="16"/>
  <c r="AP1166" i="16" s="1"/>
  <c r="AP1249" i="16"/>
  <c r="AC1248" i="16"/>
  <c r="AD1248" i="16" s="1"/>
  <c r="S1243" i="16"/>
  <c r="V1235" i="16"/>
  <c r="J1234" i="16"/>
  <c r="AG1230" i="16"/>
  <c r="Y1219" i="16"/>
  <c r="Z1219" i="16" s="1"/>
  <c r="AU1218" i="16"/>
  <c r="AG1218" i="16"/>
  <c r="AJ1214" i="16"/>
  <c r="AU1199" i="16"/>
  <c r="AU1192" i="16"/>
  <c r="AU1181" i="16"/>
  <c r="AG1181" i="16"/>
  <c r="AU1177" i="16"/>
  <c r="AO1173" i="16"/>
  <c r="AP1173" i="16" s="1"/>
  <c r="J1173" i="16"/>
  <c r="AJ1167" i="16"/>
  <c r="J1157" i="16"/>
  <c r="AO1092" i="16"/>
  <c r="AP1092" i="16" s="1"/>
  <c r="J1249" i="16"/>
  <c r="Y1248" i="16"/>
  <c r="Z1248" i="16" s="1"/>
  <c r="AU1247" i="16"/>
  <c r="J1246" i="16"/>
  <c r="AJ1245" i="16"/>
  <c r="R1245" i="16"/>
  <c r="J1244" i="16"/>
  <c r="AC1241" i="16"/>
  <c r="AD1241" i="16" s="1"/>
  <c r="Y1239" i="16"/>
  <c r="Z1239" i="16" s="1"/>
  <c r="Y1236" i="16"/>
  <c r="Z1236" i="16" s="1"/>
  <c r="AU1235" i="16"/>
  <c r="AU1233" i="16"/>
  <c r="AJ1233" i="16"/>
  <c r="AO1232" i="16"/>
  <c r="AP1232" i="16" s="1"/>
  <c r="AC1230" i="16"/>
  <c r="AD1230" i="16" s="1"/>
  <c r="J1226" i="16"/>
  <c r="Y1225" i="16"/>
  <c r="Z1225" i="16" s="1"/>
  <c r="AU1223" i="16"/>
  <c r="R1223" i="16"/>
  <c r="AJ1219" i="16"/>
  <c r="J1217" i="16"/>
  <c r="J1216" i="16"/>
  <c r="Y1215" i="16"/>
  <c r="Z1215" i="16" s="1"/>
  <c r="AU1214" i="16"/>
  <c r="AO1192" i="16"/>
  <c r="AP1192" i="16" s="1"/>
  <c r="AO1187" i="16"/>
  <c r="AP1187" i="16" s="1"/>
  <c r="Y1186" i="16"/>
  <c r="Z1186" i="16" s="1"/>
  <c r="Y1180" i="16"/>
  <c r="Z1180" i="16" s="1"/>
  <c r="J1179" i="16"/>
  <c r="J1170" i="16"/>
  <c r="AJ1169" i="16"/>
  <c r="AC1168" i="16"/>
  <c r="AD1168" i="16" s="1"/>
  <c r="AO1150" i="16"/>
  <c r="AP1150" i="16" s="1"/>
  <c r="AC1150" i="16"/>
  <c r="AD1150" i="16" s="1"/>
  <c r="AO1135" i="16"/>
  <c r="AP1135" i="16" s="1"/>
  <c r="AP1129" i="16"/>
  <c r="AO1106" i="16"/>
  <c r="AP1106" i="16" s="1"/>
  <c r="S1103" i="16"/>
  <c r="Y1159" i="16"/>
  <c r="Z1159" i="16" s="1"/>
  <c r="AG1155" i="16"/>
  <c r="Y1143" i="16"/>
  <c r="Z1143" i="16" s="1"/>
  <c r="AJ1142" i="16"/>
  <c r="AJ1141" i="16"/>
  <c r="Y1141" i="16"/>
  <c r="Z1141" i="16" s="1"/>
  <c r="AJ1138" i="16"/>
  <c r="Y1136" i="16"/>
  <c r="Z1136" i="16" s="1"/>
  <c r="J1134" i="16"/>
  <c r="Y1133" i="16"/>
  <c r="Z1133" i="16" s="1"/>
  <c r="AJ1130" i="16"/>
  <c r="Y1128" i="16"/>
  <c r="Z1128" i="16" s="1"/>
  <c r="Y1115" i="16"/>
  <c r="Z1115" i="16" s="1"/>
  <c r="AJ1114" i="16"/>
  <c r="Y1108" i="16"/>
  <c r="Z1108" i="16" s="1"/>
  <c r="AU1106" i="16"/>
  <c r="AJ1106" i="16"/>
  <c r="AC1104" i="16"/>
  <c r="AD1104" i="16" s="1"/>
  <c r="J1103" i="16"/>
  <c r="AU1098" i="16"/>
  <c r="Y1096" i="16"/>
  <c r="Z1096" i="16" s="1"/>
  <c r="AJ1094" i="16"/>
  <c r="AU1091" i="16"/>
  <c r="AG1091" i="16"/>
  <c r="Y1088" i="16"/>
  <c r="Z1088" i="16" s="1"/>
  <c r="AJ1087" i="16"/>
  <c r="AJ1086" i="16"/>
  <c r="Y1080" i="16"/>
  <c r="Z1080" i="16" s="1"/>
  <c r="J1071" i="16"/>
  <c r="Y1067" i="16"/>
  <c r="Z1067" i="16" s="1"/>
  <c r="AJ1066" i="16"/>
  <c r="AJ1063" i="16"/>
  <c r="J1055" i="16"/>
  <c r="AC1027" i="16"/>
  <c r="AD1027" i="16" s="1"/>
  <c r="AJ1025" i="16"/>
  <c r="Y1020" i="16"/>
  <c r="Z1020" i="16" s="1"/>
  <c r="AU1019" i="16"/>
  <c r="AC1014" i="16"/>
  <c r="AD1014" i="16" s="1"/>
  <c r="AU1002" i="16"/>
  <c r="AJ1002" i="16"/>
  <c r="V1001" i="16"/>
  <c r="Y997" i="16"/>
  <c r="Z997" i="16" s="1"/>
  <c r="Y991" i="16"/>
  <c r="Z991" i="16" s="1"/>
  <c r="AU988" i="16"/>
  <c r="J986" i="16"/>
  <c r="AJ985" i="16"/>
  <c r="AJ979" i="16"/>
  <c r="AG978" i="16"/>
  <c r="Y968" i="16"/>
  <c r="Z968" i="16" s="1"/>
  <c r="AJ1210" i="16"/>
  <c r="AC1207" i="16"/>
  <c r="AD1207" i="16" s="1"/>
  <c r="Y1203" i="16"/>
  <c r="Z1203" i="16" s="1"/>
  <c r="AU1202" i="16"/>
  <c r="AC1199" i="16"/>
  <c r="AD1199" i="16" s="1"/>
  <c r="AC1191" i="16"/>
  <c r="AD1191" i="16" s="1"/>
  <c r="J1191" i="16"/>
  <c r="J1188" i="16"/>
  <c r="AG1184" i="16"/>
  <c r="R1183" i="16"/>
  <c r="AG1182" i="16"/>
  <c r="AC1180" i="16"/>
  <c r="AD1180" i="16" s="1"/>
  <c r="AJ1173" i="16"/>
  <c r="AJ1164" i="16"/>
  <c r="Y1152" i="16"/>
  <c r="Z1152" i="16" s="1"/>
  <c r="J1151" i="16"/>
  <c r="Y1144" i="16"/>
  <c r="Z1144" i="16" s="1"/>
  <c r="AU1142" i="16"/>
  <c r="Y1139" i="16"/>
  <c r="Z1139" i="16" s="1"/>
  <c r="AU1138" i="16"/>
  <c r="AJ1133" i="16"/>
  <c r="Y1131" i="16"/>
  <c r="Z1131" i="16" s="1"/>
  <c r="AU1130" i="16"/>
  <c r="S1127" i="16"/>
  <c r="AJ1125" i="16"/>
  <c r="AU1123" i="16"/>
  <c r="Y1120" i="16"/>
  <c r="Z1120" i="16" s="1"/>
  <c r="AJ1118" i="16"/>
  <c r="Y1116" i="16"/>
  <c r="Z1116" i="16" s="1"/>
  <c r="AU1114" i="16"/>
  <c r="Y1112" i="16"/>
  <c r="Z1112" i="16" s="1"/>
  <c r="AJ1110" i="16"/>
  <c r="Y1100" i="16"/>
  <c r="Z1100" i="16" s="1"/>
  <c r="AU1095" i="16"/>
  <c r="AJ1093" i="16"/>
  <c r="Y1093" i="16"/>
  <c r="Z1093" i="16" s="1"/>
  <c r="AP1089" i="16"/>
  <c r="AU1087" i="16"/>
  <c r="AU1079" i="16"/>
  <c r="AJ1074" i="16"/>
  <c r="Y1072" i="16"/>
  <c r="Z1072" i="16" s="1"/>
  <c r="AJ1068" i="16"/>
  <c r="Y1068" i="16"/>
  <c r="Z1068" i="16" s="1"/>
  <c r="J1068" i="16"/>
  <c r="AU1066" i="16"/>
  <c r="Y1064" i="16"/>
  <c r="Z1064" i="16" s="1"/>
  <c r="AU1063" i="16"/>
  <c r="AU1053" i="16"/>
  <c r="J1045" i="16"/>
  <c r="AJ1044" i="16"/>
  <c r="Y1044" i="16"/>
  <c r="Z1044" i="16" s="1"/>
  <c r="AJ1036" i="16"/>
  <c r="AC1033" i="16"/>
  <c r="AD1033" i="16" s="1"/>
  <c r="J1029" i="16"/>
  <c r="AJ1028" i="16"/>
  <c r="J1021" i="16"/>
  <c r="AJ1020" i="16"/>
  <c r="AJ1011" i="16"/>
  <c r="AJ1010" i="16"/>
  <c r="AU1007" i="16"/>
  <c r="Y1006" i="16"/>
  <c r="Z1006" i="16" s="1"/>
  <c r="AU1005" i="16"/>
  <c r="AJ1003" i="16"/>
  <c r="AC998" i="16"/>
  <c r="AD998" i="16" s="1"/>
  <c r="AP996" i="16"/>
  <c r="AJ994" i="16"/>
  <c r="AO988" i="16"/>
  <c r="AP988" i="16" s="1"/>
  <c r="Y983" i="16"/>
  <c r="Z983" i="16" s="1"/>
  <c r="J980" i="16"/>
  <c r="AG970" i="16"/>
  <c r="AC969" i="16"/>
  <c r="AD969" i="16" s="1"/>
  <c r="R946" i="16"/>
  <c r="V946" i="16"/>
  <c r="AJ1196" i="16"/>
  <c r="J1193" i="16"/>
  <c r="AC1185" i="16"/>
  <c r="AD1185" i="16" s="1"/>
  <c r="AC1184" i="16"/>
  <c r="AD1184" i="16" s="1"/>
  <c r="AP1181" i="16"/>
  <c r="J1180" i="16"/>
  <c r="AU1178" i="16"/>
  <c r="AG1178" i="16"/>
  <c r="S1178" i="16"/>
  <c r="AU1174" i="16"/>
  <c r="AU1169" i="16"/>
  <c r="J1168" i="16"/>
  <c r="J1162" i="16"/>
  <c r="Y1161" i="16"/>
  <c r="Z1161" i="16" s="1"/>
  <c r="AJ1159" i="16"/>
  <c r="AJ1157" i="16"/>
  <c r="Y1145" i="16"/>
  <c r="Z1145" i="16" s="1"/>
  <c r="AG1142" i="16"/>
  <c r="S1141" i="16"/>
  <c r="S1135" i="16"/>
  <c r="AG1133" i="16"/>
  <c r="AG1130" i="16"/>
  <c r="AJ1117" i="16"/>
  <c r="Y1117" i="16"/>
  <c r="Z1117" i="16" s="1"/>
  <c r="R1114" i="16"/>
  <c r="AU1111" i="16"/>
  <c r="AJ1109" i="16"/>
  <c r="Y1109" i="16"/>
  <c r="Z1109" i="16" s="1"/>
  <c r="AU1107" i="16"/>
  <c r="AG1107" i="16"/>
  <c r="Y1104" i="16"/>
  <c r="Z1104" i="16" s="1"/>
  <c r="AJ1103" i="16"/>
  <c r="AJ1102" i="16"/>
  <c r="Y1101" i="16"/>
  <c r="Z1101" i="16" s="1"/>
  <c r="AU1099" i="16"/>
  <c r="R1096" i="16"/>
  <c r="R1088" i="16"/>
  <c r="AP1087" i="16"/>
  <c r="AG1087" i="16"/>
  <c r="R1066" i="16"/>
  <c r="AP1035" i="16"/>
  <c r="V1030" i="16"/>
  <c r="AU1025" i="16"/>
  <c r="J1001" i="16"/>
  <c r="AJ1000" i="16"/>
  <c r="Y998" i="16"/>
  <c r="Z998" i="16" s="1"/>
  <c r="AO993" i="16"/>
  <c r="AP993" i="16" s="1"/>
  <c r="J993" i="16"/>
  <c r="AJ992" i="16"/>
  <c r="V977" i="16"/>
  <c r="AJ975" i="16"/>
  <c r="Y973" i="16"/>
  <c r="Z973" i="16" s="1"/>
  <c r="AU1206" i="16"/>
  <c r="AJ1206" i="16"/>
  <c r="AU1203" i="16"/>
  <c r="AG1203" i="16"/>
  <c r="Y1200" i="16"/>
  <c r="Z1200" i="16" s="1"/>
  <c r="AU1198" i="16"/>
  <c r="AJ1198" i="16"/>
  <c r="AU1193" i="16"/>
  <c r="AJ1193" i="16"/>
  <c r="Y1192" i="16"/>
  <c r="Z1192" i="16" s="1"/>
  <c r="R1188" i="16"/>
  <c r="J1182" i="16"/>
  <c r="AU1179" i="16"/>
  <c r="Y1176" i="16"/>
  <c r="Z1176" i="16" s="1"/>
  <c r="R1175" i="16"/>
  <c r="AC1172" i="16"/>
  <c r="AD1172" i="16" s="1"/>
  <c r="AU1166" i="16"/>
  <c r="S1160" i="16"/>
  <c r="AP1159" i="16"/>
  <c r="AG1158" i="16"/>
  <c r="J1150" i="16"/>
  <c r="AJ1149" i="16"/>
  <c r="AU1148" i="16"/>
  <c r="AJ1145" i="16"/>
  <c r="AU1143" i="16"/>
  <c r="AG1136" i="16"/>
  <c r="AC1135" i="16"/>
  <c r="AD1135" i="16" s="1"/>
  <c r="R1128" i="16"/>
  <c r="AP1116" i="16"/>
  <c r="AP1108" i="16"/>
  <c r="V1108" i="16"/>
  <c r="AG1103" i="16"/>
  <c r="AP1102" i="16"/>
  <c r="AG1102" i="16"/>
  <c r="AP1100" i="16"/>
  <c r="AC1095" i="16"/>
  <c r="AD1095" i="16" s="1"/>
  <c r="AC1092" i="16"/>
  <c r="AD1092" i="16" s="1"/>
  <c r="J1091" i="16"/>
  <c r="AC1087" i="16"/>
  <c r="AD1087" i="16" s="1"/>
  <c r="R1085" i="16"/>
  <c r="AP1084" i="16"/>
  <c r="AC1081" i="16"/>
  <c r="AD1081" i="16" s="1"/>
  <c r="AP1070" i="16"/>
  <c r="AJ1069" i="16"/>
  <c r="Y1069" i="16"/>
  <c r="Z1069" i="16" s="1"/>
  <c r="AU1068" i="16"/>
  <c r="AG1059" i="16"/>
  <c r="AP1053" i="16"/>
  <c r="Y1051" i="16"/>
  <c r="Z1051" i="16" s="1"/>
  <c r="AP1042" i="16"/>
  <c r="AJ1027" i="16"/>
  <c r="J1018" i="16"/>
  <c r="AJ1017" i="16"/>
  <c r="AC1016" i="16"/>
  <c r="AD1016" i="16" s="1"/>
  <c r="Y1015" i="16"/>
  <c r="Z1015" i="16" s="1"/>
  <c r="AC1001" i="16"/>
  <c r="AD1001" i="16" s="1"/>
  <c r="AO999" i="16"/>
  <c r="AP999" i="16" s="1"/>
  <c r="AC999" i="16"/>
  <c r="AD999" i="16" s="1"/>
  <c r="J999" i="16"/>
  <c r="AG997" i="16"/>
  <c r="Y993" i="16"/>
  <c r="Z993" i="16" s="1"/>
  <c r="AJ986" i="16"/>
  <c r="Y984" i="16"/>
  <c r="Z984" i="16" s="1"/>
  <c r="AJ981" i="16"/>
  <c r="AC974" i="16"/>
  <c r="AD974" i="16" s="1"/>
  <c r="J974" i="16"/>
  <c r="AG1149" i="16"/>
  <c r="Y1147" i="16"/>
  <c r="Z1147" i="16" s="1"/>
  <c r="AU1146" i="16"/>
  <c r="AJ1146" i="16"/>
  <c r="AJ1132" i="16"/>
  <c r="AG1131" i="16"/>
  <c r="AC1127" i="16"/>
  <c r="AD1127" i="16" s="1"/>
  <c r="J1127" i="16"/>
  <c r="J1123" i="16"/>
  <c r="AC1119" i="16"/>
  <c r="AD1119" i="16" s="1"/>
  <c r="V1116" i="16"/>
  <c r="AC1111" i="16"/>
  <c r="AD1111" i="16" s="1"/>
  <c r="AC1108" i="16"/>
  <c r="AD1108" i="16" s="1"/>
  <c r="AC1102" i="16"/>
  <c r="AD1102" i="16" s="1"/>
  <c r="Y1091" i="16"/>
  <c r="Z1091" i="16" s="1"/>
  <c r="J1090" i="16"/>
  <c r="Y1082" i="16"/>
  <c r="Z1082" i="16" s="1"/>
  <c r="J1082" i="16"/>
  <c r="AC1080" i="16"/>
  <c r="AD1080" i="16" s="1"/>
  <c r="AU1075" i="16"/>
  <c r="AC1071" i="16"/>
  <c r="AD1071" i="16" s="1"/>
  <c r="AC1070" i="16"/>
  <c r="AD1070" i="16" s="1"/>
  <c r="V1068" i="16"/>
  <c r="AU1050" i="16"/>
  <c r="AO1049" i="16"/>
  <c r="AP1049" i="16" s="1"/>
  <c r="Y1048" i="16"/>
  <c r="Z1048" i="16" s="1"/>
  <c r="AU1047" i="16"/>
  <c r="J1039" i="16"/>
  <c r="Y1032" i="16"/>
  <c r="Z1032" i="16" s="1"/>
  <c r="AP1026" i="16"/>
  <c r="AU1018" i="16"/>
  <c r="AJ1018" i="16"/>
  <c r="AJ1009" i="16"/>
  <c r="S1009" i="16"/>
  <c r="AJ998" i="16"/>
  <c r="J991" i="16"/>
  <c r="J989" i="16"/>
  <c r="Y982" i="16"/>
  <c r="Z982" i="16" s="1"/>
  <c r="J977" i="16"/>
  <c r="Y974" i="16"/>
  <c r="Z974" i="16" s="1"/>
  <c r="AU1191" i="16"/>
  <c r="AC1190" i="16"/>
  <c r="AD1190" i="16" s="1"/>
  <c r="AJ1184" i="16"/>
  <c r="AU1183" i="16"/>
  <c r="AJ1183" i="16"/>
  <c r="AJ1181" i="16"/>
  <c r="Y1178" i="16"/>
  <c r="Z1178" i="16" s="1"/>
  <c r="J1178" i="16"/>
  <c r="AJ1177" i="16"/>
  <c r="AC1175" i="16"/>
  <c r="AD1175" i="16" s="1"/>
  <c r="Y1168" i="16"/>
  <c r="Z1168" i="16" s="1"/>
  <c r="AC1159" i="16"/>
  <c r="AD1159" i="16" s="1"/>
  <c r="AP1157" i="16"/>
  <c r="Y1138" i="16"/>
  <c r="Z1138" i="16" s="1"/>
  <c r="AJ1092" i="16"/>
  <c r="AU1081" i="16"/>
  <c r="AP1068" i="16"/>
  <c r="AC1050" i="16"/>
  <c r="AD1050" i="16" s="1"/>
  <c r="AJ1048" i="16"/>
  <c r="AJ1032" i="16"/>
  <c r="Y1022" i="16"/>
  <c r="Z1022" i="16" s="1"/>
  <c r="AJ1012" i="16"/>
  <c r="AO983" i="16"/>
  <c r="AP983" i="16" s="1"/>
  <c r="AC983" i="16"/>
  <c r="AD983" i="16" s="1"/>
  <c r="Y979" i="16"/>
  <c r="Z979" i="16" s="1"/>
  <c r="AJ970" i="16"/>
  <c r="J968" i="16"/>
  <c r="Y1054" i="16"/>
  <c r="Z1054" i="16" s="1"/>
  <c r="Y1053" i="16"/>
  <c r="Z1053" i="16" s="1"/>
  <c r="Y1052" i="16"/>
  <c r="Z1052" i="16" s="1"/>
  <c r="AJ1051" i="16"/>
  <c r="J1050" i="16"/>
  <c r="AU1048" i="16"/>
  <c r="AC1047" i="16"/>
  <c r="AD1047" i="16" s="1"/>
  <c r="J1041" i="16"/>
  <c r="AJ1040" i="16"/>
  <c r="AG1037" i="16"/>
  <c r="J1031" i="16"/>
  <c r="Y1030" i="16"/>
  <c r="Z1030" i="16" s="1"/>
  <c r="Y1026" i="16"/>
  <c r="Z1026" i="16" s="1"/>
  <c r="Y1021" i="16"/>
  <c r="Z1021" i="16" s="1"/>
  <c r="AU1020" i="16"/>
  <c r="J1017" i="16"/>
  <c r="AJ1016" i="16"/>
  <c r="AU1015" i="16"/>
  <c r="J1013" i="16"/>
  <c r="Y1009" i="16"/>
  <c r="Z1009" i="16" s="1"/>
  <c r="Y1005" i="16"/>
  <c r="Z1005" i="16" s="1"/>
  <c r="AU1004" i="16"/>
  <c r="AC996" i="16"/>
  <c r="AD996" i="16" s="1"/>
  <c r="AJ995" i="16"/>
  <c r="J995" i="16"/>
  <c r="AJ993" i="16"/>
  <c r="AU991" i="16"/>
  <c r="Y989" i="16"/>
  <c r="Z989" i="16" s="1"/>
  <c r="J985" i="16"/>
  <c r="AJ984" i="16"/>
  <c r="AJ983" i="16"/>
  <c r="AJ977" i="16"/>
  <c r="AC967" i="16"/>
  <c r="AD967" i="16" s="1"/>
  <c r="J967" i="16"/>
  <c r="S966" i="16"/>
  <c r="AU963" i="16"/>
  <c r="AJ962" i="16"/>
  <c r="S962" i="16"/>
  <c r="AC953" i="16"/>
  <c r="AD953" i="16" s="1"/>
  <c r="AJ952" i="16"/>
  <c r="J951" i="16"/>
  <c r="AJ950" i="16"/>
  <c r="AG945" i="16"/>
  <c r="AG931" i="16"/>
  <c r="Y930" i="16"/>
  <c r="Z930" i="16" s="1"/>
  <c r="AP922" i="16"/>
  <c r="J918" i="16"/>
  <c r="AU913" i="16"/>
  <c r="AG902" i="16"/>
  <c r="Y900" i="16"/>
  <c r="Z900" i="16" s="1"/>
  <c r="J896" i="16"/>
  <c r="AU892" i="16"/>
  <c r="AJ881" i="16"/>
  <c r="AC880" i="16"/>
  <c r="AD880" i="16" s="1"/>
  <c r="AO876" i="16"/>
  <c r="AP876" i="16" s="1"/>
  <c r="AJ960" i="16"/>
  <c r="Y958" i="16"/>
  <c r="Z958" i="16" s="1"/>
  <c r="AO940" i="16"/>
  <c r="AP940" i="16" s="1"/>
  <c r="AC936" i="16"/>
  <c r="AD936" i="16" s="1"/>
  <c r="Y935" i="16"/>
  <c r="Z935" i="16" s="1"/>
  <c r="AU934" i="16"/>
  <c r="J933" i="16"/>
  <c r="AJ930" i="16"/>
  <c r="Y928" i="16"/>
  <c r="Z928" i="16" s="1"/>
  <c r="V919" i="16"/>
  <c r="AC913" i="16"/>
  <c r="AD913" i="16" s="1"/>
  <c r="AO907" i="16"/>
  <c r="AP907" i="16" s="1"/>
  <c r="AG897" i="16"/>
  <c r="AU891" i="16"/>
  <c r="Y886" i="16"/>
  <c r="Z886" i="16" s="1"/>
  <c r="AJ874" i="16"/>
  <c r="AG1050" i="16"/>
  <c r="AJ1047" i="16"/>
  <c r="AU1046" i="16"/>
  <c r="AG1040" i="16"/>
  <c r="AU1039" i="16"/>
  <c r="J1037" i="16"/>
  <c r="AJ1034" i="16"/>
  <c r="AJ1033" i="16"/>
  <c r="AC1032" i="16"/>
  <c r="AD1032" i="16" s="1"/>
  <c r="Y1031" i="16"/>
  <c r="Z1031" i="16" s="1"/>
  <c r="R1029" i="16"/>
  <c r="AJ1026" i="16"/>
  <c r="J1025" i="16"/>
  <c r="AJ1024" i="16"/>
  <c r="R1021" i="16"/>
  <c r="Y1018" i="16"/>
  <c r="Z1018" i="16" s="1"/>
  <c r="AU1016" i="16"/>
  <c r="AG1016" i="16"/>
  <c r="J1015" i="16"/>
  <c r="Y1014" i="16"/>
  <c r="Z1014" i="16" s="1"/>
  <c r="J1011" i="16"/>
  <c r="Y1010" i="16"/>
  <c r="Z1010" i="16" s="1"/>
  <c r="Y1008" i="16"/>
  <c r="Z1008" i="16" s="1"/>
  <c r="S1006" i="16"/>
  <c r="Y1002" i="16"/>
  <c r="Z1002" i="16" s="1"/>
  <c r="AJ996" i="16"/>
  <c r="R990" i="16"/>
  <c r="AU985" i="16"/>
  <c r="S984" i="16"/>
  <c r="S978" i="16"/>
  <c r="Y965" i="16"/>
  <c r="Z965" i="16" s="1"/>
  <c r="AC962" i="16"/>
  <c r="AD962" i="16" s="1"/>
  <c r="Y955" i="16"/>
  <c r="Z955" i="16" s="1"/>
  <c r="Y951" i="16"/>
  <c r="Z951" i="16" s="1"/>
  <c r="AJ949" i="16"/>
  <c r="Y949" i="16"/>
  <c r="Z949" i="16" s="1"/>
  <c r="R941" i="16"/>
  <c r="V939" i="16"/>
  <c r="R937" i="16"/>
  <c r="AC933" i="16"/>
  <c r="AD933" i="16" s="1"/>
  <c r="Y922" i="16"/>
  <c r="Z922" i="16" s="1"/>
  <c r="Y918" i="16"/>
  <c r="Z918" i="16" s="1"/>
  <c r="AJ914" i="16"/>
  <c r="Y899" i="16"/>
  <c r="Z899" i="16" s="1"/>
  <c r="AJ884" i="16"/>
  <c r="AP871" i="16"/>
  <c r="AU859" i="16"/>
  <c r="AC966" i="16"/>
  <c r="AD966" i="16" s="1"/>
  <c r="AP964" i="16"/>
  <c r="S958" i="16"/>
  <c r="AP957" i="16"/>
  <c r="S939" i="16"/>
  <c r="AP934" i="16"/>
  <c r="AO919" i="16"/>
  <c r="AP919" i="16" s="1"/>
  <c r="AG916" i="16"/>
  <c r="AO895" i="16"/>
  <c r="AP895" i="16" s="1"/>
  <c r="AP885" i="16"/>
  <c r="S870" i="16"/>
  <c r="V870" i="16"/>
  <c r="S845" i="16"/>
  <c r="R845" i="16"/>
  <c r="V845" i="16"/>
  <c r="AP941" i="16"/>
  <c r="Y889" i="16"/>
  <c r="Z889" i="16" s="1"/>
  <c r="J887" i="16"/>
  <c r="AO869" i="16"/>
  <c r="AP869" i="16" s="1"/>
  <c r="AC869" i="16"/>
  <c r="AD869" i="16" s="1"/>
  <c r="AU961" i="16"/>
  <c r="AJ959" i="16"/>
  <c r="Y956" i="16"/>
  <c r="Z956" i="16" s="1"/>
  <c r="AU955" i="16"/>
  <c r="AP954" i="16"/>
  <c r="J947" i="16"/>
  <c r="AG938" i="16"/>
  <c r="J937" i="16"/>
  <c r="AC930" i="16"/>
  <c r="AD930" i="16" s="1"/>
  <c r="J930" i="16"/>
  <c r="AJ924" i="16"/>
  <c r="AU922" i="16"/>
  <c r="AJ913" i="16"/>
  <c r="AJ904" i="16"/>
  <c r="AJ875" i="16"/>
  <c r="AC866" i="16"/>
  <c r="AD866" i="16" s="1"/>
  <c r="Y943" i="16"/>
  <c r="Z943" i="16" s="1"/>
  <c r="J934" i="16"/>
  <c r="AG892" i="16"/>
  <c r="J884" i="16"/>
  <c r="AJ861" i="16"/>
  <c r="J861" i="16"/>
  <c r="V859" i="16"/>
  <c r="J858" i="16"/>
  <c r="AJ856" i="16"/>
  <c r="AO852" i="16"/>
  <c r="AP852" i="16" s="1"/>
  <c r="AC839" i="16"/>
  <c r="AD839" i="16" s="1"/>
  <c r="Y834" i="16"/>
  <c r="Z834" i="16" s="1"/>
  <c r="AC831" i="16"/>
  <c r="AD831" i="16" s="1"/>
  <c r="AG824" i="16"/>
  <c r="S814" i="16"/>
  <c r="S811" i="16"/>
  <c r="Y802" i="16"/>
  <c r="Z802" i="16" s="1"/>
  <c r="AJ797" i="16"/>
  <c r="J973" i="16"/>
  <c r="J972" i="16"/>
  <c r="J971" i="16"/>
  <c r="Y970" i="16"/>
  <c r="Z970" i="16" s="1"/>
  <c r="AG965" i="16"/>
  <c r="Y960" i="16"/>
  <c r="Z960" i="16" s="1"/>
  <c r="AG959" i="16"/>
  <c r="J958" i="16"/>
  <c r="AU956" i="16"/>
  <c r="AP949" i="16"/>
  <c r="AJ943" i="16"/>
  <c r="J941" i="16"/>
  <c r="AJ935" i="16"/>
  <c r="AG934" i="16"/>
  <c r="AJ933" i="16"/>
  <c r="AC929" i="16"/>
  <c r="AD929" i="16" s="1"/>
  <c r="AC928" i="16"/>
  <c r="AD928" i="16" s="1"/>
  <c r="J920" i="16"/>
  <c r="Y917" i="16"/>
  <c r="Z917" i="16" s="1"/>
  <c r="J914" i="16"/>
  <c r="Y913" i="16"/>
  <c r="Z913" i="16" s="1"/>
  <c r="J913" i="16"/>
  <c r="AU911" i="16"/>
  <c r="AC910" i="16"/>
  <c r="AD910" i="16" s="1"/>
  <c r="Y908" i="16"/>
  <c r="Z908" i="16" s="1"/>
  <c r="Y905" i="16"/>
  <c r="Z905" i="16" s="1"/>
  <c r="Y904" i="16"/>
  <c r="Z904" i="16" s="1"/>
  <c r="AC902" i="16"/>
  <c r="AD902" i="16" s="1"/>
  <c r="AC899" i="16"/>
  <c r="AD899" i="16" s="1"/>
  <c r="J893" i="16"/>
  <c r="AC887" i="16"/>
  <c r="AD887" i="16" s="1"/>
  <c r="AU883" i="16"/>
  <c r="AG882" i="16"/>
  <c r="Y880" i="16"/>
  <c r="Z880" i="16" s="1"/>
  <c r="AU874" i="16"/>
  <c r="AG874" i="16"/>
  <c r="AG867" i="16"/>
  <c r="R865" i="16"/>
  <c r="AC863" i="16"/>
  <c r="AD863" i="16" s="1"/>
  <c r="S855" i="16"/>
  <c r="J846" i="16"/>
  <c r="AU804" i="16"/>
  <c r="J798" i="16"/>
  <c r="J792" i="16"/>
  <c r="AC780" i="16"/>
  <c r="AD780" i="16" s="1"/>
  <c r="J770" i="16"/>
  <c r="AJ767" i="16"/>
  <c r="AJ866" i="16"/>
  <c r="J864" i="16"/>
  <c r="Y863" i="16"/>
  <c r="Z863" i="16" s="1"/>
  <c r="AP859" i="16"/>
  <c r="AC859" i="16"/>
  <c r="AD859" i="16" s="1"/>
  <c r="AP854" i="16"/>
  <c r="AO827" i="16"/>
  <c r="AP827" i="16" s="1"/>
  <c r="AP760" i="16"/>
  <c r="AC952" i="16"/>
  <c r="AD952" i="16" s="1"/>
  <c r="AJ951" i="16"/>
  <c r="Y948" i="16"/>
  <c r="Z948" i="16" s="1"/>
  <c r="AU947" i="16"/>
  <c r="J942" i="16"/>
  <c r="AU940" i="16"/>
  <c r="J932" i="16"/>
  <c r="Y931" i="16"/>
  <c r="Z931" i="16" s="1"/>
  <c r="Y921" i="16"/>
  <c r="Z921" i="16" s="1"/>
  <c r="Y920" i="16"/>
  <c r="Z920" i="16" s="1"/>
  <c r="AJ918" i="16"/>
  <c r="Y915" i="16"/>
  <c r="Z915" i="16" s="1"/>
  <c r="AG912" i="16"/>
  <c r="Y910" i="16"/>
  <c r="Z910" i="16" s="1"/>
  <c r="AU908" i="16"/>
  <c r="Y906" i="16"/>
  <c r="Z906" i="16" s="1"/>
  <c r="AU904" i="16"/>
  <c r="Y902" i="16"/>
  <c r="Z902" i="16" s="1"/>
  <c r="AG901" i="16"/>
  <c r="AJ900" i="16"/>
  <c r="Y898" i="16"/>
  <c r="Z898" i="16" s="1"/>
  <c r="AU890" i="16"/>
  <c r="V884" i="16"/>
  <c r="J876" i="16"/>
  <c r="J874" i="16"/>
  <c r="J873" i="16"/>
  <c r="AU871" i="16"/>
  <c r="Y870" i="16"/>
  <c r="Z870" i="16" s="1"/>
  <c r="J870" i="16"/>
  <c r="Y864" i="16"/>
  <c r="Z864" i="16" s="1"/>
  <c r="AJ863" i="16"/>
  <c r="AJ862" i="16"/>
  <c r="AJ852" i="16"/>
  <c r="AC848" i="16"/>
  <c r="AD848" i="16" s="1"/>
  <c r="Y847" i="16"/>
  <c r="Z847" i="16" s="1"/>
  <c r="AJ844" i="16"/>
  <c r="Y837" i="16"/>
  <c r="Z837" i="16" s="1"/>
  <c r="AU835" i="16"/>
  <c r="AJ831" i="16"/>
  <c r="AJ821" i="16"/>
  <c r="S813" i="16"/>
  <c r="V813" i="16"/>
  <c r="S809" i="16"/>
  <c r="R801" i="16"/>
  <c r="AP800" i="16"/>
  <c r="AG800" i="16"/>
  <c r="AP799" i="16"/>
  <c r="AJ785" i="16"/>
  <c r="J777" i="16"/>
  <c r="Y774" i="16"/>
  <c r="Z774" i="16" s="1"/>
  <c r="Y942" i="16"/>
  <c r="Z942" i="16" s="1"/>
  <c r="AU941" i="16"/>
  <c r="Y925" i="16"/>
  <c r="Z925" i="16" s="1"/>
  <c r="AU920" i="16"/>
  <c r="AJ916" i="16"/>
  <c r="Y896" i="16"/>
  <c r="Z896" i="16" s="1"/>
  <c r="AU887" i="16"/>
  <c r="J886" i="16"/>
  <c r="AP879" i="16"/>
  <c r="J879" i="16"/>
  <c r="AU872" i="16"/>
  <c r="AJ859" i="16"/>
  <c r="AP851" i="16"/>
  <c r="AC845" i="16"/>
  <c r="AD845" i="16" s="1"/>
  <c r="AU768" i="16"/>
  <c r="AG928" i="16"/>
  <c r="J912" i="16"/>
  <c r="AJ907" i="16"/>
  <c r="J904" i="16"/>
  <c r="Y897" i="16"/>
  <c r="Z897" i="16" s="1"/>
  <c r="AU888" i="16"/>
  <c r="AC884" i="16"/>
  <c r="AD884" i="16" s="1"/>
  <c r="AJ882" i="16"/>
  <c r="AG868" i="16"/>
  <c r="AU864" i="16"/>
  <c r="Y855" i="16"/>
  <c r="Z855" i="16" s="1"/>
  <c r="AG842" i="16"/>
  <c r="AP828" i="16"/>
  <c r="AO779" i="16"/>
  <c r="AP779" i="16" s="1"/>
  <c r="AO831" i="16"/>
  <c r="AP831" i="16" s="1"/>
  <c r="AU809" i="16"/>
  <c r="AU801" i="16"/>
  <c r="AO795" i="16"/>
  <c r="AP795" i="16" s="1"/>
  <c r="J795" i="16"/>
  <c r="AC791" i="16"/>
  <c r="AD791" i="16" s="1"/>
  <c r="AU783" i="16"/>
  <c r="AC779" i="16"/>
  <c r="AD779" i="16" s="1"/>
  <c r="J773" i="16"/>
  <c r="AJ772" i="16"/>
  <c r="AO771" i="16"/>
  <c r="AP771" i="16" s="1"/>
  <c r="AP763" i="16"/>
  <c r="AO759" i="16"/>
  <c r="AP759" i="16" s="1"/>
  <c r="V754" i="16"/>
  <c r="J824" i="16"/>
  <c r="AG820" i="16"/>
  <c r="J800" i="16"/>
  <c r="AC757" i="16"/>
  <c r="AD757" i="16" s="1"/>
  <c r="AG756" i="16"/>
  <c r="AU752" i="16"/>
  <c r="AJ750" i="16"/>
  <c r="AJ743" i="16"/>
  <c r="Y739" i="16"/>
  <c r="Z739" i="16" s="1"/>
  <c r="AO723" i="16"/>
  <c r="AP723" i="16" s="1"/>
  <c r="AC721" i="16"/>
  <c r="AD721" i="16" s="1"/>
  <c r="J714" i="16"/>
  <c r="AO695" i="16"/>
  <c r="AP695" i="16" s="1"/>
  <c r="R626" i="16"/>
  <c r="V626" i="16"/>
  <c r="Y854" i="16"/>
  <c r="Z854" i="16" s="1"/>
  <c r="J850" i="16"/>
  <c r="AJ849" i="16"/>
  <c r="Y849" i="16"/>
  <c r="Z849" i="16" s="1"/>
  <c r="J849" i="16"/>
  <c r="J848" i="16"/>
  <c r="AG844" i="16"/>
  <c r="AP843" i="16"/>
  <c r="AC843" i="16"/>
  <c r="AD843" i="16" s="1"/>
  <c r="Y842" i="16"/>
  <c r="Z842" i="16" s="1"/>
  <c r="AJ838" i="16"/>
  <c r="AJ835" i="16"/>
  <c r="AJ828" i="16"/>
  <c r="J826" i="16"/>
  <c r="AU824" i="16"/>
  <c r="AJ824" i="16"/>
  <c r="Y823" i="16"/>
  <c r="Z823" i="16" s="1"/>
  <c r="V822" i="16"/>
  <c r="Y818" i="16"/>
  <c r="Z818" i="16" s="1"/>
  <c r="AG817" i="16"/>
  <c r="AP815" i="16"/>
  <c r="AJ813" i="16"/>
  <c r="J809" i="16"/>
  <c r="J805" i="16"/>
  <c r="AJ803" i="16"/>
  <c r="Y803" i="16"/>
  <c r="Z803" i="16" s="1"/>
  <c r="Y801" i="16"/>
  <c r="Z801" i="16" s="1"/>
  <c r="AU800" i="16"/>
  <c r="AJ800" i="16"/>
  <c r="Y799" i="16"/>
  <c r="Z799" i="16" s="1"/>
  <c r="AU793" i="16"/>
  <c r="J785" i="16"/>
  <c r="AC781" i="16"/>
  <c r="AD781" i="16" s="1"/>
  <c r="AU777" i="16"/>
  <c r="AC771" i="16"/>
  <c r="AD771" i="16" s="1"/>
  <c r="J768" i="16"/>
  <c r="AC767" i="16"/>
  <c r="AD767" i="16" s="1"/>
  <c r="Y766" i="16"/>
  <c r="Z766" i="16" s="1"/>
  <c r="AU765" i="16"/>
  <c r="AG765" i="16"/>
  <c r="J765" i="16"/>
  <c r="AJ764" i="16"/>
  <c r="J762" i="16"/>
  <c r="J756" i="16"/>
  <c r="AP752" i="16"/>
  <c r="J748" i="16"/>
  <c r="Y741" i="16"/>
  <c r="Z741" i="16" s="1"/>
  <c r="J741" i="16"/>
  <c r="AJ739" i="16"/>
  <c r="J734" i="16"/>
  <c r="AU732" i="16"/>
  <c r="AG732" i="16"/>
  <c r="AJ730" i="16"/>
  <c r="J726" i="16"/>
  <c r="AG717" i="16"/>
  <c r="AC699" i="16"/>
  <c r="AD699" i="16" s="1"/>
  <c r="Y692" i="16"/>
  <c r="Z692" i="16" s="1"/>
  <c r="AO679" i="16"/>
  <c r="AP679" i="16" s="1"/>
  <c r="AO673" i="16"/>
  <c r="AP673" i="16" s="1"/>
  <c r="AO665" i="16"/>
  <c r="AP665" i="16" s="1"/>
  <c r="AO649" i="16"/>
  <c r="AP649" i="16" s="1"/>
  <c r="AG828" i="16"/>
  <c r="AP819" i="16"/>
  <c r="AJ811" i="16"/>
  <c r="Y809" i="16"/>
  <c r="Z809" i="16" s="1"/>
  <c r="AU808" i="16"/>
  <c r="AP791" i="16"/>
  <c r="AJ787" i="16"/>
  <c r="Y785" i="16"/>
  <c r="Z785" i="16" s="1"/>
  <c r="AU784" i="16"/>
  <c r="AP775" i="16"/>
  <c r="AJ751" i="16"/>
  <c r="J731" i="16"/>
  <c r="AJ728" i="16"/>
  <c r="AC726" i="16"/>
  <c r="AD726" i="16" s="1"/>
  <c r="J724" i="16"/>
  <c r="Y721" i="16"/>
  <c r="Z721" i="16" s="1"/>
  <c r="AU720" i="16"/>
  <c r="Y718" i="16"/>
  <c r="Z718" i="16" s="1"/>
  <c r="AJ716" i="16"/>
  <c r="J712" i="16"/>
  <c r="AC705" i="16"/>
  <c r="AD705" i="16" s="1"/>
  <c r="J705" i="16"/>
  <c r="AP696" i="16"/>
  <c r="AU746" i="16"/>
  <c r="J738" i="16"/>
  <c r="AG736" i="16"/>
  <c r="AO732" i="16"/>
  <c r="AP732" i="16" s="1"/>
  <c r="J732" i="16"/>
  <c r="Y731" i="16"/>
  <c r="Z731" i="16" s="1"/>
  <c r="AU730" i="16"/>
  <c r="J722" i="16"/>
  <c r="AP720" i="16"/>
  <c r="AP719" i="16"/>
  <c r="J698" i="16"/>
  <c r="AP750" i="16"/>
  <c r="AP748" i="16"/>
  <c r="AP744" i="16"/>
  <c r="AP715" i="16"/>
  <c r="J688" i="16"/>
  <c r="Y756" i="16"/>
  <c r="Z756" i="16" s="1"/>
  <c r="AG755" i="16"/>
  <c r="J750" i="16"/>
  <c r="AG746" i="16"/>
  <c r="Y742" i="16"/>
  <c r="Z742" i="16" s="1"/>
  <c r="AJ737" i="16"/>
  <c r="AJ734" i="16"/>
  <c r="AJ731" i="16"/>
  <c r="AJ729" i="16"/>
  <c r="AU728" i="16"/>
  <c r="AP727" i="16"/>
  <c r="AJ724" i="16"/>
  <c r="AC722" i="16"/>
  <c r="AD722" i="16" s="1"/>
  <c r="J709" i="16"/>
  <c r="AU701" i="16"/>
  <c r="V651" i="16"/>
  <c r="R651" i="16"/>
  <c r="S651" i="16"/>
  <c r="AO650" i="16"/>
  <c r="AP650" i="16" s="1"/>
  <c r="R619" i="16"/>
  <c r="S619" i="16"/>
  <c r="V619" i="16"/>
  <c r="J856" i="16"/>
  <c r="S847" i="16"/>
  <c r="AG845" i="16"/>
  <c r="J842" i="16"/>
  <c r="AG839" i="16"/>
  <c r="AP835" i="16"/>
  <c r="AJ833" i="16"/>
  <c r="AJ830" i="16"/>
  <c r="AJ827" i="16"/>
  <c r="Y827" i="16"/>
  <c r="Z827" i="16" s="1"/>
  <c r="J821" i="16"/>
  <c r="AJ820" i="16"/>
  <c r="J818" i="16"/>
  <c r="AO811" i="16"/>
  <c r="AP811" i="16" s="1"/>
  <c r="Y810" i="16"/>
  <c r="Z810" i="16" s="1"/>
  <c r="AP807" i="16"/>
  <c r="AP803" i="16"/>
  <c r="AJ795" i="16"/>
  <c r="Y795" i="16"/>
  <c r="Z795" i="16" s="1"/>
  <c r="AU794" i="16"/>
  <c r="Y793" i="16"/>
  <c r="Z793" i="16" s="1"/>
  <c r="AU792" i="16"/>
  <c r="AJ792" i="16"/>
  <c r="Y791" i="16"/>
  <c r="Z791" i="16" s="1"/>
  <c r="AO787" i="16"/>
  <c r="AP787" i="16" s="1"/>
  <c r="Y786" i="16"/>
  <c r="Z786" i="16" s="1"/>
  <c r="AP783" i="16"/>
  <c r="J782" i="16"/>
  <c r="AJ781" i="16"/>
  <c r="AJ779" i="16"/>
  <c r="Y779" i="16"/>
  <c r="Z779" i="16" s="1"/>
  <c r="AU778" i="16"/>
  <c r="AG778" i="16"/>
  <c r="Y777" i="16"/>
  <c r="Z777" i="16" s="1"/>
  <c r="AU776" i="16"/>
  <c r="AJ776" i="16"/>
  <c r="Y775" i="16"/>
  <c r="Z775" i="16" s="1"/>
  <c r="AU769" i="16"/>
  <c r="AO767" i="16"/>
  <c r="AP767" i="16" s="1"/>
  <c r="AC763" i="16"/>
  <c r="AD763" i="16" s="1"/>
  <c r="J760" i="16"/>
  <c r="AC759" i="16"/>
  <c r="AD759" i="16" s="1"/>
  <c r="Y758" i="16"/>
  <c r="Z758" i="16" s="1"/>
  <c r="J757" i="16"/>
  <c r="AJ756" i="16"/>
  <c r="AP753" i="16"/>
  <c r="J753" i="16"/>
  <c r="AJ752" i="16"/>
  <c r="Y752" i="16"/>
  <c r="Z752" i="16" s="1"/>
  <c r="AU749" i="16"/>
  <c r="J749" i="16"/>
  <c r="AO747" i="16"/>
  <c r="AP747" i="16" s="1"/>
  <c r="J740" i="16"/>
  <c r="R737" i="16"/>
  <c r="J735" i="16"/>
  <c r="R734" i="16"/>
  <c r="AC733" i="16"/>
  <c r="AD733" i="16" s="1"/>
  <c r="R726" i="16"/>
  <c r="AC725" i="16"/>
  <c r="AD725" i="16" s="1"/>
  <c r="J725" i="16"/>
  <c r="AJ719" i="16"/>
  <c r="AG718" i="16"/>
  <c r="AU714" i="16"/>
  <c r="AU712" i="16"/>
  <c r="AP711" i="16"/>
  <c r="J706" i="16"/>
  <c r="Y696" i="16"/>
  <c r="Z696" i="16" s="1"/>
  <c r="AJ694" i="16"/>
  <c r="J716" i="16"/>
  <c r="Y715" i="16"/>
  <c r="Z715" i="16" s="1"/>
  <c r="J710" i="16"/>
  <c r="AU700" i="16"/>
  <c r="AJ695" i="16"/>
  <c r="J690" i="16"/>
  <c r="AC686" i="16"/>
  <c r="AD686" i="16" s="1"/>
  <c r="AJ676" i="16"/>
  <c r="Y673" i="16"/>
  <c r="Z673" i="16" s="1"/>
  <c r="AO670" i="16"/>
  <c r="AP670" i="16" s="1"/>
  <c r="AO658" i="16"/>
  <c r="AP658" i="16" s="1"/>
  <c r="AO654" i="16"/>
  <c r="AP654" i="16" s="1"/>
  <c r="AP638" i="16"/>
  <c r="J588" i="16"/>
  <c r="AJ583" i="16"/>
  <c r="AP569" i="16"/>
  <c r="J536" i="16"/>
  <c r="Y681" i="16"/>
  <c r="Z681" i="16" s="1"/>
  <c r="Y674" i="16"/>
  <c r="Z674" i="16" s="1"/>
  <c r="AU672" i="16"/>
  <c r="AP629" i="16"/>
  <c r="AO548" i="16"/>
  <c r="AP548" i="16" s="1"/>
  <c r="AO593" i="16"/>
  <c r="AP593" i="16" s="1"/>
  <c r="Y592" i="16"/>
  <c r="Z592" i="16" s="1"/>
  <c r="AO588" i="16"/>
  <c r="AP588" i="16" s="1"/>
  <c r="R578" i="16"/>
  <c r="AU566" i="16"/>
  <c r="Y559" i="16"/>
  <c r="Z559" i="16" s="1"/>
  <c r="AC556" i="16"/>
  <c r="AD556" i="16" s="1"/>
  <c r="AJ552" i="16"/>
  <c r="AC541" i="16"/>
  <c r="AD541" i="16" s="1"/>
  <c r="S540" i="16"/>
  <c r="Y710" i="16"/>
  <c r="Z710" i="16" s="1"/>
  <c r="Y702" i="16"/>
  <c r="Z702" i="16" s="1"/>
  <c r="AU693" i="16"/>
  <c r="AG680" i="16"/>
  <c r="AC679" i="16"/>
  <c r="AD679" i="16" s="1"/>
  <c r="Y677" i="16"/>
  <c r="Z677" i="16" s="1"/>
  <c r="Y675" i="16"/>
  <c r="Z675" i="16" s="1"/>
  <c r="AJ674" i="16"/>
  <c r="AC671" i="16"/>
  <c r="AD671" i="16" s="1"/>
  <c r="R664" i="16"/>
  <c r="AU660" i="16"/>
  <c r="AP657" i="16"/>
  <c r="AP653" i="16"/>
  <c r="AJ650" i="16"/>
  <c r="Y647" i="16"/>
  <c r="Z647" i="16" s="1"/>
  <c r="J646" i="16"/>
  <c r="AJ641" i="16"/>
  <c r="S640" i="16"/>
  <c r="AC635" i="16"/>
  <c r="AD635" i="16" s="1"/>
  <c r="J628" i="16"/>
  <c r="Y621" i="16"/>
  <c r="Z621" i="16" s="1"/>
  <c r="AU620" i="16"/>
  <c r="AC615" i="16"/>
  <c r="AD615" i="16" s="1"/>
  <c r="Y610" i="16"/>
  <c r="Z610" i="16" s="1"/>
  <c r="J610" i="16"/>
  <c r="V589" i="16"/>
  <c r="AG578" i="16"/>
  <c r="Y577" i="16"/>
  <c r="Z577" i="16" s="1"/>
  <c r="J574" i="16"/>
  <c r="AG564" i="16"/>
  <c r="AP545" i="16"/>
  <c r="AG538" i="16"/>
  <c r="J537" i="16"/>
  <c r="AG535" i="16"/>
  <c r="AC735" i="16"/>
  <c r="AD735" i="16" s="1"/>
  <c r="Y734" i="16"/>
  <c r="Z734" i="16" s="1"/>
  <c r="AU733" i="16"/>
  <c r="Y730" i="16"/>
  <c r="Z730" i="16" s="1"/>
  <c r="AU729" i="16"/>
  <c r="AG726" i="16"/>
  <c r="Y725" i="16"/>
  <c r="Z725" i="16" s="1"/>
  <c r="AU721" i="16"/>
  <c r="AG721" i="16"/>
  <c r="AC717" i="16"/>
  <c r="AD717" i="16" s="1"/>
  <c r="J717" i="16"/>
  <c r="AC714" i="16"/>
  <c r="AD714" i="16" s="1"/>
  <c r="R713" i="16"/>
  <c r="AJ707" i="16"/>
  <c r="Y705" i="16"/>
  <c r="Z705" i="16" s="1"/>
  <c r="AU704" i="16"/>
  <c r="AP703" i="16"/>
  <c r="AU698" i="16"/>
  <c r="Y697" i="16"/>
  <c r="Z697" i="16" s="1"/>
  <c r="AU696" i="16"/>
  <c r="Y694" i="16"/>
  <c r="Z694" i="16" s="1"/>
  <c r="AG689" i="16"/>
  <c r="J687" i="16"/>
  <c r="AJ686" i="16"/>
  <c r="J678" i="16"/>
  <c r="AJ677" i="16"/>
  <c r="AU676" i="16"/>
  <c r="AJ675" i="16"/>
  <c r="J671" i="16"/>
  <c r="Y668" i="16"/>
  <c r="Z668" i="16" s="1"/>
  <c r="J655" i="16"/>
  <c r="Y648" i="16"/>
  <c r="Z648" i="16" s="1"/>
  <c r="AJ647" i="16"/>
  <c r="AP646" i="16"/>
  <c r="Y644" i="16"/>
  <c r="Z644" i="16" s="1"/>
  <c r="AP637" i="16"/>
  <c r="AJ634" i="16"/>
  <c r="AC633" i="16"/>
  <c r="AD633" i="16" s="1"/>
  <c r="Y631" i="16"/>
  <c r="Z631" i="16" s="1"/>
  <c r="J630" i="16"/>
  <c r="AJ625" i="16"/>
  <c r="J618" i="16"/>
  <c r="AO613" i="16"/>
  <c r="AP613" i="16" s="1"/>
  <c r="AO594" i="16"/>
  <c r="AP594" i="16" s="1"/>
  <c r="AC583" i="16"/>
  <c r="AD583" i="16" s="1"/>
  <c r="J583" i="16"/>
  <c r="J578" i="16"/>
  <c r="AP564" i="16"/>
  <c r="Y534" i="16"/>
  <c r="Z534" i="16" s="1"/>
  <c r="R495" i="16"/>
  <c r="AG684" i="16"/>
  <c r="AP620" i="16"/>
  <c r="AP596" i="16"/>
  <c r="AP621" i="16"/>
  <c r="AU614" i="16"/>
  <c r="AU589" i="16"/>
  <c r="AJ588" i="16"/>
  <c r="AU571" i="16"/>
  <c r="Y570" i="16"/>
  <c r="Z570" i="16" s="1"/>
  <c r="AP555" i="16"/>
  <c r="AP552" i="16"/>
  <c r="Y545" i="16"/>
  <c r="Z545" i="16" s="1"/>
  <c r="R521" i="16"/>
  <c r="J718" i="16"/>
  <c r="V717" i="16"/>
  <c r="Y709" i="16"/>
  <c r="Z709" i="16" s="1"/>
  <c r="AG708" i="16"/>
  <c r="AO707" i="16"/>
  <c r="AP707" i="16" s="1"/>
  <c r="J704" i="16"/>
  <c r="AJ703" i="16"/>
  <c r="Y703" i="16"/>
  <c r="Z703" i="16" s="1"/>
  <c r="Y701" i="16"/>
  <c r="Z701" i="16" s="1"/>
  <c r="J701" i="16"/>
  <c r="AC698" i="16"/>
  <c r="AD698" i="16" s="1"/>
  <c r="AG694" i="16"/>
  <c r="Y693" i="16"/>
  <c r="Z693" i="16" s="1"/>
  <c r="J693" i="16"/>
  <c r="AP686" i="16"/>
  <c r="AU684" i="16"/>
  <c r="AJ683" i="16"/>
  <c r="AU682" i="16"/>
  <c r="J681" i="16"/>
  <c r="Y680" i="16"/>
  <c r="Z680" i="16" s="1"/>
  <c r="AJ679" i="16"/>
  <c r="AJ671" i="16"/>
  <c r="AO668" i="16"/>
  <c r="AP668" i="16" s="1"/>
  <c r="J663" i="16"/>
  <c r="Y656" i="16"/>
  <c r="Z656" i="16" s="1"/>
  <c r="AJ655" i="16"/>
  <c r="Y652" i="16"/>
  <c r="Z652" i="16" s="1"/>
  <c r="AU651" i="16"/>
  <c r="AO645" i="16"/>
  <c r="AP645" i="16" s="1"/>
  <c r="AC643" i="16"/>
  <c r="AD643" i="16" s="1"/>
  <c r="Y639" i="16"/>
  <c r="Z639" i="16" s="1"/>
  <c r="J638" i="16"/>
  <c r="AJ633" i="16"/>
  <c r="AO628" i="16"/>
  <c r="AP628" i="16" s="1"/>
  <c r="J623" i="16"/>
  <c r="AP618" i="16"/>
  <c r="J609" i="16"/>
  <c r="AJ603" i="16"/>
  <c r="Y600" i="16"/>
  <c r="Z600" i="16" s="1"/>
  <c r="Y590" i="16"/>
  <c r="Z590" i="16" s="1"/>
  <c r="Y587" i="16"/>
  <c r="Z587" i="16" s="1"/>
  <c r="AC582" i="16"/>
  <c r="AD582" i="16" s="1"/>
  <c r="Y564" i="16"/>
  <c r="Z564" i="16" s="1"/>
  <c r="AJ545" i="16"/>
  <c r="Y538" i="16"/>
  <c r="Z538" i="16" s="1"/>
  <c r="AU604" i="16"/>
  <c r="J580" i="16"/>
  <c r="Y579" i="16"/>
  <c r="Z579" i="16" s="1"/>
  <c r="AU578" i="16"/>
  <c r="AU572" i="16"/>
  <c r="J570" i="16"/>
  <c r="J567" i="16"/>
  <c r="AU562" i="16"/>
  <c r="AC561" i="16"/>
  <c r="AD561" i="16" s="1"/>
  <c r="AP556" i="16"/>
  <c r="AC555" i="16"/>
  <c r="AD555" i="16" s="1"/>
  <c r="J555" i="16"/>
  <c r="AG551" i="16"/>
  <c r="Y547" i="16"/>
  <c r="Z547" i="16" s="1"/>
  <c r="AP511" i="16"/>
  <c r="J447" i="16"/>
  <c r="AP531" i="16"/>
  <c r="AO447" i="16"/>
  <c r="AP447" i="16" s="1"/>
  <c r="AP509" i="16"/>
  <c r="AP507" i="16"/>
  <c r="AP499" i="16"/>
  <c r="Y490" i="16"/>
  <c r="Z490" i="16" s="1"/>
  <c r="AJ450" i="16"/>
  <c r="S450" i="16"/>
  <c r="AC608" i="16"/>
  <c r="AD608" i="16" s="1"/>
  <c r="Y607" i="16"/>
  <c r="Z607" i="16" s="1"/>
  <c r="AJ602" i="16"/>
  <c r="AJ601" i="16"/>
  <c r="AJ591" i="16"/>
  <c r="AJ589" i="16"/>
  <c r="Y589" i="16"/>
  <c r="Z589" i="16" s="1"/>
  <c r="AJ584" i="16"/>
  <c r="V584" i="16"/>
  <c r="AP572" i="16"/>
  <c r="J572" i="16"/>
  <c r="Y571" i="16"/>
  <c r="Z571" i="16" s="1"/>
  <c r="AJ570" i="16"/>
  <c r="AJ567" i="16"/>
  <c r="Y567" i="16"/>
  <c r="Z567" i="16" s="1"/>
  <c r="Y560" i="16"/>
  <c r="Z560" i="16" s="1"/>
  <c r="AU559" i="16"/>
  <c r="AC559" i="16"/>
  <c r="AD559" i="16" s="1"/>
  <c r="AJ558" i="16"/>
  <c r="AJ550" i="16"/>
  <c r="Y548" i="16"/>
  <c r="Z548" i="16" s="1"/>
  <c r="AG547" i="16"/>
  <c r="Y546" i="16"/>
  <c r="Z546" i="16" s="1"/>
  <c r="AU545" i="16"/>
  <c r="J543" i="16"/>
  <c r="AU541" i="16"/>
  <c r="AG541" i="16"/>
  <c r="AC537" i="16"/>
  <c r="AD537" i="16" s="1"/>
  <c r="AJ536" i="16"/>
  <c r="AJ535" i="16"/>
  <c r="AP532" i="16"/>
  <c r="AJ525" i="16"/>
  <c r="Y525" i="16"/>
  <c r="Z525" i="16" s="1"/>
  <c r="AG520" i="16"/>
  <c r="AJ519" i="16"/>
  <c r="J517" i="16"/>
  <c r="AJ501" i="16"/>
  <c r="Y501" i="16"/>
  <c r="Z501" i="16" s="1"/>
  <c r="AU500" i="16"/>
  <c r="AG497" i="16"/>
  <c r="AP495" i="16"/>
  <c r="AJ494" i="16"/>
  <c r="AJ490" i="16"/>
  <c r="S482" i="16"/>
  <c r="AO477" i="16"/>
  <c r="AP477" i="16" s="1"/>
  <c r="V452" i="16"/>
  <c r="S452" i="16"/>
  <c r="J451" i="16"/>
  <c r="AC617" i="16"/>
  <c r="AD617" i="16" s="1"/>
  <c r="AG615" i="16"/>
  <c r="V615" i="16"/>
  <c r="AU602" i="16"/>
  <c r="AJ600" i="16"/>
  <c r="Y580" i="16"/>
  <c r="Z580" i="16" s="1"/>
  <c r="AU570" i="16"/>
  <c r="AJ565" i="16"/>
  <c r="Y565" i="16"/>
  <c r="Z565" i="16" s="1"/>
  <c r="J562" i="16"/>
  <c r="AG558" i="16"/>
  <c r="Y556" i="16"/>
  <c r="Z556" i="16" s="1"/>
  <c r="AU555" i="16"/>
  <c r="J553" i="16"/>
  <c r="J547" i="16"/>
  <c r="AJ546" i="16"/>
  <c r="J540" i="16"/>
  <c r="AP527" i="16"/>
  <c r="AP524" i="16"/>
  <c r="AP515" i="16"/>
  <c r="AP514" i="16"/>
  <c r="AP503" i="16"/>
  <c r="AP493" i="16"/>
  <c r="AC495" i="16"/>
  <c r="AD495" i="16" s="1"/>
  <c r="AP487" i="16"/>
  <c r="AO485" i="16"/>
  <c r="AP485" i="16" s="1"/>
  <c r="AP525" i="16"/>
  <c r="AP501" i="16"/>
  <c r="AG618" i="16"/>
  <c r="Y617" i="16"/>
  <c r="Z617" i="16" s="1"/>
  <c r="AU616" i="16"/>
  <c r="Y612" i="16"/>
  <c r="Z612" i="16" s="1"/>
  <c r="Y605" i="16"/>
  <c r="Z605" i="16" s="1"/>
  <c r="J605" i="16"/>
  <c r="AU603" i="16"/>
  <c r="AC602" i="16"/>
  <c r="AD602" i="16" s="1"/>
  <c r="AP600" i="16"/>
  <c r="AJ599" i="16"/>
  <c r="J594" i="16"/>
  <c r="J591" i="16"/>
  <c r="AG590" i="16"/>
  <c r="AP585" i="16"/>
  <c r="V583" i="16"/>
  <c r="J582" i="16"/>
  <c r="AO580" i="16"/>
  <c r="AP580" i="16" s="1"/>
  <c r="AC579" i="16"/>
  <c r="AD579" i="16" s="1"/>
  <c r="AJ577" i="16"/>
  <c r="AU574" i="16"/>
  <c r="J573" i="16"/>
  <c r="Y572" i="16"/>
  <c r="Z572" i="16" s="1"/>
  <c r="AC570" i="16"/>
  <c r="AD570" i="16" s="1"/>
  <c r="Y568" i="16"/>
  <c r="Z568" i="16" s="1"/>
  <c r="AU567" i="16"/>
  <c r="AJ566" i="16"/>
  <c r="Y566" i="16"/>
  <c r="Z566" i="16" s="1"/>
  <c r="J564" i="16"/>
  <c r="Y563" i="16"/>
  <c r="Z563" i="16" s="1"/>
  <c r="J563" i="16"/>
  <c r="AJ562" i="16"/>
  <c r="AG561" i="16"/>
  <c r="J558" i="16"/>
  <c r="R556" i="16"/>
  <c r="Y554" i="16"/>
  <c r="Z554" i="16" s="1"/>
  <c r="AU553" i="16"/>
  <c r="J550" i="16"/>
  <c r="AU546" i="16"/>
  <c r="AG546" i="16"/>
  <c r="Y543" i="16"/>
  <c r="Z543" i="16" s="1"/>
  <c r="AC542" i="16"/>
  <c r="AD542" i="16" s="1"/>
  <c r="AU540" i="16"/>
  <c r="Y531" i="16"/>
  <c r="Z531" i="16" s="1"/>
  <c r="AC529" i="16"/>
  <c r="AD529" i="16" s="1"/>
  <c r="AC522" i="16"/>
  <c r="AD522" i="16" s="1"/>
  <c r="AP517" i="16"/>
  <c r="S517" i="16"/>
  <c r="J516" i="16"/>
  <c r="J509" i="16"/>
  <c r="AC505" i="16"/>
  <c r="AD505" i="16" s="1"/>
  <c r="AC501" i="16"/>
  <c r="AD501" i="16" s="1"/>
  <c r="AJ499" i="16"/>
  <c r="Y499" i="16"/>
  <c r="Z499" i="16" s="1"/>
  <c r="J498" i="16"/>
  <c r="Y497" i="16"/>
  <c r="Z497" i="16" s="1"/>
  <c r="J496" i="16"/>
  <c r="AJ493" i="16"/>
  <c r="Y493" i="16"/>
  <c r="Z493" i="16" s="1"/>
  <c r="J487" i="16"/>
  <c r="AJ485" i="16"/>
  <c r="V484" i="16"/>
  <c r="AJ477" i="16"/>
  <c r="AU473" i="16"/>
  <c r="AJ471" i="16"/>
  <c r="AJ460" i="16"/>
  <c r="J458" i="16"/>
  <c r="Y457" i="16"/>
  <c r="Z457" i="16" s="1"/>
  <c r="AJ456" i="16"/>
  <c r="J454" i="16"/>
  <c r="AJ453" i="16"/>
  <c r="AJ451" i="16"/>
  <c r="V451" i="16"/>
  <c r="AG450" i="16"/>
  <c r="AC449" i="16"/>
  <c r="AD449" i="16" s="1"/>
  <c r="J448" i="16"/>
  <c r="AJ447" i="16"/>
  <c r="Y447" i="16"/>
  <c r="Z447" i="16" s="1"/>
  <c r="AU446" i="16"/>
  <c r="Y443" i="16"/>
  <c r="Z443" i="16" s="1"/>
  <c r="S429" i="16"/>
  <c r="J426" i="16"/>
  <c r="S379" i="16"/>
  <c r="S363" i="16"/>
  <c r="R363" i="16"/>
  <c r="AP431" i="16"/>
  <c r="Y491" i="16"/>
  <c r="Z491" i="16" s="1"/>
  <c r="J490" i="16"/>
  <c r="J483" i="16"/>
  <c r="J482" i="16"/>
  <c r="Y472" i="16"/>
  <c r="Z472" i="16" s="1"/>
  <c r="Y466" i="16"/>
  <c r="Z466" i="16" s="1"/>
  <c r="AC465" i="16"/>
  <c r="AD465" i="16" s="1"/>
  <c r="J464" i="16"/>
  <c r="AJ463" i="16"/>
  <c r="Y463" i="16"/>
  <c r="Z463" i="16" s="1"/>
  <c r="Y461" i="16"/>
  <c r="Z461" i="16" s="1"/>
  <c r="AG460" i="16"/>
  <c r="AJ457" i="16"/>
  <c r="AU456" i="16"/>
  <c r="AJ448" i="16"/>
  <c r="R447" i="16"/>
  <c r="J446" i="16"/>
  <c r="AJ443" i="16"/>
  <c r="AU438" i="16"/>
  <c r="AC437" i="16"/>
  <c r="AD437" i="16" s="1"/>
  <c r="Y435" i="16"/>
  <c r="Z435" i="16" s="1"/>
  <c r="AP432" i="16"/>
  <c r="AJ425" i="16"/>
  <c r="AC418" i="16"/>
  <c r="AD418" i="16" s="1"/>
  <c r="Y416" i="16"/>
  <c r="Z416" i="16" s="1"/>
  <c r="AP455" i="16"/>
  <c r="AO424" i="16"/>
  <c r="AP424" i="16" s="1"/>
  <c r="J394" i="16"/>
  <c r="AP390" i="16"/>
  <c r="AJ486" i="16"/>
  <c r="AJ483" i="16"/>
  <c r="AJ478" i="16"/>
  <c r="J476" i="16"/>
  <c r="Y473" i="16"/>
  <c r="Z473" i="16" s="1"/>
  <c r="AG472" i="16"/>
  <c r="AP471" i="16"/>
  <c r="AC470" i="16"/>
  <c r="AD470" i="16" s="1"/>
  <c r="J465" i="16"/>
  <c r="AJ464" i="16"/>
  <c r="J462" i="16"/>
  <c r="AJ461" i="16"/>
  <c r="AC459" i="16"/>
  <c r="AD459" i="16" s="1"/>
  <c r="AU448" i="16"/>
  <c r="AU445" i="16"/>
  <c r="S445" i="16"/>
  <c r="AC442" i="16"/>
  <c r="AD442" i="16" s="1"/>
  <c r="V439" i="16"/>
  <c r="J438" i="16"/>
  <c r="AJ437" i="16"/>
  <c r="Y437" i="16"/>
  <c r="Z437" i="16" s="1"/>
  <c r="AJ435" i="16"/>
  <c r="AG434" i="16"/>
  <c r="AC433" i="16"/>
  <c r="AD433" i="16" s="1"/>
  <c r="Y431" i="16"/>
  <c r="Z431" i="16" s="1"/>
  <c r="AJ423" i="16"/>
  <c r="Y418" i="16"/>
  <c r="Z418" i="16" s="1"/>
  <c r="AJ416" i="16"/>
  <c r="R416" i="16"/>
  <c r="AO407" i="16"/>
  <c r="AP407" i="16" s="1"/>
  <c r="V404" i="16"/>
  <c r="S404" i="16"/>
  <c r="R489" i="16"/>
  <c r="AC487" i="16"/>
  <c r="AD487" i="16" s="1"/>
  <c r="Y484" i="16"/>
  <c r="Z484" i="16" s="1"/>
  <c r="AC477" i="16"/>
  <c r="AD477" i="16" s="1"/>
  <c r="J477" i="16"/>
  <c r="J474" i="16"/>
  <c r="AJ473" i="16"/>
  <c r="AP472" i="16"/>
  <c r="Y470" i="16"/>
  <c r="Z470" i="16" s="1"/>
  <c r="V469" i="16"/>
  <c r="J466" i="16"/>
  <c r="AU461" i="16"/>
  <c r="AU458" i="16"/>
  <c r="J456" i="16"/>
  <c r="AJ455" i="16"/>
  <c r="Y455" i="16"/>
  <c r="Z455" i="16" s="1"/>
  <c r="AU454" i="16"/>
  <c r="AC453" i="16"/>
  <c r="AD453" i="16" s="1"/>
  <c r="Y451" i="16"/>
  <c r="Z451" i="16" s="1"/>
  <c r="AP439" i="16"/>
  <c r="S437" i="16"/>
  <c r="J430" i="16"/>
  <c r="AJ429" i="16"/>
  <c r="J409" i="16"/>
  <c r="J389" i="16"/>
  <c r="AP464" i="16"/>
  <c r="AP463" i="16"/>
  <c r="AJ424" i="16"/>
  <c r="AG423" i="16"/>
  <c r="Y413" i="16"/>
  <c r="Z413" i="16" s="1"/>
  <c r="R368" i="16"/>
  <c r="V368" i="16"/>
  <c r="AJ427" i="16"/>
  <c r="R427" i="16"/>
  <c r="R422" i="16"/>
  <c r="J420" i="16"/>
  <c r="AC419" i="16"/>
  <c r="AD419" i="16" s="1"/>
  <c r="AJ417" i="16"/>
  <c r="AP416" i="16"/>
  <c r="AP415" i="16"/>
  <c r="Y414" i="16"/>
  <c r="Z414" i="16" s="1"/>
  <c r="J410" i="16"/>
  <c r="Y409" i="16"/>
  <c r="Z409" i="16" s="1"/>
  <c r="AG408" i="16"/>
  <c r="AJ405" i="16"/>
  <c r="Y405" i="16"/>
  <c r="Z405" i="16" s="1"/>
  <c r="R403" i="16"/>
  <c r="Y400" i="16"/>
  <c r="Z400" i="16" s="1"/>
  <c r="AJ399" i="16"/>
  <c r="V398" i="16"/>
  <c r="AC397" i="16"/>
  <c r="AD397" i="16" s="1"/>
  <c r="J396" i="16"/>
  <c r="J392" i="16"/>
  <c r="AP387" i="16"/>
  <c r="AG386" i="16"/>
  <c r="AU384" i="16"/>
  <c r="AU380" i="16"/>
  <c r="Y372" i="16"/>
  <c r="Z372" i="16" s="1"/>
  <c r="AC365" i="16"/>
  <c r="AD365" i="16" s="1"/>
  <c r="AP339" i="16"/>
  <c r="Y419" i="16"/>
  <c r="Z419" i="16" s="1"/>
  <c r="J401" i="16"/>
  <c r="AJ396" i="16"/>
  <c r="Y394" i="16"/>
  <c r="Z394" i="16" s="1"/>
  <c r="AU393" i="16"/>
  <c r="AP363" i="16"/>
  <c r="AP358" i="16"/>
  <c r="AP334" i="16"/>
  <c r="AP371" i="16"/>
  <c r="AP366" i="16"/>
  <c r="AO347" i="16"/>
  <c r="AP347" i="16" s="1"/>
  <c r="J422" i="16"/>
  <c r="AJ421" i="16"/>
  <c r="AU420" i="16"/>
  <c r="AJ419" i="16"/>
  <c r="V419" i="16"/>
  <c r="AG418" i="16"/>
  <c r="J416" i="16"/>
  <c r="AJ415" i="16"/>
  <c r="Y415" i="16"/>
  <c r="Z415" i="16" s="1"/>
  <c r="AC413" i="16"/>
  <c r="AD413" i="16" s="1"/>
  <c r="Y411" i="16"/>
  <c r="Z411" i="16" s="1"/>
  <c r="Y406" i="16"/>
  <c r="Z406" i="16" s="1"/>
  <c r="AP398" i="16"/>
  <c r="Y397" i="16"/>
  <c r="Z397" i="16" s="1"/>
  <c r="AJ394" i="16"/>
  <c r="AU385" i="16"/>
  <c r="AU381" i="16"/>
  <c r="J379" i="16"/>
  <c r="Y376" i="16"/>
  <c r="Z376" i="16" s="1"/>
  <c r="AP377" i="16"/>
  <c r="J366" i="16"/>
  <c r="AP355" i="16"/>
  <c r="AO342" i="16"/>
  <c r="AP342" i="16" s="1"/>
  <c r="AC336" i="16"/>
  <c r="AD336" i="16" s="1"/>
  <c r="AO330" i="16"/>
  <c r="AP330" i="16" s="1"/>
  <c r="AC330" i="16"/>
  <c r="AD330" i="16" s="1"/>
  <c r="AJ411" i="16"/>
  <c r="J408" i="16"/>
  <c r="Y407" i="16"/>
  <c r="Z407" i="16" s="1"/>
  <c r="AC393" i="16"/>
  <c r="AD393" i="16" s="1"/>
  <c r="J388" i="16"/>
  <c r="J387" i="16"/>
  <c r="AO385" i="16"/>
  <c r="AP385" i="16" s="1"/>
  <c r="AC383" i="16"/>
  <c r="AD383" i="16" s="1"/>
  <c r="AP382" i="16"/>
  <c r="AU378" i="16"/>
  <c r="J375" i="16"/>
  <c r="Y335" i="16"/>
  <c r="Z335" i="16" s="1"/>
  <c r="J333" i="16"/>
  <c r="R331" i="16"/>
  <c r="V331" i="16"/>
  <c r="AU430" i="16"/>
  <c r="Y427" i="16"/>
  <c r="Z427" i="16" s="1"/>
  <c r="AP423" i="16"/>
  <c r="Y422" i="16"/>
  <c r="Z422" i="16" s="1"/>
  <c r="J418" i="16"/>
  <c r="Y417" i="16"/>
  <c r="Z417" i="16" s="1"/>
  <c r="AG416" i="16"/>
  <c r="AC405" i="16"/>
  <c r="AD405" i="16" s="1"/>
  <c r="J404" i="16"/>
  <c r="Y403" i="16"/>
  <c r="Z403" i="16" s="1"/>
  <c r="AU401" i="16"/>
  <c r="AG397" i="16"/>
  <c r="V397" i="16"/>
  <c r="AJ386" i="16"/>
  <c r="AP379" i="16"/>
  <c r="AG376" i="16"/>
  <c r="J372" i="16"/>
  <c r="S368" i="16"/>
  <c r="Y360" i="16"/>
  <c r="Z360" i="16" s="1"/>
  <c r="J357" i="16"/>
  <c r="AP350" i="16"/>
  <c r="J342" i="16"/>
  <c r="AP337" i="16"/>
  <c r="AJ331" i="16"/>
  <c r="V386" i="16"/>
  <c r="AC384" i="16"/>
  <c r="AD384" i="16" s="1"/>
  <c r="AJ383" i="16"/>
  <c r="AJ378" i="16"/>
  <c r="J376" i="16"/>
  <c r="AC374" i="16"/>
  <c r="AD374" i="16" s="1"/>
  <c r="AC373" i="16"/>
  <c r="AD373" i="16" s="1"/>
  <c r="Y370" i="16"/>
  <c r="Z370" i="16" s="1"/>
  <c r="AU369" i="16"/>
  <c r="Y369" i="16"/>
  <c r="Z369" i="16" s="1"/>
  <c r="J364" i="16"/>
  <c r="J361" i="16"/>
  <c r="AG359" i="16"/>
  <c r="AJ351" i="16"/>
  <c r="AJ348" i="16"/>
  <c r="Y346" i="16"/>
  <c r="Z346" i="16" s="1"/>
  <c r="AU345" i="16"/>
  <c r="Y345" i="16"/>
  <c r="Z345" i="16" s="1"/>
  <c r="AC337" i="16"/>
  <c r="AD337" i="16" s="1"/>
  <c r="AJ334" i="16"/>
  <c r="AJ329" i="16"/>
  <c r="AJ328" i="16"/>
  <c r="AP326" i="16"/>
  <c r="AC306" i="16"/>
  <c r="AD306" i="16" s="1"/>
  <c r="AP354" i="16"/>
  <c r="AJ340" i="16"/>
  <c r="AJ322" i="16"/>
  <c r="AP309" i="16"/>
  <c r="Y308" i="16"/>
  <c r="Z308" i="16" s="1"/>
  <c r="AO244" i="16"/>
  <c r="AP244" i="16" s="1"/>
  <c r="R219" i="16"/>
  <c r="AJ382" i="16"/>
  <c r="J377" i="16"/>
  <c r="AG375" i="16"/>
  <c r="AJ367" i="16"/>
  <c r="AJ364" i="16"/>
  <c r="Y362" i="16"/>
  <c r="Z362" i="16" s="1"/>
  <c r="AU361" i="16"/>
  <c r="Y361" i="16"/>
  <c r="Z361" i="16" s="1"/>
  <c r="AU360" i="16"/>
  <c r="AJ350" i="16"/>
  <c r="AJ343" i="16"/>
  <c r="J323" i="16"/>
  <c r="V322" i="16"/>
  <c r="AJ321" i="16"/>
  <c r="S315" i="16"/>
  <c r="J309" i="16"/>
  <c r="Y323" i="16"/>
  <c r="Z323" i="16" s="1"/>
  <c r="AU322" i="16"/>
  <c r="AJ319" i="16"/>
  <c r="Y316" i="16"/>
  <c r="Z316" i="16" s="1"/>
  <c r="AG311" i="16"/>
  <c r="AO293" i="16"/>
  <c r="AP293" i="16" s="1"/>
  <c r="V276" i="16"/>
  <c r="AJ366" i="16"/>
  <c r="AJ359" i="16"/>
  <c r="AG352" i="16"/>
  <c r="AJ342" i="16"/>
  <c r="Y333" i="16"/>
  <c r="Z333" i="16" s="1"/>
  <c r="AJ323" i="16"/>
  <c r="AC318" i="16"/>
  <c r="AD318" i="16" s="1"/>
  <c r="AU315" i="16"/>
  <c r="Y307" i="16"/>
  <c r="Z307" i="16" s="1"/>
  <c r="AU306" i="16"/>
  <c r="AP331" i="16"/>
  <c r="J305" i="16"/>
  <c r="J302" i="16"/>
  <c r="AJ301" i="16"/>
  <c r="AC299" i="16"/>
  <c r="AD299" i="16" s="1"/>
  <c r="AU294" i="16"/>
  <c r="Y292" i="16"/>
  <c r="Z292" i="16" s="1"/>
  <c r="S291" i="16"/>
  <c r="AC290" i="16"/>
  <c r="AD290" i="16" s="1"/>
  <c r="AJ289" i="16"/>
  <c r="AJ288" i="16"/>
  <c r="S288" i="16"/>
  <c r="Y286" i="16"/>
  <c r="Z286" i="16" s="1"/>
  <c r="AU285" i="16"/>
  <c r="AC285" i="16"/>
  <c r="AD285" i="16" s="1"/>
  <c r="Y284" i="16"/>
  <c r="Z284" i="16" s="1"/>
  <c r="AU282" i="16"/>
  <c r="AG282" i="16"/>
  <c r="Y280" i="16"/>
  <c r="Z280" i="16" s="1"/>
  <c r="V279" i="16"/>
  <c r="AG273" i="16"/>
  <c r="J269" i="16"/>
  <c r="Y268" i="16"/>
  <c r="Z268" i="16" s="1"/>
  <c r="AU266" i="16"/>
  <c r="J266" i="16"/>
  <c r="J264" i="16"/>
  <c r="J258" i="16"/>
  <c r="AJ257" i="16"/>
  <c r="AP246" i="16"/>
  <c r="AJ241" i="16"/>
  <c r="S233" i="16"/>
  <c r="Y223" i="16"/>
  <c r="Z223" i="16" s="1"/>
  <c r="AO214" i="16"/>
  <c r="AP214" i="16" s="1"/>
  <c r="Y212" i="16"/>
  <c r="Z212" i="16" s="1"/>
  <c r="AG200" i="16"/>
  <c r="AU194" i="16"/>
  <c r="AJ192" i="16"/>
  <c r="AP240" i="16"/>
  <c r="J306" i="16"/>
  <c r="AU301" i="16"/>
  <c r="AG301" i="16"/>
  <c r="Y299" i="16"/>
  <c r="Z299" i="16" s="1"/>
  <c r="R295" i="16"/>
  <c r="AJ292" i="16"/>
  <c r="Y290" i="16"/>
  <c r="Z290" i="16" s="1"/>
  <c r="AJ286" i="16"/>
  <c r="J285" i="16"/>
  <c r="AJ284" i="16"/>
  <c r="AJ281" i="16"/>
  <c r="AJ280" i="16"/>
  <c r="AC272" i="16"/>
  <c r="AD272" i="16" s="1"/>
  <c r="AJ269" i="16"/>
  <c r="AJ268" i="16"/>
  <c r="AG267" i="16"/>
  <c r="AJ262" i="16"/>
  <c r="AP261" i="16"/>
  <c r="Y252" i="16"/>
  <c r="Z252" i="16" s="1"/>
  <c r="J249" i="16"/>
  <c r="AU243" i="16"/>
  <c r="Y236" i="16"/>
  <c r="Z236" i="16" s="1"/>
  <c r="AJ229" i="16"/>
  <c r="AU226" i="16"/>
  <c r="AJ225" i="16"/>
  <c r="AO224" i="16"/>
  <c r="AP224" i="16" s="1"/>
  <c r="AC221" i="16"/>
  <c r="AD221" i="16" s="1"/>
  <c r="AU219" i="16"/>
  <c r="AP209" i="16"/>
  <c r="J203" i="16"/>
  <c r="AJ202" i="16"/>
  <c r="AP198" i="16"/>
  <c r="AO196" i="16"/>
  <c r="AP196" i="16" s="1"/>
  <c r="J140" i="16"/>
  <c r="J319" i="16"/>
  <c r="J318" i="16"/>
  <c r="AJ316" i="16"/>
  <c r="AC315" i="16"/>
  <c r="AD315" i="16" s="1"/>
  <c r="J315" i="16"/>
  <c r="J313" i="16"/>
  <c r="AJ312" i="16"/>
  <c r="Y310" i="16"/>
  <c r="Z310" i="16" s="1"/>
  <c r="J310" i="16"/>
  <c r="AJ308" i="16"/>
  <c r="AG305" i="16"/>
  <c r="AP301" i="16"/>
  <c r="J297" i="16"/>
  <c r="J294" i="16"/>
  <c r="AJ293" i="16"/>
  <c r="J291" i="16"/>
  <c r="AJ290" i="16"/>
  <c r="Y287" i="16"/>
  <c r="Z287" i="16" s="1"/>
  <c r="J282" i="16"/>
  <c r="AC279" i="16"/>
  <c r="AD279" i="16" s="1"/>
  <c r="AC261" i="16"/>
  <c r="AD261" i="16" s="1"/>
  <c r="AJ260" i="16"/>
  <c r="AG250" i="16"/>
  <c r="J233" i="16"/>
  <c r="AO219" i="16"/>
  <c r="AP219" i="16" s="1"/>
  <c r="AO217" i="16"/>
  <c r="AP217" i="16" s="1"/>
  <c r="AG212" i="16"/>
  <c r="AJ264" i="16"/>
  <c r="AP257" i="16"/>
  <c r="AO241" i="16"/>
  <c r="AP241" i="16" s="1"/>
  <c r="Y207" i="16"/>
  <c r="Z207" i="16" s="1"/>
  <c r="AU206" i="16"/>
  <c r="J320" i="16"/>
  <c r="Y319" i="16"/>
  <c r="Z319" i="16" s="1"/>
  <c r="AJ317" i="16"/>
  <c r="Y315" i="16"/>
  <c r="Z315" i="16" s="1"/>
  <c r="AU314" i="16"/>
  <c r="Y313" i="16"/>
  <c r="Z313" i="16" s="1"/>
  <c r="AJ310" i="16"/>
  <c r="AC307" i="16"/>
  <c r="AD307" i="16" s="1"/>
  <c r="AC304" i="16"/>
  <c r="AD304" i="16" s="1"/>
  <c r="AU302" i="16"/>
  <c r="Y300" i="16"/>
  <c r="Z300" i="16" s="1"/>
  <c r="AU299" i="16"/>
  <c r="AG299" i="16"/>
  <c r="J298" i="16"/>
  <c r="J295" i="16"/>
  <c r="AJ285" i="16"/>
  <c r="AJ282" i="16"/>
  <c r="Y282" i="16"/>
  <c r="Z282" i="16" s="1"/>
  <c r="Y279" i="16"/>
  <c r="Z279" i="16" s="1"/>
  <c r="AG278" i="16"/>
  <c r="AU274" i="16"/>
  <c r="J273" i="16"/>
  <c r="Y270" i="16"/>
  <c r="Z270" i="16" s="1"/>
  <c r="AU269" i="16"/>
  <c r="AC267" i="16"/>
  <c r="AD267" i="16" s="1"/>
  <c r="V266" i="16"/>
  <c r="Y265" i="16"/>
  <c r="Z265" i="16" s="1"/>
  <c r="AU227" i="16"/>
  <c r="Y224" i="16"/>
  <c r="Z224" i="16" s="1"/>
  <c r="AG223" i="16"/>
  <c r="AG220" i="16"/>
  <c r="AG210" i="16"/>
  <c r="AO206" i="16"/>
  <c r="AP206" i="16" s="1"/>
  <c r="AJ205" i="16"/>
  <c r="Y200" i="16"/>
  <c r="Z200" i="16" s="1"/>
  <c r="AP292" i="16"/>
  <c r="AC292" i="16"/>
  <c r="AD292" i="16" s="1"/>
  <c r="Y288" i="16"/>
  <c r="Z288" i="16" s="1"/>
  <c r="AU287" i="16"/>
  <c r="AG287" i="16"/>
  <c r="AC280" i="16"/>
  <c r="AD280" i="16" s="1"/>
  <c r="V272" i="16"/>
  <c r="J271" i="16"/>
  <c r="AJ270" i="16"/>
  <c r="AO236" i="16"/>
  <c r="AP236" i="16" s="1"/>
  <c r="AC229" i="16"/>
  <c r="AD229" i="16" s="1"/>
  <c r="AO227" i="16"/>
  <c r="AP227" i="16" s="1"/>
  <c r="AC227" i="16"/>
  <c r="AD227" i="16" s="1"/>
  <c r="AO225" i="16"/>
  <c r="AP225" i="16" s="1"/>
  <c r="AG218" i="16"/>
  <c r="Y251" i="16"/>
  <c r="Z251" i="16" s="1"/>
  <c r="AU250" i="16"/>
  <c r="AC246" i="16"/>
  <c r="AD246" i="16" s="1"/>
  <c r="J244" i="16"/>
  <c r="AJ243" i="16"/>
  <c r="Y242" i="16"/>
  <c r="Z242" i="16" s="1"/>
  <c r="AU241" i="16"/>
  <c r="AJ235" i="16"/>
  <c r="Y226" i="16"/>
  <c r="Z226" i="16" s="1"/>
  <c r="AJ223" i="16"/>
  <c r="Y218" i="16"/>
  <c r="Z218" i="16" s="1"/>
  <c r="AU217" i="16"/>
  <c r="Y210" i="16"/>
  <c r="Z210" i="16" s="1"/>
  <c r="Y203" i="16"/>
  <c r="Z203" i="16" s="1"/>
  <c r="AC196" i="16"/>
  <c r="AD196" i="16" s="1"/>
  <c r="AJ189" i="16"/>
  <c r="AJ186" i="16"/>
  <c r="AG181" i="16"/>
  <c r="AJ177" i="16"/>
  <c r="J164" i="16"/>
  <c r="AJ158" i="16"/>
  <c r="R123" i="16"/>
  <c r="S123" i="16"/>
  <c r="AO26" i="16"/>
  <c r="AP26" i="16" s="1"/>
  <c r="Y266" i="16"/>
  <c r="Z266" i="16" s="1"/>
  <c r="Y263" i="16"/>
  <c r="Z263" i="16" s="1"/>
  <c r="AC256" i="16"/>
  <c r="AD256" i="16" s="1"/>
  <c r="AJ254" i="16"/>
  <c r="J250" i="16"/>
  <c r="J247" i="16"/>
  <c r="AC245" i="16"/>
  <c r="AD245" i="16" s="1"/>
  <c r="AG236" i="16"/>
  <c r="Y233" i="16"/>
  <c r="Z233" i="16" s="1"/>
  <c r="AG221" i="16"/>
  <c r="AC215" i="16"/>
  <c r="AD215" i="16" s="1"/>
  <c r="J215" i="16"/>
  <c r="J211" i="16"/>
  <c r="AJ210" i="16"/>
  <c r="AP204" i="16"/>
  <c r="J204" i="16"/>
  <c r="AU202" i="16"/>
  <c r="AJ201" i="16"/>
  <c r="R195" i="16"/>
  <c r="Y191" i="16"/>
  <c r="Z191" i="16" s="1"/>
  <c r="Y187" i="16"/>
  <c r="Z187" i="16" s="1"/>
  <c r="AJ168" i="16"/>
  <c r="AC164" i="16"/>
  <c r="AD164" i="16" s="1"/>
  <c r="Y154" i="16"/>
  <c r="Z154" i="16" s="1"/>
  <c r="J149" i="16"/>
  <c r="Y148" i="16"/>
  <c r="Z148" i="16" s="1"/>
  <c r="AU147" i="16"/>
  <c r="Y144" i="16"/>
  <c r="Z144" i="16" s="1"/>
  <c r="Y124" i="16"/>
  <c r="Z124" i="16" s="1"/>
  <c r="Y122" i="16"/>
  <c r="Z122" i="16" s="1"/>
  <c r="J119" i="16"/>
  <c r="AJ198" i="16"/>
  <c r="J198" i="16"/>
  <c r="R191" i="16"/>
  <c r="AC188" i="16"/>
  <c r="AD188" i="16" s="1"/>
  <c r="Y170" i="16"/>
  <c r="Z170" i="16" s="1"/>
  <c r="Y157" i="16"/>
  <c r="Z157" i="16" s="1"/>
  <c r="Y149" i="16"/>
  <c r="Z149" i="16" s="1"/>
  <c r="V141" i="16"/>
  <c r="J129" i="16"/>
  <c r="J117" i="16"/>
  <c r="Y264" i="16"/>
  <c r="Z264" i="16" s="1"/>
  <c r="AU263" i="16"/>
  <c r="Y262" i="16"/>
  <c r="Z262" i="16" s="1"/>
  <c r="AJ259" i="16"/>
  <c r="AJ256" i="16"/>
  <c r="AC253" i="16"/>
  <c r="AD253" i="16" s="1"/>
  <c r="AJ252" i="16"/>
  <c r="AJ250" i="16"/>
  <c r="Y250" i="16"/>
  <c r="Z250" i="16" s="1"/>
  <c r="AC241" i="16"/>
  <c r="AD241" i="16" s="1"/>
  <c r="Y239" i="16"/>
  <c r="Z239" i="16" s="1"/>
  <c r="AG234" i="16"/>
  <c r="AP233" i="16"/>
  <c r="AJ231" i="16"/>
  <c r="AU230" i="16"/>
  <c r="J230" i="16"/>
  <c r="J228" i="16"/>
  <c r="J220" i="16"/>
  <c r="AC217" i="16"/>
  <c r="AD217" i="16" s="1"/>
  <c r="J217" i="16"/>
  <c r="Y204" i="16"/>
  <c r="Z204" i="16" s="1"/>
  <c r="AG203" i="16"/>
  <c r="Y199" i="16"/>
  <c r="Z199" i="16" s="1"/>
  <c r="AU198" i="16"/>
  <c r="AJ197" i="16"/>
  <c r="AC195" i="16"/>
  <c r="AD195" i="16" s="1"/>
  <c r="AC190" i="16"/>
  <c r="AD190" i="16" s="1"/>
  <c r="AP165" i="16"/>
  <c r="AJ156" i="16"/>
  <c r="Y152" i="16"/>
  <c r="Z152" i="16" s="1"/>
  <c r="Y150" i="16"/>
  <c r="Z150" i="16" s="1"/>
  <c r="AJ145" i="16"/>
  <c r="AP141" i="16"/>
  <c r="AJ137" i="16"/>
  <c r="AJ135" i="16"/>
  <c r="J134" i="16"/>
  <c r="AC251" i="16"/>
  <c r="AD251" i="16" s="1"/>
  <c r="AP249" i="16"/>
  <c r="AU238" i="16"/>
  <c r="J238" i="16"/>
  <c r="AJ220" i="16"/>
  <c r="AG214" i="16"/>
  <c r="AJ212" i="16"/>
  <c r="Y209" i="16"/>
  <c r="Z209" i="16" s="1"/>
  <c r="AG208" i="16"/>
  <c r="J207" i="16"/>
  <c r="AJ204" i="16"/>
  <c r="AJ199" i="16"/>
  <c r="AJ194" i="16"/>
  <c r="J194" i="16"/>
  <c r="Y192" i="16"/>
  <c r="Z192" i="16" s="1"/>
  <c r="AU191" i="16"/>
  <c r="AG191" i="16"/>
  <c r="Y188" i="16"/>
  <c r="Z188" i="16" s="1"/>
  <c r="Y184" i="16"/>
  <c r="Z184" i="16" s="1"/>
  <c r="AJ175" i="16"/>
  <c r="AU159" i="16"/>
  <c r="AC151" i="16"/>
  <c r="AD151" i="16" s="1"/>
  <c r="AO166" i="16"/>
  <c r="AP166" i="16" s="1"/>
  <c r="AJ193" i="16"/>
  <c r="J191" i="16"/>
  <c r="J190" i="16"/>
  <c r="Y186" i="16"/>
  <c r="Z186" i="16" s="1"/>
  <c r="AU178" i="16"/>
  <c r="AG172" i="16"/>
  <c r="J166" i="16"/>
  <c r="AJ163" i="16"/>
  <c r="AG157" i="16"/>
  <c r="AJ147" i="16"/>
  <c r="AC146" i="16"/>
  <c r="AD146" i="16" s="1"/>
  <c r="Y139" i="16"/>
  <c r="Z139" i="16" s="1"/>
  <c r="AJ136" i="16"/>
  <c r="J126" i="16"/>
  <c r="AJ124" i="16"/>
  <c r="AJ122" i="16"/>
  <c r="R88" i="16"/>
  <c r="V88" i="16"/>
  <c r="Y178" i="16"/>
  <c r="Z178" i="16" s="1"/>
  <c r="AJ165" i="16"/>
  <c r="AU163" i="16"/>
  <c r="AC160" i="16"/>
  <c r="AD160" i="16" s="1"/>
  <c r="AC157" i="16"/>
  <c r="AD157" i="16" s="1"/>
  <c r="J155" i="16"/>
  <c r="AJ139" i="16"/>
  <c r="AG135" i="16"/>
  <c r="AU128" i="16"/>
  <c r="AJ126" i="16"/>
  <c r="AJ119" i="16"/>
  <c r="Y117" i="16"/>
  <c r="Z117" i="16" s="1"/>
  <c r="AP112" i="16"/>
  <c r="AP110" i="16"/>
  <c r="J106" i="16"/>
  <c r="AC182" i="16"/>
  <c r="AD182" i="16" s="1"/>
  <c r="AG179" i="16"/>
  <c r="J174" i="16"/>
  <c r="J173" i="16"/>
  <c r="AJ171" i="16"/>
  <c r="AC167" i="16"/>
  <c r="AD167" i="16" s="1"/>
  <c r="J165" i="16"/>
  <c r="AJ164" i="16"/>
  <c r="J160" i="16"/>
  <c r="Y159" i="16"/>
  <c r="Z159" i="16" s="1"/>
  <c r="Y151" i="16"/>
  <c r="Z151" i="16" s="1"/>
  <c r="AG145" i="16"/>
  <c r="Y142" i="16"/>
  <c r="Z142" i="16" s="1"/>
  <c r="AU141" i="16"/>
  <c r="J141" i="16"/>
  <c r="Y140" i="16"/>
  <c r="Z140" i="16" s="1"/>
  <c r="AU139" i="16"/>
  <c r="AC138" i="16"/>
  <c r="AD138" i="16" s="1"/>
  <c r="Y134" i="16"/>
  <c r="Z134" i="16" s="1"/>
  <c r="J133" i="16"/>
  <c r="Y132" i="16"/>
  <c r="Z132" i="16" s="1"/>
  <c r="AU131" i="16"/>
  <c r="AC121" i="16"/>
  <c r="AD121" i="16" s="1"/>
  <c r="Y120" i="16"/>
  <c r="Z120" i="16" s="1"/>
  <c r="AP118" i="16"/>
  <c r="AJ115" i="16"/>
  <c r="AO103" i="16"/>
  <c r="AP103" i="16" s="1"/>
  <c r="AJ185" i="16"/>
  <c r="AJ180" i="16"/>
  <c r="AJ178" i="16"/>
  <c r="AC177" i="16"/>
  <c r="AD177" i="16" s="1"/>
  <c r="Y174" i="16"/>
  <c r="Z174" i="16" s="1"/>
  <c r="Y172" i="16"/>
  <c r="Z172" i="16" s="1"/>
  <c r="J168" i="16"/>
  <c r="AJ166" i="16"/>
  <c r="J162" i="16"/>
  <c r="AP156" i="16"/>
  <c r="AG154" i="16"/>
  <c r="J152" i="16"/>
  <c r="AC149" i="16"/>
  <c r="AD149" i="16" s="1"/>
  <c r="AG148" i="16"/>
  <c r="AJ142" i="16"/>
  <c r="AJ134" i="16"/>
  <c r="AJ130" i="16"/>
  <c r="AJ127" i="16"/>
  <c r="AC109" i="16"/>
  <c r="AD109" i="16" s="1"/>
  <c r="Y108" i="16"/>
  <c r="Z108" i="16" s="1"/>
  <c r="AJ81" i="16"/>
  <c r="AP119" i="16"/>
  <c r="AO52" i="16"/>
  <c r="AP52" i="16" s="1"/>
  <c r="J182" i="16"/>
  <c r="J177" i="16"/>
  <c r="Y175" i="16"/>
  <c r="Z175" i="16" s="1"/>
  <c r="AU174" i="16"/>
  <c r="J171" i="16"/>
  <c r="AJ170" i="16"/>
  <c r="Y169" i="16"/>
  <c r="Z169" i="16" s="1"/>
  <c r="Y168" i="16"/>
  <c r="Z168" i="16" s="1"/>
  <c r="AC165" i="16"/>
  <c r="AD165" i="16" s="1"/>
  <c r="Y163" i="16"/>
  <c r="Z163" i="16" s="1"/>
  <c r="AU160" i="16"/>
  <c r="AG159" i="16"/>
  <c r="J154" i="16"/>
  <c r="Y153" i="16"/>
  <c r="Z153" i="16" s="1"/>
  <c r="AJ152" i="16"/>
  <c r="J150" i="16"/>
  <c r="AJ149" i="16"/>
  <c r="Y147" i="16"/>
  <c r="Z147" i="16" s="1"/>
  <c r="AU146" i="16"/>
  <c r="J144" i="16"/>
  <c r="AU142" i="16"/>
  <c r="AG140" i="16"/>
  <c r="Y135" i="16"/>
  <c r="Z135" i="16" s="1"/>
  <c r="Y128" i="16"/>
  <c r="Z128" i="16" s="1"/>
  <c r="AG127" i="16"/>
  <c r="AJ123" i="16"/>
  <c r="AJ121" i="16"/>
  <c r="J111" i="16"/>
  <c r="AO76" i="16"/>
  <c r="AP76" i="16" s="1"/>
  <c r="Y114" i="16"/>
  <c r="Z114" i="16" s="1"/>
  <c r="AU110" i="16"/>
  <c r="J110" i="16"/>
  <c r="AJ108" i="16"/>
  <c r="AJ106" i="16"/>
  <c r="AJ102" i="16"/>
  <c r="AU100" i="16"/>
  <c r="AJ96" i="16"/>
  <c r="J96" i="16"/>
  <c r="Y91" i="16"/>
  <c r="Z91" i="16" s="1"/>
  <c r="AC89" i="16"/>
  <c r="AD89" i="16" s="1"/>
  <c r="J89" i="16"/>
  <c r="J88" i="16"/>
  <c r="AJ84" i="16"/>
  <c r="AJ80" i="16"/>
  <c r="Y77" i="16"/>
  <c r="Z77" i="16" s="1"/>
  <c r="AJ71" i="16"/>
  <c r="AJ63" i="16"/>
  <c r="AC61" i="16"/>
  <c r="AD61" i="16" s="1"/>
  <c r="AJ59" i="16"/>
  <c r="AG58" i="16"/>
  <c r="Y50" i="16"/>
  <c r="Z50" i="16" s="1"/>
  <c r="AG49" i="16"/>
  <c r="AU47" i="16"/>
  <c r="AJ43" i="16"/>
  <c r="V32" i="16"/>
  <c r="J24" i="16"/>
  <c r="J22" i="16"/>
  <c r="Y98" i="16"/>
  <c r="Z98" i="16" s="1"/>
  <c r="J98" i="16"/>
  <c r="AG93" i="16"/>
  <c r="J75" i="16"/>
  <c r="AP70" i="16"/>
  <c r="Y69" i="16"/>
  <c r="Z69" i="16" s="1"/>
  <c r="Y55" i="16"/>
  <c r="Z55" i="16" s="1"/>
  <c r="AC53" i="16"/>
  <c r="AD53" i="16" s="1"/>
  <c r="AJ50" i="16"/>
  <c r="AG43" i="16"/>
  <c r="J40" i="16"/>
  <c r="J29" i="16"/>
  <c r="Y15" i="16"/>
  <c r="Z15" i="16" s="1"/>
  <c r="AC113" i="16"/>
  <c r="AD113" i="16" s="1"/>
  <c r="J113" i="16"/>
  <c r="Y112" i="16"/>
  <c r="Z112" i="16" s="1"/>
  <c r="S111" i="16"/>
  <c r="AC100" i="16"/>
  <c r="AD100" i="16" s="1"/>
  <c r="Y99" i="16"/>
  <c r="Z99" i="16" s="1"/>
  <c r="Y92" i="16"/>
  <c r="Z92" i="16" s="1"/>
  <c r="AU91" i="16"/>
  <c r="AG88" i="16"/>
  <c r="Y85" i="16"/>
  <c r="Z85" i="16" s="1"/>
  <c r="AG84" i="16"/>
  <c r="Y83" i="16"/>
  <c r="Z83" i="16" s="1"/>
  <c r="Y81" i="16"/>
  <c r="Z81" i="16" s="1"/>
  <c r="AC79" i="16"/>
  <c r="AD79" i="16" s="1"/>
  <c r="AJ77" i="16"/>
  <c r="Y72" i="16"/>
  <c r="Z72" i="16" s="1"/>
  <c r="S69" i="16"/>
  <c r="V69" i="16"/>
  <c r="AP68" i="16"/>
  <c r="AU63" i="16"/>
  <c r="J58" i="16"/>
  <c r="AJ57" i="16"/>
  <c r="AP54" i="16"/>
  <c r="AJ51" i="16"/>
  <c r="Y44" i="16"/>
  <c r="Z44" i="16" s="1"/>
  <c r="AU43" i="16"/>
  <c r="AO27" i="16"/>
  <c r="AP27" i="16" s="1"/>
  <c r="J13" i="16"/>
  <c r="AC10" i="16"/>
  <c r="AD10" i="16" s="1"/>
  <c r="AO10" i="16"/>
  <c r="AP10" i="16" s="1"/>
  <c r="AJ107" i="16"/>
  <c r="AJ105" i="16"/>
  <c r="AJ103" i="16"/>
  <c r="R99" i="16"/>
  <c r="AC95" i="16"/>
  <c r="AD95" i="16" s="1"/>
  <c r="Y90" i="16"/>
  <c r="Z90" i="16" s="1"/>
  <c r="AC88" i="16"/>
  <c r="AD88" i="16" s="1"/>
  <c r="AC87" i="16"/>
  <c r="AD87" i="16" s="1"/>
  <c r="J80" i="16"/>
  <c r="AG77" i="16"/>
  <c r="AJ70" i="16"/>
  <c r="AG51" i="16"/>
  <c r="AO18" i="16"/>
  <c r="AP18" i="16" s="1"/>
  <c r="J16" i="16"/>
  <c r="AP94" i="16"/>
  <c r="AC94" i="16"/>
  <c r="AD94" i="16" s="1"/>
  <c r="AO74" i="16"/>
  <c r="AP74" i="16" s="1"/>
  <c r="J48" i="16"/>
  <c r="Y47" i="16"/>
  <c r="Z47" i="16" s="1"/>
  <c r="AC45" i="16"/>
  <c r="AD45" i="16" s="1"/>
  <c r="J41" i="16"/>
  <c r="AC5" i="16"/>
  <c r="AD5" i="16" s="1"/>
  <c r="AJ4" i="16"/>
  <c r="J3" i="16"/>
  <c r="AU75" i="16"/>
  <c r="AP71" i="16"/>
  <c r="AU69" i="16"/>
  <c r="AJ67" i="16"/>
  <c r="Y66" i="16"/>
  <c r="Z66" i="16" s="1"/>
  <c r="AC59" i="16"/>
  <c r="AD59" i="16" s="1"/>
  <c r="Y56" i="16"/>
  <c r="Z56" i="16" s="1"/>
  <c r="J54" i="16"/>
  <c r="Y53" i="16"/>
  <c r="Z53" i="16" s="1"/>
  <c r="AJ48" i="16"/>
  <c r="AP47" i="16"/>
  <c r="J46" i="16"/>
  <c r="AC43" i="16"/>
  <c r="AD43" i="16" s="1"/>
  <c r="AC42" i="16"/>
  <c r="AD42" i="16" s="1"/>
  <c r="Y41" i="16"/>
  <c r="Z41" i="16" s="1"/>
  <c r="J37" i="16"/>
  <c r="Y29" i="16"/>
  <c r="Z29" i="16" s="1"/>
  <c r="J28" i="16"/>
  <c r="Y26" i="16"/>
  <c r="Z26" i="16" s="1"/>
  <c r="Y20" i="16"/>
  <c r="Z20" i="16" s="1"/>
  <c r="AC16" i="16"/>
  <c r="AD16" i="16" s="1"/>
  <c r="AC13" i="16"/>
  <c r="AD13" i="16" s="1"/>
  <c r="AC11" i="16"/>
  <c r="AD11" i="16" s="1"/>
  <c r="AJ9" i="16"/>
  <c r="AP55" i="16"/>
  <c r="AJ76" i="16"/>
  <c r="Y73" i="16"/>
  <c r="Z73" i="16" s="1"/>
  <c r="AC72" i="16"/>
  <c r="AD72" i="16" s="1"/>
  <c r="AJ66" i="16"/>
  <c r="J60" i="16"/>
  <c r="Y57" i="16"/>
  <c r="Z57" i="16" s="1"/>
  <c r="J55" i="16"/>
  <c r="J52" i="16"/>
  <c r="Y49" i="16"/>
  <c r="Z49" i="16" s="1"/>
  <c r="J47" i="16"/>
  <c r="J39" i="16"/>
  <c r="J38" i="16"/>
  <c r="Y37" i="16"/>
  <c r="Z37" i="16" s="1"/>
  <c r="J36" i="16"/>
  <c r="AJ35" i="16"/>
  <c r="AJ34" i="16"/>
  <c r="AJ32" i="16"/>
  <c r="J32" i="16"/>
  <c r="J31" i="16"/>
  <c r="Y30" i="16"/>
  <c r="Z30" i="16" s="1"/>
  <c r="AU29" i="16"/>
  <c r="J21" i="16"/>
  <c r="J20" i="16"/>
  <c r="AJ19" i="16"/>
  <c r="AJ18" i="16"/>
  <c r="AU17" i="16"/>
  <c r="Y13" i="16"/>
  <c r="Z13" i="16" s="1"/>
  <c r="AJ10" i="16"/>
  <c r="AJ8" i="16"/>
  <c r="AC4" i="16"/>
  <c r="AD4" i="16" s="1"/>
  <c r="AJ3" i="16"/>
  <c r="AG35" i="16"/>
  <c r="AU31" i="16"/>
  <c r="AC25" i="16"/>
  <c r="AD25" i="16" s="1"/>
  <c r="J25" i="16"/>
  <c r="Y21" i="16"/>
  <c r="Z21" i="16" s="1"/>
  <c r="AC17" i="16"/>
  <c r="AD17" i="16" s="1"/>
  <c r="J17" i="16"/>
  <c r="AJ11" i="16"/>
  <c r="J9" i="16"/>
  <c r="Y14" i="16"/>
  <c r="Z14" i="16" s="1"/>
  <c r="AU13" i="16"/>
  <c r="S6" i="16"/>
  <c r="V1248" i="16"/>
  <c r="R1209" i="16"/>
  <c r="S1217" i="16"/>
  <c r="V1206" i="16"/>
  <c r="S1206" i="16"/>
  <c r="AU1185" i="16"/>
  <c r="R1182" i="16"/>
  <c r="AO1170" i="16"/>
  <c r="AP1170" i="16" s="1"/>
  <c r="R1098" i="16"/>
  <c r="S1098" i="16"/>
  <c r="V1098" i="16"/>
  <c r="AO1243" i="16"/>
  <c r="AP1243" i="16" s="1"/>
  <c r="AP1240" i="16"/>
  <c r="V1224" i="16"/>
  <c r="V1222" i="16"/>
  <c r="R1215" i="16"/>
  <c r="S1215" i="16"/>
  <c r="R1208" i="16"/>
  <c r="V1208" i="16"/>
  <c r="AO1207" i="16"/>
  <c r="AP1207" i="16" s="1"/>
  <c r="AG1207" i="16"/>
  <c r="R1200" i="16"/>
  <c r="V1200" i="16"/>
  <c r="AO1199" i="16"/>
  <c r="AP1199" i="16" s="1"/>
  <c r="AJ1166" i="16"/>
  <c r="R1158" i="16"/>
  <c r="S1045" i="16"/>
  <c r="AP1246" i="16"/>
  <c r="AP1244" i="16"/>
  <c r="S1244" i="16"/>
  <c r="V1244" i="16"/>
  <c r="AO1223" i="16"/>
  <c r="AP1223" i="16" s="1"/>
  <c r="AO1215" i="16"/>
  <c r="AP1215" i="16" s="1"/>
  <c r="J1195" i="16"/>
  <c r="J1169" i="16"/>
  <c r="AO1156" i="16"/>
  <c r="AP1156" i="16" s="1"/>
  <c r="R1237" i="16"/>
  <c r="V1237" i="16"/>
  <c r="AO1231" i="16"/>
  <c r="AP1231" i="16" s="1"/>
  <c r="AO1178" i="16"/>
  <c r="AP1178" i="16" s="1"/>
  <c r="S1162" i="16"/>
  <c r="R1162" i="16"/>
  <c r="R1145" i="16"/>
  <c r="AC1246" i="16"/>
  <c r="AD1246" i="16" s="1"/>
  <c r="AC1240" i="16"/>
  <c r="AD1240" i="16" s="1"/>
  <c r="AG1239" i="16"/>
  <c r="AJ1238" i="16"/>
  <c r="AJ1234" i="16"/>
  <c r="AC1224" i="16"/>
  <c r="AD1224" i="16" s="1"/>
  <c r="AC1216" i="16"/>
  <c r="AD1216" i="16" s="1"/>
  <c r="AP1212" i="16"/>
  <c r="J1211" i="16"/>
  <c r="AP1204" i="16"/>
  <c r="J1203" i="16"/>
  <c r="AP1196" i="16"/>
  <c r="AJ1180" i="16"/>
  <c r="AJ1174" i="16"/>
  <c r="AP1247" i="16"/>
  <c r="AP1228" i="16"/>
  <c r="J1227" i="16"/>
  <c r="AP1220" i="16"/>
  <c r="J1219" i="16"/>
  <c r="AO1191" i="16"/>
  <c r="AP1191" i="16" s="1"/>
  <c r="AG1191" i="16"/>
  <c r="AJ1185" i="16"/>
  <c r="J1177" i="16"/>
  <c r="V1174" i="16"/>
  <c r="AO1162" i="16"/>
  <c r="AP1162" i="16" s="1"/>
  <c r="AO1235" i="16"/>
  <c r="AP1235" i="16" s="1"/>
  <c r="AP1236" i="16"/>
  <c r="AP1245" i="16"/>
  <c r="AJ1230" i="16"/>
  <c r="AJ1222" i="16"/>
  <c r="V1215" i="16"/>
  <c r="Y1212" i="16"/>
  <c r="Z1212" i="16" s="1"/>
  <c r="S1208" i="16"/>
  <c r="R1206" i="16"/>
  <c r="Y1204" i="16"/>
  <c r="Z1204" i="16" s="1"/>
  <c r="S1200" i="16"/>
  <c r="Y1196" i="16"/>
  <c r="Z1196" i="16" s="1"/>
  <c r="V1195" i="16"/>
  <c r="R1195" i="16"/>
  <c r="AP1188" i="16"/>
  <c r="AU1184" i="16"/>
  <c r="AJ1182" i="16"/>
  <c r="AU1180" i="16"/>
  <c r="AJ1119" i="16"/>
  <c r="AO1080" i="16"/>
  <c r="AP1080" i="16" s="1"/>
  <c r="V1189" i="16"/>
  <c r="AC1160" i="16"/>
  <c r="AD1160" i="16" s="1"/>
  <c r="J1159" i="16"/>
  <c r="AJ1135" i="16"/>
  <c r="Y1132" i="16"/>
  <c r="Z1132" i="16" s="1"/>
  <c r="J1132" i="16"/>
  <c r="Y1125" i="16"/>
  <c r="Z1125" i="16" s="1"/>
  <c r="Y1124" i="16"/>
  <c r="Z1124" i="16" s="1"/>
  <c r="J1124" i="16"/>
  <c r="J1108" i="16"/>
  <c r="AP1077" i="16"/>
  <c r="AO1032" i="16"/>
  <c r="AP1032" i="16" s="1"/>
  <c r="S983" i="16"/>
  <c r="AO1136" i="16"/>
  <c r="AP1136" i="16" s="1"/>
  <c r="AP1117" i="16"/>
  <c r="AP1101" i="16"/>
  <c r="R1082" i="16"/>
  <c r="S1082" i="16"/>
  <c r="V1082" i="16"/>
  <c r="R1064" i="16"/>
  <c r="S1064" i="16"/>
  <c r="AO1055" i="16"/>
  <c r="AP1055" i="16" s="1"/>
  <c r="R1010" i="16"/>
  <c r="S1010" i="16"/>
  <c r="V1010" i="16"/>
  <c r="S1000" i="16"/>
  <c r="AG1187" i="16"/>
  <c r="AO1179" i="16"/>
  <c r="AP1179" i="16" s="1"/>
  <c r="AU1175" i="16"/>
  <c r="AO1171" i="16"/>
  <c r="AP1171" i="16" s="1"/>
  <c r="AG1171" i="16"/>
  <c r="AU1167" i="16"/>
  <c r="AO1163" i="16"/>
  <c r="AP1163" i="16" s="1"/>
  <c r="AG1163" i="16"/>
  <c r="Y1160" i="16"/>
  <c r="Z1160" i="16" s="1"/>
  <c r="AJ1143" i="16"/>
  <c r="Y1140" i="16"/>
  <c r="Z1140" i="16" s="1"/>
  <c r="J1140" i="16"/>
  <c r="AG1135" i="16"/>
  <c r="AU1131" i="16"/>
  <c r="AJ1127" i="16"/>
  <c r="AC1121" i="16"/>
  <c r="AD1121" i="16" s="1"/>
  <c r="AO1120" i="16"/>
  <c r="AP1120" i="16" s="1"/>
  <c r="AC1105" i="16"/>
  <c r="AD1105" i="16" s="1"/>
  <c r="AO1104" i="16"/>
  <c r="AP1104" i="16" s="1"/>
  <c r="AC1089" i="16"/>
  <c r="AD1089" i="16" s="1"/>
  <c r="AO1088" i="16"/>
  <c r="AP1088" i="16" s="1"/>
  <c r="AG1088" i="16"/>
  <c r="AP1085" i="16"/>
  <c r="AJ1071" i="16"/>
  <c r="AC1065" i="16"/>
  <c r="AD1065" i="16" s="1"/>
  <c r="AO1064" i="16"/>
  <c r="AP1064" i="16" s="1"/>
  <c r="J1059" i="16"/>
  <c r="J1027" i="16"/>
  <c r="AP1227" i="16"/>
  <c r="AP1219" i="16"/>
  <c r="AP1211" i="16"/>
  <c r="AP1203" i="16"/>
  <c r="AP1195" i="16"/>
  <c r="S1189" i="16"/>
  <c r="AP1185" i="16"/>
  <c r="Y1184" i="16"/>
  <c r="Z1184" i="16" s="1"/>
  <c r="AP1180" i="16"/>
  <c r="AP1175" i="16"/>
  <c r="AP1172" i="16"/>
  <c r="AP1167" i="16"/>
  <c r="AP1164" i="16"/>
  <c r="AJ1158" i="16"/>
  <c r="Y1149" i="16"/>
  <c r="Z1149" i="16" s="1"/>
  <c r="V1146" i="16"/>
  <c r="AC1145" i="16"/>
  <c r="AD1145" i="16" s="1"/>
  <c r="AO1144" i="16"/>
  <c r="AP1144" i="16" s="1"/>
  <c r="AG1144" i="16"/>
  <c r="V1143" i="16"/>
  <c r="AC1136" i="16"/>
  <c r="AD1136" i="16" s="1"/>
  <c r="AJ1134" i="16"/>
  <c r="AP1133" i="16"/>
  <c r="AP1132" i="16"/>
  <c r="AP1124" i="16"/>
  <c r="AJ1111" i="16"/>
  <c r="AJ1095" i="16"/>
  <c r="J1076" i="16"/>
  <c r="AO1057" i="16"/>
  <c r="AP1057" i="16" s="1"/>
  <c r="R1007" i="16"/>
  <c r="AP1184" i="16"/>
  <c r="AJ1151" i="16"/>
  <c r="V1150" i="16"/>
  <c r="S1150" i="16"/>
  <c r="Y1148" i="16"/>
  <c r="Z1148" i="16" s="1"/>
  <c r="J1148" i="16"/>
  <c r="AP1143" i="16"/>
  <c r="AU1139" i="16"/>
  <c r="AC1129" i="16"/>
  <c r="AD1129" i="16" s="1"/>
  <c r="AO1128" i="16"/>
  <c r="AP1128" i="16" s="1"/>
  <c r="AP1127" i="16"/>
  <c r="AJ1126" i="16"/>
  <c r="AP1125" i="16"/>
  <c r="J1116" i="16"/>
  <c r="J1100" i="16"/>
  <c r="AJ1079" i="16"/>
  <c r="Y1077" i="16"/>
  <c r="Z1077" i="16" s="1"/>
  <c r="AP1160" i="16"/>
  <c r="AO1152" i="16"/>
  <c r="AP1152" i="16" s="1"/>
  <c r="R1146" i="16"/>
  <c r="S1146" i="16"/>
  <c r="S1143" i="16"/>
  <c r="AP1141" i="16"/>
  <c r="AP1140" i="16"/>
  <c r="S1111" i="16"/>
  <c r="V1111" i="16"/>
  <c r="AP1109" i="16"/>
  <c r="AP1093" i="16"/>
  <c r="AO1072" i="16"/>
  <c r="AP1072" i="16" s="1"/>
  <c r="AP1069" i="16"/>
  <c r="V1012" i="16"/>
  <c r="J1183" i="16"/>
  <c r="AJ1178" i="16"/>
  <c r="AO1176" i="16"/>
  <c r="AP1176" i="16" s="1"/>
  <c r="J1175" i="16"/>
  <c r="AJ1170" i="16"/>
  <c r="AO1168" i="16"/>
  <c r="AP1168" i="16" s="1"/>
  <c r="J1167" i="16"/>
  <c r="AJ1162" i="16"/>
  <c r="AU1159" i="16"/>
  <c r="Y1156" i="16"/>
  <c r="Z1156" i="16" s="1"/>
  <c r="J1156" i="16"/>
  <c r="AP1151" i="16"/>
  <c r="AO1149" i="16"/>
  <c r="AP1149" i="16" s="1"/>
  <c r="AO1148" i="16"/>
  <c r="AP1148" i="16" s="1"/>
  <c r="AU1147" i="16"/>
  <c r="AC1128" i="16"/>
  <c r="AD1128" i="16" s="1"/>
  <c r="AC1113" i="16"/>
  <c r="AD1113" i="16" s="1"/>
  <c r="AO1112" i="16"/>
  <c r="AP1112" i="16" s="1"/>
  <c r="AG1112" i="16"/>
  <c r="AC1097" i="16"/>
  <c r="AD1097" i="16" s="1"/>
  <c r="AO1096" i="16"/>
  <c r="AP1096" i="16" s="1"/>
  <c r="AG1096" i="16"/>
  <c r="Y1085" i="16"/>
  <c r="Z1085" i="16" s="1"/>
  <c r="AU1084" i="16"/>
  <c r="AJ1062" i="16"/>
  <c r="AO976" i="16"/>
  <c r="AP976" i="16" s="1"/>
  <c r="S956" i="16"/>
  <c r="V956" i="16"/>
  <c r="R956" i="16"/>
  <c r="AO951" i="16"/>
  <c r="AP951" i="16" s="1"/>
  <c r="AO924" i="16"/>
  <c r="AP924" i="16" s="1"/>
  <c r="S1102" i="16"/>
  <c r="S1094" i="16"/>
  <c r="AP1060" i="16"/>
  <c r="Y1056" i="16"/>
  <c r="Z1056" i="16" s="1"/>
  <c r="J1051" i="16"/>
  <c r="AP1048" i="16"/>
  <c r="AP1044" i="16"/>
  <c r="AJ1042" i="16"/>
  <c r="AP1041" i="16"/>
  <c r="AJ1039" i="16"/>
  <c r="AP1037" i="16"/>
  <c r="AP1036" i="16"/>
  <c r="AP1025" i="16"/>
  <c r="AJ1023" i="16"/>
  <c r="AP1021" i="16"/>
  <c r="AP1020" i="16"/>
  <c r="AP1009" i="16"/>
  <c r="AJ1007" i="16"/>
  <c r="AP1005" i="16"/>
  <c r="AP1004" i="16"/>
  <c r="AJ991" i="16"/>
  <c r="AP989" i="16"/>
  <c r="J987" i="16"/>
  <c r="AG983" i="16"/>
  <c r="AC976" i="16"/>
  <c r="AD976" i="16" s="1"/>
  <c r="AJ967" i="16"/>
  <c r="AP956" i="16"/>
  <c r="R944" i="16"/>
  <c r="AO943" i="16"/>
  <c r="AP943" i="16" s="1"/>
  <c r="AJ942" i="16"/>
  <c r="J919" i="16"/>
  <c r="R1053" i="16"/>
  <c r="R1034" i="16"/>
  <c r="AG984" i="16"/>
  <c r="S974" i="16"/>
  <c r="AP972" i="16"/>
  <c r="AU971" i="16"/>
  <c r="AJ966" i="16"/>
  <c r="AC961" i="16"/>
  <c r="AD961" i="16" s="1"/>
  <c r="AO960" i="16"/>
  <c r="AP960" i="16" s="1"/>
  <c r="AC960" i="16"/>
  <c r="AD960" i="16" s="1"/>
  <c r="AP948" i="16"/>
  <c r="V945" i="16"/>
  <c r="R945" i="16"/>
  <c r="S945" i="16"/>
  <c r="AG935" i="16"/>
  <c r="AP932" i="16"/>
  <c r="J931" i="16"/>
  <c r="AJ1058" i="16"/>
  <c r="AC1048" i="16"/>
  <c r="AD1048" i="16" s="1"/>
  <c r="J1047" i="16"/>
  <c r="AC1041" i="16"/>
  <c r="AD1041" i="16" s="1"/>
  <c r="AO1040" i="16"/>
  <c r="AP1040" i="16" s="1"/>
  <c r="AJ1038" i="16"/>
  <c r="AU1028" i="16"/>
  <c r="Y1028" i="16"/>
  <c r="Z1028" i="16" s="1"/>
  <c r="AC1025" i="16"/>
  <c r="AD1025" i="16" s="1"/>
  <c r="AO1024" i="16"/>
  <c r="AP1024" i="16" s="1"/>
  <c r="AJ1022" i="16"/>
  <c r="Y1012" i="16"/>
  <c r="Z1012" i="16" s="1"/>
  <c r="AC1009" i="16"/>
  <c r="AD1009" i="16" s="1"/>
  <c r="AO1008" i="16"/>
  <c r="AP1008" i="16" s="1"/>
  <c r="AG1007" i="16"/>
  <c r="AJ1006" i="16"/>
  <c r="V1003" i="16"/>
  <c r="Y996" i="16"/>
  <c r="Z996" i="16" s="1"/>
  <c r="AC993" i="16"/>
  <c r="AD993" i="16" s="1"/>
  <c r="AO992" i="16"/>
  <c r="AP992" i="16" s="1"/>
  <c r="AJ990" i="16"/>
  <c r="AC985" i="16"/>
  <c r="AD985" i="16" s="1"/>
  <c r="AO984" i="16"/>
  <c r="AP984" i="16" s="1"/>
  <c r="Y981" i="16"/>
  <c r="Z981" i="16" s="1"/>
  <c r="AP973" i="16"/>
  <c r="R969" i="16"/>
  <c r="S936" i="16"/>
  <c r="AO935" i="16"/>
  <c r="AP935" i="16" s="1"/>
  <c r="R920" i="16"/>
  <c r="S920" i="16"/>
  <c r="V920" i="16"/>
  <c r="AO917" i="16"/>
  <c r="AP917" i="16" s="1"/>
  <c r="AP1155" i="16"/>
  <c r="AP1147" i="16"/>
  <c r="AP1139" i="16"/>
  <c r="AP1131" i="16"/>
  <c r="AP1123" i="16"/>
  <c r="AP1115" i="16"/>
  <c r="AP1107" i="16"/>
  <c r="AP1099" i="16"/>
  <c r="AP1091" i="16"/>
  <c r="AP1083" i="16"/>
  <c r="AP1075" i="16"/>
  <c r="AP1067" i="16"/>
  <c r="AU1059" i="16"/>
  <c r="AP1056" i="16"/>
  <c r="AP1052" i="16"/>
  <c r="AJ1050" i="16"/>
  <c r="AP1045" i="16"/>
  <c r="AC1044" i="16"/>
  <c r="AD1044" i="16" s="1"/>
  <c r="AU1043" i="16"/>
  <c r="AC1040" i="16"/>
  <c r="AD1040" i="16" s="1"/>
  <c r="J1035" i="16"/>
  <c r="J1028" i="16"/>
  <c r="AC1024" i="16"/>
  <c r="AD1024" i="16" s="1"/>
  <c r="J1019" i="16"/>
  <c r="J1012" i="16"/>
  <c r="AC1008" i="16"/>
  <c r="AD1008" i="16" s="1"/>
  <c r="AP1007" i="16"/>
  <c r="J1003" i="16"/>
  <c r="J996" i="16"/>
  <c r="AC992" i="16"/>
  <c r="AD992" i="16" s="1"/>
  <c r="AP991" i="16"/>
  <c r="AC984" i="16"/>
  <c r="AD984" i="16" s="1"/>
  <c r="S980" i="16"/>
  <c r="R968" i="16"/>
  <c r="S968" i="16"/>
  <c r="AP967" i="16"/>
  <c r="AC944" i="16"/>
  <c r="AD944" i="16" s="1"/>
  <c r="AO927" i="16"/>
  <c r="AP927" i="16" s="1"/>
  <c r="AJ926" i="16"/>
  <c r="V911" i="16"/>
  <c r="R911" i="16"/>
  <c r="S911" i="16"/>
  <c r="V894" i="16"/>
  <c r="R894" i="16"/>
  <c r="S894" i="16"/>
  <c r="T894" i="16" s="1"/>
  <c r="J1063" i="16"/>
  <c r="AP1059" i="16"/>
  <c r="AU1055" i="16"/>
  <c r="AJ1046" i="16"/>
  <c r="AP1043" i="16"/>
  <c r="AP1033" i="16"/>
  <c r="AJ1031" i="16"/>
  <c r="AP1029" i="16"/>
  <c r="AP1028" i="16"/>
  <c r="AP1017" i="16"/>
  <c r="AJ1015" i="16"/>
  <c r="AP1013" i="16"/>
  <c r="AP1012" i="16"/>
  <c r="AP1001" i="16"/>
  <c r="AJ999" i="16"/>
  <c r="AP997" i="16"/>
  <c r="AP980" i="16"/>
  <c r="AU979" i="16"/>
  <c r="AO968" i="16"/>
  <c r="AP968" i="16" s="1"/>
  <c r="AJ934" i="16"/>
  <c r="AO861" i="16"/>
  <c r="AP861" i="16" s="1"/>
  <c r="R1003" i="16"/>
  <c r="R997" i="16"/>
  <c r="V997" i="16"/>
  <c r="AP981" i="16"/>
  <c r="Y932" i="16"/>
  <c r="Z932" i="16" s="1"/>
  <c r="AU931" i="16"/>
  <c r="R882" i="16"/>
  <c r="AO1016" i="16"/>
  <c r="AP1016" i="16" s="1"/>
  <c r="AO1000" i="16"/>
  <c r="AP1000" i="16" s="1"/>
  <c r="V980" i="16"/>
  <c r="AP975" i="16"/>
  <c r="S975" i="16"/>
  <c r="V975" i="16"/>
  <c r="AO965" i="16"/>
  <c r="AP965" i="16" s="1"/>
  <c r="AO959" i="16"/>
  <c r="AP959" i="16" s="1"/>
  <c r="Y923" i="16"/>
  <c r="Z923" i="16" s="1"/>
  <c r="AU906" i="16"/>
  <c r="R902" i="16"/>
  <c r="S902" i="16"/>
  <c r="V902" i="16"/>
  <c r="AP901" i="16"/>
  <c r="AO899" i="16"/>
  <c r="AP899" i="16" s="1"/>
  <c r="J894" i="16"/>
  <c r="AJ893" i="16"/>
  <c r="AP891" i="16"/>
  <c r="J883" i="16"/>
  <c r="AP923" i="16"/>
  <c r="AO902" i="16"/>
  <c r="AP902" i="16" s="1"/>
  <c r="V899" i="16"/>
  <c r="R833" i="16"/>
  <c r="V802" i="16"/>
  <c r="AJ903" i="16"/>
  <c r="AJ889" i="16"/>
  <c r="R851" i="16"/>
  <c r="AP931" i="16"/>
  <c r="J922" i="16"/>
  <c r="AC919" i="16"/>
  <c r="AD919" i="16" s="1"/>
  <c r="AJ909" i="16"/>
  <c r="AJ901" i="16"/>
  <c r="Y901" i="16"/>
  <c r="Z901" i="16" s="1"/>
  <c r="AC898" i="16"/>
  <c r="AD898" i="16" s="1"/>
  <c r="AJ886" i="16"/>
  <c r="R842" i="16"/>
  <c r="S842" i="16"/>
  <c r="V842" i="16"/>
  <c r="V828" i="16"/>
  <c r="S954" i="16"/>
  <c r="AP952" i="16"/>
  <c r="S946" i="16"/>
  <c r="AP944" i="16"/>
  <c r="AP936" i="16"/>
  <c r="AP928" i="16"/>
  <c r="AP915" i="16"/>
  <c r="AP912" i="16"/>
  <c r="AO910" i="16"/>
  <c r="AP910" i="16" s="1"/>
  <c r="AP904" i="16"/>
  <c r="S900" i="16"/>
  <c r="V900" i="16"/>
  <c r="S878" i="16"/>
  <c r="AO877" i="16"/>
  <c r="AP877" i="16" s="1"/>
  <c r="R896" i="16"/>
  <c r="AO867" i="16"/>
  <c r="AP867" i="16" s="1"/>
  <c r="AO810" i="16"/>
  <c r="AP810" i="16" s="1"/>
  <c r="AO918" i="16"/>
  <c r="AP918" i="16" s="1"/>
  <c r="R872" i="16"/>
  <c r="V872" i="16"/>
  <c r="S872" i="16"/>
  <c r="Y891" i="16"/>
  <c r="Z891" i="16" s="1"/>
  <c r="AJ885" i="16"/>
  <c r="AP883" i="16"/>
  <c r="AG877" i="16"/>
  <c r="AC871" i="16"/>
  <c r="AD871" i="16" s="1"/>
  <c r="S825" i="16"/>
  <c r="V825" i="16"/>
  <c r="AU822" i="16"/>
  <c r="R822" i="16"/>
  <c r="V819" i="16"/>
  <c r="AJ817" i="16"/>
  <c r="AJ853" i="16"/>
  <c r="AO850" i="16"/>
  <c r="AP850" i="16" s="1"/>
  <c r="Y815" i="16"/>
  <c r="Z815" i="16" s="1"/>
  <c r="AG810" i="16"/>
  <c r="J806" i="16"/>
  <c r="AC803" i="16"/>
  <c r="AD803" i="16" s="1"/>
  <c r="AP916" i="16"/>
  <c r="AP908" i="16"/>
  <c r="AP900" i="16"/>
  <c r="AU897" i="16"/>
  <c r="AC895" i="16"/>
  <c r="AD895" i="16" s="1"/>
  <c r="AP892" i="16"/>
  <c r="AP886" i="16"/>
  <c r="Y882" i="16"/>
  <c r="Z882" i="16" s="1"/>
  <c r="AG870" i="16"/>
  <c r="AP866" i="16"/>
  <c r="AP860" i="16"/>
  <c r="AU858" i="16"/>
  <c r="AG854" i="16"/>
  <c r="AO842" i="16"/>
  <c r="AP842" i="16" s="1"/>
  <c r="Y839" i="16"/>
  <c r="Z839" i="16" s="1"/>
  <c r="AP823" i="16"/>
  <c r="V811" i="16"/>
  <c r="R811" i="16"/>
  <c r="AJ809" i="16"/>
  <c r="V793" i="16"/>
  <c r="R791" i="16"/>
  <c r="S791" i="16"/>
  <c r="V791" i="16"/>
  <c r="AP893" i="16"/>
  <c r="AP882" i="16"/>
  <c r="AP875" i="16"/>
  <c r="R870" i="16"/>
  <c r="AP868" i="16"/>
  <c r="AO858" i="16"/>
  <c r="AP858" i="16" s="1"/>
  <c r="R858" i="16"/>
  <c r="V858" i="16"/>
  <c r="AC855" i="16"/>
  <c r="AD855" i="16" s="1"/>
  <c r="J838" i="16"/>
  <c r="AP836" i="16"/>
  <c r="AO834" i="16"/>
  <c r="AP834" i="16" s="1"/>
  <c r="Y831" i="16"/>
  <c r="Z831" i="16" s="1"/>
  <c r="J822" i="16"/>
  <c r="Y807" i="16"/>
  <c r="Z807" i="16" s="1"/>
  <c r="V835" i="16"/>
  <c r="S835" i="16"/>
  <c r="AO826" i="16"/>
  <c r="AP826" i="16" s="1"/>
  <c r="AO802" i="16"/>
  <c r="AP802" i="16" s="1"/>
  <c r="R759" i="16"/>
  <c r="S759" i="16"/>
  <c r="V759" i="16"/>
  <c r="AP898" i="16"/>
  <c r="AP890" i="16"/>
  <c r="AC886" i="16"/>
  <c r="AD886" i="16" s="1"/>
  <c r="Y883" i="16"/>
  <c r="Z883" i="16" s="1"/>
  <c r="AJ877" i="16"/>
  <c r="AP874" i="16"/>
  <c r="AU873" i="16"/>
  <c r="Y867" i="16"/>
  <c r="Z867" i="16" s="1"/>
  <c r="J865" i="16"/>
  <c r="Y851" i="16"/>
  <c r="Z851" i="16" s="1"/>
  <c r="AJ841" i="16"/>
  <c r="AP839" i="16"/>
  <c r="AC835" i="16"/>
  <c r="AD835" i="16" s="1"/>
  <c r="AJ825" i="16"/>
  <c r="S822" i="16"/>
  <c r="AG818" i="16"/>
  <c r="J814" i="16"/>
  <c r="AC811" i="16"/>
  <c r="AD811" i="16" s="1"/>
  <c r="S803" i="16"/>
  <c r="V766" i="16"/>
  <c r="S766" i="16"/>
  <c r="V856" i="16"/>
  <c r="R831" i="16"/>
  <c r="S831" i="16"/>
  <c r="AO818" i="16"/>
  <c r="AP818" i="16" s="1"/>
  <c r="S785" i="16"/>
  <c r="V785" i="16"/>
  <c r="R785" i="16"/>
  <c r="V778" i="16"/>
  <c r="R755" i="16"/>
  <c r="S755" i="16"/>
  <c r="V755" i="16"/>
  <c r="AO745" i="16"/>
  <c r="AP745" i="16" s="1"/>
  <c r="S731" i="16"/>
  <c r="AO718" i="16"/>
  <c r="AP718" i="16" s="1"/>
  <c r="R641" i="16"/>
  <c r="AJ741" i="16"/>
  <c r="AC739" i="16"/>
  <c r="AD739" i="16" s="1"/>
  <c r="AP735" i="16"/>
  <c r="AO730" i="16"/>
  <c r="AP730" i="16" s="1"/>
  <c r="AU726" i="16"/>
  <c r="R720" i="16"/>
  <c r="S720" i="16"/>
  <c r="V720" i="16"/>
  <c r="AJ717" i="16"/>
  <c r="AP691" i="16"/>
  <c r="AP822" i="16"/>
  <c r="AP814" i="16"/>
  <c r="AP806" i="16"/>
  <c r="AP798" i="16"/>
  <c r="AP790" i="16"/>
  <c r="AP782" i="16"/>
  <c r="S776" i="16"/>
  <c r="AP774" i="16"/>
  <c r="AP766" i="16"/>
  <c r="AP758" i="16"/>
  <c r="AO726" i="16"/>
  <c r="AP726" i="16" s="1"/>
  <c r="V710" i="16"/>
  <c r="AO702" i="16"/>
  <c r="AP702" i="16" s="1"/>
  <c r="V788" i="16"/>
  <c r="V780" i="16"/>
  <c r="R776" i="16"/>
  <c r="AC747" i="16"/>
  <c r="AD747" i="16" s="1"/>
  <c r="AP731" i="16"/>
  <c r="V704" i="16"/>
  <c r="V703" i="16"/>
  <c r="R703" i="16"/>
  <c r="S703" i="16"/>
  <c r="AJ701" i="16"/>
  <c r="R697" i="16"/>
  <c r="S697" i="16"/>
  <c r="AO688" i="16"/>
  <c r="AP688" i="16" s="1"/>
  <c r="AO687" i="16"/>
  <c r="AP687" i="16" s="1"/>
  <c r="V744" i="16"/>
  <c r="S741" i="16"/>
  <c r="AJ725" i="16"/>
  <c r="AC719" i="16"/>
  <c r="AD719" i="16" s="1"/>
  <c r="AP699" i="16"/>
  <c r="Y686" i="16"/>
  <c r="Z686" i="16" s="1"/>
  <c r="AP751" i="16"/>
  <c r="AJ745" i="16"/>
  <c r="AO742" i="16"/>
  <c r="AP742" i="16" s="1"/>
  <c r="AO710" i="16"/>
  <c r="AP710" i="16" s="1"/>
  <c r="AP794" i="16"/>
  <c r="S788" i="16"/>
  <c r="AP786" i="16"/>
  <c r="S780" i="16"/>
  <c r="AP778" i="16"/>
  <c r="AP770" i="16"/>
  <c r="AP762" i="16"/>
  <c r="AC755" i="16"/>
  <c r="AD755" i="16" s="1"/>
  <c r="AP743" i="16"/>
  <c r="AO734" i="16"/>
  <c r="AP734" i="16" s="1"/>
  <c r="R712" i="16"/>
  <c r="S711" i="16"/>
  <c r="AJ709" i="16"/>
  <c r="R705" i="16"/>
  <c r="S705" i="16"/>
  <c r="R686" i="16"/>
  <c r="AP738" i="16"/>
  <c r="V735" i="16"/>
  <c r="AO694" i="16"/>
  <c r="AP694" i="16" s="1"/>
  <c r="AO639" i="16"/>
  <c r="AP639" i="16" s="1"/>
  <c r="Y684" i="16"/>
  <c r="Z684" i="16" s="1"/>
  <c r="Y669" i="16"/>
  <c r="Z669" i="16" s="1"/>
  <c r="AU667" i="16"/>
  <c r="AG647" i="16"/>
  <c r="J643" i="16"/>
  <c r="AP636" i="16"/>
  <c r="AC632" i="16"/>
  <c r="AD632" i="16" s="1"/>
  <c r="AJ630" i="16"/>
  <c r="AG611" i="16"/>
  <c r="AC610" i="16"/>
  <c r="AD610" i="16" s="1"/>
  <c r="S724" i="16"/>
  <c r="AP722" i="16"/>
  <c r="AP714" i="16"/>
  <c r="AP706" i="16"/>
  <c r="AP698" i="16"/>
  <c r="AP690" i="16"/>
  <c r="AP684" i="16"/>
  <c r="AP677" i="16"/>
  <c r="AP676" i="16"/>
  <c r="R673" i="16"/>
  <c r="S673" i="16"/>
  <c r="V673" i="16"/>
  <c r="S671" i="16"/>
  <c r="AO663" i="16"/>
  <c r="AP663" i="16" s="1"/>
  <c r="R649" i="16"/>
  <c r="AO647" i="16"/>
  <c r="AP647" i="16" s="1"/>
  <c r="V644" i="16"/>
  <c r="Y620" i="16"/>
  <c r="Z620" i="16" s="1"/>
  <c r="AU619" i="16"/>
  <c r="S617" i="16"/>
  <c r="AP616" i="16"/>
  <c r="AO611" i="16"/>
  <c r="AP611" i="16" s="1"/>
  <c r="R724" i="16"/>
  <c r="AC688" i="16"/>
  <c r="AD688" i="16" s="1"/>
  <c r="AP680" i="16"/>
  <c r="AO671" i="16"/>
  <c r="AP671" i="16" s="1"/>
  <c r="AG664" i="16"/>
  <c r="Y661" i="16"/>
  <c r="Z661" i="16" s="1"/>
  <c r="Y660" i="16"/>
  <c r="Z660" i="16" s="1"/>
  <c r="AG655" i="16"/>
  <c r="J651" i="16"/>
  <c r="AP644" i="16"/>
  <c r="AJ638" i="16"/>
  <c r="J619" i="16"/>
  <c r="J616" i="16"/>
  <c r="S609" i="16"/>
  <c r="AC607" i="16"/>
  <c r="AD607" i="16" s="1"/>
  <c r="AO672" i="16"/>
  <c r="AP672" i="16" s="1"/>
  <c r="AO664" i="16"/>
  <c r="AP664" i="16" s="1"/>
  <c r="AO655" i="16"/>
  <c r="AP655" i="16" s="1"/>
  <c r="AO623" i="16"/>
  <c r="AP623" i="16" s="1"/>
  <c r="V613" i="16"/>
  <c r="R613" i="16"/>
  <c r="S613" i="16"/>
  <c r="AP737" i="16"/>
  <c r="AP729" i="16"/>
  <c r="AP721" i="16"/>
  <c r="AP713" i="16"/>
  <c r="AP705" i="16"/>
  <c r="AP697" i="16"/>
  <c r="AP689" i="16"/>
  <c r="J683" i="16"/>
  <c r="AP678" i="16"/>
  <c r="AC672" i="16"/>
  <c r="AD672" i="16" s="1"/>
  <c r="AP669" i="16"/>
  <c r="J659" i="16"/>
  <c r="V653" i="16"/>
  <c r="R653" i="16"/>
  <c r="S653" i="16"/>
  <c r="AP652" i="16"/>
  <c r="AJ646" i="16"/>
  <c r="J627" i="16"/>
  <c r="AP661" i="16"/>
  <c r="AP660" i="16"/>
  <c r="Y636" i="16"/>
  <c r="Z636" i="16" s="1"/>
  <c r="AU635" i="16"/>
  <c r="AO631" i="16"/>
  <c r="AP631" i="16" s="1"/>
  <c r="V679" i="16"/>
  <c r="AJ670" i="16"/>
  <c r="AJ614" i="16"/>
  <c r="J611" i="16"/>
  <c r="AJ608" i="16"/>
  <c r="Y604" i="16"/>
  <c r="Z604" i="16" s="1"/>
  <c r="AG599" i="16"/>
  <c r="AG598" i="16"/>
  <c r="AJ597" i="16"/>
  <c r="AG591" i="16"/>
  <c r="S591" i="16"/>
  <c r="V591" i="16"/>
  <c r="AG575" i="16"/>
  <c r="R571" i="16"/>
  <c r="AP675" i="16"/>
  <c r="AP667" i="16"/>
  <c r="AP612" i="16"/>
  <c r="AP606" i="16"/>
  <c r="AO599" i="16"/>
  <c r="AP599" i="16" s="1"/>
  <c r="AO598" i="16"/>
  <c r="AP598" i="16" s="1"/>
  <c r="J595" i="16"/>
  <c r="J579" i="16"/>
  <c r="R536" i="16"/>
  <c r="S536" i="16"/>
  <c r="V536" i="16"/>
  <c r="AP656" i="16"/>
  <c r="AP648" i="16"/>
  <c r="S642" i="16"/>
  <c r="AP640" i="16"/>
  <c r="AP632" i="16"/>
  <c r="S626" i="16"/>
  <c r="AP624" i="16"/>
  <c r="AP608" i="16"/>
  <c r="AU605" i="16"/>
  <c r="AP604" i="16"/>
  <c r="Y603" i="16"/>
  <c r="Z603" i="16" s="1"/>
  <c r="J603" i="16"/>
  <c r="AC600" i="16"/>
  <c r="AD600" i="16" s="1"/>
  <c r="AO591" i="16"/>
  <c r="AP591" i="16" s="1"/>
  <c r="AJ590" i="16"/>
  <c r="AO584" i="16"/>
  <c r="AP584" i="16" s="1"/>
  <c r="S582" i="16"/>
  <c r="V582" i="16"/>
  <c r="AO575" i="16"/>
  <c r="AP575" i="16" s="1"/>
  <c r="AJ574" i="16"/>
  <c r="AO568" i="16"/>
  <c r="AP568" i="16" s="1"/>
  <c r="AC568" i="16"/>
  <c r="AD568" i="16" s="1"/>
  <c r="AO560" i="16"/>
  <c r="AP560" i="16" s="1"/>
  <c r="V662" i="16"/>
  <c r="S598" i="16"/>
  <c r="V593" i="16"/>
  <c r="V592" i="16"/>
  <c r="R592" i="16"/>
  <c r="S592" i="16"/>
  <c r="AO615" i="16"/>
  <c r="AP615" i="16" s="1"/>
  <c r="S567" i="16"/>
  <c r="AP603" i="16"/>
  <c r="V597" i="16"/>
  <c r="J587" i="16"/>
  <c r="J571" i="16"/>
  <c r="AJ617" i="16"/>
  <c r="AO607" i="16"/>
  <c r="AP607" i="16" s="1"/>
  <c r="AJ606" i="16"/>
  <c r="J602" i="16"/>
  <c r="AJ598" i="16"/>
  <c r="AO592" i="16"/>
  <c r="AP592" i="16" s="1"/>
  <c r="R591" i="16"/>
  <c r="AO583" i="16"/>
  <c r="AP583" i="16" s="1"/>
  <c r="AJ582" i="16"/>
  <c r="AO576" i="16"/>
  <c r="AP576" i="16" s="1"/>
  <c r="AC576" i="16"/>
  <c r="AD576" i="16" s="1"/>
  <c r="AO567" i="16"/>
  <c r="AP567" i="16" s="1"/>
  <c r="AO526" i="16"/>
  <c r="AP526" i="16" s="1"/>
  <c r="R504" i="16"/>
  <c r="S504" i="16"/>
  <c r="V504" i="16"/>
  <c r="S483" i="16"/>
  <c r="S261" i="16"/>
  <c r="AP590" i="16"/>
  <c r="AP582" i="16"/>
  <c r="AP574" i="16"/>
  <c r="AP566" i="16"/>
  <c r="AP558" i="16"/>
  <c r="AP550" i="16"/>
  <c r="AO542" i="16"/>
  <c r="AP542" i="16" s="1"/>
  <c r="AG542" i="16"/>
  <c r="AP538" i="16"/>
  <c r="J538" i="16"/>
  <c r="AG534" i="16"/>
  <c r="AP533" i="16"/>
  <c r="AU514" i="16"/>
  <c r="AO486" i="16"/>
  <c r="AP486" i="16" s="1"/>
  <c r="R393" i="16"/>
  <c r="V393" i="16"/>
  <c r="S393" i="16"/>
  <c r="S549" i="16"/>
  <c r="AP547" i="16"/>
  <c r="AO534" i="16"/>
  <c r="AP534" i="16" s="1"/>
  <c r="AO510" i="16"/>
  <c r="AP510" i="16" s="1"/>
  <c r="V561" i="16"/>
  <c r="R549" i="16"/>
  <c r="AP536" i="16"/>
  <c r="R512" i="16"/>
  <c r="S512" i="16"/>
  <c r="V512" i="16"/>
  <c r="S493" i="16"/>
  <c r="V493" i="16"/>
  <c r="R491" i="16"/>
  <c r="S491" i="16"/>
  <c r="V491" i="16"/>
  <c r="S488" i="16"/>
  <c r="AO478" i="16"/>
  <c r="AP478" i="16" s="1"/>
  <c r="AO462" i="16"/>
  <c r="AP462" i="16" s="1"/>
  <c r="AP546" i="16"/>
  <c r="AJ541" i="16"/>
  <c r="AP523" i="16"/>
  <c r="J522" i="16"/>
  <c r="AO518" i="16"/>
  <c r="AP518" i="16" s="1"/>
  <c r="AJ509" i="16"/>
  <c r="S501" i="16"/>
  <c r="V501" i="16"/>
  <c r="S561" i="16"/>
  <c r="AP559" i="16"/>
  <c r="AP551" i="16"/>
  <c r="AP541" i="16"/>
  <c r="AP539" i="16"/>
  <c r="Y507" i="16"/>
  <c r="Z507" i="16" s="1"/>
  <c r="AG502" i="16"/>
  <c r="R535" i="16"/>
  <c r="AO502" i="16"/>
  <c r="AP502" i="16" s="1"/>
  <c r="AO494" i="16"/>
  <c r="AP494" i="16" s="1"/>
  <c r="V477" i="16"/>
  <c r="S495" i="16"/>
  <c r="R482" i="16"/>
  <c r="AG466" i="16"/>
  <c r="AO430" i="16"/>
  <c r="AP430" i="16" s="1"/>
  <c r="S413" i="16"/>
  <c r="V413" i="16"/>
  <c r="R380" i="16"/>
  <c r="S380" i="16"/>
  <c r="V380" i="16"/>
  <c r="AO332" i="16"/>
  <c r="AP332" i="16" s="1"/>
  <c r="AO466" i="16"/>
  <c r="AP466" i="16" s="1"/>
  <c r="AO388" i="16"/>
  <c r="AP388" i="16" s="1"/>
  <c r="V446" i="16"/>
  <c r="AP443" i="16"/>
  <c r="AO438" i="16"/>
  <c r="AP438" i="16" s="1"/>
  <c r="AO406" i="16"/>
  <c r="AP406" i="16" s="1"/>
  <c r="AP492" i="16"/>
  <c r="AP484" i="16"/>
  <c r="AP476" i="16"/>
  <c r="S465" i="16"/>
  <c r="V390" i="16"/>
  <c r="AO348" i="16"/>
  <c r="AP348" i="16" s="1"/>
  <c r="AP497" i="16"/>
  <c r="AP489" i="16"/>
  <c r="V482" i="16"/>
  <c r="AP481" i="16"/>
  <c r="AP475" i="16"/>
  <c r="Y471" i="16"/>
  <c r="Z471" i="16" s="1"/>
  <c r="AO446" i="16"/>
  <c r="AP446" i="16" s="1"/>
  <c r="AO414" i="16"/>
  <c r="AP414" i="16" s="1"/>
  <c r="V495" i="16"/>
  <c r="R361" i="16"/>
  <c r="S361" i="16"/>
  <c r="V361" i="16"/>
  <c r="AO454" i="16"/>
  <c r="AP454" i="16" s="1"/>
  <c r="AO422" i="16"/>
  <c r="AP422" i="16" s="1"/>
  <c r="AO364" i="16"/>
  <c r="AP364" i="16" s="1"/>
  <c r="R450" i="16"/>
  <c r="R426" i="16"/>
  <c r="R418" i="16"/>
  <c r="AP400" i="16"/>
  <c r="AO397" i="16"/>
  <c r="AP397" i="16" s="1"/>
  <c r="AP393" i="16"/>
  <c r="V389" i="16"/>
  <c r="R389" i="16"/>
  <c r="R365" i="16"/>
  <c r="AP361" i="16"/>
  <c r="AP345" i="16"/>
  <c r="AO324" i="16"/>
  <c r="AP324" i="16" s="1"/>
  <c r="S300" i="16"/>
  <c r="AO299" i="16"/>
  <c r="AP299" i="16" s="1"/>
  <c r="AP458" i="16"/>
  <c r="R399" i="16"/>
  <c r="AP396" i="16"/>
  <c r="AO389" i="16"/>
  <c r="AP389" i="16" s="1"/>
  <c r="AO380" i="16"/>
  <c r="AP380" i="16" s="1"/>
  <c r="R372" i="16"/>
  <c r="Y337" i="16"/>
  <c r="Z337" i="16" s="1"/>
  <c r="R452" i="16"/>
  <c r="R444" i="16"/>
  <c r="R404" i="16"/>
  <c r="AJ398" i="16"/>
  <c r="AJ387" i="16"/>
  <c r="AG372" i="16"/>
  <c r="AJ363" i="16"/>
  <c r="AJ347" i="16"/>
  <c r="AG340" i="16"/>
  <c r="AO372" i="16"/>
  <c r="AP372" i="16" s="1"/>
  <c r="AO356" i="16"/>
  <c r="AP356" i="16" s="1"/>
  <c r="AO340" i="16"/>
  <c r="AP340" i="16" s="1"/>
  <c r="AP465" i="16"/>
  <c r="AP457" i="16"/>
  <c r="V450" i="16"/>
  <c r="AP449" i="16"/>
  <c r="AP441" i="16"/>
  <c r="AP433" i="16"/>
  <c r="V426" i="16"/>
  <c r="AP425" i="16"/>
  <c r="AP417" i="16"/>
  <c r="AP409" i="16"/>
  <c r="Y393" i="16"/>
  <c r="Z393" i="16" s="1"/>
  <c r="AJ379" i="16"/>
  <c r="R374" i="16"/>
  <c r="S374" i="16"/>
  <c r="V374" i="16"/>
  <c r="V373" i="16"/>
  <c r="R373" i="16"/>
  <c r="S373" i="16"/>
  <c r="AP369" i="16"/>
  <c r="AP353" i="16"/>
  <c r="S389" i="16"/>
  <c r="AJ371" i="16"/>
  <c r="AG364" i="16"/>
  <c r="AJ355" i="16"/>
  <c r="AJ339" i="16"/>
  <c r="AJ326" i="16"/>
  <c r="V304" i="16"/>
  <c r="R275" i="16"/>
  <c r="AO327" i="16"/>
  <c r="AP327" i="16" s="1"/>
  <c r="AO307" i="16"/>
  <c r="AP307" i="16" s="1"/>
  <c r="R245" i="16"/>
  <c r="S245" i="16"/>
  <c r="V245" i="16"/>
  <c r="AO242" i="16"/>
  <c r="AP242" i="16" s="1"/>
  <c r="AP381" i="16"/>
  <c r="AP373" i="16"/>
  <c r="AP365" i="16"/>
  <c r="AP357" i="16"/>
  <c r="AP349" i="16"/>
  <c r="AP341" i="16"/>
  <c r="AP333" i="16"/>
  <c r="S331" i="16"/>
  <c r="S330" i="16"/>
  <c r="J330" i="16"/>
  <c r="AO283" i="16"/>
  <c r="AP283" i="16" s="1"/>
  <c r="V387" i="16"/>
  <c r="V379" i="16"/>
  <c r="V363" i="16"/>
  <c r="V355" i="16"/>
  <c r="AC331" i="16"/>
  <c r="AD331" i="16" s="1"/>
  <c r="R330" i="16"/>
  <c r="AO323" i="16"/>
  <c r="AP323" i="16" s="1"/>
  <c r="AO275" i="16"/>
  <c r="AP275" i="16" s="1"/>
  <c r="AO267" i="16"/>
  <c r="AP267" i="16" s="1"/>
  <c r="V324" i="16"/>
  <c r="R324" i="16"/>
  <c r="S324" i="16"/>
  <c r="V313" i="16"/>
  <c r="R270" i="16"/>
  <c r="AO259" i="16"/>
  <c r="AP259" i="16" s="1"/>
  <c r="R223" i="16"/>
  <c r="S223" i="16"/>
  <c r="V223" i="16"/>
  <c r="AO315" i="16"/>
  <c r="AP315" i="16" s="1"/>
  <c r="AO291" i="16"/>
  <c r="AP291" i="16" s="1"/>
  <c r="R316" i="16"/>
  <c r="V311" i="16"/>
  <c r="R311" i="16"/>
  <c r="R293" i="16"/>
  <c r="S293" i="16"/>
  <c r="V293" i="16"/>
  <c r="S282" i="16"/>
  <c r="V282" i="16"/>
  <c r="AP322" i="16"/>
  <c r="AP314" i="16"/>
  <c r="AP306" i="16"/>
  <c r="AP298" i="16"/>
  <c r="AP290" i="16"/>
  <c r="AP282" i="16"/>
  <c r="S276" i="16"/>
  <c r="AP274" i="16"/>
  <c r="AP266" i="16"/>
  <c r="Y258" i="16"/>
  <c r="Z258" i="16" s="1"/>
  <c r="AP255" i="16"/>
  <c r="AO253" i="16"/>
  <c r="AP253" i="16" s="1"/>
  <c r="R239" i="16"/>
  <c r="S239" i="16"/>
  <c r="AO234" i="16"/>
  <c r="AP234" i="16" s="1"/>
  <c r="S181" i="16"/>
  <c r="AP319" i="16"/>
  <c r="AP311" i="16"/>
  <c r="AP303" i="16"/>
  <c r="AP295" i="16"/>
  <c r="AP287" i="16"/>
  <c r="AP279" i="16"/>
  <c r="R276" i="16"/>
  <c r="AP271" i="16"/>
  <c r="AP263" i="16"/>
  <c r="AP258" i="16"/>
  <c r="AO250" i="16"/>
  <c r="AP250" i="16" s="1"/>
  <c r="AO226" i="16"/>
  <c r="AP226" i="16" s="1"/>
  <c r="AP316" i="16"/>
  <c r="AP284" i="16"/>
  <c r="AP260" i="16"/>
  <c r="R236" i="16"/>
  <c r="S236" i="16"/>
  <c r="V236" i="16"/>
  <c r="S249" i="16"/>
  <c r="V249" i="16"/>
  <c r="R209" i="16"/>
  <c r="AP310" i="16"/>
  <c r="AP302" i="16"/>
  <c r="AP294" i="16"/>
  <c r="AP286" i="16"/>
  <c r="AP278" i="16"/>
  <c r="AP270" i="16"/>
  <c r="AP262" i="16"/>
  <c r="J257" i="16"/>
  <c r="AO218" i="16"/>
  <c r="AP218" i="16" s="1"/>
  <c r="AO199" i="16"/>
  <c r="AP199" i="16" s="1"/>
  <c r="S250" i="16"/>
  <c r="R220" i="16"/>
  <c r="S219" i="16"/>
  <c r="Y215" i="16"/>
  <c r="Z215" i="16" s="1"/>
  <c r="J214" i="16"/>
  <c r="AC211" i="16"/>
  <c r="AD211" i="16" s="1"/>
  <c r="AO208" i="16"/>
  <c r="AP208" i="16" s="1"/>
  <c r="AG207" i="16"/>
  <c r="S201" i="16"/>
  <c r="AJ190" i="16"/>
  <c r="S174" i="16"/>
  <c r="AP210" i="16"/>
  <c r="AP207" i="16"/>
  <c r="V203" i="16"/>
  <c r="AP251" i="16"/>
  <c r="AP243" i="16"/>
  <c r="AP215" i="16"/>
  <c r="S210" i="16"/>
  <c r="AC192" i="16"/>
  <c r="AD192" i="16" s="1"/>
  <c r="AO183" i="16"/>
  <c r="AP183" i="16" s="1"/>
  <c r="AP188" i="16"/>
  <c r="R169" i="16"/>
  <c r="AP245" i="16"/>
  <c r="AP237" i="16"/>
  <c r="AP229" i="16"/>
  <c r="AP221" i="16"/>
  <c r="Y216" i="16"/>
  <c r="Z216" i="16" s="1"/>
  <c r="J195" i="16"/>
  <c r="AO175" i="16"/>
  <c r="AP175" i="16" s="1"/>
  <c r="V167" i="16"/>
  <c r="AO164" i="16"/>
  <c r="AP164" i="16" s="1"/>
  <c r="V219" i="16"/>
  <c r="AJ182" i="16"/>
  <c r="AO161" i="16"/>
  <c r="AP161" i="16" s="1"/>
  <c r="V205" i="16"/>
  <c r="R205" i="16"/>
  <c r="S205" i="16"/>
  <c r="AO191" i="16"/>
  <c r="AP191" i="16" s="1"/>
  <c r="AP174" i="16"/>
  <c r="AP170" i="16"/>
  <c r="AJ169" i="16"/>
  <c r="AO127" i="16"/>
  <c r="AP127" i="16" s="1"/>
  <c r="AP211" i="16"/>
  <c r="AP203" i="16"/>
  <c r="AP195" i="16"/>
  <c r="AP187" i="16"/>
  <c r="AP179" i="16"/>
  <c r="V131" i="16"/>
  <c r="R131" i="16"/>
  <c r="S131" i="16"/>
  <c r="AP200" i="16"/>
  <c r="AP192" i="16"/>
  <c r="S186" i="16"/>
  <c r="AP184" i="16"/>
  <c r="V162" i="16"/>
  <c r="AP158" i="16"/>
  <c r="AO142" i="16"/>
  <c r="AP142" i="16" s="1"/>
  <c r="AP167" i="16"/>
  <c r="S134" i="16"/>
  <c r="AO131" i="16"/>
  <c r="AP131" i="16" s="1"/>
  <c r="AP194" i="16"/>
  <c r="AP186" i="16"/>
  <c r="V179" i="16"/>
  <c r="AP178" i="16"/>
  <c r="Y164" i="16"/>
  <c r="Z164" i="16" s="1"/>
  <c r="R144" i="16"/>
  <c r="S144" i="16"/>
  <c r="V144" i="16"/>
  <c r="AO150" i="16"/>
  <c r="AP150" i="16" s="1"/>
  <c r="AO134" i="16"/>
  <c r="AP134" i="16" s="1"/>
  <c r="R139" i="16"/>
  <c r="R136" i="16"/>
  <c r="S136" i="16"/>
  <c r="V136" i="16"/>
  <c r="AO106" i="16"/>
  <c r="AP106" i="16" s="1"/>
  <c r="AP162" i="16"/>
  <c r="AP154" i="16"/>
  <c r="AG122" i="16"/>
  <c r="Y119" i="16"/>
  <c r="Z119" i="16" s="1"/>
  <c r="AU118" i="16"/>
  <c r="J118" i="16"/>
  <c r="AO102" i="16"/>
  <c r="AP102" i="16" s="1"/>
  <c r="AO96" i="16"/>
  <c r="AP96" i="16" s="1"/>
  <c r="AP159" i="16"/>
  <c r="AP151" i="16"/>
  <c r="AP143" i="16"/>
  <c r="AP135" i="16"/>
  <c r="AP129" i="16"/>
  <c r="R114" i="16"/>
  <c r="S114" i="16"/>
  <c r="V114" i="16"/>
  <c r="AP148" i="16"/>
  <c r="AP140" i="16"/>
  <c r="AP132" i="16"/>
  <c r="AO122" i="16"/>
  <c r="AP122" i="16" s="1"/>
  <c r="AC115" i="16"/>
  <c r="AD115" i="16" s="1"/>
  <c r="AG114" i="16"/>
  <c r="AP153" i="16"/>
  <c r="AP145" i="16"/>
  <c r="AP137" i="16"/>
  <c r="AO114" i="16"/>
  <c r="AP114" i="16" s="1"/>
  <c r="AP130" i="16"/>
  <c r="V121" i="16"/>
  <c r="AJ113" i="16"/>
  <c r="AP111" i="16"/>
  <c r="AC107" i="16"/>
  <c r="AD107" i="16" s="1"/>
  <c r="AU104" i="16"/>
  <c r="AC101" i="16"/>
  <c r="AD101" i="16" s="1"/>
  <c r="AP93" i="16"/>
  <c r="S84" i="16"/>
  <c r="V84" i="16"/>
  <c r="V78" i="16"/>
  <c r="AO39" i="16"/>
  <c r="AP39" i="16" s="1"/>
  <c r="R102" i="16"/>
  <c r="Y97" i="16"/>
  <c r="Z97" i="16" s="1"/>
  <c r="AO92" i="16"/>
  <c r="AP92" i="16" s="1"/>
  <c r="AJ95" i="16"/>
  <c r="AC93" i="16"/>
  <c r="AD93" i="16" s="1"/>
  <c r="AO100" i="16"/>
  <c r="AP100" i="16" s="1"/>
  <c r="J100" i="16"/>
  <c r="AP125" i="16"/>
  <c r="AP117" i="16"/>
  <c r="AP109" i="16"/>
  <c r="AP101" i="16"/>
  <c r="AP97" i="16"/>
  <c r="AO49" i="16"/>
  <c r="AP49" i="16" s="1"/>
  <c r="V123" i="16"/>
  <c r="AJ99" i="16"/>
  <c r="Y93" i="16"/>
  <c r="Z93" i="16" s="1"/>
  <c r="AO85" i="16"/>
  <c r="AP85" i="16" s="1"/>
  <c r="R84" i="16"/>
  <c r="AP84" i="16"/>
  <c r="J78" i="16"/>
  <c r="AP75" i="16"/>
  <c r="AJ72" i="16"/>
  <c r="J70" i="16"/>
  <c r="AJ65" i="16"/>
  <c r="AC58" i="16"/>
  <c r="AD58" i="16" s="1"/>
  <c r="AO57" i="16"/>
  <c r="AP57" i="16" s="1"/>
  <c r="AJ56" i="16"/>
  <c r="AP89" i="16"/>
  <c r="AP81" i="16"/>
  <c r="AC74" i="16"/>
  <c r="AD74" i="16" s="1"/>
  <c r="Y71" i="16"/>
  <c r="Z71" i="16" s="1"/>
  <c r="Y70" i="16"/>
  <c r="Z70" i="16" s="1"/>
  <c r="J69" i="16"/>
  <c r="AP63" i="16"/>
  <c r="AP62" i="16"/>
  <c r="AP46" i="16"/>
  <c r="S88" i="16"/>
  <c r="AP86" i="16"/>
  <c r="AP78" i="16"/>
  <c r="AO64" i="16"/>
  <c r="AP64" i="16" s="1"/>
  <c r="S64" i="16"/>
  <c r="V64" i="16"/>
  <c r="AO48" i="16"/>
  <c r="AP48" i="16" s="1"/>
  <c r="AP80" i="16"/>
  <c r="AO72" i="16"/>
  <c r="AP72" i="16" s="1"/>
  <c r="R69" i="16"/>
  <c r="AO65" i="16"/>
  <c r="AP65" i="16" s="1"/>
  <c r="AO56" i="16"/>
  <c r="AP56" i="16" s="1"/>
  <c r="AC75" i="16"/>
  <c r="AD75" i="16" s="1"/>
  <c r="S72" i="16"/>
  <c r="V72" i="16"/>
  <c r="J62" i="16"/>
  <c r="S58" i="16"/>
  <c r="V57" i="16"/>
  <c r="R57" i="16"/>
  <c r="S57" i="16"/>
  <c r="R68" i="16"/>
  <c r="AJ64" i="16"/>
  <c r="Y63" i="16"/>
  <c r="Z63" i="16" s="1"/>
  <c r="Y46" i="16"/>
  <c r="Z46" i="16" s="1"/>
  <c r="V41" i="16"/>
  <c r="V42" i="16"/>
  <c r="AO33" i="16"/>
  <c r="AP33" i="16" s="1"/>
  <c r="AO9" i="16"/>
  <c r="AP9" i="16" s="1"/>
  <c r="R29" i="16"/>
  <c r="AO25" i="16"/>
  <c r="AP25" i="16" s="1"/>
  <c r="V5" i="16"/>
  <c r="R5" i="16"/>
  <c r="AP42" i="16"/>
  <c r="AP34" i="16"/>
  <c r="AU41" i="16"/>
  <c r="AJ36" i="16"/>
  <c r="R42" i="16"/>
  <c r="S42" i="16"/>
  <c r="V38" i="16"/>
  <c r="V18" i="16"/>
  <c r="R18" i="16"/>
  <c r="S18" i="16"/>
  <c r="AO17" i="16"/>
  <c r="AP17" i="16" s="1"/>
  <c r="Y34" i="16"/>
  <c r="Z34" i="16" s="1"/>
  <c r="AO37" i="16"/>
  <c r="AP37" i="16" s="1"/>
  <c r="AO36" i="16"/>
  <c r="AP36" i="16" s="1"/>
  <c r="AP40" i="16"/>
  <c r="AP32" i="16"/>
  <c r="AP24" i="16"/>
  <c r="AP16" i="16"/>
  <c r="AP8" i="16"/>
  <c r="AP29" i="16"/>
  <c r="AP21" i="16"/>
  <c r="AP13" i="16"/>
  <c r="S7" i="16"/>
  <c r="AP5" i="16"/>
  <c r="R31" i="16"/>
  <c r="R7" i="16"/>
  <c r="AP7" i="16"/>
  <c r="AP12" i="16"/>
  <c r="AP4" i="16"/>
  <c r="AY68" i="16"/>
  <c r="AY60" i="16"/>
  <c r="AY52" i="16"/>
  <c r="AY44" i="16"/>
  <c r="AY36" i="16"/>
  <c r="AY28" i="16"/>
  <c r="AY20" i="16"/>
  <c r="AY12" i="16"/>
  <c r="AY4" i="16"/>
  <c r="AY67" i="16"/>
  <c r="AY59" i="16"/>
  <c r="AY51" i="16"/>
  <c r="AY43" i="16"/>
  <c r="AY35" i="16"/>
  <c r="AY27" i="16"/>
  <c r="AY19" i="16"/>
  <c r="AY11" i="16"/>
  <c r="AY3" i="16"/>
  <c r="AY66" i="16"/>
  <c r="AY58" i="16"/>
  <c r="AY50" i="16"/>
  <c r="AY42" i="16"/>
  <c r="AY34" i="16"/>
  <c r="AY26" i="16"/>
  <c r="AY18" i="16"/>
  <c r="AY10" i="16"/>
  <c r="AY65" i="16"/>
  <c r="AY2" i="16"/>
  <c r="AY64" i="16"/>
  <c r="AY32" i="16"/>
  <c r="AY49" i="16"/>
  <c r="AY71" i="16"/>
  <c r="AY63" i="16"/>
  <c r="AY55" i="16"/>
  <c r="AY47" i="16"/>
  <c r="AY39" i="16"/>
  <c r="AY31" i="16"/>
  <c r="AY23" i="16"/>
  <c r="AY15" i="16"/>
  <c r="AZ15" i="16" s="1"/>
  <c r="AY7" i="16"/>
  <c r="AY57" i="16"/>
  <c r="AY41" i="16"/>
  <c r="AY33" i="16"/>
  <c r="AY25" i="16"/>
  <c r="AY17" i="16"/>
  <c r="AY9" i="16"/>
  <c r="AY70" i="16"/>
  <c r="AY62" i="16"/>
  <c r="AY54" i="16"/>
  <c r="AY46" i="16"/>
  <c r="AY38" i="16"/>
  <c r="AY30" i="16"/>
  <c r="AZ30" i="16" s="1"/>
  <c r="AY22" i="16"/>
  <c r="AY14" i="16"/>
  <c r="AY6" i="16"/>
  <c r="AY56" i="16"/>
  <c r="AY48" i="16"/>
  <c r="AY40" i="16"/>
  <c r="AY24" i="16"/>
  <c r="AY16" i="16"/>
  <c r="AY8" i="16"/>
  <c r="Y2" i="16"/>
  <c r="Z2" i="16" s="1"/>
  <c r="AY69" i="16"/>
  <c r="AY61" i="16"/>
  <c r="AY53" i="16"/>
  <c r="AY45" i="16"/>
  <c r="AY37" i="16"/>
  <c r="AY29" i="16"/>
  <c r="AY21" i="16"/>
  <c r="AY13" i="16"/>
  <c r="AY5" i="16"/>
  <c r="AG2" i="16"/>
  <c r="AJ2" i="16"/>
  <c r="BD28" i="16"/>
  <c r="BE28" i="16" s="1"/>
  <c r="BD58" i="16"/>
  <c r="BE58" i="16" s="1"/>
  <c r="BD42" i="16"/>
  <c r="BE42" i="16" s="1"/>
  <c r="BD26" i="16"/>
  <c r="BE26" i="16" s="1"/>
  <c r="BD22" i="16"/>
  <c r="BE22" i="16" s="1"/>
  <c r="BD18" i="16"/>
  <c r="BE18" i="16" s="1"/>
  <c r="BD21" i="16"/>
  <c r="BE21" i="16" s="1"/>
  <c r="BD13" i="16"/>
  <c r="BE13" i="16" s="1"/>
  <c r="BD20" i="16"/>
  <c r="BE20" i="16" s="1"/>
  <c r="BD8" i="16"/>
  <c r="BE8" i="16" s="1"/>
  <c r="BD4" i="16"/>
  <c r="BE4" i="16" s="1"/>
  <c r="BD10" i="16"/>
  <c r="BE10" i="16" s="1"/>
  <c r="BF10" i="16" s="1"/>
  <c r="BD68" i="16"/>
  <c r="BE68" i="16" s="1"/>
  <c r="BD60" i="16"/>
  <c r="BE60" i="16" s="1"/>
  <c r="BD41" i="16"/>
  <c r="BE41" i="16" s="1"/>
  <c r="BD33" i="16"/>
  <c r="BE33" i="16" s="1"/>
  <c r="BD65" i="16"/>
  <c r="BE65" i="16" s="1"/>
  <c r="BD34" i="16"/>
  <c r="BE34" i="16" s="1"/>
  <c r="BD30" i="16"/>
  <c r="BE30" i="16" s="1"/>
  <c r="BD54" i="16"/>
  <c r="BE54" i="16" s="1"/>
  <c r="BD11" i="16"/>
  <c r="BE11" i="16" s="1"/>
  <c r="BF11" i="16" s="1"/>
  <c r="BD52" i="16"/>
  <c r="BE52" i="16" s="1"/>
  <c r="BD48" i="16"/>
  <c r="BE48" i="16" s="1"/>
  <c r="BD59" i="16"/>
  <c r="BE59" i="16" s="1"/>
  <c r="BD12" i="16"/>
  <c r="BE12" i="16" s="1"/>
  <c r="BH71" i="16"/>
  <c r="BH63" i="16"/>
  <c r="BH47" i="16"/>
  <c r="BH39" i="16"/>
  <c r="BH31" i="16"/>
  <c r="BH15" i="16"/>
  <c r="BH7" i="16"/>
  <c r="BD55" i="16"/>
  <c r="BE55" i="16" s="1"/>
  <c r="BD44" i="16"/>
  <c r="BE44" i="16" s="1"/>
  <c r="BD62" i="16"/>
  <c r="BE62" i="16" s="1"/>
  <c r="BD36" i="16"/>
  <c r="BE36" i="16" s="1"/>
  <c r="BD47" i="16"/>
  <c r="BE47" i="16" s="1"/>
  <c r="BD43" i="16"/>
  <c r="BE43" i="16" s="1"/>
  <c r="BD31" i="16"/>
  <c r="BE31" i="16" s="1"/>
  <c r="BD5" i="16"/>
  <c r="BE5" i="16" s="1"/>
  <c r="BF5" i="16" s="1"/>
  <c r="BD40" i="16"/>
  <c r="BE40" i="16" s="1"/>
  <c r="BD2" i="16"/>
  <c r="BE2" i="16" s="1"/>
  <c r="BF2" i="16" s="1"/>
  <c r="BD53" i="16"/>
  <c r="BE53" i="16" s="1"/>
  <c r="BD50" i="16"/>
  <c r="BE50" i="16" s="1"/>
  <c r="BD27" i="16"/>
  <c r="BE27" i="16" s="1"/>
  <c r="BD16" i="16"/>
  <c r="BE16" i="16" s="1"/>
  <c r="BD66" i="16"/>
  <c r="BE66" i="16" s="1"/>
  <c r="BD45" i="16"/>
  <c r="BE45" i="16" s="1"/>
  <c r="BF54" i="16"/>
  <c r="BH54" i="16"/>
  <c r="BF14" i="16"/>
  <c r="BH14" i="16"/>
  <c r="BH2" i="16"/>
  <c r="BF46" i="16"/>
  <c r="BH46" i="16"/>
  <c r="BF70" i="16"/>
  <c r="BH70" i="16"/>
  <c r="BH6" i="16"/>
  <c r="BF69" i="16"/>
  <c r="BH69" i="16"/>
  <c r="BF61" i="16"/>
  <c r="BH61" i="16"/>
  <c r="BF53" i="16"/>
  <c r="BH53" i="16"/>
  <c r="BF45" i="16"/>
  <c r="BH45" i="16"/>
  <c r="BF37" i="16"/>
  <c r="BH37" i="16"/>
  <c r="BF29" i="16"/>
  <c r="BH29" i="16"/>
  <c r="BF21" i="16"/>
  <c r="BH21" i="16"/>
  <c r="BF13" i="16"/>
  <c r="BH13" i="16"/>
  <c r="BH5" i="16"/>
  <c r="BH68" i="16"/>
  <c r="BF68" i="16"/>
  <c r="BF60" i="16"/>
  <c r="BH60" i="16"/>
  <c r="BF52" i="16"/>
  <c r="BH52" i="16"/>
  <c r="BF44" i="16"/>
  <c r="BH44" i="16"/>
  <c r="BF36" i="16"/>
  <c r="BH36" i="16"/>
  <c r="BF28" i="16"/>
  <c r="BH28" i="16"/>
  <c r="BF20" i="16"/>
  <c r="BH20" i="16"/>
  <c r="BF12" i="16"/>
  <c r="BH12" i="16"/>
  <c r="BF4" i="16"/>
  <c r="BH4" i="16"/>
  <c r="BF22" i="16"/>
  <c r="BH22" i="16"/>
  <c r="BF67" i="16"/>
  <c r="BH67" i="16"/>
  <c r="BF59" i="16"/>
  <c r="BH59" i="16"/>
  <c r="BF51" i="16"/>
  <c r="BH51" i="16"/>
  <c r="BF43" i="16"/>
  <c r="BH43" i="16"/>
  <c r="BF35" i="16"/>
  <c r="BH35" i="16"/>
  <c r="BF27" i="16"/>
  <c r="BH27" i="16"/>
  <c r="BF19" i="16"/>
  <c r="BH19" i="16"/>
  <c r="BH11" i="16"/>
  <c r="BH3" i="16"/>
  <c r="BF62" i="16"/>
  <c r="BH62" i="16"/>
  <c r="BF38" i="16"/>
  <c r="BH38" i="16"/>
  <c r="BH66" i="16"/>
  <c r="BF66" i="16"/>
  <c r="BH58" i="16"/>
  <c r="BF58" i="16"/>
  <c r="BH50" i="16"/>
  <c r="BF50" i="16"/>
  <c r="BH42" i="16"/>
  <c r="BF42" i="16"/>
  <c r="BH34" i="16"/>
  <c r="BF34" i="16"/>
  <c r="BH26" i="16"/>
  <c r="BF26" i="16"/>
  <c r="BH18" i="16"/>
  <c r="BF18" i="16"/>
  <c r="BH10" i="16"/>
  <c r="BF30" i="16"/>
  <c r="BH30" i="16"/>
  <c r="BH65" i="16"/>
  <c r="BF65" i="16"/>
  <c r="BH57" i="16"/>
  <c r="BF57" i="16"/>
  <c r="BH49" i="16"/>
  <c r="BF49" i="16"/>
  <c r="BH41" i="16"/>
  <c r="BF41" i="16"/>
  <c r="BH33" i="16"/>
  <c r="BF33" i="16"/>
  <c r="BH25" i="16"/>
  <c r="BF25" i="16"/>
  <c r="BH17" i="16"/>
  <c r="BF17" i="16"/>
  <c r="BH9" i="16"/>
  <c r="BF8" i="16"/>
  <c r="BD61" i="16"/>
  <c r="BE61" i="16" s="1"/>
  <c r="BD51" i="16"/>
  <c r="BE51" i="16" s="1"/>
  <c r="BD29" i="16"/>
  <c r="BE29" i="16" s="1"/>
  <c r="BD19" i="16"/>
  <c r="BE19" i="16" s="1"/>
  <c r="BD15" i="16"/>
  <c r="BE15" i="16" s="1"/>
  <c r="BF32" i="16"/>
  <c r="BF48" i="16"/>
  <c r="BD71" i="16"/>
  <c r="BE71" i="16" s="1"/>
  <c r="BD64" i="16"/>
  <c r="BE64" i="16" s="1"/>
  <c r="BD57" i="16"/>
  <c r="BE57" i="16" s="1"/>
  <c r="BD46" i="16"/>
  <c r="BE46" i="16" s="1"/>
  <c r="BD39" i="16"/>
  <c r="BE39" i="16" s="1"/>
  <c r="BD32" i="16"/>
  <c r="BE32" i="16" s="1"/>
  <c r="BD25" i="16"/>
  <c r="BE25" i="16" s="1"/>
  <c r="BD14" i="16"/>
  <c r="BE14" i="16" s="1"/>
  <c r="BD7" i="16"/>
  <c r="BE7" i="16" s="1"/>
  <c r="BF7" i="16" s="1"/>
  <c r="BF71" i="16"/>
  <c r="BF63" i="16"/>
  <c r="BF55" i="16"/>
  <c r="BF47" i="16"/>
  <c r="BF39" i="16"/>
  <c r="BF31" i="16"/>
  <c r="BF23" i="16"/>
  <c r="BF15" i="16"/>
  <c r="BF24" i="16"/>
  <c r="BD67" i="16"/>
  <c r="BE67" i="16" s="1"/>
  <c r="BD35" i="16"/>
  <c r="BE35" i="16" s="1"/>
  <c r="BD3" i="16"/>
  <c r="BE3" i="16" s="1"/>
  <c r="BF3" i="16" s="1"/>
  <c r="BF64" i="16"/>
  <c r="BF16" i="16"/>
  <c r="BD70" i="16"/>
  <c r="BE70" i="16" s="1"/>
  <c r="BD63" i="16"/>
  <c r="BE63" i="16" s="1"/>
  <c r="BD56" i="16"/>
  <c r="BE56" i="16" s="1"/>
  <c r="BD49" i="16"/>
  <c r="BE49" i="16" s="1"/>
  <c r="BD38" i="16"/>
  <c r="BE38" i="16" s="1"/>
  <c r="BD24" i="16"/>
  <c r="BE24" i="16" s="1"/>
  <c r="BD17" i="16"/>
  <c r="BE17" i="16" s="1"/>
  <c r="BD6" i="16"/>
  <c r="BE6" i="16" s="1"/>
  <c r="BF6" i="16" s="1"/>
  <c r="BF56" i="16"/>
  <c r="BD69" i="16"/>
  <c r="BE69" i="16" s="1"/>
  <c r="BD37" i="16"/>
  <c r="BE37" i="16" s="1"/>
  <c r="BD23" i="16"/>
  <c r="BE23" i="16" s="1"/>
  <c r="BH40" i="16"/>
  <c r="BD9" i="16"/>
  <c r="BE9" i="16" s="1"/>
  <c r="BF9" i="16" s="1"/>
  <c r="AZ35" i="16" l="1"/>
  <c r="V627" i="16"/>
  <c r="BJ64" i="16"/>
  <c r="BK64" i="16"/>
  <c r="BJ16" i="16"/>
  <c r="BK16" i="16"/>
  <c r="BJ24" i="16"/>
  <c r="BK24" i="16"/>
  <c r="BJ55" i="16"/>
  <c r="BK55" i="16"/>
  <c r="BJ23" i="16"/>
  <c r="BK23" i="16"/>
  <c r="BJ48" i="16"/>
  <c r="BK48" i="16"/>
  <c r="BJ32" i="16"/>
  <c r="BK32" i="16"/>
  <c r="BJ56" i="16"/>
  <c r="BK56" i="16"/>
  <c r="BJ2" i="16"/>
  <c r="BK2" i="16" s="1"/>
  <c r="BJ3" i="16"/>
  <c r="BK3" i="16" s="1"/>
  <c r="BJ8" i="16"/>
  <c r="BK8" i="16" s="1"/>
  <c r="R264" i="16"/>
  <c r="R579" i="16"/>
  <c r="V944" i="16"/>
  <c r="V134" i="16"/>
  <c r="V246" i="16"/>
  <c r="R793" i="16"/>
  <c r="R895" i="16"/>
  <c r="V963" i="16"/>
  <c r="S816" i="16"/>
  <c r="T816" i="16" s="1"/>
  <c r="U816" i="16" s="1"/>
  <c r="V803" i="16"/>
  <c r="R976" i="16"/>
  <c r="V1089" i="16"/>
  <c r="R1185" i="16"/>
  <c r="S963" i="16"/>
  <c r="T963" i="16" s="1"/>
  <c r="U963" i="16" s="1"/>
  <c r="V209" i="16"/>
  <c r="V198" i="16"/>
  <c r="V602" i="16"/>
  <c r="V960" i="16"/>
  <c r="V1185" i="16"/>
  <c r="V264" i="16"/>
  <c r="S960" i="16"/>
  <c r="AZ68" i="16"/>
  <c r="V640" i="16"/>
  <c r="S976" i="16"/>
  <c r="S1088" i="16"/>
  <c r="T1088" i="16" s="1"/>
  <c r="U1088" i="16" s="1"/>
  <c r="S433" i="16"/>
  <c r="V1233" i="16"/>
  <c r="R622" i="16"/>
  <c r="S228" i="16"/>
  <c r="T228" i="16" s="1"/>
  <c r="U228" i="16" s="1"/>
  <c r="V395" i="16"/>
  <c r="V838" i="16"/>
  <c r="S802" i="16"/>
  <c r="R936" i="16"/>
  <c r="V952" i="16"/>
  <c r="V1066" i="16"/>
  <c r="S1199" i="16"/>
  <c r="T1199" i="16" s="1"/>
  <c r="S796" i="16"/>
  <c r="T796" i="16" s="1"/>
  <c r="U796" i="16" s="1"/>
  <c r="S1066" i="16"/>
  <c r="T1066" i="16" s="1"/>
  <c r="U1066" i="16" s="1"/>
  <c r="R516" i="16"/>
  <c r="S799" i="16"/>
  <c r="R952" i="16"/>
  <c r="R967" i="16"/>
  <c r="V1130" i="16"/>
  <c r="S701" i="16"/>
  <c r="T701" i="16" s="1"/>
  <c r="U701" i="16" s="1"/>
  <c r="V241" i="16"/>
  <c r="V252" i="16"/>
  <c r="S541" i="16"/>
  <c r="R740" i="16"/>
  <c r="V967" i="16"/>
  <c r="S1130" i="16"/>
  <c r="S827" i="16"/>
  <c r="V1021" i="16"/>
  <c r="V344" i="16"/>
  <c r="R252" i="16"/>
  <c r="V372" i="16"/>
  <c r="S748" i="16"/>
  <c r="V827" i="16"/>
  <c r="R983" i="16"/>
  <c r="R1186" i="16"/>
  <c r="R1178" i="16"/>
  <c r="R1160" i="16"/>
  <c r="V810" i="16"/>
  <c r="R871" i="16"/>
  <c r="V40" i="16"/>
  <c r="R1094" i="16"/>
  <c r="V318" i="16"/>
  <c r="R287" i="16"/>
  <c r="S528" i="16"/>
  <c r="S332" i="16"/>
  <c r="S54" i="16"/>
  <c r="T54" i="16" s="1"/>
  <c r="U54" i="16" s="1"/>
  <c r="V546" i="16"/>
  <c r="V649" i="16"/>
  <c r="S810" i="16"/>
  <c r="T810" i="16" s="1"/>
  <c r="S40" i="16"/>
  <c r="R198" i="16"/>
  <c r="S387" i="16"/>
  <c r="T387" i="16" s="1"/>
  <c r="S947" i="16"/>
  <c r="T947" i="16" s="1"/>
  <c r="U947" i="16" s="1"/>
  <c r="V1034" i="16"/>
  <c r="R318" i="16"/>
  <c r="S987" i="16"/>
  <c r="V110" i="16"/>
  <c r="S226" i="16"/>
  <c r="S41" i="16"/>
  <c r="V188" i="16"/>
  <c r="S381" i="16"/>
  <c r="T381" i="16" s="1"/>
  <c r="U381" i="16" s="1"/>
  <c r="R54" i="16"/>
  <c r="V118" i="16"/>
  <c r="V106" i="16"/>
  <c r="V142" i="16"/>
  <c r="S188" i="16"/>
  <c r="R381" i="16"/>
  <c r="S546" i="16"/>
  <c r="T546" i="16" s="1"/>
  <c r="U546" i="16" s="1"/>
  <c r="S1166" i="16"/>
  <c r="T1166" i="16" s="1"/>
  <c r="U1166" i="16" s="1"/>
  <c r="S106" i="16"/>
  <c r="T106" i="16" s="1"/>
  <c r="U106" i="16" s="1"/>
  <c r="S142" i="16"/>
  <c r="T142" i="16" s="1"/>
  <c r="U142" i="16" s="1"/>
  <c r="V424" i="16"/>
  <c r="R1166" i="16"/>
  <c r="S735" i="16"/>
  <c r="V772" i="16"/>
  <c r="R1194" i="16"/>
  <c r="S12" i="16"/>
  <c r="T12" i="16" s="1"/>
  <c r="U12" i="16" s="1"/>
  <c r="S342" i="16"/>
  <c r="T342" i="16" s="1"/>
  <c r="U342" i="16" s="1"/>
  <c r="S424" i="16"/>
  <c r="R199" i="16"/>
  <c r="V427" i="16"/>
  <c r="S688" i="16"/>
  <c r="R714" i="16"/>
  <c r="R1070" i="16"/>
  <c r="R60" i="16"/>
  <c r="R58" i="16"/>
  <c r="V238" i="16"/>
  <c r="V533" i="16"/>
  <c r="R528" i="16"/>
  <c r="R824" i="16"/>
  <c r="V951" i="16"/>
  <c r="V974" i="16"/>
  <c r="V1186" i="16"/>
  <c r="R987" i="16"/>
  <c r="S1192" i="16"/>
  <c r="T1192" i="16" s="1"/>
  <c r="U1192" i="16" s="1"/>
  <c r="V60" i="16"/>
  <c r="S407" i="16"/>
  <c r="T407" i="16" s="1"/>
  <c r="U407" i="16" s="1"/>
  <c r="S951" i="16"/>
  <c r="S1205" i="16"/>
  <c r="V147" i="16"/>
  <c r="V195" i="16"/>
  <c r="S366" i="16"/>
  <c r="R407" i="16"/>
  <c r="V445" i="16"/>
  <c r="V384" i="16"/>
  <c r="V1070" i="16"/>
  <c r="V366" i="16"/>
  <c r="V152" i="16"/>
  <c r="S235" i="16"/>
  <c r="T235" i="16" s="1"/>
  <c r="U235" i="16" s="1"/>
  <c r="V1191" i="16"/>
  <c r="S384" i="16"/>
  <c r="T384" i="16" s="1"/>
  <c r="U384" i="16" s="1"/>
  <c r="S147" i="16"/>
  <c r="S370" i="16"/>
  <c r="T370" i="16" s="1"/>
  <c r="U370" i="16" s="1"/>
  <c r="AZ50" i="16"/>
  <c r="S11" i="16"/>
  <c r="T11" i="16" s="1"/>
  <c r="U11" i="16" s="1"/>
  <c r="V44" i="16"/>
  <c r="S152" i="16"/>
  <c r="T152" i="16" s="1"/>
  <c r="U152" i="16" s="1"/>
  <c r="R238" i="16"/>
  <c r="S305" i="16"/>
  <c r="V949" i="16"/>
  <c r="V139" i="16"/>
  <c r="S484" i="16"/>
  <c r="R716" i="16"/>
  <c r="S949" i="16"/>
  <c r="T949" i="16" s="1"/>
  <c r="U949" i="16" s="1"/>
  <c r="R95" i="16"/>
  <c r="S44" i="16"/>
  <c r="T44" i="16" s="1"/>
  <c r="U44" i="16" s="1"/>
  <c r="V220" i="16"/>
  <c r="V242" i="16"/>
  <c r="R758" i="16"/>
  <c r="AZ66" i="16"/>
  <c r="V1213" i="16"/>
  <c r="R288" i="16"/>
  <c r="V517" i="16"/>
  <c r="R507" i="16"/>
  <c r="R639" i="16"/>
  <c r="S1012" i="16"/>
  <c r="R271" i="16"/>
  <c r="R935" i="16"/>
  <c r="V353" i="16"/>
  <c r="S534" i="16"/>
  <c r="S1175" i="16"/>
  <c r="V941" i="16"/>
  <c r="R1246" i="16"/>
  <c r="V400" i="16"/>
  <c r="S941" i="16"/>
  <c r="T941" i="16" s="1"/>
  <c r="U941" i="16" s="1"/>
  <c r="S1233" i="16"/>
  <c r="T1233" i="16" s="1"/>
  <c r="U1233" i="16" s="1"/>
  <c r="R206" i="16"/>
  <c r="AZ59" i="16"/>
  <c r="R748" i="16"/>
  <c r="S200" i="16"/>
  <c r="T200" i="16" s="1"/>
  <c r="U200" i="16" s="1"/>
  <c r="V1106" i="16"/>
  <c r="V376" i="16"/>
  <c r="R972" i="16"/>
  <c r="R200" i="16"/>
  <c r="S268" i="16"/>
  <c r="T268" i="16" s="1"/>
  <c r="R662" i="16"/>
  <c r="S308" i="16"/>
  <c r="T308" i="16" s="1"/>
  <c r="U308" i="16" s="1"/>
  <c r="V479" i="16"/>
  <c r="AZ61" i="16"/>
  <c r="S101" i="16"/>
  <c r="R308" i="16"/>
  <c r="S439" i="16"/>
  <c r="T439" i="16" s="1"/>
  <c r="U439" i="16" s="1"/>
  <c r="S786" i="16"/>
  <c r="T786" i="16" s="1"/>
  <c r="U786" i="16" s="1"/>
  <c r="S1248" i="16"/>
  <c r="T1248" i="16" s="1"/>
  <c r="R439" i="16"/>
  <c r="V243" i="16"/>
  <c r="V345" i="16"/>
  <c r="S345" i="16"/>
  <c r="S828" i="16"/>
  <c r="T828" i="16" s="1"/>
  <c r="U828" i="16" s="1"/>
  <c r="S1191" i="16"/>
  <c r="T1191" i="16" s="1"/>
  <c r="U1191" i="16" s="1"/>
  <c r="R16" i="16"/>
  <c r="S765" i="16"/>
  <c r="T765" i="16" s="1"/>
  <c r="S63" i="16"/>
  <c r="R300" i="16"/>
  <c r="R986" i="16"/>
  <c r="R1074" i="16"/>
  <c r="S752" i="16"/>
  <c r="T752" i="16" s="1"/>
  <c r="U752" i="16" s="1"/>
  <c r="R1217" i="16"/>
  <c r="S202" i="16"/>
  <c r="T202" i="16" s="1"/>
  <c r="U202" i="16" s="1"/>
  <c r="S1067" i="16"/>
  <c r="T1067" i="16" s="1"/>
  <c r="R978" i="16"/>
  <c r="S354" i="16"/>
  <c r="T354" i="16" s="1"/>
  <c r="U354" i="16" s="1"/>
  <c r="S346" i="16"/>
  <c r="V978" i="16"/>
  <c r="R927" i="16"/>
  <c r="AZ42" i="16"/>
  <c r="S51" i="16"/>
  <c r="S169" i="16"/>
  <c r="T169" i="16" s="1"/>
  <c r="R210" i="16"/>
  <c r="S242" i="16"/>
  <c r="T242" i="16" s="1"/>
  <c r="U242" i="16" s="1"/>
  <c r="R226" i="16"/>
  <c r="R291" i="16"/>
  <c r="S351" i="16"/>
  <c r="T351" i="16" s="1"/>
  <c r="S304" i="16"/>
  <c r="T304" i="16" s="1"/>
  <c r="U304" i="16" s="1"/>
  <c r="S427" i="16"/>
  <c r="T427" i="16" s="1"/>
  <c r="S400" i="16"/>
  <c r="T400" i="16" s="1"/>
  <c r="U400" i="16" s="1"/>
  <c r="R534" i="16"/>
  <c r="R609" i="16"/>
  <c r="R617" i="16"/>
  <c r="S686" i="16"/>
  <c r="V696" i="16"/>
  <c r="S1049" i="16"/>
  <c r="T1049" i="16" s="1"/>
  <c r="U1049" i="16" s="1"/>
  <c r="S232" i="16"/>
  <c r="T232" i="16" s="1"/>
  <c r="V285" i="16"/>
  <c r="R442" i="16"/>
  <c r="S634" i="16"/>
  <c r="T634" i="16" s="1"/>
  <c r="U634" i="16" s="1"/>
  <c r="S696" i="16"/>
  <c r="R232" i="16"/>
  <c r="S505" i="16"/>
  <c r="T505" i="16" s="1"/>
  <c r="S285" i="16"/>
  <c r="R656" i="16"/>
  <c r="V783" i="16"/>
  <c r="R769" i="16"/>
  <c r="S1056" i="16"/>
  <c r="T1056" i="16" s="1"/>
  <c r="U1056" i="16" s="1"/>
  <c r="S229" i="16"/>
  <c r="T229" i="16" s="1"/>
  <c r="U229" i="16" s="1"/>
  <c r="V403" i="16"/>
  <c r="S574" i="16"/>
  <c r="S783" i="16"/>
  <c r="V769" i="16"/>
  <c r="V1043" i="16"/>
  <c r="S1193" i="16"/>
  <c r="T1193" i="16" s="1"/>
  <c r="U1193" i="16" s="1"/>
  <c r="AZ10" i="16"/>
  <c r="S386" i="16"/>
  <c r="T386" i="16" s="1"/>
  <c r="U386" i="16" s="1"/>
  <c r="S403" i="16"/>
  <c r="S584" i="16"/>
  <c r="R777" i="16"/>
  <c r="R1161" i="16"/>
  <c r="R1193" i="16"/>
  <c r="V351" i="16"/>
  <c r="S442" i="16"/>
  <c r="T442" i="16" s="1"/>
  <c r="U442" i="16" s="1"/>
  <c r="S391" i="16"/>
  <c r="T391" i="16" s="1"/>
  <c r="V639" i="16"/>
  <c r="V1161" i="16"/>
  <c r="R386" i="16"/>
  <c r="R584" i="16"/>
  <c r="V712" i="16"/>
  <c r="V777" i="16"/>
  <c r="V999" i="16"/>
  <c r="S1226" i="16"/>
  <c r="T1226" i="16" s="1"/>
  <c r="U1226" i="16" s="1"/>
  <c r="V476" i="16"/>
  <c r="R1198" i="16"/>
  <c r="V461" i="16"/>
  <c r="S1096" i="16"/>
  <c r="T1096" i="16" s="1"/>
  <c r="U1096" i="16" s="1"/>
  <c r="V1114" i="16"/>
  <c r="S1114" i="16"/>
  <c r="T1114" i="16" s="1"/>
  <c r="U1114" i="16" s="1"/>
  <c r="S801" i="16"/>
  <c r="T801" i="16" s="1"/>
  <c r="U801" i="16" s="1"/>
  <c r="V1243" i="16"/>
  <c r="S475" i="16"/>
  <c r="V1135" i="16"/>
  <c r="AZ7" i="16"/>
  <c r="AZ12" i="16"/>
  <c r="R129" i="16"/>
  <c r="S167" i="16"/>
  <c r="T167" i="16" s="1"/>
  <c r="U167" i="16" s="1"/>
  <c r="R257" i="16"/>
  <c r="S503" i="16"/>
  <c r="T503" i="16" s="1"/>
  <c r="U503" i="16" s="1"/>
  <c r="S644" i="16"/>
  <c r="S710" i="16"/>
  <c r="T710" i="16" s="1"/>
  <c r="S998" i="16"/>
  <c r="T998" i="16" s="1"/>
  <c r="U998" i="16" s="1"/>
  <c r="S953" i="16"/>
  <c r="T953" i="16" s="1"/>
  <c r="V1139" i="16"/>
  <c r="V1145" i="16"/>
  <c r="V1158" i="16"/>
  <c r="V48" i="16"/>
  <c r="V129" i="16"/>
  <c r="S143" i="16"/>
  <c r="T143" i="16" s="1"/>
  <c r="U143" i="16" s="1"/>
  <c r="V191" i="16"/>
  <c r="V218" i="16"/>
  <c r="S292" i="16"/>
  <c r="V269" i="16"/>
  <c r="R420" i="16"/>
  <c r="S511" i="16"/>
  <c r="V496" i="16"/>
  <c r="R792" i="16"/>
  <c r="R953" i="16"/>
  <c r="S98" i="16"/>
  <c r="T98" i="16" s="1"/>
  <c r="U98" i="16" s="1"/>
  <c r="S1058" i="16"/>
  <c r="S90" i="16"/>
  <c r="T90" i="16" s="1"/>
  <c r="U90" i="16" s="1"/>
  <c r="R143" i="16"/>
  <c r="S191" i="16"/>
  <c r="S218" i="16"/>
  <c r="R292" i="16"/>
  <c r="S269" i="16"/>
  <c r="S496" i="16"/>
  <c r="T496" i="16" s="1"/>
  <c r="U496" i="16" s="1"/>
  <c r="S470" i="16"/>
  <c r="R647" i="16"/>
  <c r="S795" i="16"/>
  <c r="T795" i="16" s="1"/>
  <c r="U795" i="16" s="1"/>
  <c r="S903" i="16"/>
  <c r="S1139" i="16"/>
  <c r="V98" i="16"/>
  <c r="V515" i="16"/>
  <c r="V470" i="16"/>
  <c r="S669" i="16"/>
  <c r="T669" i="16" s="1"/>
  <c r="U669" i="16" s="1"/>
  <c r="R795" i="16"/>
  <c r="V961" i="16"/>
  <c r="R1057" i="16"/>
  <c r="V688" i="16"/>
  <c r="S1057" i="16"/>
  <c r="T1057" i="16" s="1"/>
  <c r="S515" i="16"/>
  <c r="T515" i="16" s="1"/>
  <c r="U515" i="16" s="1"/>
  <c r="R669" i="16"/>
  <c r="V636" i="16"/>
  <c r="R760" i="16"/>
  <c r="V836" i="16"/>
  <c r="S1001" i="16"/>
  <c r="T1001" i="16" s="1"/>
  <c r="U1001" i="16" s="1"/>
  <c r="V1095" i="16"/>
  <c r="V1188" i="16"/>
  <c r="V102" i="16"/>
  <c r="V275" i="16"/>
  <c r="S636" i="16"/>
  <c r="S836" i="16"/>
  <c r="T836" i="16" s="1"/>
  <c r="U836" i="16" s="1"/>
  <c r="V1119" i="16"/>
  <c r="S1154" i="16"/>
  <c r="T1154" i="16" s="1"/>
  <c r="U1154" i="16" s="1"/>
  <c r="S1188" i="16"/>
  <c r="V1074" i="16"/>
  <c r="S26" i="16"/>
  <c r="T26" i="16" s="1"/>
  <c r="U26" i="16" s="1"/>
  <c r="R265" i="16"/>
  <c r="V62" i="16"/>
  <c r="V206" i="16"/>
  <c r="R354" i="16"/>
  <c r="V633" i="16"/>
  <c r="S664" i="16"/>
  <c r="R1049" i="16"/>
  <c r="R1192" i="16"/>
  <c r="S420" i="16"/>
  <c r="S1124" i="16"/>
  <c r="T1124" i="16" s="1"/>
  <c r="U1124" i="16" s="1"/>
  <c r="S1086" i="16"/>
  <c r="T1086" i="16" s="1"/>
  <c r="U1086" i="16" s="1"/>
  <c r="S460" i="16"/>
  <c r="T460" i="16" s="1"/>
  <c r="U460" i="16" s="1"/>
  <c r="S547" i="16"/>
  <c r="T547" i="16" s="1"/>
  <c r="U547" i="16" s="1"/>
  <c r="S633" i="16"/>
  <c r="S961" i="16"/>
  <c r="T961" i="16" s="1"/>
  <c r="U961" i="16" s="1"/>
  <c r="V981" i="16"/>
  <c r="R1051" i="16"/>
  <c r="R1011" i="16"/>
  <c r="V1124" i="16"/>
  <c r="V537" i="16"/>
  <c r="S805" i="16"/>
  <c r="T805" i="16" s="1"/>
  <c r="U805" i="16" s="1"/>
  <c r="V918" i="16"/>
  <c r="S979" i="16"/>
  <c r="T979" i="16" s="1"/>
  <c r="U979" i="16" s="1"/>
  <c r="V416" i="16"/>
  <c r="R547" i="16"/>
  <c r="V541" i="16"/>
  <c r="R570" i="16"/>
  <c r="S600" i="16"/>
  <c r="T600" i="16" s="1"/>
  <c r="U600" i="16" s="1"/>
  <c r="R800" i="16"/>
  <c r="V775" i="16"/>
  <c r="S918" i="16"/>
  <c r="T918" i="16" s="1"/>
  <c r="U918" i="16" s="1"/>
  <c r="S981" i="16"/>
  <c r="S1207" i="16"/>
  <c r="T1207" i="16" s="1"/>
  <c r="U1207" i="16" s="1"/>
  <c r="V979" i="16"/>
  <c r="S321" i="16"/>
  <c r="S416" i="16"/>
  <c r="T416" i="16" s="1"/>
  <c r="U416" i="16" s="1"/>
  <c r="V332" i="16"/>
  <c r="R600" i="16"/>
  <c r="S624" i="16"/>
  <c r="T624" i="16" s="1"/>
  <c r="V709" i="16"/>
  <c r="S794" i="16"/>
  <c r="S775" i="16"/>
  <c r="T775" i="16" s="1"/>
  <c r="U775" i="16" s="1"/>
  <c r="R321" i="16"/>
  <c r="S328" i="16"/>
  <c r="T328" i="16" s="1"/>
  <c r="S1112" i="16"/>
  <c r="T1112" i="16" s="1"/>
  <c r="U1112" i="16" s="1"/>
  <c r="R728" i="16"/>
  <c r="S50" i="16"/>
  <c r="S313" i="16"/>
  <c r="T313" i="16" s="1"/>
  <c r="U313" i="16" s="1"/>
  <c r="V291" i="16"/>
  <c r="V328" i="16"/>
  <c r="S441" i="16"/>
  <c r="V464" i="16"/>
  <c r="V507" i="16"/>
  <c r="V624" i="16"/>
  <c r="S851" i="16"/>
  <c r="T851" i="16" s="1"/>
  <c r="U851" i="16" s="1"/>
  <c r="V50" i="16"/>
  <c r="S1024" i="16"/>
  <c r="T1024" i="16" s="1"/>
  <c r="U1024" i="16" s="1"/>
  <c r="S529" i="16"/>
  <c r="T529" i="16" s="1"/>
  <c r="U529" i="16" s="1"/>
  <c r="R794" i="16"/>
  <c r="V804" i="16"/>
  <c r="S843" i="16"/>
  <c r="T843" i="16" s="1"/>
  <c r="U843" i="16" s="1"/>
  <c r="V758" i="16"/>
  <c r="V972" i="16"/>
  <c r="R1097" i="16"/>
  <c r="S1225" i="16"/>
  <c r="S95" i="16"/>
  <c r="T95" i="16" s="1"/>
  <c r="R529" i="16"/>
  <c r="R627" i="16"/>
  <c r="S832" i="16"/>
  <c r="T832" i="16" s="1"/>
  <c r="U832" i="16" s="1"/>
  <c r="V789" i="16"/>
  <c r="R222" i="16"/>
  <c r="V76" i="16"/>
  <c r="S221" i="16"/>
  <c r="T221" i="16" s="1"/>
  <c r="U221" i="16" s="1"/>
  <c r="R302" i="16"/>
  <c r="V371" i="16"/>
  <c r="V370" i="16"/>
  <c r="V396" i="16"/>
  <c r="S489" i="16"/>
  <c r="S545" i="16"/>
  <c r="T545" i="16" s="1"/>
  <c r="U545" i="16" s="1"/>
  <c r="V577" i="16"/>
  <c r="V742" i="16"/>
  <c r="V682" i="16"/>
  <c r="S804" i="16"/>
  <c r="T804" i="16" s="1"/>
  <c r="U804" i="16" s="1"/>
  <c r="V1149" i="16"/>
  <c r="R1240" i="16"/>
  <c r="R1225" i="16"/>
  <c r="V1239" i="16"/>
  <c r="V305" i="16"/>
  <c r="R488" i="16"/>
  <c r="S76" i="16"/>
  <c r="T76" i="16" s="1"/>
  <c r="U76" i="16" s="1"/>
  <c r="V124" i="16"/>
  <c r="V222" i="16"/>
  <c r="R221" i="16"/>
  <c r="V430" i="16"/>
  <c r="V527" i="16"/>
  <c r="S577" i="16"/>
  <c r="R840" i="16"/>
  <c r="S682" i="16"/>
  <c r="T682" i="16" s="1"/>
  <c r="R1113" i="16"/>
  <c r="V1076" i="16"/>
  <c r="R1153" i="16"/>
  <c r="S1033" i="16"/>
  <c r="R1129" i="16"/>
  <c r="S1149" i="16"/>
  <c r="S1239" i="16"/>
  <c r="T1239" i="16" s="1"/>
  <c r="R347" i="16"/>
  <c r="R630" i="16"/>
  <c r="V399" i="16"/>
  <c r="V553" i="16"/>
  <c r="AZ22" i="16"/>
  <c r="R35" i="16"/>
  <c r="S126" i="16"/>
  <c r="T126" i="16" s="1"/>
  <c r="U126" i="16" s="1"/>
  <c r="S124" i="16"/>
  <c r="T124" i="16" s="1"/>
  <c r="U124" i="16" s="1"/>
  <c r="S430" i="16"/>
  <c r="T430" i="16" s="1"/>
  <c r="V402" i="16"/>
  <c r="V630" i="16"/>
  <c r="R1025" i="16"/>
  <c r="V1153" i="16"/>
  <c r="R1033" i="16"/>
  <c r="V1129" i="16"/>
  <c r="V1122" i="16"/>
  <c r="V28" i="16"/>
  <c r="S246" i="16"/>
  <c r="T246" i="16" s="1"/>
  <c r="U246" i="16" s="1"/>
  <c r="S347" i="16"/>
  <c r="T347" i="16" s="1"/>
  <c r="U347" i="16" s="1"/>
  <c r="R821" i="16"/>
  <c r="V930" i="16"/>
  <c r="S1097" i="16"/>
  <c r="T1097" i="16" s="1"/>
  <c r="U1097" i="16" s="1"/>
  <c r="S1073" i="16"/>
  <c r="T1073" i="16" s="1"/>
  <c r="U1073" i="16" s="1"/>
  <c r="V92" i="16"/>
  <c r="R126" i="16"/>
  <c r="V296" i="16"/>
  <c r="V325" i="16"/>
  <c r="S294" i="16"/>
  <c r="T294" i="16" s="1"/>
  <c r="U294" i="16" s="1"/>
  <c r="S338" i="16"/>
  <c r="S402" i="16"/>
  <c r="T402" i="16" s="1"/>
  <c r="U402" i="16" s="1"/>
  <c r="V440" i="16"/>
  <c r="V868" i="16"/>
  <c r="V943" i="16"/>
  <c r="S1122" i="16"/>
  <c r="T1122" i="16" s="1"/>
  <c r="U1122" i="16" s="1"/>
  <c r="R28" i="16"/>
  <c r="R355" i="16"/>
  <c r="S444" i="16"/>
  <c r="V821" i="16"/>
  <c r="R930" i="16"/>
  <c r="S840" i="16"/>
  <c r="T840" i="16" s="1"/>
  <c r="V199" i="16"/>
  <c r="S296" i="16"/>
  <c r="T296" i="16" s="1"/>
  <c r="U296" i="16" s="1"/>
  <c r="S325" i="16"/>
  <c r="T325" i="16" s="1"/>
  <c r="U325" i="16" s="1"/>
  <c r="V288" i="16"/>
  <c r="R338" i="16"/>
  <c r="V437" i="16"/>
  <c r="S440" i="16"/>
  <c r="T440" i="16" s="1"/>
  <c r="U440" i="16" s="1"/>
  <c r="V432" i="16"/>
  <c r="S808" i="16"/>
  <c r="T808" i="16" s="1"/>
  <c r="U808" i="16" s="1"/>
  <c r="S819" i="16"/>
  <c r="T819" i="16" s="1"/>
  <c r="U819" i="16" s="1"/>
  <c r="S943" i="16"/>
  <c r="T943" i="16" s="1"/>
  <c r="U943" i="16" s="1"/>
  <c r="V927" i="16"/>
  <c r="V1236" i="16"/>
  <c r="AZ45" i="16"/>
  <c r="S265" i="16"/>
  <c r="V19" i="16"/>
  <c r="R26" i="16"/>
  <c r="R228" i="16"/>
  <c r="R342" i="16"/>
  <c r="S390" i="16"/>
  <c r="S446" i="16"/>
  <c r="V681" i="16"/>
  <c r="R753" i="16"/>
  <c r="R878" i="16"/>
  <c r="S854" i="16"/>
  <c r="T854" i="16" s="1"/>
  <c r="U854" i="16" s="1"/>
  <c r="V959" i="16"/>
  <c r="V933" i="16"/>
  <c r="V1007" i="16"/>
  <c r="S1177" i="16"/>
  <c r="S1247" i="16"/>
  <c r="T1247" i="16" s="1"/>
  <c r="S418" i="16"/>
  <c r="T418" i="16" s="1"/>
  <c r="U418" i="16" s="1"/>
  <c r="V521" i="16"/>
  <c r="R505" i="16"/>
  <c r="S622" i="16"/>
  <c r="R745" i="16"/>
  <c r="V955" i="16"/>
  <c r="R947" i="16"/>
  <c r="V1152" i="16"/>
  <c r="S146" i="16"/>
  <c r="S19" i="16"/>
  <c r="V526" i="16"/>
  <c r="V494" i="16"/>
  <c r="S681" i="16"/>
  <c r="T681" i="16" s="1"/>
  <c r="U681" i="16" s="1"/>
  <c r="V680" i="16"/>
  <c r="V753" i="16"/>
  <c r="R854" i="16"/>
  <c r="V928" i="16"/>
  <c r="S959" i="16"/>
  <c r="T959" i="16" s="1"/>
  <c r="U959" i="16" s="1"/>
  <c r="S933" i="16"/>
  <c r="R985" i="16"/>
  <c r="R908" i="16"/>
  <c r="S1202" i="16"/>
  <c r="V1157" i="16"/>
  <c r="R1177" i="16"/>
  <c r="V1247" i="16"/>
  <c r="R679" i="16"/>
  <c r="S1041" i="16"/>
  <c r="T1041" i="16" s="1"/>
  <c r="U1041" i="16" s="1"/>
  <c r="R146" i="16"/>
  <c r="R498" i="16"/>
  <c r="S526" i="16"/>
  <c r="T526" i="16" s="1"/>
  <c r="U526" i="16" s="1"/>
  <c r="S494" i="16"/>
  <c r="V456" i="16"/>
  <c r="S650" i="16"/>
  <c r="T650" i="16" s="1"/>
  <c r="U650" i="16" s="1"/>
  <c r="S538" i="16"/>
  <c r="T538" i="16" s="1"/>
  <c r="S680" i="16"/>
  <c r="T680" i="16" s="1"/>
  <c r="U680" i="16" s="1"/>
  <c r="R848" i="16"/>
  <c r="V909" i="16"/>
  <c r="S938" i="16"/>
  <c r="T938" i="16" s="1"/>
  <c r="U938" i="16" s="1"/>
  <c r="S928" i="16"/>
  <c r="V985" i="16"/>
  <c r="S908" i="16"/>
  <c r="T908" i="16" s="1"/>
  <c r="U908" i="16" s="1"/>
  <c r="V994" i="16"/>
  <c r="R1234" i="16"/>
  <c r="S1157" i="16"/>
  <c r="T1157" i="16" s="1"/>
  <c r="U1157" i="16" s="1"/>
  <c r="V1242" i="16"/>
  <c r="S96" i="16"/>
  <c r="T96" i="16" s="1"/>
  <c r="U96" i="16" s="1"/>
  <c r="R476" i="16"/>
  <c r="S498" i="16"/>
  <c r="T498" i="16" s="1"/>
  <c r="U498" i="16" s="1"/>
  <c r="V667" i="16"/>
  <c r="V837" i="16"/>
  <c r="R1040" i="16"/>
  <c r="V745" i="16"/>
  <c r="R128" i="16"/>
  <c r="S456" i="16"/>
  <c r="S563" i="16"/>
  <c r="R538" i="16"/>
  <c r="V684" i="16"/>
  <c r="V586" i="16"/>
  <c r="V912" i="16"/>
  <c r="V1026" i="16"/>
  <c r="S994" i="16"/>
  <c r="V1234" i="16"/>
  <c r="V650" i="16"/>
  <c r="AZ49" i="16"/>
  <c r="V14" i="16"/>
  <c r="S80" i="16"/>
  <c r="T80" i="16" s="1"/>
  <c r="S248" i="16"/>
  <c r="S329" i="16"/>
  <c r="T329" i="16" s="1"/>
  <c r="U329" i="16" s="1"/>
  <c r="V405" i="16"/>
  <c r="V448" i="16"/>
  <c r="V510" i="16"/>
  <c r="V554" i="16"/>
  <c r="S684" i="16"/>
  <c r="S586" i="16"/>
  <c r="T586" i="16" s="1"/>
  <c r="U586" i="16" s="1"/>
  <c r="V834" i="16"/>
  <c r="S912" i="16"/>
  <c r="T912" i="16" s="1"/>
  <c r="U912" i="16" s="1"/>
  <c r="V1013" i="16"/>
  <c r="S1026" i="16"/>
  <c r="T1026" i="16" s="1"/>
  <c r="U1026" i="16" s="1"/>
  <c r="S1246" i="16"/>
  <c r="S1198" i="16"/>
  <c r="R757" i="16"/>
  <c r="V35" i="16"/>
  <c r="S176" i="16"/>
  <c r="T176" i="16" s="1"/>
  <c r="R248" i="16"/>
  <c r="S448" i="16"/>
  <c r="T448" i="16" s="1"/>
  <c r="S510" i="16"/>
  <c r="T510" i="16" s="1"/>
  <c r="U510" i="16" s="1"/>
  <c r="S554" i="16"/>
  <c r="V647" i="16"/>
  <c r="V641" i="16"/>
  <c r="S834" i="16"/>
  <c r="T834" i="16" s="1"/>
  <c r="V893" i="16"/>
  <c r="R1041" i="16"/>
  <c r="S1174" i="16"/>
  <c r="V805" i="16"/>
  <c r="V765" i="16"/>
  <c r="V1027" i="16"/>
  <c r="R90" i="16"/>
  <c r="R250" i="16"/>
  <c r="S464" i="16"/>
  <c r="V531" i="16"/>
  <c r="V656" i="16"/>
  <c r="V693" i="16"/>
  <c r="R799" i="16"/>
  <c r="R752" i="16"/>
  <c r="R786" i="16"/>
  <c r="V1229" i="16"/>
  <c r="V1209" i="16"/>
  <c r="S457" i="16"/>
  <c r="T457" i="16" s="1"/>
  <c r="U457" i="16" s="1"/>
  <c r="S531" i="16"/>
  <c r="T531" i="16" s="1"/>
  <c r="U531" i="16" s="1"/>
  <c r="S708" i="16"/>
  <c r="T708" i="16" s="1"/>
  <c r="U708" i="16" s="1"/>
  <c r="V715" i="16"/>
  <c r="S23" i="16"/>
  <c r="T23" i="16" s="1"/>
  <c r="U23" i="16" s="1"/>
  <c r="S519" i="16"/>
  <c r="V485" i="16"/>
  <c r="S715" i="16"/>
  <c r="T715" i="16" s="1"/>
  <c r="U715" i="16" s="1"/>
  <c r="V1032" i="16"/>
  <c r="V1011" i="16"/>
  <c r="R37" i="16"/>
  <c r="AZ64" i="16"/>
  <c r="V74" i="16"/>
  <c r="V127" i="16"/>
  <c r="V193" i="16"/>
  <c r="S737" i="16"/>
  <c r="T737" i="16" s="1"/>
  <c r="R846" i="16"/>
  <c r="S779" i="16"/>
  <c r="T779" i="16" s="1"/>
  <c r="U779" i="16" s="1"/>
  <c r="S862" i="16"/>
  <c r="R1032" i="16"/>
  <c r="S74" i="16"/>
  <c r="T74" i="16" s="1"/>
  <c r="U74" i="16" s="1"/>
  <c r="S127" i="16"/>
  <c r="V233" i="16"/>
  <c r="S193" i="16"/>
  <c r="T193" i="16" s="1"/>
  <c r="U193" i="16" s="1"/>
  <c r="S764" i="16"/>
  <c r="R779" i="16"/>
  <c r="S915" i="16"/>
  <c r="T915" i="16" s="1"/>
  <c r="U915" i="16" s="1"/>
  <c r="R862" i="16"/>
  <c r="V915" i="16"/>
  <c r="V1103" i="16"/>
  <c r="V570" i="16"/>
  <c r="V935" i="16"/>
  <c r="V986" i="16"/>
  <c r="S524" i="16"/>
  <c r="V4" i="16"/>
  <c r="S97" i="16"/>
  <c r="T97" i="16" s="1"/>
  <c r="U97" i="16" s="1"/>
  <c r="V115" i="16"/>
  <c r="V212" i="16"/>
  <c r="S207" i="16"/>
  <c r="T207" i="16" s="1"/>
  <c r="U207" i="16" s="1"/>
  <c r="V225" i="16"/>
  <c r="R158" i="16"/>
  <c r="R377" i="16"/>
  <c r="T902" i="16"/>
  <c r="U902" i="16" s="1"/>
  <c r="V723" i="16"/>
  <c r="R723" i="16"/>
  <c r="S723" i="16"/>
  <c r="T723" i="16" s="1"/>
  <c r="U723" i="16" s="1"/>
  <c r="S739" i="16"/>
  <c r="T739" i="16" s="1"/>
  <c r="U739" i="16" s="1"/>
  <c r="S1241" i="16"/>
  <c r="T1241" i="16" s="1"/>
  <c r="U1241" i="16" s="1"/>
  <c r="R1241" i="16"/>
  <c r="V11" i="16"/>
  <c r="V67" i="16"/>
  <c r="S67" i="16"/>
  <c r="T67" i="16" s="1"/>
  <c r="U67" i="16" s="1"/>
  <c r="V77" i="16"/>
  <c r="R77" i="16"/>
  <c r="S77" i="16"/>
  <c r="T77" i="16" s="1"/>
  <c r="U77" i="16" s="1"/>
  <c r="R841" i="16"/>
  <c r="S841" i="16"/>
  <c r="T841" i="16" s="1"/>
  <c r="U841" i="16" s="1"/>
  <c r="V841" i="16"/>
  <c r="R623" i="16"/>
  <c r="S850" i="16"/>
  <c r="T850" i="16" s="1"/>
  <c r="U850" i="16" s="1"/>
  <c r="R1151" i="16"/>
  <c r="S1151" i="16"/>
  <c r="V1151" i="16"/>
  <c r="R1031" i="16"/>
  <c r="S1031" i="16"/>
  <c r="T1031" i="16" s="1"/>
  <c r="U1031" i="16" s="1"/>
  <c r="V1031" i="16"/>
  <c r="V1072" i="16"/>
  <c r="S1072" i="16"/>
  <c r="T1072" i="16" s="1"/>
  <c r="S1203" i="16"/>
  <c r="T1203" i="16" s="1"/>
  <c r="U1203" i="16" s="1"/>
  <c r="V1107" i="16"/>
  <c r="S1136" i="16"/>
  <c r="T1136" i="16" s="1"/>
  <c r="U1136" i="16" s="1"/>
  <c r="R957" i="16"/>
  <c r="V957" i="16"/>
  <c r="S957" i="16"/>
  <c r="T1000" i="16"/>
  <c r="U1000" i="16" s="1"/>
  <c r="R1000" i="16"/>
  <c r="V1000" i="16"/>
  <c r="S917" i="16"/>
  <c r="T917" i="16" s="1"/>
  <c r="U917" i="16" s="1"/>
  <c r="R385" i="16"/>
  <c r="V178" i="16"/>
  <c r="V240" i="16"/>
  <c r="T240" i="16"/>
  <c r="U240" i="16" s="1"/>
  <c r="T346" i="16"/>
  <c r="T353" i="16"/>
  <c r="U353" i="16" s="1"/>
  <c r="R343" i="16"/>
  <c r="T432" i="16"/>
  <c r="U432" i="16" s="1"/>
  <c r="R525" i="16"/>
  <c r="V687" i="16"/>
  <c r="T728" i="16"/>
  <c r="U728" i="16" s="1"/>
  <c r="V666" i="16"/>
  <c r="T666" i="16"/>
  <c r="U666" i="16" s="1"/>
  <c r="R678" i="16"/>
  <c r="R797" i="16"/>
  <c r="T794" i="16"/>
  <c r="T868" i="16"/>
  <c r="U868" i="16" s="1"/>
  <c r="S993" i="16"/>
  <c r="T993" i="16" s="1"/>
  <c r="U993" i="16" s="1"/>
  <c r="S873" i="16"/>
  <c r="T873" i="16" s="1"/>
  <c r="U873" i="16" s="1"/>
  <c r="S992" i="16"/>
  <c r="T992" i="16" s="1"/>
  <c r="U992" i="16" s="1"/>
  <c r="S1037" i="16"/>
  <c r="T1037" i="16" s="1"/>
  <c r="R1190" i="16"/>
  <c r="R1110" i="16"/>
  <c r="V1201" i="16"/>
  <c r="R1219" i="16"/>
  <c r="R1081" i="16"/>
  <c r="T181" i="16"/>
  <c r="R22" i="16"/>
  <c r="V8" i="16"/>
  <c r="R121" i="16"/>
  <c r="R244" i="16"/>
  <c r="T261" i="16"/>
  <c r="U261" i="16" s="1"/>
  <c r="R280" i="16"/>
  <c r="R87" i="16"/>
  <c r="T201" i="16"/>
  <c r="R438" i="16"/>
  <c r="V348" i="16"/>
  <c r="R283" i="16"/>
  <c r="R335" i="16"/>
  <c r="S478" i="16"/>
  <c r="T478" i="16" s="1"/>
  <c r="U478" i="16" s="1"/>
  <c r="R520" i="16"/>
  <c r="S646" i="16"/>
  <c r="T646" i="16" s="1"/>
  <c r="U646" i="16" s="1"/>
  <c r="R744" i="16"/>
  <c r="S611" i="16"/>
  <c r="T611" i="16" s="1"/>
  <c r="U611" i="16" s="1"/>
  <c r="T674" i="16"/>
  <c r="U674" i="16" s="1"/>
  <c r="V768" i="16"/>
  <c r="R926" i="16"/>
  <c r="T926" i="16"/>
  <c r="U926" i="16" s="1"/>
  <c r="R880" i="16"/>
  <c r="R996" i="16"/>
  <c r="R1019" i="16"/>
  <c r="V719" i="16"/>
  <c r="T951" i="16"/>
  <c r="U951" i="16" s="1"/>
  <c r="S1078" i="16"/>
  <c r="T1078" i="16" s="1"/>
  <c r="U1078" i="16" s="1"/>
  <c r="S344" i="16"/>
  <c r="T791" i="16"/>
  <c r="U791" i="16" s="1"/>
  <c r="T845" i="16"/>
  <c r="T1098" i="16"/>
  <c r="U1098" i="16" s="1"/>
  <c r="R788" i="16"/>
  <c r="T788" i="16"/>
  <c r="U788" i="16" s="1"/>
  <c r="T720" i="16"/>
  <c r="U720" i="16" s="1"/>
  <c r="S740" i="16"/>
  <c r="T740" i="16" s="1"/>
  <c r="T920" i="16"/>
  <c r="U920" i="16" s="1"/>
  <c r="R72" i="16"/>
  <c r="T72" i="16"/>
  <c r="T209" i="16"/>
  <c r="U209" i="16" s="1"/>
  <c r="V816" i="16"/>
  <c r="R30" i="16"/>
  <c r="R56" i="16"/>
  <c r="R25" i="16"/>
  <c r="S89" i="16"/>
  <c r="T89" i="16" s="1"/>
  <c r="U89" i="16" s="1"/>
  <c r="R104" i="16"/>
  <c r="R137" i="16"/>
  <c r="V133" i="16"/>
  <c r="R197" i="16"/>
  <c r="S208" i="16"/>
  <c r="T208" i="16" s="1"/>
  <c r="R247" i="16"/>
  <c r="V156" i="16"/>
  <c r="V161" i="16"/>
  <c r="R168" i="16"/>
  <c r="S295" i="16"/>
  <c r="T295" i="16" s="1"/>
  <c r="R315" i="16"/>
  <c r="T315" i="16"/>
  <c r="U315" i="16" s="1"/>
  <c r="S340" i="16"/>
  <c r="T340" i="16" s="1"/>
  <c r="U340" i="16" s="1"/>
  <c r="S397" i="16"/>
  <c r="T397" i="16" s="1"/>
  <c r="U397" i="16" s="1"/>
  <c r="S422" i="16"/>
  <c r="T422" i="16" s="1"/>
  <c r="U422" i="16" s="1"/>
  <c r="R445" i="16"/>
  <c r="T445" i="16"/>
  <c r="V433" i="16"/>
  <c r="T433" i="16"/>
  <c r="U433" i="16" s="1"/>
  <c r="R429" i="16"/>
  <c r="T429" i="16"/>
  <c r="S606" i="16"/>
  <c r="T606" i="16" s="1"/>
  <c r="U606" i="16" s="1"/>
  <c r="V550" i="16"/>
  <c r="V497" i="16"/>
  <c r="V713" i="16"/>
  <c r="S734" i="16"/>
  <c r="T734" i="16" s="1"/>
  <c r="U734" i="16" s="1"/>
  <c r="R849" i="16"/>
  <c r="R855" i="16"/>
  <c r="T855" i="16"/>
  <c r="U855" i="16" s="1"/>
  <c r="S932" i="16"/>
  <c r="T932" i="16" s="1"/>
  <c r="U932" i="16" s="1"/>
  <c r="V906" i="16"/>
  <c r="T978" i="16"/>
  <c r="U978" i="16" s="1"/>
  <c r="S1021" i="16"/>
  <c r="R966" i="16"/>
  <c r="T966" i="16"/>
  <c r="U966" i="16" s="1"/>
  <c r="S1008" i="16"/>
  <c r="T1008" i="16" s="1"/>
  <c r="U1008" i="16" s="1"/>
  <c r="T976" i="16"/>
  <c r="U976" i="16" s="1"/>
  <c r="S1100" i="16"/>
  <c r="T1100" i="16" s="1"/>
  <c r="U1100" i="16" s="1"/>
  <c r="V1088" i="16"/>
  <c r="R1187" i="16"/>
  <c r="V1202" i="16"/>
  <c r="T1007" i="16"/>
  <c r="U1007" i="16" s="1"/>
  <c r="R48" i="16"/>
  <c r="T48" i="16"/>
  <c r="U48" i="16" s="1"/>
  <c r="S24" i="16"/>
  <c r="T24" i="16" s="1"/>
  <c r="U24" i="16" s="1"/>
  <c r="S107" i="16"/>
  <c r="T107" i="16" s="1"/>
  <c r="U107" i="16" s="1"/>
  <c r="R174" i="16"/>
  <c r="T174" i="16"/>
  <c r="U174" i="16" s="1"/>
  <c r="T223" i="16"/>
  <c r="U223" i="16" s="1"/>
  <c r="S287" i="16"/>
  <c r="T287" i="16" s="1"/>
  <c r="R408" i="16"/>
  <c r="T483" i="16"/>
  <c r="U483" i="16" s="1"/>
  <c r="R566" i="16"/>
  <c r="V560" i="16"/>
  <c r="R597" i="16"/>
  <c r="R590" i="16"/>
  <c r="R725" i="16"/>
  <c r="S652" i="16"/>
  <c r="T652" i="16" s="1"/>
  <c r="U652" i="16" s="1"/>
  <c r="S756" i="16"/>
  <c r="T756" i="16" s="1"/>
  <c r="R812" i="16"/>
  <c r="V763" i="16"/>
  <c r="V1018" i="16"/>
  <c r="R1071" i="16"/>
  <c r="R910" i="16"/>
  <c r="R1059" i="16"/>
  <c r="R1236" i="16"/>
  <c r="T1236" i="16"/>
  <c r="U1236" i="16" s="1"/>
  <c r="R1086" i="16"/>
  <c r="V1112" i="16"/>
  <c r="V1162" i="16"/>
  <c r="T1162" i="16"/>
  <c r="U1162" i="16" s="1"/>
  <c r="T1200" i="16"/>
  <c r="U1200" i="16" s="1"/>
  <c r="T1215" i="16"/>
  <c r="U1215" i="16" s="1"/>
  <c r="T69" i="16"/>
  <c r="U69" i="16" s="1"/>
  <c r="V12" i="16"/>
  <c r="T41" i="16"/>
  <c r="U41" i="16" s="1"/>
  <c r="T264" i="16"/>
  <c r="U264" i="16" s="1"/>
  <c r="T245" i="16"/>
  <c r="T373" i="16"/>
  <c r="U373" i="16" s="1"/>
  <c r="S311" i="16"/>
  <c r="T311" i="16" s="1"/>
  <c r="R413" i="16"/>
  <c r="T413" i="16"/>
  <c r="U413" i="16" s="1"/>
  <c r="T363" i="16"/>
  <c r="U363" i="16" s="1"/>
  <c r="T541" i="16"/>
  <c r="U541" i="16" s="1"/>
  <c r="V441" i="16"/>
  <c r="T441" i="16"/>
  <c r="V549" i="16"/>
  <c r="T549" i="16"/>
  <c r="U549" i="16" s="1"/>
  <c r="T649" i="16"/>
  <c r="U649" i="16" s="1"/>
  <c r="T712" i="16"/>
  <c r="U712" i="16" s="1"/>
  <c r="T803" i="16"/>
  <c r="U803" i="16" s="1"/>
  <c r="T673" i="16"/>
  <c r="U673" i="16" s="1"/>
  <c r="T703" i="16"/>
  <c r="U703" i="16" s="1"/>
  <c r="R772" i="16"/>
  <c r="T772" i="16"/>
  <c r="U772" i="16" s="1"/>
  <c r="S971" i="16"/>
  <c r="T971" i="16" s="1"/>
  <c r="U971" i="16" s="1"/>
  <c r="V1024" i="16"/>
  <c r="V1051" i="16"/>
  <c r="T1051" i="16"/>
  <c r="U1051" i="16" s="1"/>
  <c r="T1206" i="16"/>
  <c r="U1206" i="16" s="1"/>
  <c r="T318" i="16"/>
  <c r="T252" i="16"/>
  <c r="R241" i="16"/>
  <c r="T241" i="16"/>
  <c r="U241" i="16" s="1"/>
  <c r="V824" i="16"/>
  <c r="T824" i="16"/>
  <c r="U824" i="16" s="1"/>
  <c r="T735" i="16"/>
  <c r="U735" i="16" s="1"/>
  <c r="T769" i="16"/>
  <c r="U769" i="16" s="1"/>
  <c r="T609" i="16"/>
  <c r="T1145" i="16"/>
  <c r="U1145" i="16" s="1"/>
  <c r="R1111" i="16"/>
  <c r="T1111" i="16"/>
  <c r="U1111" i="16" s="1"/>
  <c r="T1082" i="16"/>
  <c r="U1082" i="16" s="1"/>
  <c r="T1205" i="16"/>
  <c r="U1205" i="16" s="1"/>
  <c r="R582" i="16"/>
  <c r="T582" i="16"/>
  <c r="U582" i="16" s="1"/>
  <c r="T1094" i="16"/>
  <c r="U1094" i="16" s="1"/>
  <c r="V1226" i="16"/>
  <c r="R796" i="16"/>
  <c r="T1185" i="16"/>
  <c r="V1058" i="16"/>
  <c r="T870" i="16"/>
  <c r="U870" i="16" s="1"/>
  <c r="V391" i="16"/>
  <c r="V465" i="16"/>
  <c r="T465" i="16"/>
  <c r="U465" i="16" s="1"/>
  <c r="T374" i="16"/>
  <c r="T452" i="16"/>
  <c r="U452" i="16" s="1"/>
  <c r="R561" i="16"/>
  <c r="T561" i="16"/>
  <c r="U561" i="16" s="1"/>
  <c r="V776" i="16"/>
  <c r="T776" i="16"/>
  <c r="R503" i="16"/>
  <c r="T40" i="16"/>
  <c r="T88" i="16"/>
  <c r="T144" i="16"/>
  <c r="U144" i="16" s="1"/>
  <c r="R493" i="16"/>
  <c r="T493" i="16"/>
  <c r="U493" i="16" s="1"/>
  <c r="AZ51" i="16"/>
  <c r="R353" i="16"/>
  <c r="V346" i="16"/>
  <c r="R432" i="16"/>
  <c r="R666" i="16"/>
  <c r="S21" i="16"/>
  <c r="T21" i="16" s="1"/>
  <c r="U21" i="16" s="1"/>
  <c r="V105" i="16"/>
  <c r="T191" i="16"/>
  <c r="U191" i="16" s="1"/>
  <c r="S195" i="16"/>
  <c r="T195" i="16" s="1"/>
  <c r="S160" i="16"/>
  <c r="T160" i="16" s="1"/>
  <c r="U160" i="16" s="1"/>
  <c r="R266" i="16"/>
  <c r="V290" i="16"/>
  <c r="T291" i="16"/>
  <c r="S319" i="16"/>
  <c r="T319" i="16" s="1"/>
  <c r="U319" i="16" s="1"/>
  <c r="R317" i="16"/>
  <c r="V425" i="16"/>
  <c r="V352" i="16"/>
  <c r="V394" i="16"/>
  <c r="V343" i="16"/>
  <c r="R437" i="16"/>
  <c r="T437" i="16"/>
  <c r="V489" i="16"/>
  <c r="T489" i="16"/>
  <c r="U489" i="16" s="1"/>
  <c r="S556" i="16"/>
  <c r="T556" i="16" s="1"/>
  <c r="R574" i="16"/>
  <c r="T574" i="16"/>
  <c r="U574" i="16" s="1"/>
  <c r="R583" i="16"/>
  <c r="R717" i="16"/>
  <c r="R585" i="16"/>
  <c r="R540" i="16"/>
  <c r="T540" i="16"/>
  <c r="U540" i="16" s="1"/>
  <c r="R691" i="16"/>
  <c r="V826" i="16"/>
  <c r="V658" i="16"/>
  <c r="T753" i="16"/>
  <c r="U753" i="16" s="1"/>
  <c r="T822" i="16"/>
  <c r="R754" i="16"/>
  <c r="R905" i="16"/>
  <c r="R809" i="16"/>
  <c r="T809" i="16"/>
  <c r="U809" i="16" s="1"/>
  <c r="V924" i="16"/>
  <c r="T811" i="16"/>
  <c r="U811" i="16" s="1"/>
  <c r="T958" i="16"/>
  <c r="U958" i="16" s="1"/>
  <c r="V1022" i="16"/>
  <c r="V921" i="16"/>
  <c r="S1062" i="16"/>
  <c r="T1062" i="16" s="1"/>
  <c r="U1062" i="16" s="1"/>
  <c r="R973" i="16"/>
  <c r="S1023" i="16"/>
  <c r="T1023" i="16" s="1"/>
  <c r="U1023" i="16" s="1"/>
  <c r="R1144" i="16"/>
  <c r="S1128" i="16"/>
  <c r="T1128" i="16" s="1"/>
  <c r="U1128" i="16" s="1"/>
  <c r="S977" i="16"/>
  <c r="T977" i="16" s="1"/>
  <c r="V1155" i="16"/>
  <c r="T1127" i="16"/>
  <c r="V1091" i="16"/>
  <c r="R1227" i="16"/>
  <c r="S1245" i="16"/>
  <c r="T1245" i="16" s="1"/>
  <c r="U1245" i="16" s="1"/>
  <c r="R1181" i="16"/>
  <c r="V1207" i="16"/>
  <c r="T134" i="16"/>
  <c r="S179" i="16"/>
  <c r="T179" i="16" s="1"/>
  <c r="T269" i="16"/>
  <c r="U269" i="16" s="1"/>
  <c r="T218" i="16"/>
  <c r="U218" i="16" s="1"/>
  <c r="T300" i="16"/>
  <c r="U300" i="16" s="1"/>
  <c r="T345" i="16"/>
  <c r="U345" i="16" s="1"/>
  <c r="R243" i="16"/>
  <c r="T243" i="16"/>
  <c r="U243" i="16" s="1"/>
  <c r="R421" i="16"/>
  <c r="R480" i="16"/>
  <c r="R506" i="16"/>
  <c r="S568" i="16"/>
  <c r="T568" i="16" s="1"/>
  <c r="U568" i="16" s="1"/>
  <c r="S502" i="16"/>
  <c r="T502" i="16" s="1"/>
  <c r="U502" i="16" s="1"/>
  <c r="V692" i="16"/>
  <c r="R629" i="16"/>
  <c r="R699" i="16"/>
  <c r="V659" i="16"/>
  <c r="R702" i="16"/>
  <c r="S747" i="16"/>
  <c r="T747" i="16" s="1"/>
  <c r="U747" i="16" s="1"/>
  <c r="R746" i="16"/>
  <c r="S818" i="16"/>
  <c r="T818" i="16" s="1"/>
  <c r="U818" i="16" s="1"/>
  <c r="R886" i="16"/>
  <c r="V898" i="16"/>
  <c r="S871" i="16"/>
  <c r="T871" i="16" s="1"/>
  <c r="T1070" i="16"/>
  <c r="U1070" i="16" s="1"/>
  <c r="R899" i="16"/>
  <c r="T899" i="16"/>
  <c r="U899" i="16" s="1"/>
  <c r="R980" i="16"/>
  <c r="T980" i="16"/>
  <c r="T1102" i="16"/>
  <c r="U1102" i="16" s="1"/>
  <c r="S62" i="16"/>
  <c r="T62" i="16" s="1"/>
  <c r="R92" i="16"/>
  <c r="T92" i="16"/>
  <c r="U92" i="16" s="1"/>
  <c r="T28" i="16"/>
  <c r="U28" i="16" s="1"/>
  <c r="T199" i="16"/>
  <c r="U199" i="16" s="1"/>
  <c r="T265" i="16"/>
  <c r="V294" i="16"/>
  <c r="S371" i="16"/>
  <c r="T371" i="16" s="1"/>
  <c r="R545" i="16"/>
  <c r="V302" i="16"/>
  <c r="T302" i="16"/>
  <c r="U302" i="16" s="1"/>
  <c r="R553" i="16"/>
  <c r="T553" i="16"/>
  <c r="V808" i="16"/>
  <c r="T821" i="16"/>
  <c r="U821" i="16" s="1"/>
  <c r="T1139" i="16"/>
  <c r="U1139" i="16" s="1"/>
  <c r="R1143" i="16"/>
  <c r="T1143" i="16"/>
  <c r="U1143" i="16" s="1"/>
  <c r="R1222" i="16"/>
  <c r="T1222" i="16"/>
  <c r="U1222" i="16" s="1"/>
  <c r="T136" i="16"/>
  <c r="U136" i="16" s="1"/>
  <c r="S29" i="16"/>
  <c r="T29" i="16" s="1"/>
  <c r="T785" i="16"/>
  <c r="U785" i="16" s="1"/>
  <c r="S537" i="16"/>
  <c r="T537" i="16" s="1"/>
  <c r="U537" i="16" s="1"/>
  <c r="S579" i="16"/>
  <c r="T579" i="16" s="1"/>
  <c r="T626" i="16"/>
  <c r="U626" i="16" s="1"/>
  <c r="T592" i="16"/>
  <c r="U592" i="16" s="1"/>
  <c r="T686" i="16"/>
  <c r="T755" i="16"/>
  <c r="U755" i="16" s="1"/>
  <c r="T1150" i="16"/>
  <c r="U1150" i="16" s="1"/>
  <c r="R954" i="16"/>
  <c r="T954" i="16"/>
  <c r="U954" i="16" s="1"/>
  <c r="T188" i="16"/>
  <c r="T617" i="16"/>
  <c r="T198" i="16"/>
  <c r="U198" i="16" s="1"/>
  <c r="R395" i="16"/>
  <c r="T395" i="16"/>
  <c r="U395" i="16" s="1"/>
  <c r="R813" i="16"/>
  <c r="T813" i="16"/>
  <c r="U813" i="16" s="1"/>
  <c r="S714" i="16"/>
  <c r="T714" i="16" s="1"/>
  <c r="T1130" i="16"/>
  <c r="T1189" i="16"/>
  <c r="U1189" i="16" s="1"/>
  <c r="V724" i="16"/>
  <c r="T724" i="16"/>
  <c r="U724" i="16" s="1"/>
  <c r="T827" i="16"/>
  <c r="U827" i="16" s="1"/>
  <c r="T536" i="16"/>
  <c r="U536" i="16" s="1"/>
  <c r="T952" i="16"/>
  <c r="U952" i="16" s="1"/>
  <c r="T102" i="16"/>
  <c r="U102" i="16" s="1"/>
  <c r="T504" i="16"/>
  <c r="U504" i="16" s="1"/>
  <c r="T123" i="16"/>
  <c r="U123" i="16" s="1"/>
  <c r="R642" i="16"/>
  <c r="T642" i="16"/>
  <c r="U642" i="16" s="1"/>
  <c r="T276" i="16"/>
  <c r="U276" i="16" s="1"/>
  <c r="T389" i="16"/>
  <c r="U389" i="16" s="1"/>
  <c r="S81" i="16"/>
  <c r="T81" i="16" s="1"/>
  <c r="S154" i="16"/>
  <c r="T154" i="16" s="1"/>
  <c r="U154" i="16" s="1"/>
  <c r="V145" i="16"/>
  <c r="V229" i="16"/>
  <c r="V278" i="16"/>
  <c r="S314" i="16"/>
  <c r="T314" i="16" s="1"/>
  <c r="U314" i="16" s="1"/>
  <c r="V378" i="16"/>
  <c r="S398" i="16"/>
  <c r="T398" i="16" s="1"/>
  <c r="U398" i="16" s="1"/>
  <c r="R467" i="16"/>
  <c r="V466" i="16"/>
  <c r="V455" i="16"/>
  <c r="S595" i="16"/>
  <c r="T595" i="16" s="1"/>
  <c r="U595" i="16" s="1"/>
  <c r="V581" i="16"/>
  <c r="S733" i="16"/>
  <c r="T733" i="16" s="1"/>
  <c r="U733" i="16" s="1"/>
  <c r="R589" i="16"/>
  <c r="V616" i="16"/>
  <c r="S706" i="16"/>
  <c r="T706" i="16" s="1"/>
  <c r="U706" i="16" s="1"/>
  <c r="V578" i="16"/>
  <c r="R694" i="16"/>
  <c r="T762" i="16"/>
  <c r="U762" i="16" s="1"/>
  <c r="R658" i="16"/>
  <c r="V721" i="16"/>
  <c r="S787" i="16"/>
  <c r="T787" i="16" s="1"/>
  <c r="U787" i="16" s="1"/>
  <c r="S857" i="16"/>
  <c r="T857" i="16" s="1"/>
  <c r="U857" i="16" s="1"/>
  <c r="R950" i="16"/>
  <c r="V814" i="16"/>
  <c r="T814" i="16"/>
  <c r="U814" i="16" s="1"/>
  <c r="R984" i="16"/>
  <c r="T984" i="16"/>
  <c r="U984" i="16" s="1"/>
  <c r="S1005" i="16"/>
  <c r="T1005" i="16" s="1"/>
  <c r="U1005" i="16" s="1"/>
  <c r="R1038" i="16"/>
  <c r="V1075" i="16"/>
  <c r="R995" i="16"/>
  <c r="R1131" i="16"/>
  <c r="V1170" i="16"/>
  <c r="R1196" i="16"/>
  <c r="S1035" i="16"/>
  <c r="T1035" i="16" s="1"/>
  <c r="U1035" i="16" s="1"/>
  <c r="T1234" i="16"/>
  <c r="U1234" i="16" s="1"/>
  <c r="T1126" i="16"/>
  <c r="U1126" i="16" s="1"/>
  <c r="R14" i="16"/>
  <c r="T14" i="16"/>
  <c r="U14" i="16" s="1"/>
  <c r="T35" i="16"/>
  <c r="U35" i="16" s="1"/>
  <c r="V80" i="16"/>
  <c r="R140" i="16"/>
  <c r="S128" i="16"/>
  <c r="T128" i="16" s="1"/>
  <c r="R350" i="16"/>
  <c r="R364" i="16"/>
  <c r="R337" i="16"/>
  <c r="R306" i="16"/>
  <c r="S334" i="16"/>
  <c r="T334" i="16" s="1"/>
  <c r="U334" i="16" s="1"/>
  <c r="V414" i="16"/>
  <c r="V428" i="16"/>
  <c r="R367" i="16"/>
  <c r="V454" i="16"/>
  <c r="S487" i="16"/>
  <c r="T487" i="16" s="1"/>
  <c r="U487" i="16" s="1"/>
  <c r="S571" i="16"/>
  <c r="T571" i="16" s="1"/>
  <c r="U571" i="16" s="1"/>
  <c r="V513" i="16"/>
  <c r="S736" i="16"/>
  <c r="T736" i="16" s="1"/>
  <c r="U736" i="16" s="1"/>
  <c r="T872" i="16"/>
  <c r="S895" i="16"/>
  <c r="T983" i="16"/>
  <c r="V1064" i="16"/>
  <c r="T1064" i="16"/>
  <c r="U1064" i="16" s="1"/>
  <c r="S1224" i="16"/>
  <c r="T1224" i="16" s="1"/>
  <c r="V1154" i="16"/>
  <c r="V1118" i="16"/>
  <c r="V3" i="16"/>
  <c r="S194" i="16"/>
  <c r="T194" i="16" s="1"/>
  <c r="U194" i="16" s="1"/>
  <c r="V230" i="16"/>
  <c r="V357" i="16"/>
  <c r="T357" i="16"/>
  <c r="U357" i="16" s="1"/>
  <c r="R593" i="16"/>
  <c r="V486" i="16"/>
  <c r="T987" i="16"/>
  <c r="U987" i="16" s="1"/>
  <c r="T946" i="16"/>
  <c r="U946" i="16" s="1"/>
  <c r="R975" i="16"/>
  <c r="T975" i="16"/>
  <c r="U975" i="16" s="1"/>
  <c r="T944" i="16"/>
  <c r="U944" i="16" s="1"/>
  <c r="T1010" i="16"/>
  <c r="U1010" i="16" s="1"/>
  <c r="T1034" i="16"/>
  <c r="U1034" i="16" s="1"/>
  <c r="T1146" i="16"/>
  <c r="T18" i="16"/>
  <c r="U18" i="16" s="1"/>
  <c r="T84" i="16"/>
  <c r="T131" i="16"/>
  <c r="U131" i="16" s="1"/>
  <c r="T60" i="16"/>
  <c r="U60" i="16" s="1"/>
  <c r="T57" i="16"/>
  <c r="U57" i="16" s="1"/>
  <c r="T220" i="16"/>
  <c r="U220" i="16" s="1"/>
  <c r="V468" i="16"/>
  <c r="T331" i="16"/>
  <c r="T380" i="16"/>
  <c r="T619" i="16"/>
  <c r="U619" i="16" s="1"/>
  <c r="T793" i="16"/>
  <c r="U793" i="16" s="1"/>
  <c r="T653" i="16"/>
  <c r="U653" i="16" s="1"/>
  <c r="T482" i="16"/>
  <c r="U482" i="16" s="1"/>
  <c r="R671" i="16"/>
  <c r="T671" i="16"/>
  <c r="U671" i="16" s="1"/>
  <c r="T777" i="16"/>
  <c r="S858" i="16"/>
  <c r="T858" i="16" s="1"/>
  <c r="R1095" i="16"/>
  <c r="T1095" i="16"/>
  <c r="U1095" i="16" s="1"/>
  <c r="S1053" i="16"/>
  <c r="T1053" i="16" s="1"/>
  <c r="R634" i="16"/>
  <c r="T393" i="16"/>
  <c r="T42" i="16"/>
  <c r="U42" i="16" s="1"/>
  <c r="R282" i="16"/>
  <c r="T282" i="16"/>
  <c r="U282" i="16" s="1"/>
  <c r="T58" i="16"/>
  <c r="U58" i="16" s="1"/>
  <c r="R511" i="16"/>
  <c r="T511" i="16"/>
  <c r="U511" i="16" s="1"/>
  <c r="R602" i="16"/>
  <c r="T602" i="16"/>
  <c r="T450" i="16"/>
  <c r="U450" i="16" s="1"/>
  <c r="T956" i="16"/>
  <c r="U956" i="16" s="1"/>
  <c r="T802" i="16"/>
  <c r="U802" i="16" s="1"/>
  <c r="T911" i="16"/>
  <c r="U911" i="16" s="1"/>
  <c r="T968" i="16"/>
  <c r="U968" i="16" s="1"/>
  <c r="T368" i="16"/>
  <c r="U368" i="16" s="1"/>
  <c r="T945" i="16"/>
  <c r="U72" i="16"/>
  <c r="S320" i="16"/>
  <c r="T320" i="16" s="1"/>
  <c r="S343" i="16"/>
  <c r="T343" i="16" s="1"/>
  <c r="U343" i="16" s="1"/>
  <c r="V459" i="16"/>
  <c r="S525" i="16"/>
  <c r="T525" i="16" s="1"/>
  <c r="U525" i="16" s="1"/>
  <c r="V544" i="16"/>
  <c r="V678" i="16"/>
  <c r="V881" i="16"/>
  <c r="S1014" i="16"/>
  <c r="T1014" i="16" s="1"/>
  <c r="U1014" i="16" s="1"/>
  <c r="R993" i="16"/>
  <c r="R1042" i="16"/>
  <c r="R75" i="16"/>
  <c r="S53" i="16"/>
  <c r="T53" i="16" s="1"/>
  <c r="R61" i="16"/>
  <c r="S45" i="16"/>
  <c r="T45" i="16" s="1"/>
  <c r="U45" i="16" s="1"/>
  <c r="V117" i="16"/>
  <c r="R175" i="16"/>
  <c r="R231" i="16"/>
  <c r="R183" i="16"/>
  <c r="T292" i="16"/>
  <c r="U292" i="16" s="1"/>
  <c r="S309" i="16"/>
  <c r="T309" i="16" s="1"/>
  <c r="U309" i="16" s="1"/>
  <c r="S352" i="16"/>
  <c r="T352" i="16" s="1"/>
  <c r="U352" i="16" s="1"/>
  <c r="V401" i="16"/>
  <c r="V409" i="16"/>
  <c r="R423" i="16"/>
  <c r="R509" i="16"/>
  <c r="V557" i="16"/>
  <c r="S587" i="16"/>
  <c r="T587" i="16" s="1"/>
  <c r="U587" i="16" s="1"/>
  <c r="S675" i="16"/>
  <c r="T675" i="16" s="1"/>
  <c r="U675" i="16" s="1"/>
  <c r="R620" i="16"/>
  <c r="R663" i="16"/>
  <c r="R689" i="16"/>
  <c r="S861" i="16"/>
  <c r="T861" i="16" s="1"/>
  <c r="R884" i="16"/>
  <c r="R922" i="16"/>
  <c r="V873" i="16"/>
  <c r="R1006" i="16"/>
  <c r="T1006" i="16"/>
  <c r="U1006" i="16" s="1"/>
  <c r="S1050" i="16"/>
  <c r="T1050" i="16" s="1"/>
  <c r="U1050" i="16" s="1"/>
  <c r="R901" i="16"/>
  <c r="V1009" i="16"/>
  <c r="T1009" i="16"/>
  <c r="U1009" i="16" s="1"/>
  <c r="S1047" i="16"/>
  <c r="T1047" i="16" s="1"/>
  <c r="U1047" i="16" s="1"/>
  <c r="S1085" i="16"/>
  <c r="T1085" i="16" s="1"/>
  <c r="U1085" i="16" s="1"/>
  <c r="S1030" i="16"/>
  <c r="T1030" i="16" s="1"/>
  <c r="U1030" i="16" s="1"/>
  <c r="T1141" i="16"/>
  <c r="U1141" i="16" s="1"/>
  <c r="R1083" i="16"/>
  <c r="V1210" i="16"/>
  <c r="S1216" i="16"/>
  <c r="T1216" i="16" s="1"/>
  <c r="U1216" i="16" s="1"/>
  <c r="R1244" i="16"/>
  <c r="T1244" i="16"/>
  <c r="U1244" i="16" s="1"/>
  <c r="S1142" i="16"/>
  <c r="T1142" i="16" s="1"/>
  <c r="U1142" i="16" s="1"/>
  <c r="S38" i="16"/>
  <c r="T38" i="16" s="1"/>
  <c r="R63" i="16"/>
  <c r="T63" i="16"/>
  <c r="U63" i="16" s="1"/>
  <c r="T114" i="16"/>
  <c r="U114" i="16" s="1"/>
  <c r="V255" i="16"/>
  <c r="R274" i="16"/>
  <c r="T210" i="16"/>
  <c r="U210" i="16" s="1"/>
  <c r="T275" i="16"/>
  <c r="T476" i="16"/>
  <c r="U476" i="16" s="1"/>
  <c r="T494" i="16"/>
  <c r="U494" i="16" s="1"/>
  <c r="V563" i="16"/>
  <c r="T563" i="16"/>
  <c r="U563" i="16" s="1"/>
  <c r="T554" i="16"/>
  <c r="U554" i="16" s="1"/>
  <c r="R567" i="16"/>
  <c r="T567" i="16"/>
  <c r="U567" i="16" s="1"/>
  <c r="T622" i="16"/>
  <c r="U622" i="16" s="1"/>
  <c r="T641" i="16"/>
  <c r="U641" i="16" s="1"/>
  <c r="T647" i="16"/>
  <c r="U647" i="16" s="1"/>
  <c r="R709" i="16"/>
  <c r="T709" i="16"/>
  <c r="U709" i="16" s="1"/>
  <c r="V716" i="16"/>
  <c r="T716" i="16"/>
  <c r="U716" i="16" s="1"/>
  <c r="T878" i="16"/>
  <c r="U878" i="16" s="1"/>
  <c r="R909" i="16"/>
  <c r="T909" i="16"/>
  <c r="U909" i="16" s="1"/>
  <c r="T928" i="16"/>
  <c r="U928" i="16" s="1"/>
  <c r="V1040" i="16"/>
  <c r="T1040" i="16"/>
  <c r="U1040" i="16" s="1"/>
  <c r="V938" i="16"/>
  <c r="T985" i="16"/>
  <c r="U985" i="16" s="1"/>
  <c r="T1177" i="16"/>
  <c r="U1177" i="16" s="1"/>
  <c r="R249" i="16"/>
  <c r="T249" i="16"/>
  <c r="T236" i="16"/>
  <c r="U236" i="16" s="1"/>
  <c r="T321" i="16"/>
  <c r="T219" i="16"/>
  <c r="U219" i="16" s="1"/>
  <c r="T330" i="16"/>
  <c r="U330" i="16" s="1"/>
  <c r="T491" i="16"/>
  <c r="U491" i="16" s="1"/>
  <c r="S376" i="16"/>
  <c r="T495" i="16"/>
  <c r="U495" i="16" s="1"/>
  <c r="T404" i="16"/>
  <c r="U404" i="16" s="1"/>
  <c r="R501" i="16"/>
  <c r="T501" i="16"/>
  <c r="U501" i="16" s="1"/>
  <c r="T662" i="16"/>
  <c r="U662" i="16" s="1"/>
  <c r="T759" i="16"/>
  <c r="R780" i="16"/>
  <c r="T780" i="16"/>
  <c r="U780" i="16" s="1"/>
  <c r="S773" i="16"/>
  <c r="T773" i="16" s="1"/>
  <c r="V831" i="16"/>
  <c r="T831" i="16"/>
  <c r="S1003" i="16"/>
  <c r="T1003" i="16" s="1"/>
  <c r="R939" i="16"/>
  <c r="T939" i="16"/>
  <c r="U939" i="16" s="1"/>
  <c r="S856" i="16"/>
  <c r="T856" i="16" s="1"/>
  <c r="S1043" i="16"/>
  <c r="T1043" i="16" s="1"/>
  <c r="T1033" i="16"/>
  <c r="S1076" i="16"/>
  <c r="T1149" i="16"/>
  <c r="U1149" i="16" s="1"/>
  <c r="T972" i="16"/>
  <c r="U972" i="16" s="1"/>
  <c r="R1213" i="16"/>
  <c r="T1213" i="16"/>
  <c r="U1213" i="16" s="1"/>
  <c r="T305" i="16"/>
  <c r="U305" i="16" s="1"/>
  <c r="T355" i="16"/>
  <c r="U355" i="16" s="1"/>
  <c r="T338" i="16"/>
  <c r="T444" i="16"/>
  <c r="U444" i="16" s="1"/>
  <c r="T627" i="16"/>
  <c r="U627" i="16" s="1"/>
  <c r="S742" i="16"/>
  <c r="T742" i="16" s="1"/>
  <c r="V832" i="16"/>
  <c r="T630" i="16"/>
  <c r="U630" i="16" s="1"/>
  <c r="R1056" i="16"/>
  <c r="T1153" i="16"/>
  <c r="U1153" i="16" s="1"/>
  <c r="T399" i="16"/>
  <c r="U399" i="16" s="1"/>
  <c r="T758" i="16"/>
  <c r="U758" i="16" s="1"/>
  <c r="S789" i="16"/>
  <c r="T789" i="16" s="1"/>
  <c r="S969" i="16"/>
  <c r="T969" i="16" s="1"/>
  <c r="T488" i="16"/>
  <c r="U488" i="16" s="1"/>
  <c r="R527" i="16"/>
  <c r="T527" i="16"/>
  <c r="U527" i="16" s="1"/>
  <c r="T930" i="16"/>
  <c r="U930" i="16" s="1"/>
  <c r="T222" i="16"/>
  <c r="U222" i="16" s="1"/>
  <c r="T1129" i="16"/>
  <c r="U1129" i="16" s="1"/>
  <c r="T577" i="16"/>
  <c r="U577" i="16" s="1"/>
  <c r="S178" i="16"/>
  <c r="T178" i="16" s="1"/>
  <c r="U178" i="16" s="1"/>
  <c r="R320" i="16"/>
  <c r="S459" i="16"/>
  <c r="T459" i="16" s="1"/>
  <c r="U459" i="16" s="1"/>
  <c r="S544" i="16"/>
  <c r="T544" i="16" s="1"/>
  <c r="U544" i="16" s="1"/>
  <c r="S678" i="16"/>
  <c r="T678" i="16" s="1"/>
  <c r="U678" i="16" s="1"/>
  <c r="S621" i="16"/>
  <c r="T621" i="16" s="1"/>
  <c r="U621" i="16" s="1"/>
  <c r="S881" i="16"/>
  <c r="T881" i="16" s="1"/>
  <c r="U881" i="16" s="1"/>
  <c r="V1014" i="16"/>
  <c r="V993" i="16"/>
  <c r="S1042" i="16"/>
  <c r="T1042" i="16" s="1"/>
  <c r="U1042" i="16" s="1"/>
  <c r="V109" i="16"/>
  <c r="V82" i="16"/>
  <c r="R27" i="16"/>
  <c r="R108" i="16"/>
  <c r="R150" i="16"/>
  <c r="V192" i="16"/>
  <c r="R204" i="16"/>
  <c r="R234" i="16"/>
  <c r="S259" i="16"/>
  <c r="T259" i="16" s="1"/>
  <c r="V237" i="16"/>
  <c r="R217" i="16"/>
  <c r="S417" i="16"/>
  <c r="T417" i="16" s="1"/>
  <c r="U417" i="16" s="1"/>
  <c r="T484" i="16"/>
  <c r="R517" i="16"/>
  <c r="T517" i="16"/>
  <c r="U517" i="16" s="1"/>
  <c r="V573" i="16"/>
  <c r="R543" i="16"/>
  <c r="S575" i="16"/>
  <c r="T575" i="16" s="1"/>
  <c r="U575" i="16" s="1"/>
  <c r="R718" i="16"/>
  <c r="V637" i="16"/>
  <c r="T664" i="16"/>
  <c r="U664" i="16" s="1"/>
  <c r="S730" i="16"/>
  <c r="T730" i="16" s="1"/>
  <c r="U730" i="16" s="1"/>
  <c r="T761" i="16"/>
  <c r="U761" i="16" s="1"/>
  <c r="R690" i="16"/>
  <c r="R1039" i="16"/>
  <c r="S997" i="16"/>
  <c r="T997" i="16" s="1"/>
  <c r="T967" i="16"/>
  <c r="U967" i="16" s="1"/>
  <c r="R1045" i="16"/>
  <c r="T1045" i="16"/>
  <c r="U1045" i="16" s="1"/>
  <c r="R1084" i="16"/>
  <c r="V1123" i="16"/>
  <c r="R1103" i="16"/>
  <c r="T1103" i="16"/>
  <c r="S1223" i="16"/>
  <c r="T1223" i="16" s="1"/>
  <c r="U1223" i="16" s="1"/>
  <c r="V1231" i="16"/>
  <c r="V23" i="16"/>
  <c r="V51" i="16"/>
  <c r="V202" i="16"/>
  <c r="T250" i="16"/>
  <c r="U250" i="16" s="1"/>
  <c r="V270" i="16"/>
  <c r="T270" i="16"/>
  <c r="U270" i="16" s="1"/>
  <c r="S336" i="16"/>
  <c r="T336" i="16" s="1"/>
  <c r="R475" i="16"/>
  <c r="T475" i="16"/>
  <c r="U475" i="16" s="1"/>
  <c r="V457" i="16"/>
  <c r="V500" i="16"/>
  <c r="R519" i="16"/>
  <c r="R485" i="16"/>
  <c r="T485" i="16"/>
  <c r="V524" i="16"/>
  <c r="T570" i="16"/>
  <c r="T656" i="16"/>
  <c r="U656" i="16" s="1"/>
  <c r="R693" i="16"/>
  <c r="T693" i="16"/>
  <c r="U693" i="16" s="1"/>
  <c r="R764" i="16"/>
  <c r="T764" i="16"/>
  <c r="U764" i="16" s="1"/>
  <c r="T935" i="16"/>
  <c r="U935" i="16" s="1"/>
  <c r="V708" i="16"/>
  <c r="T799" i="16"/>
  <c r="U799" i="16" s="1"/>
  <c r="S846" i="16"/>
  <c r="T846" i="16" s="1"/>
  <c r="T862" i="16"/>
  <c r="T986" i="16"/>
  <c r="U986" i="16" s="1"/>
  <c r="T1032" i="16"/>
  <c r="U1032" i="16" s="1"/>
  <c r="T1209" i="16"/>
  <c r="S1105" i="16"/>
  <c r="T1105" i="16" s="1"/>
  <c r="U1105" i="16" s="1"/>
  <c r="R1229" i="16"/>
  <c r="T1229" i="16"/>
  <c r="U1229" i="16" s="1"/>
  <c r="R36" i="16"/>
  <c r="V73" i="16"/>
  <c r="R91" i="16"/>
  <c r="V120" i="16"/>
  <c r="R116" i="16"/>
  <c r="T116" i="16"/>
  <c r="R177" i="16"/>
  <c r="T257" i="16"/>
  <c r="U257" i="16" s="1"/>
  <c r="R310" i="16"/>
  <c r="S362" i="16"/>
  <c r="T362" i="16" s="1"/>
  <c r="U362" i="16" s="1"/>
  <c r="T159" i="16"/>
  <c r="U159" i="16" s="1"/>
  <c r="R360" i="16"/>
  <c r="R462" i="16"/>
  <c r="R281" i="16"/>
  <c r="T446" i="16"/>
  <c r="U446" i="16" s="1"/>
  <c r="T684" i="16"/>
  <c r="U684" i="16" s="1"/>
  <c r="R667" i="16"/>
  <c r="T667" i="16"/>
  <c r="U667" i="16" s="1"/>
  <c r="R893" i="16"/>
  <c r="T893" i="16"/>
  <c r="U893" i="16" s="1"/>
  <c r="S1013" i="16"/>
  <c r="T1013" i="16" s="1"/>
  <c r="R955" i="16"/>
  <c r="T955" i="16"/>
  <c r="U955" i="16" s="1"/>
  <c r="S1152" i="16"/>
  <c r="T1152" i="16" s="1"/>
  <c r="T1246" i="16"/>
  <c r="U1246" i="16" s="1"/>
  <c r="R64" i="16"/>
  <c r="T64" i="16"/>
  <c r="U64" i="16" s="1"/>
  <c r="S5" i="16"/>
  <c r="T5" i="16" s="1"/>
  <c r="S162" i="16"/>
  <c r="T162" i="16" s="1"/>
  <c r="V329" i="16"/>
  <c r="R405" i="16"/>
  <c r="T405" i="16"/>
  <c r="U405" i="16" s="1"/>
  <c r="T390" i="16"/>
  <c r="T426" i="16"/>
  <c r="T745" i="16"/>
  <c r="V757" i="16"/>
  <c r="T757" i="16"/>
  <c r="U757" i="16" s="1"/>
  <c r="S838" i="16"/>
  <c r="T838" i="16" s="1"/>
  <c r="T679" i="16"/>
  <c r="U679" i="16" s="1"/>
  <c r="V848" i="16"/>
  <c r="T848" i="16"/>
  <c r="U848" i="16" s="1"/>
  <c r="R1242" i="16"/>
  <c r="T1242" i="16"/>
  <c r="U1242" i="16" s="1"/>
  <c r="S1027" i="16"/>
  <c r="T1027" i="16" s="1"/>
  <c r="T146" i="16"/>
  <c r="V7" i="16"/>
  <c r="T7" i="16"/>
  <c r="U7" i="16" s="1"/>
  <c r="T748" i="16"/>
  <c r="U748" i="16" s="1"/>
  <c r="R837" i="16"/>
  <c r="T837" i="16"/>
  <c r="U837" i="16" s="1"/>
  <c r="S1089" i="16"/>
  <c r="T1089" i="16" s="1"/>
  <c r="T238" i="16"/>
  <c r="U238" i="16" s="1"/>
  <c r="T293" i="16"/>
  <c r="T521" i="16"/>
  <c r="U521" i="16" s="1"/>
  <c r="T1158" i="16"/>
  <c r="R999" i="16"/>
  <c r="T999" i="16"/>
  <c r="U999" i="16" s="1"/>
  <c r="T372" i="16"/>
  <c r="U372" i="16" s="1"/>
  <c r="V96" i="16"/>
  <c r="S94" i="16"/>
  <c r="T94" i="16" s="1"/>
  <c r="U94" i="16" s="1"/>
  <c r="R178" i="16"/>
  <c r="R459" i="16"/>
  <c r="V411" i="16"/>
  <c r="V323" i="16"/>
  <c r="R544" i="16"/>
  <c r="S658" i="16"/>
  <c r="T658" i="16" s="1"/>
  <c r="U658" i="16" s="1"/>
  <c r="R621" i="16"/>
  <c r="V655" i="16"/>
  <c r="S687" i="16"/>
  <c r="T687" i="16" s="1"/>
  <c r="U687" i="16" s="1"/>
  <c r="R881" i="16"/>
  <c r="T6" i="16"/>
  <c r="U6" i="16" s="1"/>
  <c r="R66" i="16"/>
  <c r="S9" i="16"/>
  <c r="T9" i="16" s="1"/>
  <c r="U9" i="16" s="1"/>
  <c r="V9" i="16"/>
  <c r="S33" i="16"/>
  <c r="T33" i="16" s="1"/>
  <c r="U33" i="16" s="1"/>
  <c r="V85" i="16"/>
  <c r="S99" i="16"/>
  <c r="T99" i="16" s="1"/>
  <c r="U99" i="16" s="1"/>
  <c r="T111" i="16"/>
  <c r="R32" i="16"/>
  <c r="R125" i="16"/>
  <c r="R171" i="16"/>
  <c r="S187" i="16"/>
  <c r="T187" i="16" s="1"/>
  <c r="V153" i="16"/>
  <c r="T288" i="16"/>
  <c r="S326" i="16"/>
  <c r="T326" i="16" s="1"/>
  <c r="U326" i="16" s="1"/>
  <c r="R388" i="16"/>
  <c r="R419" i="16"/>
  <c r="T403" i="16"/>
  <c r="U403" i="16" s="1"/>
  <c r="S458" i="16"/>
  <c r="T458" i="16" s="1"/>
  <c r="V481" i="16"/>
  <c r="R461" i="16"/>
  <c r="T461" i="16"/>
  <c r="R551" i="16"/>
  <c r="V599" i="16"/>
  <c r="S645" i="16"/>
  <c r="T645" i="16" s="1"/>
  <c r="U645" i="16" s="1"/>
  <c r="R601" i="16"/>
  <c r="R646" i="16"/>
  <c r="T607" i="16"/>
  <c r="U607" i="16" s="1"/>
  <c r="R640" i="16"/>
  <c r="T640" i="16"/>
  <c r="U640" i="16" s="1"/>
  <c r="S914" i="16"/>
  <c r="T914" i="16" s="1"/>
  <c r="U914" i="16" s="1"/>
  <c r="V797" i="16"/>
  <c r="T927" i="16"/>
  <c r="U927" i="16" s="1"/>
  <c r="S937" i="16"/>
  <c r="T937" i="16" s="1"/>
  <c r="U937" i="16" s="1"/>
  <c r="R962" i="16"/>
  <c r="T962" i="16"/>
  <c r="U962" i="16" s="1"/>
  <c r="V1017" i="16"/>
  <c r="V1175" i="16"/>
  <c r="T1175" i="16"/>
  <c r="U1175" i="16" s="1"/>
  <c r="T1188" i="16"/>
  <c r="U1188" i="16" s="1"/>
  <c r="V1096" i="16"/>
  <c r="V1178" i="16"/>
  <c r="T1178" i="16"/>
  <c r="U1178" i="16" s="1"/>
  <c r="T1186" i="16"/>
  <c r="U1186" i="16" s="1"/>
  <c r="S1195" i="16"/>
  <c r="T1195" i="16" s="1"/>
  <c r="R1001" i="16"/>
  <c r="S1147" i="16"/>
  <c r="T1147" i="16" s="1"/>
  <c r="U1147" i="16" s="1"/>
  <c r="V1159" i="16"/>
  <c r="R1232" i="16"/>
  <c r="R1235" i="16"/>
  <c r="T1208" i="16"/>
  <c r="U1208" i="16" s="1"/>
  <c r="V1194" i="16"/>
  <c r="T1194" i="16"/>
  <c r="U1194" i="16" s="1"/>
  <c r="R113" i="16"/>
  <c r="T139" i="16"/>
  <c r="U139" i="16" s="1"/>
  <c r="R186" i="16"/>
  <c r="T186" i="16"/>
  <c r="U186" i="16" s="1"/>
  <c r="T147" i="16"/>
  <c r="T205" i="16"/>
  <c r="S224" i="16"/>
  <c r="T224" i="16" s="1"/>
  <c r="U224" i="16" s="1"/>
  <c r="S271" i="16"/>
  <c r="T271" i="16" s="1"/>
  <c r="T324" i="16"/>
  <c r="U324" i="16" s="1"/>
  <c r="V268" i="16"/>
  <c r="T375" i="16"/>
  <c r="U375" i="16" s="1"/>
  <c r="T285" i="16"/>
  <c r="U285" i="16" s="1"/>
  <c r="T479" i="16"/>
  <c r="U479" i="16" s="1"/>
  <c r="T507" i="16"/>
  <c r="U507" i="16" s="1"/>
  <c r="T512" i="16"/>
  <c r="T598" i="16"/>
  <c r="U598" i="16" s="1"/>
  <c r="T639" i="16"/>
  <c r="U639" i="16" s="1"/>
  <c r="T696" i="16"/>
  <c r="U696" i="16" s="1"/>
  <c r="V697" i="16"/>
  <c r="T697" i="16"/>
  <c r="V705" i="16"/>
  <c r="T705" i="16"/>
  <c r="U705" i="16" s="1"/>
  <c r="R781" i="16"/>
  <c r="V853" i="16"/>
  <c r="T842" i="16"/>
  <c r="V760" i="16"/>
  <c r="T760" i="16"/>
  <c r="T835" i="16"/>
  <c r="U835" i="16" s="1"/>
  <c r="R900" i="16"/>
  <c r="T900" i="16"/>
  <c r="U900" i="16" s="1"/>
  <c r="T1161" i="16"/>
  <c r="U1161" i="16" s="1"/>
  <c r="V1199" i="16"/>
  <c r="T1217" i="16"/>
  <c r="T1237" i="16"/>
  <c r="U1237" i="16" s="1"/>
  <c r="R1119" i="16"/>
  <c r="T1119" i="16"/>
  <c r="U1119" i="16" s="1"/>
  <c r="T226" i="16"/>
  <c r="U226" i="16" s="1"/>
  <c r="S203" i="16"/>
  <c r="T203" i="16" s="1"/>
  <c r="T239" i="16"/>
  <c r="U239" i="16" s="1"/>
  <c r="T379" i="16"/>
  <c r="U379" i="16" s="1"/>
  <c r="R322" i="16"/>
  <c r="T322" i="16"/>
  <c r="U322" i="16" s="1"/>
  <c r="T361" i="16"/>
  <c r="U361" i="16" s="1"/>
  <c r="T332" i="16"/>
  <c r="U332" i="16" s="1"/>
  <c r="V460" i="16"/>
  <c r="V516" i="16"/>
  <c r="T516" i="16"/>
  <c r="U516" i="16" s="1"/>
  <c r="T766" i="16"/>
  <c r="U766" i="16" s="1"/>
  <c r="T644" i="16"/>
  <c r="U644" i="16" s="1"/>
  <c r="T688" i="16"/>
  <c r="U688" i="16" s="1"/>
  <c r="V792" i="16"/>
  <c r="T792" i="16"/>
  <c r="U792" i="16" s="1"/>
  <c r="T651" i="16"/>
  <c r="U651" i="16" s="1"/>
  <c r="T633" i="16"/>
  <c r="V800" i="16"/>
  <c r="T800" i="16"/>
  <c r="U800" i="16" s="1"/>
  <c r="T981" i="16"/>
  <c r="U981" i="16" s="1"/>
  <c r="T1011" i="16"/>
  <c r="U1011" i="16" s="1"/>
  <c r="S833" i="16"/>
  <c r="T833" i="16" s="1"/>
  <c r="U833" i="16" s="1"/>
  <c r="V1120" i="16"/>
  <c r="T263" i="16"/>
  <c r="R297" i="16"/>
  <c r="V253" i="16"/>
  <c r="R605" i="16"/>
  <c r="V1138" i="16"/>
  <c r="T1138" i="16"/>
  <c r="U1138" i="16" s="1"/>
  <c r="S892" i="16"/>
  <c r="T892" i="16" s="1"/>
  <c r="U892" i="16" s="1"/>
  <c r="V877" i="16"/>
  <c r="T565" i="16"/>
  <c r="V59" i="16"/>
  <c r="S157" i="16"/>
  <c r="T157" i="16" s="1"/>
  <c r="U157" i="16" s="1"/>
  <c r="R970" i="16"/>
  <c r="S1182" i="16"/>
  <c r="T1182" i="16" s="1"/>
  <c r="U1182" i="16" s="1"/>
  <c r="V522" i="16"/>
  <c r="V31" i="16"/>
  <c r="R559" i="16"/>
  <c r="R39" i="16"/>
  <c r="S132" i="16"/>
  <c r="T132" i="16" s="1"/>
  <c r="U132" i="16" s="1"/>
  <c r="R94" i="16"/>
  <c r="S411" i="16"/>
  <c r="T411" i="16" s="1"/>
  <c r="U411" i="16" s="1"/>
  <c r="S323" i="16"/>
  <c r="T323" i="16" s="1"/>
  <c r="U323" i="16" s="1"/>
  <c r="V621" i="16"/>
  <c r="S655" i="16"/>
  <c r="T655" i="16" s="1"/>
  <c r="U655" i="16" s="1"/>
  <c r="V728" i="16"/>
  <c r="R687" i="16"/>
  <c r="R868" i="16"/>
  <c r="R65" i="16"/>
  <c r="V180" i="16"/>
  <c r="T189" i="16"/>
  <c r="R233" i="16"/>
  <c r="T233" i="16"/>
  <c r="U233" i="16" s="1"/>
  <c r="R356" i="16"/>
  <c r="R369" i="16"/>
  <c r="R435" i="16"/>
  <c r="V472" i="16"/>
  <c r="S443" i="16"/>
  <c r="T443" i="16" s="1"/>
  <c r="U443" i="16" s="1"/>
  <c r="R453" i="16"/>
  <c r="R518" i="16"/>
  <c r="R608" i="16"/>
  <c r="R707" i="16"/>
  <c r="S729" i="16"/>
  <c r="T729" i="16" s="1"/>
  <c r="U729" i="16" s="1"/>
  <c r="S698" i="16"/>
  <c r="T698" i="16" s="1"/>
  <c r="R790" i="16"/>
  <c r="V847" i="16"/>
  <c r="T847" i="16"/>
  <c r="R770" i="16"/>
  <c r="S798" i="16"/>
  <c r="T798" i="16" s="1"/>
  <c r="U798" i="16" s="1"/>
  <c r="S863" i="16"/>
  <c r="T863" i="16" s="1"/>
  <c r="U863" i="16" s="1"/>
  <c r="R771" i="16"/>
  <c r="T771" i="16"/>
  <c r="U771" i="16" s="1"/>
  <c r="S797" i="16"/>
  <c r="T797" i="16" s="1"/>
  <c r="U797" i="16" s="1"/>
  <c r="R907" i="16"/>
  <c r="S859" i="16"/>
  <c r="T859" i="16" s="1"/>
  <c r="R904" i="16"/>
  <c r="S1029" i="16"/>
  <c r="V982" i="16"/>
  <c r="R1015" i="16"/>
  <c r="V1180" i="16"/>
  <c r="V1160" i="16"/>
  <c r="T1160" i="16"/>
  <c r="U1160" i="16" s="1"/>
  <c r="T1074" i="16"/>
  <c r="U1074" i="16" s="1"/>
  <c r="V1099" i="16"/>
  <c r="T1099" i="16"/>
  <c r="U1099" i="16" s="1"/>
  <c r="S1106" i="16"/>
  <c r="T1106" i="16" s="1"/>
  <c r="U1106" i="16" s="1"/>
  <c r="T1135" i="16"/>
  <c r="U1135" i="16" s="1"/>
  <c r="S1183" i="16"/>
  <c r="T1183" i="16" s="1"/>
  <c r="U1183" i="16" s="1"/>
  <c r="R1243" i="16"/>
  <c r="T1243" i="16"/>
  <c r="U1243" i="16" s="1"/>
  <c r="R101" i="16"/>
  <c r="T101" i="16"/>
  <c r="U101" i="16" s="1"/>
  <c r="T129" i="16"/>
  <c r="U129" i="16" s="1"/>
  <c r="T206" i="16"/>
  <c r="U206" i="16" s="1"/>
  <c r="R396" i="16"/>
  <c r="T396" i="16"/>
  <c r="U396" i="16" s="1"/>
  <c r="R533" i="16"/>
  <c r="T533" i="16"/>
  <c r="U533" i="16" s="1"/>
  <c r="T613" i="16"/>
  <c r="U613" i="16" s="1"/>
  <c r="R701" i="16"/>
  <c r="T591" i="16"/>
  <c r="T618" i="16"/>
  <c r="U618" i="16" s="1"/>
  <c r="T783" i="16"/>
  <c r="U783" i="16" s="1"/>
  <c r="R825" i="16"/>
  <c r="T825" i="16"/>
  <c r="U825" i="16" s="1"/>
  <c r="R903" i="16"/>
  <c r="T903" i="16"/>
  <c r="U903" i="16" s="1"/>
  <c r="T936" i="16"/>
  <c r="U936" i="16" s="1"/>
  <c r="T974" i="16"/>
  <c r="U974" i="16" s="1"/>
  <c r="T1012" i="16"/>
  <c r="U1012" i="16" s="1"/>
  <c r="V1067" i="16"/>
  <c r="T960" i="16"/>
  <c r="U960" i="16" s="1"/>
  <c r="R1164" i="16"/>
  <c r="S1211" i="16"/>
  <c r="T1211" i="16" s="1"/>
  <c r="U1211" i="16" s="1"/>
  <c r="R155" i="16"/>
  <c r="R170" i="16"/>
  <c r="V138" i="16"/>
  <c r="S20" i="16"/>
  <c r="T20" i="16" s="1"/>
  <c r="U20" i="16" s="1"/>
  <c r="R190" i="16"/>
  <c r="T190" i="16"/>
  <c r="U190" i="16" s="1"/>
  <c r="S303" i="16"/>
  <c r="T303" i="16" s="1"/>
  <c r="U303" i="16" s="1"/>
  <c r="R449" i="16"/>
  <c r="R289" i="16"/>
  <c r="T289" i="16"/>
  <c r="R382" i="16"/>
  <c r="R298" i="16"/>
  <c r="R477" i="16"/>
  <c r="V410" i="16"/>
  <c r="V508" i="16"/>
  <c r="R741" i="16"/>
  <c r="T741" i="16"/>
  <c r="U741" i="16" s="1"/>
  <c r="R778" i="16"/>
  <c r="V731" i="16"/>
  <c r="T731" i="16"/>
  <c r="U731" i="16" s="1"/>
  <c r="R923" i="16"/>
  <c r="R829" i="16"/>
  <c r="V885" i="16"/>
  <c r="S830" i="16"/>
  <c r="T830" i="16" s="1"/>
  <c r="U830" i="16" s="1"/>
  <c r="V1090" i="16"/>
  <c r="R1079" i="16"/>
  <c r="R383" i="16"/>
  <c r="R631" i="16"/>
  <c r="V594" i="16"/>
  <c r="S558" i="16"/>
  <c r="T558" i="16" s="1"/>
  <c r="U558" i="16" s="1"/>
  <c r="R704" i="16"/>
  <c r="V749" i="16"/>
  <c r="S806" i="16"/>
  <c r="T806" i="16" s="1"/>
  <c r="U806" i="16" s="1"/>
  <c r="R1221" i="16"/>
  <c r="R301" i="16"/>
  <c r="R569" i="16"/>
  <c r="R1087" i="16"/>
  <c r="S638" i="16"/>
  <c r="T638" i="16" s="1"/>
  <c r="U638" i="16" s="1"/>
  <c r="V991" i="16"/>
  <c r="T695" i="16"/>
  <c r="S931" i="16"/>
  <c r="T931" i="16" s="1"/>
  <c r="U931" i="16" s="1"/>
  <c r="V392" i="16"/>
  <c r="T711" i="16"/>
  <c r="U711" i="16" s="1"/>
  <c r="R1134" i="16"/>
  <c r="S68" i="16"/>
  <c r="T68" i="16" s="1"/>
  <c r="U68" i="16" s="1"/>
  <c r="S657" i="16"/>
  <c r="T657" i="16" s="1"/>
  <c r="S43" i="16"/>
  <c r="T43" i="16" s="1"/>
  <c r="U43" i="16" s="1"/>
  <c r="S31" i="16"/>
  <c r="T31" i="16" s="1"/>
  <c r="U31" i="16" s="1"/>
  <c r="V155" i="16"/>
  <c r="V190" i="16"/>
  <c r="V170" i="16"/>
  <c r="R303" i="16"/>
  <c r="V298" i="16"/>
  <c r="S333" i="16"/>
  <c r="T333" i="16" s="1"/>
  <c r="V449" i="16"/>
  <c r="R263" i="16"/>
  <c r="R483" i="16"/>
  <c r="R565" i="16"/>
  <c r="V605" i="16"/>
  <c r="R731" i="16"/>
  <c r="V865" i="16"/>
  <c r="V833" i="16"/>
  <c r="V970" i="16"/>
  <c r="R1138" i="16"/>
  <c r="V1238" i="16"/>
  <c r="V1182" i="16"/>
  <c r="V1241" i="16"/>
  <c r="S138" i="16"/>
  <c r="T138" i="16" s="1"/>
  <c r="U138" i="16" s="1"/>
  <c r="S508" i="16"/>
  <c r="T508" i="16" s="1"/>
  <c r="U508" i="16" s="1"/>
  <c r="AZ63" i="16"/>
  <c r="S297" i="16"/>
  <c r="T297" i="16" s="1"/>
  <c r="U297" i="16" s="1"/>
  <c r="V303" i="16"/>
  <c r="S382" i="16"/>
  <c r="T382" i="16" s="1"/>
  <c r="R333" i="16"/>
  <c r="S431" i="16"/>
  <c r="S477" i="16"/>
  <c r="T477" i="16" s="1"/>
  <c r="U477" i="16" s="1"/>
  <c r="V263" i="16"/>
  <c r="V565" i="16"/>
  <c r="V559" i="16"/>
  <c r="S778" i="16"/>
  <c r="T778" i="16" s="1"/>
  <c r="U778" i="16" s="1"/>
  <c r="S865" i="16"/>
  <c r="R756" i="16"/>
  <c r="S1018" i="16"/>
  <c r="T1018" i="16" s="1"/>
  <c r="U1018" i="16" s="1"/>
  <c r="S1120" i="16"/>
  <c r="T1120" i="16" s="1"/>
  <c r="U1120" i="16" s="1"/>
  <c r="V1232" i="16"/>
  <c r="V1249" i="16"/>
  <c r="S530" i="16"/>
  <c r="R508" i="16"/>
  <c r="S522" i="16"/>
  <c r="T522" i="16" s="1"/>
  <c r="U522" i="16" s="1"/>
  <c r="S877" i="16"/>
  <c r="R157" i="16"/>
  <c r="S151" i="16"/>
  <c r="S155" i="16"/>
  <c r="T155" i="16" s="1"/>
  <c r="U155" i="16" s="1"/>
  <c r="S251" i="16"/>
  <c r="S298" i="16"/>
  <c r="T298" i="16" s="1"/>
  <c r="U298" i="16" s="1"/>
  <c r="V333" i="16"/>
  <c r="R431" i="16"/>
  <c r="S449" i="16"/>
  <c r="T449" i="16" s="1"/>
  <c r="U449" i="16" s="1"/>
  <c r="S535" i="16"/>
  <c r="T535" i="16" s="1"/>
  <c r="U535" i="16" s="1"/>
  <c r="V590" i="16"/>
  <c r="R1018" i="16"/>
  <c r="S970" i="16"/>
  <c r="T970" i="16" s="1"/>
  <c r="V1071" i="16"/>
  <c r="R1120" i="16"/>
  <c r="V1063" i="16"/>
  <c r="R1238" i="16"/>
  <c r="S1249" i="16"/>
  <c r="T1249" i="16" s="1"/>
  <c r="U1249" i="16" s="1"/>
  <c r="S103" i="16"/>
  <c r="T103" i="16" s="1"/>
  <c r="V157" i="16"/>
  <c r="V39" i="16"/>
  <c r="S49" i="16"/>
  <c r="T49" i="16" s="1"/>
  <c r="S59" i="16"/>
  <c r="R151" i="16"/>
  <c r="S253" i="16"/>
  <c r="T253" i="16" s="1"/>
  <c r="U253" i="16" s="1"/>
  <c r="R251" i="16"/>
  <c r="S307" i="16"/>
  <c r="T307" i="16" s="1"/>
  <c r="U307" i="16" s="1"/>
  <c r="R522" i="16"/>
  <c r="V535" i="16"/>
  <c r="S560" i="16"/>
  <c r="T560" i="16" s="1"/>
  <c r="U560" i="16" s="1"/>
  <c r="S559" i="16"/>
  <c r="T559" i="16" s="1"/>
  <c r="U559" i="16" s="1"/>
  <c r="S722" i="16"/>
  <c r="T722" i="16" s="1"/>
  <c r="U722" i="16" s="1"/>
  <c r="V812" i="16"/>
  <c r="R1121" i="16"/>
  <c r="R1155" i="16"/>
  <c r="S1063" i="16"/>
  <c r="T1063" i="16" s="1"/>
  <c r="U1063" i="16" s="1"/>
  <c r="R1211" i="16"/>
  <c r="V1211" i="16"/>
  <c r="V1181" i="16"/>
  <c r="R1249" i="16"/>
  <c r="R103" i="16"/>
  <c r="V829" i="16"/>
  <c r="R49" i="16"/>
  <c r="R59" i="16"/>
  <c r="V151" i="16"/>
  <c r="R132" i="16"/>
  <c r="V163" i="16"/>
  <c r="V196" i="16"/>
  <c r="R253" i="16"/>
  <c r="R255" i="16"/>
  <c r="V274" i="16"/>
  <c r="R307" i="16"/>
  <c r="S349" i="16"/>
  <c r="R473" i="16"/>
  <c r="R560" i="16"/>
  <c r="S590" i="16"/>
  <c r="T590" i="16" s="1"/>
  <c r="U590" i="16" s="1"/>
  <c r="V652" i="16"/>
  <c r="R830" i="16"/>
  <c r="S763" i="16"/>
  <c r="T763" i="16" s="1"/>
  <c r="U763" i="16" s="1"/>
  <c r="R892" i="16"/>
  <c r="S1071" i="16"/>
  <c r="T1071" i="16" s="1"/>
  <c r="U1071" i="16" s="1"/>
  <c r="R1063" i="16"/>
  <c r="R1127" i="16"/>
  <c r="S1181" i="16"/>
  <c r="T1181" i="16" s="1"/>
  <c r="V20" i="16"/>
  <c r="V103" i="16"/>
  <c r="R138" i="16"/>
  <c r="S410" i="16"/>
  <c r="T410" i="16" s="1"/>
  <c r="U410" i="16" s="1"/>
  <c r="V741" i="16"/>
  <c r="S829" i="16"/>
  <c r="T829" i="16" s="1"/>
  <c r="U829" i="16" s="1"/>
  <c r="V49" i="16"/>
  <c r="V132" i="16"/>
  <c r="S196" i="16"/>
  <c r="T196" i="16" s="1"/>
  <c r="U196" i="16" s="1"/>
  <c r="R410" i="16"/>
  <c r="V408" i="16"/>
  <c r="V830" i="16"/>
  <c r="R763" i="16"/>
  <c r="R738" i="16"/>
  <c r="R877" i="16"/>
  <c r="S812" i="16"/>
  <c r="T812" i="16" s="1"/>
  <c r="U812" i="16" s="1"/>
  <c r="V892" i="16"/>
  <c r="R885" i="16"/>
  <c r="S923" i="16"/>
  <c r="T923" i="16" s="1"/>
  <c r="U923" i="16" s="1"/>
  <c r="V1121" i="16"/>
  <c r="S1002" i="16"/>
  <c r="T1002" i="16" s="1"/>
  <c r="U1002" i="16" s="1"/>
  <c r="V1127" i="16"/>
  <c r="S1164" i="16"/>
  <c r="T1164" i="16" s="1"/>
  <c r="U1164" i="16" s="1"/>
  <c r="R20" i="16"/>
  <c r="V297" i="16"/>
  <c r="V289" i="16"/>
  <c r="S39" i="16"/>
  <c r="T39" i="16" s="1"/>
  <c r="U39" i="16" s="1"/>
  <c r="S170" i="16"/>
  <c r="T170" i="16" s="1"/>
  <c r="U170" i="16" s="1"/>
  <c r="R349" i="16"/>
  <c r="V422" i="16"/>
  <c r="S473" i="16"/>
  <c r="R196" i="16"/>
  <c r="V349" i="16"/>
  <c r="R530" i="16"/>
  <c r="S605" i="16"/>
  <c r="T605" i="16" s="1"/>
  <c r="U605" i="16" s="1"/>
  <c r="S597" i="16"/>
  <c r="T597" i="16" s="1"/>
  <c r="R672" i="16"/>
  <c r="S885" i="16"/>
  <c r="T885" i="16" s="1"/>
  <c r="U885" i="16" s="1"/>
  <c r="R977" i="16"/>
  <c r="R1002" i="16"/>
  <c r="S1238" i="16"/>
  <c r="R722" i="16"/>
  <c r="V175" i="16"/>
  <c r="V722" i="16"/>
  <c r="V850" i="16"/>
  <c r="V844" i="16"/>
  <c r="S175" i="16"/>
  <c r="T175" i="16" s="1"/>
  <c r="U175" i="16" s="1"/>
  <c r="S738" i="16"/>
  <c r="T738" i="16" s="1"/>
  <c r="U738" i="16" s="1"/>
  <c r="R850" i="16"/>
  <c r="S889" i="16"/>
  <c r="T889" i="16" s="1"/>
  <c r="U889" i="16" s="1"/>
  <c r="V543" i="16"/>
  <c r="S601" i="16"/>
  <c r="R698" i="16"/>
  <c r="V738" i="16"/>
  <c r="S1075" i="16"/>
  <c r="T1075" i="16" s="1"/>
  <c r="U1075" i="16" s="1"/>
  <c r="V698" i="16"/>
  <c r="R1009" i="16"/>
  <c r="S83" i="16"/>
  <c r="V251" i="16"/>
  <c r="V340" i="16"/>
  <c r="S409" i="16"/>
  <c r="T409" i="16" s="1"/>
  <c r="U409" i="16" s="1"/>
  <c r="V431" i="16"/>
  <c r="V423" i="16"/>
  <c r="V566" i="16"/>
  <c r="V756" i="16"/>
  <c r="S965" i="16"/>
  <c r="T965" i="16" s="1"/>
  <c r="U965" i="16" s="1"/>
  <c r="V771" i="16"/>
  <c r="V1047" i="16"/>
  <c r="V234" i="16"/>
  <c r="V315" i="16"/>
  <c r="R314" i="16"/>
  <c r="S408" i="16"/>
  <c r="T408" i="16" s="1"/>
  <c r="U408" i="16" s="1"/>
  <c r="V551" i="16"/>
  <c r="R787" i="16"/>
  <c r="R965" i="16"/>
  <c r="S1235" i="16"/>
  <c r="T1235" i="16" s="1"/>
  <c r="U1235" i="16" s="1"/>
  <c r="S423" i="16"/>
  <c r="T423" i="16" s="1"/>
  <c r="U423" i="16" s="1"/>
  <c r="S255" i="16"/>
  <c r="R312" i="16"/>
  <c r="V314" i="16"/>
  <c r="S566" i="16"/>
  <c r="T566" i="16" s="1"/>
  <c r="U566" i="16" s="1"/>
  <c r="R645" i="16"/>
  <c r="V725" i="16"/>
  <c r="V787" i="16"/>
  <c r="S853" i="16"/>
  <c r="S497" i="16"/>
  <c r="T497" i="16" s="1"/>
  <c r="U497" i="16" s="1"/>
  <c r="S551" i="16"/>
  <c r="T551" i="16" s="1"/>
  <c r="U551" i="16" s="1"/>
  <c r="R111" i="16"/>
  <c r="V307" i="16"/>
  <c r="R259" i="16"/>
  <c r="S406" i="16"/>
  <c r="T406" i="16" s="1"/>
  <c r="U406" i="16" s="1"/>
  <c r="V473" i="16"/>
  <c r="V483" i="16"/>
  <c r="S608" i="16"/>
  <c r="T608" i="16" s="1"/>
  <c r="U608" i="16" s="1"/>
  <c r="S725" i="16"/>
  <c r="T725" i="16" s="1"/>
  <c r="U725" i="16" s="1"/>
  <c r="V610" i="16"/>
  <c r="V89" i="16"/>
  <c r="R100" i="16"/>
  <c r="S104" i="16"/>
  <c r="T104" i="16" s="1"/>
  <c r="U104" i="16" s="1"/>
  <c r="S274" i="16"/>
  <c r="T274" i="16" s="1"/>
  <c r="U274" i="16" s="1"/>
  <c r="R406" i="16"/>
  <c r="S578" i="16"/>
  <c r="T578" i="16" s="1"/>
  <c r="U578" i="16" s="1"/>
  <c r="S158" i="16"/>
  <c r="T158" i="16" s="1"/>
  <c r="U158" i="16" s="1"/>
  <c r="S32" i="16"/>
  <c r="T32" i="16" s="1"/>
  <c r="U32" i="16" s="1"/>
  <c r="S150" i="16"/>
  <c r="T150" i="16" s="1"/>
  <c r="V183" i="16"/>
  <c r="V231" i="16"/>
  <c r="S369" i="16"/>
  <c r="T369" i="16" s="1"/>
  <c r="S689" i="16"/>
  <c r="T689" i="16" s="1"/>
  <c r="U689" i="16" s="1"/>
  <c r="AZ48" i="16"/>
  <c r="R89" i="16"/>
  <c r="S117" i="16"/>
  <c r="T117" i="16" s="1"/>
  <c r="U117" i="16" s="1"/>
  <c r="V154" i="16"/>
  <c r="S341" i="16"/>
  <c r="R458" i="16"/>
  <c r="S481" i="16"/>
  <c r="T481" i="16" s="1"/>
  <c r="V663" i="16"/>
  <c r="V689" i="16"/>
  <c r="S500" i="16"/>
  <c r="T500" i="16" s="1"/>
  <c r="U500" i="16" s="1"/>
  <c r="V458" i="16"/>
  <c r="R117" i="16"/>
  <c r="R341" i="16"/>
  <c r="V770" i="16"/>
  <c r="R932" i="16"/>
  <c r="V100" i="16"/>
  <c r="V111" i="16"/>
  <c r="S122" i="16"/>
  <c r="V341" i="16"/>
  <c r="V555" i="16"/>
  <c r="S555" i="16"/>
  <c r="T555" i="16" s="1"/>
  <c r="U555" i="16" s="1"/>
  <c r="S663" i="16"/>
  <c r="T663" i="16" s="1"/>
  <c r="U663" i="16" s="1"/>
  <c r="V932" i="16"/>
  <c r="S1065" i="16"/>
  <c r="T1065" i="16" s="1"/>
  <c r="S231" i="16"/>
  <c r="T231" i="16" s="1"/>
  <c r="U231" i="16" s="1"/>
  <c r="R481" i="16"/>
  <c r="S27" i="16"/>
  <c r="T27" i="16" s="1"/>
  <c r="S100" i="16"/>
  <c r="T100" i="16" s="1"/>
  <c r="U100" i="16" s="1"/>
  <c r="R122" i="16"/>
  <c r="V204" i="16"/>
  <c r="V429" i="16"/>
  <c r="S573" i="16"/>
  <c r="T573" i="16" s="1"/>
  <c r="U573" i="16" s="1"/>
  <c r="S707" i="16"/>
  <c r="T707" i="16" s="1"/>
  <c r="U980" i="16"/>
  <c r="V1065" i="16"/>
  <c r="V158" i="16"/>
  <c r="AZ40" i="16"/>
  <c r="AZ67" i="16"/>
  <c r="R201" i="16"/>
  <c r="V244" i="16"/>
  <c r="R181" i="16"/>
  <c r="V316" i="16"/>
  <c r="V309" i="16"/>
  <c r="V301" i="16"/>
  <c r="S348" i="16"/>
  <c r="T348" i="16" s="1"/>
  <c r="U348" i="16" s="1"/>
  <c r="R412" i="16"/>
  <c r="V356" i="16"/>
  <c r="R334" i="16"/>
  <c r="V365" i="16"/>
  <c r="V438" i="16"/>
  <c r="R261" i="16"/>
  <c r="V629" i="16"/>
  <c r="V631" i="16"/>
  <c r="V608" i="16"/>
  <c r="R674" i="16"/>
  <c r="R711" i="16"/>
  <c r="V694" i="16"/>
  <c r="R695" i="16"/>
  <c r="R762" i="16"/>
  <c r="S922" i="16"/>
  <c r="T922" i="16" s="1"/>
  <c r="U922" i="16" s="1"/>
  <c r="S991" i="16"/>
  <c r="V1079" i="16"/>
  <c r="S1107" i="16"/>
  <c r="T1107" i="16" s="1"/>
  <c r="U1107" i="16" s="1"/>
  <c r="V1006" i="16"/>
  <c r="S1090" i="16"/>
  <c r="T1090" i="16" s="1"/>
  <c r="S1081" i="16"/>
  <c r="T1081" i="16" s="1"/>
  <c r="AZ4" i="16"/>
  <c r="R21" i="16"/>
  <c r="S22" i="16"/>
  <c r="V87" i="16"/>
  <c r="S121" i="16"/>
  <c r="T121" i="16" s="1"/>
  <c r="V140" i="16"/>
  <c r="V181" i="16"/>
  <c r="S335" i="16"/>
  <c r="T335" i="16" s="1"/>
  <c r="U335" i="16" s="1"/>
  <c r="S256" i="16"/>
  <c r="T256" i="16" s="1"/>
  <c r="U256" i="16" s="1"/>
  <c r="R348" i="16"/>
  <c r="R595" i="16"/>
  <c r="V638" i="16"/>
  <c r="V569" i="16"/>
  <c r="R730" i="16"/>
  <c r="V711" i="16"/>
  <c r="S744" i="16"/>
  <c r="T744" i="16" s="1"/>
  <c r="S704" i="16"/>
  <c r="T704" i="16" s="1"/>
  <c r="V695" i="16"/>
  <c r="V746" i="16"/>
  <c r="R818" i="16"/>
  <c r="S880" i="16"/>
  <c r="T880" i="16" s="1"/>
  <c r="U880" i="16" s="1"/>
  <c r="V1147" i="16"/>
  <c r="R1107" i="16"/>
  <c r="R1023" i="16"/>
  <c r="V1221" i="16"/>
  <c r="R1090" i="16"/>
  <c r="V224" i="16"/>
  <c r="V1110" i="16"/>
  <c r="V43" i="16"/>
  <c r="AZ19" i="16"/>
  <c r="S244" i="16"/>
  <c r="T244" i="16" s="1"/>
  <c r="V280" i="16"/>
  <c r="R309" i="16"/>
  <c r="S301" i="16"/>
  <c r="T301" i="16" s="1"/>
  <c r="U301" i="16" s="1"/>
  <c r="V364" i="16"/>
  <c r="S356" i="16"/>
  <c r="S425" i="16"/>
  <c r="T425" i="16" s="1"/>
  <c r="S438" i="16"/>
  <c r="T438" i="16" s="1"/>
  <c r="U438" i="16" s="1"/>
  <c r="V518" i="16"/>
  <c r="S594" i="16"/>
  <c r="T594" i="16" s="1"/>
  <c r="U594" i="16" s="1"/>
  <c r="V646" i="16"/>
  <c r="S569" i="16"/>
  <c r="T569" i="16" s="1"/>
  <c r="U569" i="16" s="1"/>
  <c r="S631" i="16"/>
  <c r="T631" i="16" s="1"/>
  <c r="R558" i="16"/>
  <c r="V730" i="16"/>
  <c r="S754" i="16"/>
  <c r="V718" i="16"/>
  <c r="S694" i="16"/>
  <c r="T694" i="16" s="1"/>
  <c r="U694" i="16" s="1"/>
  <c r="R747" i="16"/>
  <c r="R806" i="16"/>
  <c r="R931" i="16"/>
  <c r="V1081" i="16"/>
  <c r="S1110" i="16"/>
  <c r="T1110" i="16" s="1"/>
  <c r="S1079" i="16"/>
  <c r="T1079" i="16" s="1"/>
  <c r="R1136" i="16"/>
  <c r="S1134" i="16"/>
  <c r="V1227" i="16"/>
  <c r="S392" i="16"/>
  <c r="T392" i="16" s="1"/>
  <c r="U426" i="16"/>
  <c r="V1059" i="16"/>
  <c r="V1171" i="16"/>
  <c r="R43" i="16"/>
  <c r="AZ27" i="16"/>
  <c r="V68" i="16"/>
  <c r="S87" i="16"/>
  <c r="T87" i="16" s="1"/>
  <c r="S383" i="16"/>
  <c r="T383" i="16" s="1"/>
  <c r="U383" i="16" s="1"/>
  <c r="V385" i="16"/>
  <c r="V283" i="16"/>
  <c r="R425" i="16"/>
  <c r="V520" i="16"/>
  <c r="R575" i="16"/>
  <c r="R594" i="16"/>
  <c r="V595" i="16"/>
  <c r="V558" i="16"/>
  <c r="R768" i="16"/>
  <c r="S768" i="16"/>
  <c r="T768" i="16" s="1"/>
  <c r="U768" i="16" s="1"/>
  <c r="V806" i="16"/>
  <c r="S921" i="16"/>
  <c r="T921" i="16" s="1"/>
  <c r="U921" i="16" s="1"/>
  <c r="V931" i="16"/>
  <c r="R914" i="16"/>
  <c r="V1134" i="16"/>
  <c r="R1137" i="16"/>
  <c r="S1219" i="16"/>
  <c r="T1219" i="16" s="1"/>
  <c r="R638" i="16"/>
  <c r="V992" i="16"/>
  <c r="R1171" i="16"/>
  <c r="AZ28" i="16"/>
  <c r="R212" i="16"/>
  <c r="S280" i="16"/>
  <c r="T280" i="16" s="1"/>
  <c r="V480" i="16"/>
  <c r="S518" i="16"/>
  <c r="T518" i="16" s="1"/>
  <c r="V478" i="16"/>
  <c r="V575" i="16"/>
  <c r="V585" i="16"/>
  <c r="V657" i="16"/>
  <c r="S718" i="16"/>
  <c r="T718" i="16" s="1"/>
  <c r="U718" i="16" s="1"/>
  <c r="R761" i="16"/>
  <c r="V782" i="16"/>
  <c r="R863" i="16"/>
  <c r="V996" i="16"/>
  <c r="V1087" i="16"/>
  <c r="V1137" i="16"/>
  <c r="S1201" i="16"/>
  <c r="V335" i="16"/>
  <c r="S1171" i="16"/>
  <c r="T1171" i="16" s="1"/>
  <c r="U1171" i="16" s="1"/>
  <c r="S8" i="16"/>
  <c r="S385" i="16"/>
  <c r="T385" i="16" s="1"/>
  <c r="U385" i="16" s="1"/>
  <c r="S520" i="16"/>
  <c r="T520" i="16" s="1"/>
  <c r="U520" i="16" s="1"/>
  <c r="R502" i="16"/>
  <c r="V261" i="16"/>
  <c r="R417" i="16"/>
  <c r="V674" i="16"/>
  <c r="V702" i="16"/>
  <c r="R749" i="16"/>
  <c r="V761" i="16"/>
  <c r="R991" i="16"/>
  <c r="V1136" i="16"/>
  <c r="V1050" i="16"/>
  <c r="V1219" i="16"/>
  <c r="V1245" i="16"/>
  <c r="V383" i="16"/>
  <c r="S749" i="16"/>
  <c r="T749" i="16" s="1"/>
  <c r="U749" i="16" s="1"/>
  <c r="R8" i="16"/>
  <c r="V201" i="16"/>
  <c r="S192" i="16"/>
  <c r="T192" i="16" s="1"/>
  <c r="U192" i="16" s="1"/>
  <c r="S283" i="16"/>
  <c r="S585" i="16"/>
  <c r="T585" i="16" s="1"/>
  <c r="U585" i="16" s="1"/>
  <c r="V677" i="16"/>
  <c r="V611" i="16"/>
  <c r="V762" i="16"/>
  <c r="R925" i="16"/>
  <c r="S1221" i="16"/>
  <c r="T1221" i="16" s="1"/>
  <c r="S996" i="16"/>
  <c r="T996" i="16" s="1"/>
  <c r="R1201" i="16"/>
  <c r="S316" i="16"/>
  <c r="T316" i="16" s="1"/>
  <c r="S365" i="16"/>
  <c r="T365" i="16" s="1"/>
  <c r="R568" i="16"/>
  <c r="S925" i="16"/>
  <c r="S1137" i="16"/>
  <c r="S1087" i="16"/>
  <c r="T1087" i="16" s="1"/>
  <c r="U1087" i="16" s="1"/>
  <c r="S1190" i="16"/>
  <c r="T1190" i="16" s="1"/>
  <c r="S1227" i="16"/>
  <c r="T1227" i="16" s="1"/>
  <c r="U1227" i="16" s="1"/>
  <c r="R392" i="16"/>
  <c r="V926" i="16"/>
  <c r="AZ14" i="16"/>
  <c r="R6" i="16"/>
  <c r="V53" i="16"/>
  <c r="R83" i="16"/>
  <c r="R73" i="16"/>
  <c r="S82" i="16"/>
  <c r="T82" i="16" s="1"/>
  <c r="U82" i="16" s="1"/>
  <c r="S120" i="16"/>
  <c r="R159" i="16"/>
  <c r="V306" i="16"/>
  <c r="V286" i="16"/>
  <c r="R428" i="16"/>
  <c r="V334" i="16"/>
  <c r="V350" i="16"/>
  <c r="V362" i="16"/>
  <c r="S414" i="16"/>
  <c r="T414" i="16" s="1"/>
  <c r="U414" i="16" s="1"/>
  <c r="R490" i="16"/>
  <c r="S466" i="16"/>
  <c r="T466" i="16" s="1"/>
  <c r="U466" i="16" s="1"/>
  <c r="S543" i="16"/>
  <c r="T543" i="16" s="1"/>
  <c r="U543" i="16" s="1"/>
  <c r="R573" i="16"/>
  <c r="V568" i="16"/>
  <c r="V645" i="16"/>
  <c r="R692" i="16"/>
  <c r="S637" i="16"/>
  <c r="V849" i="16"/>
  <c r="V882" i="16"/>
  <c r="S924" i="16"/>
  <c r="T924" i="16" s="1"/>
  <c r="U924" i="16" s="1"/>
  <c r="V1005" i="16"/>
  <c r="R1037" i="16"/>
  <c r="R1141" i="16"/>
  <c r="V1223" i="16"/>
  <c r="S1180" i="16"/>
  <c r="T1180" i="16" s="1"/>
  <c r="U1180" i="16" s="1"/>
  <c r="R1167" i="16"/>
  <c r="S1231" i="16"/>
  <c r="T1231" i="16" s="1"/>
  <c r="U1231" i="16" s="1"/>
  <c r="S428" i="16"/>
  <c r="T428" i="16" s="1"/>
  <c r="S506" i="16"/>
  <c r="T506" i="16" s="1"/>
  <c r="S1059" i="16"/>
  <c r="V1073" i="16"/>
  <c r="R1078" i="16"/>
  <c r="AZ21" i="16"/>
  <c r="S13" i="16"/>
  <c r="T13" i="16" s="1"/>
  <c r="U13" i="16" s="1"/>
  <c r="S86" i="16"/>
  <c r="S91" i="16"/>
  <c r="V83" i="16"/>
  <c r="S73" i="16"/>
  <c r="R82" i="16"/>
  <c r="R120" i="16"/>
  <c r="S145" i="16"/>
  <c r="T145" i="16" s="1"/>
  <c r="U145" i="16" s="1"/>
  <c r="V159" i="16"/>
  <c r="S204" i="16"/>
  <c r="T204" i="16" s="1"/>
  <c r="U204" i="16" s="1"/>
  <c r="S234" i="16"/>
  <c r="T234" i="16" s="1"/>
  <c r="U234" i="16" s="1"/>
  <c r="S286" i="16"/>
  <c r="T286" i="16" s="1"/>
  <c r="U286" i="16" s="1"/>
  <c r="V506" i="16"/>
  <c r="R414" i="16"/>
  <c r="V406" i="16"/>
  <c r="S480" i="16"/>
  <c r="T480" i="16" s="1"/>
  <c r="R466" i="16"/>
  <c r="R576" i="16"/>
  <c r="R637" i="16"/>
  <c r="S717" i="16"/>
  <c r="T717" i="16" s="1"/>
  <c r="S746" i="16"/>
  <c r="T746" i="16" s="1"/>
  <c r="U746" i="16" s="1"/>
  <c r="S782" i="16"/>
  <c r="T782" i="16" s="1"/>
  <c r="S882" i="16"/>
  <c r="T882" i="16" s="1"/>
  <c r="U882" i="16" s="1"/>
  <c r="R924" i="16"/>
  <c r="R1035" i="16"/>
  <c r="R1180" i="16"/>
  <c r="V1167" i="16"/>
  <c r="R1231" i="16"/>
  <c r="R853" i="16"/>
  <c r="V1078" i="16"/>
  <c r="V27" i="16"/>
  <c r="R13" i="16"/>
  <c r="R53" i="16"/>
  <c r="R86" i="16"/>
  <c r="S78" i="16"/>
  <c r="T78" i="16" s="1"/>
  <c r="V116" i="16"/>
  <c r="R145" i="16"/>
  <c r="R154" i="16"/>
  <c r="R224" i="16"/>
  <c r="S281" i="16"/>
  <c r="T281" i="16" s="1"/>
  <c r="V257" i="16"/>
  <c r="S306" i="16"/>
  <c r="T306" i="16" s="1"/>
  <c r="U306" i="16" s="1"/>
  <c r="R286" i="16"/>
  <c r="V337" i="16"/>
  <c r="S350" i="16"/>
  <c r="T350" i="16" s="1"/>
  <c r="R434" i="16"/>
  <c r="V421" i="16"/>
  <c r="V699" i="16"/>
  <c r="R782" i="16"/>
  <c r="S849" i="16"/>
  <c r="T849" i="16" s="1"/>
  <c r="U849" i="16" s="1"/>
  <c r="S982" i="16"/>
  <c r="T982" i="16" s="1"/>
  <c r="U982" i="16" s="1"/>
  <c r="R1005" i="16"/>
  <c r="V886" i="16"/>
  <c r="V1083" i="16"/>
  <c r="V1190" i="16"/>
  <c r="S1167" i="16"/>
  <c r="T1167" i="16" s="1"/>
  <c r="V360" i="16"/>
  <c r="V910" i="16"/>
  <c r="V13" i="16"/>
  <c r="S874" i="16"/>
  <c r="S1083" i="16"/>
  <c r="T1083" i="16" s="1"/>
  <c r="U1083" i="16" s="1"/>
  <c r="V367" i="16"/>
  <c r="S659" i="16"/>
  <c r="T659" i="16" s="1"/>
  <c r="U659" i="16" s="1"/>
  <c r="V66" i="16"/>
  <c r="V33" i="16"/>
  <c r="S66" i="16"/>
  <c r="T66" i="16" s="1"/>
  <c r="U66" i="16" s="1"/>
  <c r="S337" i="16"/>
  <c r="T337" i="16" s="1"/>
  <c r="S699" i="16"/>
  <c r="T699" i="16" s="1"/>
  <c r="U699" i="16" s="1"/>
  <c r="S886" i="16"/>
  <c r="T886" i="16" s="1"/>
  <c r="U886" i="16" s="1"/>
  <c r="V36" i="16"/>
  <c r="S434" i="16"/>
  <c r="R659" i="16"/>
  <c r="V86" i="16"/>
  <c r="V907" i="16"/>
  <c r="AZ46" i="16"/>
  <c r="S367" i="16"/>
  <c r="T367" i="16" s="1"/>
  <c r="U367" i="16" s="1"/>
  <c r="V259" i="16"/>
  <c r="U437" i="16"/>
  <c r="S421" i="16"/>
  <c r="T421" i="16" s="1"/>
  <c r="U421" i="16" s="1"/>
  <c r="V453" i="16"/>
  <c r="V502" i="16"/>
  <c r="V818" i="16"/>
  <c r="R874" i="16"/>
  <c r="AZ53" i="16"/>
  <c r="AZ54" i="16"/>
  <c r="R9" i="16"/>
  <c r="V6" i="16"/>
  <c r="S140" i="16"/>
  <c r="T140" i="16" s="1"/>
  <c r="S177" i="16"/>
  <c r="T177" i="16" s="1"/>
  <c r="U177" i="16" s="1"/>
  <c r="V166" i="16"/>
  <c r="S310" i="16"/>
  <c r="T310" i="16" s="1"/>
  <c r="S364" i="16"/>
  <c r="T364" i="16" s="1"/>
  <c r="V434" i="16"/>
  <c r="S462" i="16"/>
  <c r="T462" i="16" s="1"/>
  <c r="U462" i="16" s="1"/>
  <c r="R443" i="16"/>
  <c r="S629" i="16"/>
  <c r="T629" i="16" s="1"/>
  <c r="V664" i="16"/>
  <c r="S677" i="16"/>
  <c r="S692" i="16"/>
  <c r="T692" i="16" s="1"/>
  <c r="U692" i="16" s="1"/>
  <c r="S702" i="16"/>
  <c r="T702" i="16" s="1"/>
  <c r="V747" i="16"/>
  <c r="V809" i="16"/>
  <c r="S910" i="16"/>
  <c r="T910" i="16" s="1"/>
  <c r="V874" i="16"/>
  <c r="S907" i="16"/>
  <c r="T907" i="16" s="1"/>
  <c r="V1035" i="16"/>
  <c r="V914" i="16"/>
  <c r="R1105" i="16"/>
  <c r="S36" i="16"/>
  <c r="T36" i="16" s="1"/>
  <c r="V281" i="16"/>
  <c r="S388" i="16"/>
  <c r="T388" i="16" s="1"/>
  <c r="V113" i="16"/>
  <c r="S113" i="16"/>
  <c r="T113" i="16" s="1"/>
  <c r="U113" i="16" s="1"/>
  <c r="S166" i="16"/>
  <c r="T166" i="16" s="1"/>
  <c r="U166" i="16" s="1"/>
  <c r="V490" i="16"/>
  <c r="S472" i="16"/>
  <c r="T472" i="16" s="1"/>
  <c r="S620" i="16"/>
  <c r="T620" i="16" s="1"/>
  <c r="R677" i="16"/>
  <c r="V1037" i="16"/>
  <c r="V1141" i="16"/>
  <c r="V310" i="16"/>
  <c r="S490" i="16"/>
  <c r="T490" i="16" s="1"/>
  <c r="V781" i="16"/>
  <c r="S1240" i="16"/>
  <c r="R240" i="16"/>
  <c r="R773" i="16"/>
  <c r="R192" i="16"/>
  <c r="S212" i="16"/>
  <c r="T212" i="16" s="1"/>
  <c r="U212" i="16" s="1"/>
  <c r="S583" i="16"/>
  <c r="T583" i="16" s="1"/>
  <c r="V734" i="16"/>
  <c r="V801" i="16"/>
  <c r="R814" i="16"/>
  <c r="V966" i="16"/>
  <c r="V965" i="16"/>
  <c r="S1038" i="16"/>
  <c r="T1038" i="16" s="1"/>
  <c r="U1038" i="16" s="1"/>
  <c r="R1072" i="16"/>
  <c r="R1099" i="16"/>
  <c r="R1075" i="16"/>
  <c r="R1135" i="16"/>
  <c r="V1183" i="16"/>
  <c r="R479" i="16"/>
  <c r="S781" i="16"/>
  <c r="R998" i="16"/>
  <c r="AZ3" i="16"/>
  <c r="AZ60" i="16"/>
  <c r="S65" i="16"/>
  <c r="T65" i="16" s="1"/>
  <c r="V97" i="16"/>
  <c r="V150" i="16"/>
  <c r="S453" i="16"/>
  <c r="T453" i="16" s="1"/>
  <c r="S552" i="16"/>
  <c r="T552" i="16" s="1"/>
  <c r="S576" i="16"/>
  <c r="T576" i="16" s="1"/>
  <c r="V556" i="16"/>
  <c r="U760" i="16"/>
  <c r="S713" i="16"/>
  <c r="T713" i="16" s="1"/>
  <c r="U713" i="16" s="1"/>
  <c r="S750" i="16"/>
  <c r="T750" i="16" s="1"/>
  <c r="U750" i="16" s="1"/>
  <c r="V1038" i="16"/>
  <c r="V1100" i="16"/>
  <c r="V1055" i="16"/>
  <c r="S1121" i="16"/>
  <c r="S468" i="16"/>
  <c r="V21" i="16"/>
  <c r="V108" i="16"/>
  <c r="S266" i="16"/>
  <c r="T266" i="16" s="1"/>
  <c r="V295" i="16"/>
  <c r="R397" i="16"/>
  <c r="V552" i="16"/>
  <c r="R552" i="16"/>
  <c r="R774" i="16"/>
  <c r="V889" i="16"/>
  <c r="V1029" i="16"/>
  <c r="R1100" i="16"/>
  <c r="U845" i="16"/>
  <c r="S4" i="16"/>
  <c r="T4" i="16" s="1"/>
  <c r="AZ32" i="16"/>
  <c r="R4" i="16"/>
  <c r="V25" i="16"/>
  <c r="V104" i="16"/>
  <c r="V99" i="16"/>
  <c r="R654" i="16"/>
  <c r="V654" i="16"/>
  <c r="S820" i="16"/>
  <c r="T820" i="16" s="1"/>
  <c r="U820" i="16" s="1"/>
  <c r="R820" i="16"/>
  <c r="S1054" i="16"/>
  <c r="T1054" i="16" s="1"/>
  <c r="R182" i="16"/>
  <c r="V182" i="16"/>
  <c r="V436" i="16"/>
  <c r="S436" i="16"/>
  <c r="T436" i="16" s="1"/>
  <c r="R852" i="16"/>
  <c r="S852" i="16"/>
  <c r="T852" i="16" s="1"/>
  <c r="V852" i="16"/>
  <c r="R934" i="16"/>
  <c r="S934" i="16"/>
  <c r="T934" i="16" s="1"/>
  <c r="V934" i="16"/>
  <c r="R1016" i="16"/>
  <c r="V1016" i="16"/>
  <c r="S514" i="16"/>
  <c r="T514" i="16" s="1"/>
  <c r="R514" i="16"/>
  <c r="V514" i="16"/>
  <c r="S564" i="16"/>
  <c r="T564" i="16" s="1"/>
  <c r="R564" i="16"/>
  <c r="V564" i="16"/>
  <c r="S665" i="16"/>
  <c r="T665" i="16" s="1"/>
  <c r="S604" i="16"/>
  <c r="T604" i="16" s="1"/>
  <c r="V604" i="16"/>
  <c r="V670" i="16"/>
  <c r="R888" i="16"/>
  <c r="V79" i="16"/>
  <c r="R548" i="16"/>
  <c r="V548" i="16"/>
  <c r="S562" i="16"/>
  <c r="T562" i="16" s="1"/>
  <c r="U562" i="16" s="1"/>
  <c r="V562" i="16"/>
  <c r="V700" i="16"/>
  <c r="R700" i="16"/>
  <c r="S700" i="16"/>
  <c r="T700" i="16" s="1"/>
  <c r="U700" i="16" s="1"/>
  <c r="S869" i="16"/>
  <c r="T869" i="16" s="1"/>
  <c r="V869" i="16"/>
  <c r="R869" i="16"/>
  <c r="R55" i="16"/>
  <c r="V55" i="16"/>
  <c r="R214" i="16"/>
  <c r="V214" i="16"/>
  <c r="V15" i="16"/>
  <c r="S15" i="16"/>
  <c r="T15" i="16" s="1"/>
  <c r="U15" i="16" s="1"/>
  <c r="V1214" i="16"/>
  <c r="S1214" i="16"/>
  <c r="T1214" i="16" s="1"/>
  <c r="R1214" i="16"/>
  <c r="S454" i="16"/>
  <c r="T454" i="16" s="1"/>
  <c r="V665" i="16"/>
  <c r="R1054" i="16"/>
  <c r="S279" i="16"/>
  <c r="R279" i="16"/>
  <c r="V737" i="16"/>
  <c r="R415" i="16"/>
  <c r="S415" i="16"/>
  <c r="T415" i="16" s="1"/>
  <c r="V732" i="16"/>
  <c r="S732" i="16"/>
  <c r="T732" i="16" s="1"/>
  <c r="U732" i="16" s="1"/>
  <c r="R732" i="16"/>
  <c r="R358" i="16"/>
  <c r="S358" i="16"/>
  <c r="T358" i="16" s="1"/>
  <c r="V463" i="16"/>
  <c r="R463" i="16"/>
  <c r="S299" i="16"/>
  <c r="T299" i="16" s="1"/>
  <c r="V299" i="16"/>
  <c r="R767" i="16"/>
  <c r="S767" i="16"/>
  <c r="T767" i="16" s="1"/>
  <c r="U767" i="16" s="1"/>
  <c r="R635" i="16"/>
  <c r="S635" i="16"/>
  <c r="T635" i="16" s="1"/>
  <c r="V635" i="16"/>
  <c r="S860" i="16"/>
  <c r="T860" i="16" s="1"/>
  <c r="V860" i="16"/>
  <c r="S1019" i="16"/>
  <c r="T1019" i="16" s="1"/>
  <c r="V1218" i="16"/>
  <c r="R1218" i="16"/>
  <c r="S1218" i="16"/>
  <c r="R15" i="16"/>
  <c r="V358" i="16"/>
  <c r="R454" i="16"/>
  <c r="V377" i="16"/>
  <c r="V571" i="16"/>
  <c r="S548" i="16"/>
  <c r="T548" i="16" s="1"/>
  <c r="R665" i="16"/>
  <c r="V1197" i="16"/>
  <c r="S1197" i="16"/>
  <c r="T1197" i="16" s="1"/>
  <c r="U1197" i="16" s="1"/>
  <c r="S213" i="16"/>
  <c r="T213" i="16" s="1"/>
  <c r="V213" i="16"/>
  <c r="S182" i="16"/>
  <c r="T182" i="16" s="1"/>
  <c r="R267" i="16"/>
  <c r="S267" i="16"/>
  <c r="R227" i="16"/>
  <c r="S227" i="16"/>
  <c r="T227" i="16" s="1"/>
  <c r="U227" i="16" s="1"/>
  <c r="V262" i="16"/>
  <c r="R262" i="16"/>
  <c r="S262" i="16"/>
  <c r="T262" i="16" s="1"/>
  <c r="R273" i="16"/>
  <c r="S273" i="16"/>
  <c r="R277" i="16"/>
  <c r="S277" i="16"/>
  <c r="T277" i="16" s="1"/>
  <c r="S339" i="16"/>
  <c r="T339" i="16" s="1"/>
  <c r="U339" i="16" s="1"/>
  <c r="V339" i="16"/>
  <c r="S254" i="16"/>
  <c r="T254" i="16" s="1"/>
  <c r="U254" i="16" s="1"/>
  <c r="V254" i="16"/>
  <c r="V736" i="16"/>
  <c r="R736" i="16"/>
  <c r="R52" i="16"/>
  <c r="S52" i="16"/>
  <c r="T52" i="16" s="1"/>
  <c r="V52" i="16"/>
  <c r="V149" i="16"/>
  <c r="R149" i="16"/>
  <c r="S149" i="16"/>
  <c r="T149" i="16" s="1"/>
  <c r="R230" i="16"/>
  <c r="S230" i="16"/>
  <c r="T230" i="16" s="1"/>
  <c r="V492" i="16"/>
  <c r="R492" i="16"/>
  <c r="S492" i="16"/>
  <c r="T492" i="16" s="1"/>
  <c r="S593" i="16"/>
  <c r="T593" i="16" s="1"/>
  <c r="R1230" i="16"/>
  <c r="S1230" i="16"/>
  <c r="T1230" i="16" s="1"/>
  <c r="R185" i="16"/>
  <c r="S185" i="16"/>
  <c r="R719" i="16"/>
  <c r="S719" i="16"/>
  <c r="T719" i="16" s="1"/>
  <c r="R942" i="16"/>
  <c r="V942" i="16"/>
  <c r="S942" i="16"/>
  <c r="T942" i="16" s="1"/>
  <c r="V185" i="16"/>
  <c r="R299" i="16"/>
  <c r="V487" i="16"/>
  <c r="S486" i="16"/>
  <c r="S888" i="16"/>
  <c r="T888" i="16" s="1"/>
  <c r="S1118" i="16"/>
  <c r="T1118" i="16" s="1"/>
  <c r="R172" i="16"/>
  <c r="V172" i="16"/>
  <c r="R180" i="16"/>
  <c r="S180" i="16"/>
  <c r="T180" i="16" s="1"/>
  <c r="V148" i="16"/>
  <c r="R148" i="16"/>
  <c r="S148" i="16"/>
  <c r="V917" i="16"/>
  <c r="R917" i="16"/>
  <c r="V1104" i="16"/>
  <c r="R1104" i="16"/>
  <c r="S1104" i="16"/>
  <c r="T1104" i="16" s="1"/>
  <c r="V1080" i="16"/>
  <c r="R1080" i="16"/>
  <c r="S1080" i="16"/>
  <c r="T1080" i="16" s="1"/>
  <c r="V1092" i="16"/>
  <c r="V1172" i="16"/>
  <c r="R1172" i="16"/>
  <c r="S1172" i="16"/>
  <c r="V474" i="16"/>
  <c r="R474" i="16"/>
  <c r="S632" i="16"/>
  <c r="T632" i="16" s="1"/>
  <c r="V632" i="16"/>
  <c r="R632" i="16"/>
  <c r="S876" i="16"/>
  <c r="T876" i="16" s="1"/>
  <c r="R876" i="16"/>
  <c r="V876" i="16"/>
  <c r="V1115" i="16"/>
  <c r="R3" i="16"/>
  <c r="S3" i="16"/>
  <c r="T3" i="16" s="1"/>
  <c r="U3" i="16" s="1"/>
  <c r="R357" i="16"/>
  <c r="R625" i="16"/>
  <c r="V625" i="16"/>
  <c r="R359" i="16"/>
  <c r="S359" i="16"/>
  <c r="T359" i="16" s="1"/>
  <c r="V359" i="16"/>
  <c r="V784" i="16"/>
  <c r="S784" i="16"/>
  <c r="T784" i="16" s="1"/>
  <c r="R784" i="16"/>
  <c r="S55" i="16"/>
  <c r="T55" i="16" s="1"/>
  <c r="R486" i="16"/>
  <c r="S474" i="16"/>
  <c r="U393" i="16"/>
  <c r="R860" i="16"/>
  <c r="V888" i="16"/>
  <c r="V112" i="16"/>
  <c r="R47" i="16"/>
  <c r="S47" i="16"/>
  <c r="T47" i="16" s="1"/>
  <c r="V47" i="16"/>
  <c r="R211" i="16"/>
  <c r="R258" i="16"/>
  <c r="S258" i="16"/>
  <c r="T258" i="16" s="1"/>
  <c r="U258" i="16" s="1"/>
  <c r="R160" i="16"/>
  <c r="V160" i="16"/>
  <c r="R290" i="16"/>
  <c r="S290" i="16"/>
  <c r="T290" i="16" s="1"/>
  <c r="S312" i="16"/>
  <c r="T312" i="16" s="1"/>
  <c r="U312" i="16" s="1"/>
  <c r="V312" i="16"/>
  <c r="S79" i="16"/>
  <c r="T79" i="16" s="1"/>
  <c r="R436" i="16"/>
  <c r="R604" i="16"/>
  <c r="S625" i="16"/>
  <c r="T625" i="16" s="1"/>
  <c r="S1016" i="16"/>
  <c r="T1016" i="16" s="1"/>
  <c r="V1230" i="16"/>
  <c r="R85" i="16"/>
  <c r="S85" i="16"/>
  <c r="T85" i="16" s="1"/>
  <c r="V189" i="16"/>
  <c r="R189" i="16"/>
  <c r="V260" i="16"/>
  <c r="S260" i="16"/>
  <c r="T260" i="16" s="1"/>
  <c r="R272" i="16"/>
  <c r="S272" i="16"/>
  <c r="T272" i="16" s="1"/>
  <c r="R451" i="16"/>
  <c r="S451" i="16"/>
  <c r="R484" i="16"/>
  <c r="U484" i="16"/>
  <c r="S844" i="16"/>
  <c r="T844" i="16" s="1"/>
  <c r="R844" i="16"/>
  <c r="S817" i="16"/>
  <c r="T817" i="16" s="1"/>
  <c r="U817" i="16" s="1"/>
  <c r="V817" i="16"/>
  <c r="R817" i="16"/>
  <c r="V922" i="16"/>
  <c r="S896" i="16"/>
  <c r="T896" i="16" s="1"/>
  <c r="V896" i="16"/>
  <c r="R958" i="16"/>
  <c r="V958" i="16"/>
  <c r="V937" i="16"/>
  <c r="V990" i="16"/>
  <c r="S990" i="16"/>
  <c r="V415" i="16"/>
  <c r="V820" i="16"/>
  <c r="V1054" i="16"/>
  <c r="S467" i="16"/>
  <c r="T467" i="16" s="1"/>
  <c r="V467" i="16"/>
  <c r="S435" i="16"/>
  <c r="T435" i="16" s="1"/>
  <c r="V435" i="16"/>
  <c r="R79" i="16"/>
  <c r="S463" i="16"/>
  <c r="T463" i="16" s="1"/>
  <c r="S214" i="16"/>
  <c r="T214" i="16" s="1"/>
  <c r="R562" i="16"/>
  <c r="V1019" i="16"/>
  <c r="S1115" i="16"/>
  <c r="T1115" i="16" s="1"/>
  <c r="U1115" i="16" s="1"/>
  <c r="V1187" i="16"/>
  <c r="R24" i="16"/>
  <c r="U40" i="16"/>
  <c r="AZ71" i="16"/>
  <c r="R81" i="16"/>
  <c r="S108" i="16"/>
  <c r="T108" i="16" s="1"/>
  <c r="S183" i="16"/>
  <c r="T183" i="16" s="1"/>
  <c r="R409" i="16"/>
  <c r="R472" i="16"/>
  <c r="V509" i="16"/>
  <c r="V417" i="16"/>
  <c r="V576" i="16"/>
  <c r="R555" i="16"/>
  <c r="S906" i="16"/>
  <c r="T906" i="16" s="1"/>
  <c r="S1017" i="16"/>
  <c r="T1017" i="16" s="1"/>
  <c r="S1169" i="16"/>
  <c r="V24" i="16"/>
  <c r="V81" i="16"/>
  <c r="R97" i="16"/>
  <c r="V122" i="16"/>
  <c r="V388" i="16"/>
  <c r="V620" i="16"/>
  <c r="V707" i="16"/>
  <c r="R906" i="16"/>
  <c r="V925" i="16"/>
  <c r="R1017" i="16"/>
  <c r="V962" i="16"/>
  <c r="R1169" i="16"/>
  <c r="S1187" i="16"/>
  <c r="T1187" i="16" s="1"/>
  <c r="S118" i="16"/>
  <c r="AZ13" i="16"/>
  <c r="AZ9" i="16"/>
  <c r="V443" i="16"/>
  <c r="S509" i="16"/>
  <c r="V1085" i="16"/>
  <c r="V1169" i="16"/>
  <c r="U1217" i="16"/>
  <c r="V336" i="16"/>
  <c r="R497" i="16"/>
  <c r="U822" i="16"/>
  <c r="U745" i="16"/>
  <c r="V168" i="16"/>
  <c r="R109" i="16"/>
  <c r="V217" i="16"/>
  <c r="S161" i="16"/>
  <c r="T161" i="16" s="1"/>
  <c r="V197" i="16"/>
  <c r="V317" i="16"/>
  <c r="S419" i="16"/>
  <c r="T419" i="16" s="1"/>
  <c r="R161" i="16"/>
  <c r="S217" i="16"/>
  <c r="T217" i="16" s="1"/>
  <c r="R339" i="16"/>
  <c r="R10" i="16"/>
  <c r="S75" i="16"/>
  <c r="T75" i="16" s="1"/>
  <c r="S317" i="16"/>
  <c r="T317" i="16" s="1"/>
  <c r="S654" i="16"/>
  <c r="T654" i="16" s="1"/>
  <c r="S670" i="16"/>
  <c r="T670" i="16" s="1"/>
  <c r="R670" i="16"/>
  <c r="R1118" i="16"/>
  <c r="R194" i="16"/>
  <c r="V194" i="16"/>
  <c r="R532" i="16"/>
  <c r="V532" i="16"/>
  <c r="S532" i="16"/>
  <c r="T532" i="16" s="1"/>
  <c r="R45" i="16"/>
  <c r="S168" i="16"/>
  <c r="V971" i="16"/>
  <c r="R971" i="16"/>
  <c r="S1113" i="16"/>
  <c r="T1113" i="16" s="1"/>
  <c r="R843" i="16"/>
  <c r="U146" i="16"/>
  <c r="S17" i="16"/>
  <c r="V45" i="16"/>
  <c r="S135" i="16"/>
  <c r="T135" i="16" s="1"/>
  <c r="R207" i="16"/>
  <c r="R208" i="16"/>
  <c r="R284" i="16"/>
  <c r="R798" i="16"/>
  <c r="V790" i="16"/>
  <c r="R864" i="16"/>
  <c r="V1039" i="16"/>
  <c r="R1170" i="16"/>
  <c r="V1196" i="16"/>
  <c r="AZ17" i="16"/>
  <c r="AZ20" i="16"/>
  <c r="V1002" i="16"/>
  <c r="R17" i="16"/>
  <c r="V75" i="16"/>
  <c r="R135" i="16"/>
  <c r="S197" i="16"/>
  <c r="T197" i="16" s="1"/>
  <c r="V208" i="16"/>
  <c r="S225" i="16"/>
  <c r="T225" i="16" s="1"/>
  <c r="V284" i="16"/>
  <c r="S401" i="16"/>
  <c r="T401" i="16" s="1"/>
  <c r="S550" i="16"/>
  <c r="T550" i="16" s="1"/>
  <c r="V726" i="16"/>
  <c r="V798" i="16"/>
  <c r="S1015" i="16"/>
  <c r="T1015" i="16" s="1"/>
  <c r="U1015" i="16" s="1"/>
  <c r="R107" i="16"/>
  <c r="S10" i="16"/>
  <c r="T10" i="16" s="1"/>
  <c r="S109" i="16"/>
  <c r="V135" i="16"/>
  <c r="V137" i="16"/>
  <c r="R398" i="16"/>
  <c r="S447" i="16"/>
  <c r="T447" i="16" s="1"/>
  <c r="R401" i="16"/>
  <c r="V623" i="16"/>
  <c r="S726" i="16"/>
  <c r="T726" i="16" s="1"/>
  <c r="U847" i="16"/>
  <c r="S774" i="16"/>
  <c r="R889" i="16"/>
  <c r="S1039" i="16"/>
  <c r="T1039" i="16" s="1"/>
  <c r="U1039" i="16" s="1"/>
  <c r="S1170" i="16"/>
  <c r="T1170" i="16" s="1"/>
  <c r="S1196" i="16"/>
  <c r="T1196" i="16" s="1"/>
  <c r="V10" i="16"/>
  <c r="V247" i="16"/>
  <c r="V326" i="16"/>
  <c r="V447" i="16"/>
  <c r="S557" i="16"/>
  <c r="T557" i="16" s="1"/>
  <c r="S623" i="16"/>
  <c r="R750" i="16"/>
  <c r="R847" i="16"/>
  <c r="V774" i="16"/>
  <c r="S950" i="16"/>
  <c r="T950" i="16" s="1"/>
  <c r="V1045" i="16"/>
  <c r="S156" i="16"/>
  <c r="T156" i="16" s="1"/>
  <c r="V207" i="16"/>
  <c r="S184" i="16"/>
  <c r="S137" i="16"/>
  <c r="T137" i="16" s="1"/>
  <c r="R326" i="16"/>
  <c r="S394" i="16"/>
  <c r="T394" i="16" s="1"/>
  <c r="S455" i="16"/>
  <c r="T455" i="16" s="1"/>
  <c r="V587" i="16"/>
  <c r="R557" i="16"/>
  <c r="R587" i="16"/>
  <c r="V750" i="16"/>
  <c r="S770" i="16"/>
  <c r="T770" i="16" s="1"/>
  <c r="V864" i="16"/>
  <c r="V950" i="16"/>
  <c r="V17" i="16"/>
  <c r="R156" i="16"/>
  <c r="R184" i="16"/>
  <c r="S247" i="16"/>
  <c r="T247" i="16" s="1"/>
  <c r="R225" i="16"/>
  <c r="R394" i="16"/>
  <c r="R455" i="16"/>
  <c r="R550" i="16"/>
  <c r="S790" i="16"/>
  <c r="T790" i="16" s="1"/>
  <c r="S864" i="16"/>
  <c r="T864" i="16" s="1"/>
  <c r="V184" i="16"/>
  <c r="S284" i="16"/>
  <c r="T284" i="16" s="1"/>
  <c r="U565" i="16"/>
  <c r="V1015" i="16"/>
  <c r="V30" i="16"/>
  <c r="S112" i="16"/>
  <c r="T112" i="16" s="1"/>
  <c r="R256" i="16"/>
  <c r="V691" i="16"/>
  <c r="S884" i="16"/>
  <c r="T884" i="16" s="1"/>
  <c r="S826" i="16"/>
  <c r="T826" i="16" s="1"/>
  <c r="V973" i="16"/>
  <c r="V904" i="16"/>
  <c r="V1023" i="16"/>
  <c r="R1216" i="16"/>
  <c r="S513" i="16"/>
  <c r="S25" i="16"/>
  <c r="T25" i="16" s="1"/>
  <c r="S125" i="16"/>
  <c r="T125" i="16" s="1"/>
  <c r="R112" i="16"/>
  <c r="S211" i="16"/>
  <c r="T211" i="16" s="1"/>
  <c r="S172" i="16"/>
  <c r="T172" i="16" s="1"/>
  <c r="U265" i="16"/>
  <c r="U289" i="16"/>
  <c r="S377" i="16"/>
  <c r="T377" i="16" s="1"/>
  <c r="S648" i="16"/>
  <c r="T648" i="16" s="1"/>
  <c r="V901" i="16"/>
  <c r="R826" i="16"/>
  <c r="S1123" i="16"/>
  <c r="V1062" i="16"/>
  <c r="V1203" i="16"/>
  <c r="R513" i="16"/>
  <c r="V643" i="16"/>
  <c r="S30" i="16"/>
  <c r="T30" i="16" s="1"/>
  <c r="V171" i="16"/>
  <c r="R319" i="16"/>
  <c r="R648" i="16"/>
  <c r="S691" i="16"/>
  <c r="T691" i="16" s="1"/>
  <c r="R706" i="16"/>
  <c r="S973" i="16"/>
  <c r="T973" i="16" s="1"/>
  <c r="S904" i="16"/>
  <c r="T904" i="16" s="1"/>
  <c r="R1022" i="16"/>
  <c r="R1123" i="16"/>
  <c r="V273" i="16"/>
  <c r="S643" i="16"/>
  <c r="T643" i="16" s="1"/>
  <c r="V56" i="16"/>
  <c r="V211" i="16"/>
  <c r="V319" i="16"/>
  <c r="U429" i="16"/>
  <c r="V690" i="16"/>
  <c r="S581" i="16"/>
  <c r="T581" i="16" s="1"/>
  <c r="V648" i="16"/>
  <c r="V706" i="16"/>
  <c r="S901" i="16"/>
  <c r="T901" i="16" s="1"/>
  <c r="U901" i="16" s="1"/>
  <c r="S929" i="16"/>
  <c r="T929" i="16" s="1"/>
  <c r="S1084" i="16"/>
  <c r="T1084" i="16" s="1"/>
  <c r="S1022" i="16"/>
  <c r="T1022" i="16" s="1"/>
  <c r="S1091" i="16"/>
  <c r="T1091" i="16" s="1"/>
  <c r="R1062" i="16"/>
  <c r="S1210" i="16"/>
  <c r="T1210" i="16" s="1"/>
  <c r="U1209" i="16"/>
  <c r="R643" i="16"/>
  <c r="S672" i="16"/>
  <c r="T672" i="16" s="1"/>
  <c r="S171" i="16"/>
  <c r="T171" i="16" s="1"/>
  <c r="R187" i="16"/>
  <c r="S278" i="16"/>
  <c r="T278" i="16" s="1"/>
  <c r="U278" i="16" s="1"/>
  <c r="S378" i="16"/>
  <c r="T378" i="16" s="1"/>
  <c r="R581" i="16"/>
  <c r="S616" i="16"/>
  <c r="T616" i="16" s="1"/>
  <c r="R929" i="16"/>
  <c r="R1091" i="16"/>
  <c r="R1210" i="16"/>
  <c r="AZ16" i="16"/>
  <c r="S56" i="16"/>
  <c r="T56" i="16" s="1"/>
  <c r="S153" i="16"/>
  <c r="T153" i="16" s="1"/>
  <c r="V187" i="16"/>
  <c r="S237" i="16"/>
  <c r="T237" i="16" s="1"/>
  <c r="U237" i="16" s="1"/>
  <c r="R278" i="16"/>
  <c r="V256" i="16"/>
  <c r="R378" i="16"/>
  <c r="S589" i="16"/>
  <c r="T589" i="16" s="1"/>
  <c r="S721" i="16"/>
  <c r="T721" i="16" s="1"/>
  <c r="R616" i="16"/>
  <c r="V929" i="16"/>
  <c r="V1084" i="16"/>
  <c r="R1102" i="16"/>
  <c r="R153" i="16"/>
  <c r="R237" i="16"/>
  <c r="R721" i="16"/>
  <c r="R1203" i="16"/>
  <c r="V1102" i="16"/>
  <c r="U872" i="16"/>
  <c r="U188" i="16"/>
  <c r="U485" i="16"/>
  <c r="U275" i="16"/>
  <c r="U288" i="16"/>
  <c r="U88" i="16"/>
  <c r="U1185" i="16"/>
  <c r="S110" i="16"/>
  <c r="T110" i="16" s="1"/>
  <c r="U321" i="16"/>
  <c r="U338" i="16"/>
  <c r="U633" i="16"/>
  <c r="U591" i="16"/>
  <c r="S16" i="16"/>
  <c r="T16" i="16" s="1"/>
  <c r="R235" i="16"/>
  <c r="S360" i="16"/>
  <c r="T360" i="16" s="1"/>
  <c r="U84" i="16"/>
  <c r="U201" i="16"/>
  <c r="U252" i="16"/>
  <c r="U181" i="16"/>
  <c r="S163" i="16"/>
  <c r="R163" i="16"/>
  <c r="U331" i="16"/>
  <c r="U111" i="16"/>
  <c r="U293" i="16"/>
  <c r="S327" i="16"/>
  <c r="T327" i="16" s="1"/>
  <c r="V327" i="16"/>
  <c r="R835" i="16"/>
  <c r="R336" i="16"/>
  <c r="R610" i="16"/>
  <c r="S610" i="16"/>
  <c r="U205" i="16"/>
  <c r="U374" i="16"/>
  <c r="U380" i="16"/>
  <c r="U609" i="16"/>
  <c r="R375" i="16"/>
  <c r="V375" i="16"/>
  <c r="R992" i="16"/>
  <c r="U116" i="16"/>
  <c r="U134" i="16"/>
  <c r="U831" i="16"/>
  <c r="U759" i="16"/>
  <c r="U1146" i="16"/>
  <c r="U1033" i="16"/>
  <c r="U1158" i="16"/>
  <c r="S898" i="16"/>
  <c r="R898" i="16"/>
  <c r="S1025" i="16"/>
  <c r="T1025" i="16" s="1"/>
  <c r="U249" i="16"/>
  <c r="U1130" i="16"/>
  <c r="R487" i="16"/>
  <c r="R598" i="16"/>
  <c r="V598" i="16"/>
  <c r="U602" i="16"/>
  <c r="R618" i="16"/>
  <c r="V618" i="16"/>
  <c r="R1014" i="16"/>
  <c r="U147" i="16"/>
  <c r="U461" i="16"/>
  <c r="U263" i="16"/>
  <c r="S37" i="16"/>
  <c r="T37" i="16" s="1"/>
  <c r="U445" i="16"/>
  <c r="U983" i="16"/>
  <c r="S105" i="16"/>
  <c r="T105" i="16" s="1"/>
  <c r="R105" i="16"/>
  <c r="R115" i="16"/>
  <c r="S115" i="16"/>
  <c r="T115" i="16" s="1"/>
  <c r="S141" i="16"/>
  <c r="T141" i="16" s="1"/>
  <c r="R141" i="16"/>
  <c r="V165" i="16"/>
  <c r="S165" i="16"/>
  <c r="T165" i="16" s="1"/>
  <c r="R165" i="16"/>
  <c r="R469" i="16"/>
  <c r="S469" i="16"/>
  <c r="T469" i="16" s="1"/>
  <c r="R982" i="16"/>
  <c r="R1055" i="16"/>
  <c r="S1055" i="16"/>
  <c r="T1055" i="16" s="1"/>
  <c r="S995" i="16"/>
  <c r="V995" i="16"/>
  <c r="R1197" i="16"/>
  <c r="S133" i="16"/>
  <c r="T133" i="16" s="1"/>
  <c r="R133" i="16"/>
  <c r="V607" i="16"/>
  <c r="R607" i="16"/>
  <c r="V883" i="16"/>
  <c r="S883" i="16"/>
  <c r="T883" i="16" s="1"/>
  <c r="R883" i="16"/>
  <c r="R919" i="16"/>
  <c r="S919" i="16"/>
  <c r="T919" i="16" s="1"/>
  <c r="S1179" i="16"/>
  <c r="R1179" i="16"/>
  <c r="V1179" i="16"/>
  <c r="U291" i="16"/>
  <c r="U697" i="16"/>
  <c r="U777" i="16"/>
  <c r="U842" i="16"/>
  <c r="S615" i="16"/>
  <c r="T615" i="16" s="1"/>
  <c r="R615" i="16"/>
  <c r="V540" i="16"/>
  <c r="R913" i="16"/>
  <c r="S913" i="16"/>
  <c r="T913" i="16" s="1"/>
  <c r="V913" i="16"/>
  <c r="R861" i="16"/>
  <c r="V861" i="16"/>
  <c r="V916" i="16"/>
  <c r="S916" i="16"/>
  <c r="R916" i="16"/>
  <c r="V984" i="16"/>
  <c r="R897" i="16"/>
  <c r="S897" i="16"/>
  <c r="V897" i="16"/>
  <c r="V1008" i="16"/>
  <c r="R1008" i="16"/>
  <c r="V1128" i="16"/>
  <c r="U570" i="16"/>
  <c r="V601" i="16"/>
  <c r="R733" i="16"/>
  <c r="V733" i="16"/>
  <c r="R857" i="16"/>
  <c r="V857" i="16"/>
  <c r="R859" i="16"/>
  <c r="R1050" i="16"/>
  <c r="R921" i="16"/>
  <c r="S1131" i="16"/>
  <c r="V1131" i="16"/>
  <c r="S1163" i="16"/>
  <c r="V1163" i="16"/>
  <c r="R1163" i="16"/>
  <c r="U189" i="16"/>
  <c r="U318" i="16"/>
  <c r="U553" i="16"/>
  <c r="U512" i="16"/>
  <c r="U695" i="16"/>
  <c r="U894" i="16"/>
  <c r="U945" i="16"/>
  <c r="R542" i="16"/>
  <c r="S542" i="16"/>
  <c r="T542" i="16" s="1"/>
  <c r="V542" i="16"/>
  <c r="V863" i="16"/>
  <c r="V855" i="16"/>
  <c r="R1068" i="16"/>
  <c r="S1068" i="16"/>
  <c r="V1126" i="16"/>
  <c r="R1126" i="16"/>
  <c r="U1127" i="16"/>
  <c r="S61" i="16"/>
  <c r="T61" i="16" s="1"/>
  <c r="V61" i="16"/>
  <c r="V739" i="16"/>
  <c r="S690" i="16"/>
  <c r="T690" i="16" s="1"/>
  <c r="S1155" i="16"/>
  <c r="T1155" i="16" s="1"/>
  <c r="R1147" i="16"/>
  <c r="S1159" i="16"/>
  <c r="T1159" i="16" s="1"/>
  <c r="R1159" i="16"/>
  <c r="R1142" i="16"/>
  <c r="U245" i="16"/>
  <c r="U441" i="16"/>
  <c r="U686" i="16"/>
  <c r="U1103" i="16"/>
  <c r="S599" i="16"/>
  <c r="T599" i="16" s="1"/>
  <c r="R599" i="16"/>
  <c r="R675" i="16"/>
  <c r="V675" i="16"/>
  <c r="S1116" i="16"/>
  <c r="T1116" i="16" s="1"/>
  <c r="R1116" i="16"/>
  <c r="S1092" i="16"/>
  <c r="R1092" i="16"/>
  <c r="AZ62" i="16"/>
  <c r="U617" i="16"/>
  <c r="V125" i="16"/>
  <c r="R173" i="16"/>
  <c r="V173" i="16"/>
  <c r="S173" i="16"/>
  <c r="V412" i="16"/>
  <c r="S412" i="16"/>
  <c r="R606" i="16"/>
  <c r="V606" i="16"/>
  <c r="R729" i="16"/>
  <c r="V729" i="16"/>
  <c r="S905" i="16"/>
  <c r="T905" i="16" s="1"/>
  <c r="V905" i="16"/>
  <c r="S1046" i="16"/>
  <c r="R1046" i="16"/>
  <c r="V1046" i="16"/>
  <c r="V1144" i="16"/>
  <c r="S1144" i="16"/>
  <c r="T1144" i="16" s="1"/>
  <c r="R1108" i="16"/>
  <c r="S1108" i="16"/>
  <c r="R1030" i="16"/>
  <c r="S1232" i="16"/>
  <c r="T1232" i="16" s="1"/>
  <c r="V34" i="16"/>
  <c r="R34" i="16"/>
  <c r="S34" i="16"/>
  <c r="T34" i="16" s="1"/>
  <c r="V70" i="16"/>
  <c r="R70" i="16"/>
  <c r="S70" i="16"/>
  <c r="T70" i="16" s="1"/>
  <c r="V46" i="16"/>
  <c r="R46" i="16"/>
  <c r="S46" i="16"/>
  <c r="T46" i="16" s="1"/>
  <c r="S471" i="16"/>
  <c r="T471" i="16" s="1"/>
  <c r="V471" i="16"/>
  <c r="R471" i="16"/>
  <c r="R603" i="16"/>
  <c r="S603" i="16"/>
  <c r="T603" i="16" s="1"/>
  <c r="V603" i="16"/>
  <c r="R612" i="16"/>
  <c r="S612" i="16"/>
  <c r="T612" i="16" s="1"/>
  <c r="V612" i="16"/>
  <c r="R668" i="16"/>
  <c r="V668" i="16"/>
  <c r="S668" i="16"/>
  <c r="T668" i="16" s="1"/>
  <c r="V676" i="16"/>
  <c r="R676" i="16"/>
  <c r="S676" i="16"/>
  <c r="T676" i="16" s="1"/>
  <c r="R823" i="16"/>
  <c r="S823" i="16"/>
  <c r="T823" i="16" s="1"/>
  <c r="V823" i="16"/>
  <c r="R1004" i="16"/>
  <c r="S1004" i="16"/>
  <c r="T1004" i="16" s="1"/>
  <c r="V1004" i="16"/>
  <c r="R1109" i="16"/>
  <c r="S1109" i="16"/>
  <c r="T1109" i="16" s="1"/>
  <c r="V1109" i="16"/>
  <c r="S93" i="16"/>
  <c r="T93" i="16" s="1"/>
  <c r="V93" i="16"/>
  <c r="R93" i="16"/>
  <c r="S71" i="16"/>
  <c r="T71" i="16" s="1"/>
  <c r="V71" i="16"/>
  <c r="R71" i="16"/>
  <c r="R539" i="16"/>
  <c r="S539" i="16"/>
  <c r="T539" i="16" s="1"/>
  <c r="V539" i="16"/>
  <c r="V661" i="16"/>
  <c r="R661" i="16"/>
  <c r="S661" i="16"/>
  <c r="T661" i="16" s="1"/>
  <c r="R887" i="16"/>
  <c r="V887" i="16"/>
  <c r="S887" i="16"/>
  <c r="T887" i="16" s="1"/>
  <c r="R1044" i="16"/>
  <c r="S1044" i="16"/>
  <c r="T1044" i="16" s="1"/>
  <c r="V1044" i="16"/>
  <c r="S940" i="16"/>
  <c r="T940" i="16" s="1"/>
  <c r="V940" i="16"/>
  <c r="R940" i="16"/>
  <c r="R588" i="16"/>
  <c r="V588" i="16"/>
  <c r="S588" i="16"/>
  <c r="T588" i="16" s="1"/>
  <c r="S614" i="16"/>
  <c r="T614" i="16" s="1"/>
  <c r="R614" i="16"/>
  <c r="V614" i="16"/>
  <c r="V751" i="16"/>
  <c r="R751" i="16"/>
  <c r="S751" i="16"/>
  <c r="T751" i="16" s="1"/>
  <c r="U776" i="16"/>
  <c r="R879" i="16"/>
  <c r="S879" i="16"/>
  <c r="T879" i="16" s="1"/>
  <c r="V879" i="16"/>
  <c r="R1020" i="16"/>
  <c r="S1020" i="16"/>
  <c r="T1020" i="16" s="1"/>
  <c r="V1020" i="16"/>
  <c r="V964" i="16"/>
  <c r="R964" i="16"/>
  <c r="S964" i="16"/>
  <c r="T964" i="16" s="1"/>
  <c r="R989" i="16"/>
  <c r="S989" i="16"/>
  <c r="T989" i="16" s="1"/>
  <c r="V989" i="16"/>
  <c r="R1061" i="16"/>
  <c r="V1061" i="16"/>
  <c r="S1061" i="16"/>
  <c r="T1061" i="16" s="1"/>
  <c r="R499" i="16"/>
  <c r="S499" i="16"/>
  <c r="T499" i="16" s="1"/>
  <c r="V499" i="16"/>
  <c r="R596" i="16"/>
  <c r="V596" i="16"/>
  <c r="S596" i="16"/>
  <c r="T596" i="16" s="1"/>
  <c r="V743" i="16"/>
  <c r="S743" i="16"/>
  <c r="T743" i="16" s="1"/>
  <c r="R743" i="16"/>
  <c r="R807" i="16"/>
  <c r="S807" i="16"/>
  <c r="T807" i="16" s="1"/>
  <c r="V807" i="16"/>
  <c r="V866" i="16"/>
  <c r="R866" i="16"/>
  <c r="S866" i="16"/>
  <c r="T866" i="16" s="1"/>
  <c r="R815" i="16"/>
  <c r="S815" i="16"/>
  <c r="T815" i="16" s="1"/>
  <c r="V815" i="16"/>
  <c r="R1036" i="16"/>
  <c r="S1036" i="16"/>
  <c r="T1036" i="16" s="1"/>
  <c r="V1036" i="16"/>
  <c r="S948" i="16"/>
  <c r="T948" i="16" s="1"/>
  <c r="V948" i="16"/>
  <c r="R948" i="16"/>
  <c r="V1140" i="16"/>
  <c r="R1140" i="16"/>
  <c r="S1140" i="16"/>
  <c r="T1140" i="16" s="1"/>
  <c r="R1069" i="16"/>
  <c r="S1069" i="16"/>
  <c r="T1069" i="16" s="1"/>
  <c r="V1069" i="16"/>
  <c r="R1176" i="16"/>
  <c r="V1176" i="16"/>
  <c r="S1176" i="16"/>
  <c r="T1176" i="16" s="1"/>
  <c r="R1052" i="16"/>
  <c r="S1052" i="16"/>
  <c r="T1052" i="16" s="1"/>
  <c r="V1052" i="16"/>
  <c r="V1184" i="16"/>
  <c r="R1184" i="16"/>
  <c r="S1184" i="16"/>
  <c r="T1184" i="16" s="1"/>
  <c r="R1173" i="16"/>
  <c r="S1173" i="16"/>
  <c r="T1173" i="16" s="1"/>
  <c r="V1173" i="16"/>
  <c r="R1165" i="16"/>
  <c r="S1165" i="16"/>
  <c r="T1165" i="16" s="1"/>
  <c r="V1165" i="16"/>
  <c r="S130" i="16"/>
  <c r="T130" i="16" s="1"/>
  <c r="V130" i="16"/>
  <c r="R130" i="16"/>
  <c r="R215" i="16"/>
  <c r="S215" i="16"/>
  <c r="T215" i="16" s="1"/>
  <c r="V215" i="16"/>
  <c r="R628" i="16"/>
  <c r="S628" i="16"/>
  <c r="T628" i="16" s="1"/>
  <c r="V628" i="16"/>
  <c r="R1125" i="16"/>
  <c r="S1125" i="16"/>
  <c r="T1125" i="16" s="1"/>
  <c r="V1125" i="16"/>
  <c r="V1148" i="16"/>
  <c r="R1148" i="16"/>
  <c r="S1148" i="16"/>
  <c r="T1148" i="16" s="1"/>
  <c r="R1028" i="16"/>
  <c r="S1028" i="16"/>
  <c r="T1028" i="16" s="1"/>
  <c r="V1028" i="16"/>
  <c r="S1204" i="16"/>
  <c r="T1204" i="16" s="1"/>
  <c r="V1204" i="16"/>
  <c r="R1204" i="16"/>
  <c r="V216" i="16"/>
  <c r="R216" i="16"/>
  <c r="S216" i="16"/>
  <c r="T216" i="16" s="1"/>
  <c r="R683" i="16"/>
  <c r="S683" i="16"/>
  <c r="T683" i="16" s="1"/>
  <c r="V683" i="16"/>
  <c r="R839" i="16"/>
  <c r="S839" i="16"/>
  <c r="T839" i="16" s="1"/>
  <c r="V839" i="16"/>
  <c r="V891" i="16"/>
  <c r="R891" i="16"/>
  <c r="S891" i="16"/>
  <c r="T891" i="16" s="1"/>
  <c r="V890" i="16"/>
  <c r="S890" i="16"/>
  <c r="T890" i="16" s="1"/>
  <c r="R890" i="16"/>
  <c r="R1093" i="16"/>
  <c r="S1093" i="16"/>
  <c r="T1093" i="16" s="1"/>
  <c r="V1093" i="16"/>
  <c r="R523" i="16"/>
  <c r="S523" i="16"/>
  <c r="T523" i="16" s="1"/>
  <c r="V523" i="16"/>
  <c r="V685" i="16"/>
  <c r="R685" i="16"/>
  <c r="S685" i="16"/>
  <c r="T685" i="16" s="1"/>
  <c r="V867" i="16"/>
  <c r="S867" i="16"/>
  <c r="T867" i="16" s="1"/>
  <c r="R867" i="16"/>
  <c r="R1060" i="16"/>
  <c r="S1060" i="16"/>
  <c r="T1060" i="16" s="1"/>
  <c r="V1060" i="16"/>
  <c r="V988" i="16"/>
  <c r="S988" i="16"/>
  <c r="T988" i="16" s="1"/>
  <c r="R988" i="16"/>
  <c r="V1132" i="16"/>
  <c r="R1132" i="16"/>
  <c r="S1132" i="16"/>
  <c r="T1132" i="16" s="1"/>
  <c r="R1133" i="16"/>
  <c r="S1133" i="16"/>
  <c r="T1133" i="16" s="1"/>
  <c r="V1133" i="16"/>
  <c r="R1101" i="16"/>
  <c r="S1101" i="16"/>
  <c r="T1101" i="16" s="1"/>
  <c r="V1101" i="16"/>
  <c r="S1228" i="16"/>
  <c r="T1228" i="16" s="1"/>
  <c r="V1228" i="16"/>
  <c r="R1228" i="16"/>
  <c r="S1212" i="16"/>
  <c r="T1212" i="16" s="1"/>
  <c r="V1212" i="16"/>
  <c r="R1212" i="16"/>
  <c r="R119" i="16"/>
  <c r="S119" i="16"/>
  <c r="T119" i="16" s="1"/>
  <c r="V119" i="16"/>
  <c r="R164" i="16"/>
  <c r="S164" i="16"/>
  <c r="T164" i="16" s="1"/>
  <c r="V164" i="16"/>
  <c r="R580" i="16"/>
  <c r="V580" i="16"/>
  <c r="S580" i="16"/>
  <c r="T580" i="16" s="1"/>
  <c r="R572" i="16"/>
  <c r="V572" i="16"/>
  <c r="S572" i="16"/>
  <c r="T572" i="16" s="1"/>
  <c r="R660" i="16"/>
  <c r="V660" i="16"/>
  <c r="S660" i="16"/>
  <c r="T660" i="16" s="1"/>
  <c r="V727" i="16"/>
  <c r="R727" i="16"/>
  <c r="S727" i="16"/>
  <c r="T727" i="16" s="1"/>
  <c r="V875" i="16"/>
  <c r="S875" i="16"/>
  <c r="T875" i="16" s="1"/>
  <c r="R875" i="16"/>
  <c r="S1048" i="16"/>
  <c r="T1048" i="16" s="1"/>
  <c r="R1048" i="16"/>
  <c r="V1048" i="16"/>
  <c r="R1077" i="16"/>
  <c r="S1077" i="16"/>
  <c r="T1077" i="16" s="1"/>
  <c r="V1077" i="16"/>
  <c r="R1168" i="16"/>
  <c r="V1168" i="16"/>
  <c r="S1168" i="16"/>
  <c r="T1168" i="16" s="1"/>
  <c r="V1156" i="16"/>
  <c r="R1156" i="16"/>
  <c r="S1156" i="16"/>
  <c r="T1156" i="16" s="1"/>
  <c r="R1117" i="16"/>
  <c r="S1117" i="16"/>
  <c r="T1117" i="16" s="1"/>
  <c r="V1117" i="16"/>
  <c r="S1220" i="16"/>
  <c r="T1220" i="16" s="1"/>
  <c r="V1220" i="16"/>
  <c r="R1220" i="16"/>
  <c r="AZ29" i="16"/>
  <c r="AZ56" i="16"/>
  <c r="AZ2" i="16"/>
  <c r="AZ25" i="16"/>
  <c r="AZ18" i="16"/>
  <c r="AZ23" i="16"/>
  <c r="AZ36" i="16"/>
  <c r="AZ38" i="16"/>
  <c r="AZ11" i="16"/>
  <c r="AZ33" i="16"/>
  <c r="AZ26" i="16"/>
  <c r="AZ31" i="16"/>
  <c r="AZ44" i="16"/>
  <c r="AZ34" i="16"/>
  <c r="AZ65" i="16"/>
  <c r="AZ52" i="16"/>
  <c r="AZ37" i="16"/>
  <c r="AZ6" i="16"/>
  <c r="AZ70" i="16"/>
  <c r="AZ24" i="16"/>
  <c r="AZ43" i="16"/>
  <c r="AZ5" i="16"/>
  <c r="AZ69" i="16"/>
  <c r="AZ58" i="16"/>
  <c r="AZ8" i="16"/>
  <c r="AZ57" i="16"/>
  <c r="AZ41" i="16"/>
  <c r="AZ39" i="16"/>
  <c r="AZ47" i="16"/>
  <c r="AZ55" i="16"/>
  <c r="S2" i="16"/>
  <c r="T2" i="16" s="1"/>
  <c r="V2" i="16"/>
  <c r="R2" i="16"/>
  <c r="U862" i="16" l="1"/>
  <c r="U390" i="16"/>
  <c r="U346" i="16"/>
  <c r="U391" i="16"/>
  <c r="T456" i="16"/>
  <c r="U456" i="16" s="1"/>
  <c r="T1202" i="16"/>
  <c r="U1202" i="16" s="1"/>
  <c r="T424" i="16"/>
  <c r="U424" i="16" s="1"/>
  <c r="BJ26" i="16"/>
  <c r="BK26" i="16"/>
  <c r="BJ63" i="16"/>
  <c r="BK63" i="16"/>
  <c r="BJ60" i="16"/>
  <c r="BK60" i="16"/>
  <c r="BJ61" i="16"/>
  <c r="BK61" i="16"/>
  <c r="BJ69" i="16"/>
  <c r="BK69" i="16"/>
  <c r="BJ42" i="16"/>
  <c r="BK42" i="16"/>
  <c r="BJ68" i="16"/>
  <c r="BK68" i="16"/>
  <c r="BJ20" i="16"/>
  <c r="BK20" i="16"/>
  <c r="BJ21" i="16"/>
  <c r="BK21" i="16"/>
  <c r="BJ37" i="16"/>
  <c r="BK37" i="16"/>
  <c r="BJ19" i="16"/>
  <c r="BK19" i="16"/>
  <c r="BJ33" i="16"/>
  <c r="BK33" i="16"/>
  <c r="BJ71" i="16"/>
  <c r="BK71" i="16"/>
  <c r="BJ36" i="16"/>
  <c r="BK36" i="16"/>
  <c r="BJ66" i="16"/>
  <c r="BK66" i="16"/>
  <c r="BJ70" i="16"/>
  <c r="BK70" i="16"/>
  <c r="BJ30" i="16"/>
  <c r="BK30" i="16"/>
  <c r="BJ25" i="16"/>
  <c r="BK25" i="16"/>
  <c r="BJ35" i="16"/>
  <c r="BK35" i="16"/>
  <c r="BJ28" i="16"/>
  <c r="BK28" i="16"/>
  <c r="BJ43" i="16"/>
  <c r="BK43" i="16"/>
  <c r="BJ47" i="16"/>
  <c r="BK47" i="16"/>
  <c r="BJ31" i="16"/>
  <c r="BK31" i="16"/>
  <c r="BJ17" i="16"/>
  <c r="BK17" i="16"/>
  <c r="BJ58" i="16"/>
  <c r="BK58" i="16"/>
  <c r="BJ27" i="16"/>
  <c r="BK27" i="16"/>
  <c r="BJ15" i="16"/>
  <c r="BK15" i="16"/>
  <c r="BJ14" i="16"/>
  <c r="BK14" i="16"/>
  <c r="BJ40" i="16"/>
  <c r="BK40" i="16"/>
  <c r="BJ50" i="16"/>
  <c r="BK50" i="16"/>
  <c r="BJ22" i="16"/>
  <c r="BK22" i="16"/>
  <c r="BJ65" i="16"/>
  <c r="BK65" i="16"/>
  <c r="BJ41" i="16"/>
  <c r="BK41" i="16"/>
  <c r="BJ49" i="16"/>
  <c r="BK49" i="16"/>
  <c r="BJ57" i="16"/>
  <c r="BK57" i="16"/>
  <c r="BJ45" i="16"/>
  <c r="BK45" i="16"/>
  <c r="BJ53" i="16"/>
  <c r="BK53" i="16"/>
  <c r="BJ51" i="16"/>
  <c r="BK51" i="16"/>
  <c r="BJ54" i="16"/>
  <c r="BK54" i="16"/>
  <c r="BJ62" i="16"/>
  <c r="BK62" i="16"/>
  <c r="BJ46" i="16"/>
  <c r="BK46" i="16"/>
  <c r="BJ52" i="16"/>
  <c r="BK52" i="16"/>
  <c r="BJ38" i="16"/>
  <c r="BK38" i="16"/>
  <c r="BJ44" i="16"/>
  <c r="BK44" i="16"/>
  <c r="BJ59" i="16"/>
  <c r="BK59" i="16"/>
  <c r="BJ12" i="16"/>
  <c r="BK12" i="16"/>
  <c r="BJ18" i="16"/>
  <c r="BK18" i="16"/>
  <c r="BJ29" i="16"/>
  <c r="BK29" i="16"/>
  <c r="BJ67" i="16"/>
  <c r="BK67" i="16"/>
  <c r="BJ39" i="16"/>
  <c r="BK39" i="16"/>
  <c r="BJ13" i="16"/>
  <c r="BK13" i="16"/>
  <c r="BJ34" i="16"/>
  <c r="BK34" i="16"/>
  <c r="BJ10" i="16"/>
  <c r="BK10" i="16" s="1"/>
  <c r="BJ7" i="16"/>
  <c r="BK7" i="16" s="1"/>
  <c r="BJ11" i="16"/>
  <c r="BK11" i="16" s="1"/>
  <c r="BJ9" i="16"/>
  <c r="BK9" i="16" s="1"/>
  <c r="BJ5" i="16"/>
  <c r="BK5" i="16" s="1"/>
  <c r="BJ6" i="16"/>
  <c r="BK6" i="16" s="1"/>
  <c r="BJ4" i="16"/>
  <c r="BK4" i="16"/>
  <c r="U810" i="16"/>
  <c r="U1199" i="16"/>
  <c r="T636" i="16"/>
  <c r="U636" i="16" s="1"/>
  <c r="U169" i="16"/>
  <c r="U1248" i="16"/>
  <c r="T534" i="16"/>
  <c r="U534" i="16" s="1"/>
  <c r="U1067" i="16"/>
  <c r="T470" i="16"/>
  <c r="U470" i="16" s="1"/>
  <c r="T528" i="16"/>
  <c r="U528" i="16" s="1"/>
  <c r="U765" i="16"/>
  <c r="T1058" i="16"/>
  <c r="U1058" i="16" s="1"/>
  <c r="U387" i="16"/>
  <c r="U328" i="16"/>
  <c r="T1174" i="16"/>
  <c r="U1174" i="16" s="1"/>
  <c r="T524" i="16"/>
  <c r="U524" i="16" s="1"/>
  <c r="U448" i="16"/>
  <c r="T994" i="16"/>
  <c r="U994" i="16" s="1"/>
  <c r="T366" i="16"/>
  <c r="U366" i="16" s="1"/>
  <c r="U794" i="16"/>
  <c r="T420" i="16"/>
  <c r="U420" i="16" s="1"/>
  <c r="U538" i="16"/>
  <c r="T19" i="16"/>
  <c r="U19" i="16" s="1"/>
  <c r="U834" i="16"/>
  <c r="U1239" i="16"/>
  <c r="T1225" i="16"/>
  <c r="U1225" i="16" s="1"/>
  <c r="U953" i="16"/>
  <c r="U268" i="16"/>
  <c r="T51" i="16"/>
  <c r="U51" i="16" s="1"/>
  <c r="U232" i="16"/>
  <c r="U840" i="16"/>
  <c r="U80" i="16"/>
  <c r="U427" i="16"/>
  <c r="U1057" i="16"/>
  <c r="T50" i="16"/>
  <c r="U50" i="16" s="1"/>
  <c r="U351" i="16"/>
  <c r="U624" i="16"/>
  <c r="U1247" i="16"/>
  <c r="T1198" i="16"/>
  <c r="U1198" i="16" s="1"/>
  <c r="U505" i="16"/>
  <c r="T584" i="16"/>
  <c r="U584" i="16" s="1"/>
  <c r="U710" i="16"/>
  <c r="U737" i="16"/>
  <c r="U176" i="16"/>
  <c r="U682" i="16"/>
  <c r="T464" i="16"/>
  <c r="U464" i="16" s="1"/>
  <c r="T933" i="16"/>
  <c r="U933" i="16" s="1"/>
  <c r="U430" i="16"/>
  <c r="T248" i="16"/>
  <c r="U248" i="16" s="1"/>
  <c r="U259" i="16"/>
  <c r="U95" i="16"/>
  <c r="T519" i="16"/>
  <c r="U519" i="16" s="1"/>
  <c r="T127" i="16"/>
  <c r="U127" i="16" s="1"/>
  <c r="U81" i="16"/>
  <c r="U859" i="16"/>
  <c r="U756" i="16"/>
  <c r="T853" i="16"/>
  <c r="U853" i="16" s="1"/>
  <c r="T754" i="16"/>
  <c r="U754" i="16" s="1"/>
  <c r="U1072" i="16"/>
  <c r="U726" i="16"/>
  <c r="U208" i="16"/>
  <c r="T877" i="16"/>
  <c r="U877" i="16" s="1"/>
  <c r="T530" i="16"/>
  <c r="U530" i="16" s="1"/>
  <c r="U1089" i="16"/>
  <c r="U1013" i="16"/>
  <c r="T91" i="16"/>
  <c r="U91" i="16" s="1"/>
  <c r="U846" i="16"/>
  <c r="T637" i="16"/>
  <c r="U637" i="16" s="1"/>
  <c r="U742" i="16"/>
  <c r="T925" i="16"/>
  <c r="U925" i="16" s="1"/>
  <c r="U128" i="16"/>
  <c r="U871" i="16"/>
  <c r="U195" i="16"/>
  <c r="T1218" i="16"/>
  <c r="U1218" i="16" s="1"/>
  <c r="T1151" i="16"/>
  <c r="U1151" i="16" s="1"/>
  <c r="U1017" i="16"/>
  <c r="U1181" i="16"/>
  <c r="U698" i="16"/>
  <c r="T59" i="16"/>
  <c r="U59" i="16" s="1"/>
  <c r="T781" i="16"/>
  <c r="U781" i="16" s="1"/>
  <c r="T601" i="16"/>
  <c r="U601" i="16" s="1"/>
  <c r="U162" i="16"/>
  <c r="T109" i="16"/>
  <c r="U109" i="16" s="1"/>
  <c r="U789" i="16"/>
  <c r="U1003" i="16"/>
  <c r="U1224" i="16"/>
  <c r="T434" i="16"/>
  <c r="U434" i="16" s="1"/>
  <c r="T1169" i="16"/>
  <c r="U1169" i="16" s="1"/>
  <c r="T283" i="16"/>
  <c r="U283" i="16" s="1"/>
  <c r="U704" i="16"/>
  <c r="U996" i="16"/>
  <c r="U1065" i="16"/>
  <c r="U631" i="16"/>
  <c r="T1134" i="16"/>
  <c r="U1134" i="16" s="1"/>
  <c r="T991" i="16"/>
  <c r="U991" i="16" s="1"/>
  <c r="T151" i="16"/>
  <c r="U151" i="16" s="1"/>
  <c r="T1163" i="16"/>
  <c r="U1163" i="16" s="1"/>
  <c r="U271" i="16"/>
  <c r="U1027" i="16"/>
  <c r="T73" i="16"/>
  <c r="U73" i="16" s="1"/>
  <c r="T17" i="16"/>
  <c r="U17" i="16" s="1"/>
  <c r="U858" i="16"/>
  <c r="U29" i="16"/>
  <c r="U371" i="16"/>
  <c r="U311" i="16"/>
  <c r="T1059" i="16"/>
  <c r="U1059" i="16" s="1"/>
  <c r="T8" i="16"/>
  <c r="U8" i="16" s="1"/>
  <c r="T957" i="16"/>
  <c r="U957" i="16" s="1"/>
  <c r="U552" i="16"/>
  <c r="U615" i="16"/>
  <c r="U1055" i="16"/>
  <c r="U1079" i="16"/>
  <c r="U365" i="16"/>
  <c r="U1090" i="16"/>
  <c r="U333" i="16"/>
  <c r="T1137" i="16"/>
  <c r="U1137" i="16" s="1"/>
  <c r="T610" i="16"/>
  <c r="U610" i="16" s="1"/>
  <c r="T990" i="16"/>
  <c r="U990" i="16" s="1"/>
  <c r="U838" i="16"/>
  <c r="U5" i="16"/>
  <c r="U1152" i="16"/>
  <c r="U1043" i="16"/>
  <c r="T255" i="16"/>
  <c r="U255" i="16" s="1"/>
  <c r="T412" i="16"/>
  <c r="U412" i="16" s="1"/>
  <c r="T486" i="16"/>
  <c r="U486" i="16" s="1"/>
  <c r="U62" i="16"/>
  <c r="T898" i="16"/>
  <c r="U898" i="16" s="1"/>
  <c r="T677" i="16"/>
  <c r="U677" i="16" s="1"/>
  <c r="T267" i="16"/>
  <c r="U267" i="16" s="1"/>
  <c r="T185" i="16"/>
  <c r="U185" i="16" s="1"/>
  <c r="T1201" i="16"/>
  <c r="U1201" i="16" s="1"/>
  <c r="U1037" i="16"/>
  <c r="T1046" i="16"/>
  <c r="U1046" i="16" s="1"/>
  <c r="U469" i="16"/>
  <c r="U135" i="16"/>
  <c r="U583" i="16"/>
  <c r="U864" i="16"/>
  <c r="U447" i="16"/>
  <c r="U10" i="16"/>
  <c r="U620" i="16"/>
  <c r="U108" i="16"/>
  <c r="U65" i="16"/>
  <c r="U490" i="16"/>
  <c r="U337" i="16"/>
  <c r="U53" i="16"/>
  <c r="U316" i="16"/>
  <c r="U597" i="16"/>
  <c r="U49" i="16"/>
  <c r="T273" i="16"/>
  <c r="U273" i="16" s="1"/>
  <c r="T1108" i="16"/>
  <c r="U1108" i="16" s="1"/>
  <c r="T916" i="16"/>
  <c r="U916" i="16" s="1"/>
  <c r="T349" i="16"/>
  <c r="U349" i="16" s="1"/>
  <c r="T86" i="16"/>
  <c r="U86" i="16" s="1"/>
  <c r="U1195" i="16"/>
  <c r="T1123" i="16"/>
  <c r="U1123" i="16" s="1"/>
  <c r="U997" i="16"/>
  <c r="T474" i="16"/>
  <c r="U474" i="16" s="1"/>
  <c r="U38" i="16"/>
  <c r="T468" i="16"/>
  <c r="U468" i="16" s="1"/>
  <c r="T513" i="16"/>
  <c r="U513" i="16" s="1"/>
  <c r="T1131" i="16"/>
  <c r="U1131" i="16" s="1"/>
  <c r="T341" i="16"/>
  <c r="U341" i="16" s="1"/>
  <c r="T173" i="16"/>
  <c r="U173" i="16" s="1"/>
  <c r="U714" i="16"/>
  <c r="U579" i="16"/>
  <c r="T251" i="16"/>
  <c r="U251" i="16" s="1"/>
  <c r="T1179" i="16"/>
  <c r="U1179" i="16" s="1"/>
  <c r="U295" i="16"/>
  <c r="T22" i="16"/>
  <c r="U22" i="16" s="1"/>
  <c r="T623" i="16"/>
  <c r="U623" i="16" s="1"/>
  <c r="U770" i="16"/>
  <c r="U463" i="16"/>
  <c r="U103" i="16"/>
  <c r="T874" i="16"/>
  <c r="U874" i="16" s="1"/>
  <c r="U1116" i="16"/>
  <c r="U970" i="16"/>
  <c r="U861" i="16"/>
  <c r="U657" i="16"/>
  <c r="U382" i="16"/>
  <c r="U244" i="16"/>
  <c r="U187" i="16"/>
  <c r="U672" i="16"/>
  <c r="U929" i="16"/>
  <c r="U112" i="16"/>
  <c r="U284" i="16"/>
  <c r="U557" i="16"/>
  <c r="U1113" i="16"/>
  <c r="U670" i="16"/>
  <c r="U454" i="16"/>
  <c r="U266" i="16"/>
  <c r="U179" i="16"/>
  <c r="U78" i="16"/>
  <c r="U782" i="16"/>
  <c r="U121" i="16"/>
  <c r="U458" i="16"/>
  <c r="U481" i="16"/>
  <c r="U977" i="16"/>
  <c r="T163" i="16"/>
  <c r="U163" i="16" s="1"/>
  <c r="T1068" i="16"/>
  <c r="U1068" i="16" s="1"/>
  <c r="T1121" i="16"/>
  <c r="U1121" i="16" s="1"/>
  <c r="U856" i="16"/>
  <c r="U773" i="16"/>
  <c r="T122" i="16"/>
  <c r="U122" i="16" s="1"/>
  <c r="T83" i="16"/>
  <c r="U83" i="16" s="1"/>
  <c r="T1172" i="16"/>
  <c r="U1172" i="16" s="1"/>
  <c r="T897" i="16"/>
  <c r="U897" i="16" s="1"/>
  <c r="T168" i="16"/>
  <c r="U168" i="16" s="1"/>
  <c r="T473" i="16"/>
  <c r="U473" i="16" s="1"/>
  <c r="U643" i="16"/>
  <c r="U1170" i="16"/>
  <c r="U281" i="16"/>
  <c r="U1159" i="16"/>
  <c r="U61" i="16"/>
  <c r="U336" i="16"/>
  <c r="U320" i="16"/>
  <c r="U648" i="16"/>
  <c r="U532" i="16"/>
  <c r="U214" i="16"/>
  <c r="U844" i="16"/>
  <c r="U576" i="16"/>
  <c r="U1167" i="16"/>
  <c r="U369" i="16"/>
  <c r="T1029" i="16"/>
  <c r="U1029" i="16" s="1"/>
  <c r="T774" i="16"/>
  <c r="U774" i="16" s="1"/>
  <c r="T356" i="16"/>
  <c r="U356" i="16" s="1"/>
  <c r="T148" i="16"/>
  <c r="U148" i="16" s="1"/>
  <c r="T1238" i="16"/>
  <c r="U1238" i="16" s="1"/>
  <c r="U203" i="16"/>
  <c r="T120" i="16"/>
  <c r="U120" i="16" s="1"/>
  <c r="T451" i="16"/>
  <c r="U451" i="16" s="1"/>
  <c r="U969" i="16"/>
  <c r="T1076" i="16"/>
  <c r="U1076" i="16" s="1"/>
  <c r="T376" i="16"/>
  <c r="U376" i="16" s="1"/>
  <c r="T509" i="16"/>
  <c r="U509" i="16" s="1"/>
  <c r="U1053" i="16"/>
  <c r="T895" i="16"/>
  <c r="U895" i="16" s="1"/>
  <c r="T1092" i="16"/>
  <c r="U1092" i="16" s="1"/>
  <c r="T995" i="16"/>
  <c r="U995" i="16" s="1"/>
  <c r="T865" i="16"/>
  <c r="U865" i="16" s="1"/>
  <c r="U556" i="16"/>
  <c r="T279" i="16"/>
  <c r="U279" i="16" s="1"/>
  <c r="T1240" i="16"/>
  <c r="U1240" i="16" s="1"/>
  <c r="U287" i="16"/>
  <c r="T118" i="16"/>
  <c r="U118" i="16" s="1"/>
  <c r="T1021" i="16"/>
  <c r="U1021" i="16" s="1"/>
  <c r="T184" i="16"/>
  <c r="U184" i="16" s="1"/>
  <c r="U740" i="16"/>
  <c r="T344" i="16"/>
  <c r="U344" i="16" s="1"/>
  <c r="T431" i="16"/>
  <c r="U431" i="16" s="1"/>
  <c r="U906" i="16"/>
  <c r="U1118" i="16"/>
  <c r="U211" i="16"/>
  <c r="U153" i="16"/>
  <c r="U616" i="16"/>
  <c r="U629" i="16"/>
  <c r="U1110" i="16"/>
  <c r="U150" i="16"/>
  <c r="U56" i="16"/>
  <c r="U1221" i="16"/>
  <c r="U1104" i="16"/>
  <c r="U942" i="16"/>
  <c r="U589" i="16"/>
  <c r="U472" i="16"/>
  <c r="U910" i="16"/>
  <c r="U310" i="16"/>
  <c r="U280" i="16"/>
  <c r="U1219" i="16"/>
  <c r="U744" i="16"/>
  <c r="U707" i="16"/>
  <c r="U27" i="16"/>
  <c r="U1081" i="16"/>
  <c r="U378" i="16"/>
  <c r="U161" i="16"/>
  <c r="U350" i="16"/>
  <c r="U717" i="16"/>
  <c r="U1190" i="16"/>
  <c r="U1091" i="16"/>
  <c r="U691" i="16"/>
  <c r="U973" i="16"/>
  <c r="U884" i="16"/>
  <c r="U172" i="16"/>
  <c r="U907" i="16"/>
  <c r="U453" i="16"/>
  <c r="U140" i="16"/>
  <c r="U364" i="16"/>
  <c r="U30" i="16"/>
  <c r="U1187" i="16"/>
  <c r="U183" i="16"/>
  <c r="U635" i="16"/>
  <c r="U480" i="16"/>
  <c r="U518" i="16"/>
  <c r="U425" i="16"/>
  <c r="U87" i="16"/>
  <c r="U1080" i="16"/>
  <c r="U852" i="16"/>
  <c r="U388" i="16"/>
  <c r="U702" i="16"/>
  <c r="U4" i="16"/>
  <c r="U564" i="16"/>
  <c r="U75" i="16"/>
  <c r="U435" i="16"/>
  <c r="U654" i="16"/>
  <c r="U506" i="16"/>
  <c r="U180" i="16"/>
  <c r="U1230" i="16"/>
  <c r="U262" i="16"/>
  <c r="U869" i="16"/>
  <c r="U317" i="16"/>
  <c r="U428" i="16"/>
  <c r="U392" i="16"/>
  <c r="U950" i="16"/>
  <c r="U156" i="16"/>
  <c r="U197" i="16"/>
  <c r="U217" i="16"/>
  <c r="U36" i="16"/>
  <c r="U721" i="16"/>
  <c r="U1210" i="16"/>
  <c r="U171" i="16"/>
  <c r="U359" i="16"/>
  <c r="U904" i="16"/>
  <c r="U514" i="16"/>
  <c r="U55" i="16"/>
  <c r="U149" i="16"/>
  <c r="U790" i="16"/>
  <c r="U1196" i="16"/>
  <c r="U784" i="16"/>
  <c r="U47" i="16"/>
  <c r="U860" i="16"/>
  <c r="U299" i="16"/>
  <c r="U888" i="16"/>
  <c r="U1016" i="16"/>
  <c r="U467" i="16"/>
  <c r="U604" i="16"/>
  <c r="U125" i="16"/>
  <c r="U581" i="16"/>
  <c r="U815" i="16"/>
  <c r="U1022" i="16"/>
  <c r="U272" i="16"/>
  <c r="U85" i="16"/>
  <c r="U625" i="16"/>
  <c r="U290" i="16"/>
  <c r="U934" i="16"/>
  <c r="U358" i="16"/>
  <c r="U719" i="16"/>
  <c r="U593" i="16"/>
  <c r="U230" i="16"/>
  <c r="U277" i="16"/>
  <c r="U79" i="16"/>
  <c r="U665" i="16"/>
  <c r="U1054" i="16"/>
  <c r="U105" i="16"/>
  <c r="U260" i="16"/>
  <c r="U401" i="16"/>
  <c r="U394" i="16"/>
  <c r="U415" i="16"/>
  <c r="U826" i="16"/>
  <c r="U896" i="16"/>
  <c r="U876" i="16"/>
  <c r="U1214" i="16"/>
  <c r="U419" i="16"/>
  <c r="U492" i="16"/>
  <c r="U548" i="16"/>
  <c r="U52" i="16"/>
  <c r="U182" i="16"/>
  <c r="U1155" i="16"/>
  <c r="U550" i="16"/>
  <c r="U632" i="16"/>
  <c r="U213" i="16"/>
  <c r="U1019" i="16"/>
  <c r="U436" i="16"/>
  <c r="U247" i="16"/>
  <c r="U455" i="16"/>
  <c r="U225" i="16"/>
  <c r="U377" i="16"/>
  <c r="U25" i="16"/>
  <c r="U137" i="16"/>
  <c r="U1084" i="16"/>
  <c r="U16" i="16"/>
  <c r="U1020" i="16"/>
  <c r="U887" i="16"/>
  <c r="U612" i="16"/>
  <c r="U1168" i="16"/>
  <c r="U1176" i="16"/>
  <c r="U1228" i="16"/>
  <c r="U523" i="16"/>
  <c r="U628" i="16"/>
  <c r="U913" i="16"/>
  <c r="U133" i="16"/>
  <c r="U141" i="16"/>
  <c r="U668" i="16"/>
  <c r="U215" i="16"/>
  <c r="U327" i="16"/>
  <c r="U110" i="16"/>
  <c r="U1156" i="16"/>
  <c r="U660" i="16"/>
  <c r="U580" i="16"/>
  <c r="U1004" i="16"/>
  <c r="U599" i="16"/>
  <c r="U360" i="16"/>
  <c r="U685" i="16"/>
  <c r="U1220" i="16"/>
  <c r="U1077" i="16"/>
  <c r="U875" i="16"/>
  <c r="U1212" i="16"/>
  <c r="U1101" i="16"/>
  <c r="U1093" i="16"/>
  <c r="U130" i="16"/>
  <c r="U539" i="16"/>
  <c r="U919" i="16"/>
  <c r="U37" i="16"/>
  <c r="U1025" i="16"/>
  <c r="U1140" i="16"/>
  <c r="U614" i="16"/>
  <c r="U1133" i="16"/>
  <c r="U1036" i="16"/>
  <c r="U34" i="16"/>
  <c r="U572" i="16"/>
  <c r="U119" i="16"/>
  <c r="U839" i="16"/>
  <c r="U216" i="16"/>
  <c r="U1165" i="16"/>
  <c r="U989" i="16"/>
  <c r="U588" i="16"/>
  <c r="U676" i="16"/>
  <c r="U603" i="16"/>
  <c r="U542" i="16"/>
  <c r="U115" i="16"/>
  <c r="U1125" i="16"/>
  <c r="U1173" i="16"/>
  <c r="U71" i="16"/>
  <c r="U1109" i="16"/>
  <c r="U823" i="16"/>
  <c r="U165" i="16"/>
  <c r="U1060" i="16"/>
  <c r="U1028" i="16"/>
  <c r="U1232" i="16"/>
  <c r="U1132" i="16"/>
  <c r="U891" i="16"/>
  <c r="U683" i="16"/>
  <c r="U1184" i="16"/>
  <c r="U743" i="16"/>
  <c r="U499" i="16"/>
  <c r="U661" i="16"/>
  <c r="U70" i="16"/>
  <c r="U751" i="16"/>
  <c r="U596" i="16"/>
  <c r="U1117" i="16"/>
  <c r="U988" i="16"/>
  <c r="U164" i="16"/>
  <c r="U867" i="16"/>
  <c r="U1052" i="16"/>
  <c r="U1069" i="16"/>
  <c r="U948" i="16"/>
  <c r="U807" i="16"/>
  <c r="U1061" i="16"/>
  <c r="U964" i="16"/>
  <c r="U940" i="16"/>
  <c r="U93" i="16"/>
  <c r="U46" i="16"/>
  <c r="U690" i="16"/>
  <c r="U883" i="16"/>
  <c r="U727" i="16"/>
  <c r="U1204" i="16"/>
  <c r="U1148" i="16"/>
  <c r="U879" i="16"/>
  <c r="U1044" i="16"/>
  <c r="U1144" i="16"/>
  <c r="U905" i="16"/>
  <c r="U1048" i="16"/>
  <c r="U890" i="16"/>
  <c r="U866" i="16"/>
  <c r="U471" i="16"/>
  <c r="U2" i="16"/>
</calcChain>
</file>

<file path=xl/sharedStrings.xml><?xml version="1.0" encoding="utf-8"?>
<sst xmlns="http://schemas.openxmlformats.org/spreadsheetml/2006/main" count="1367" uniqueCount="81">
  <si>
    <t>a</t>
  </si>
  <si>
    <t>Case Status</t>
  </si>
  <si>
    <t>App date</t>
  </si>
  <si>
    <t>Earliest Publicaiton Number</t>
  </si>
  <si>
    <t>Publication Date</t>
  </si>
  <si>
    <t>Application Number</t>
  </si>
  <si>
    <t>Grant Issued/Not</t>
  </si>
  <si>
    <t>Entity status</t>
  </si>
  <si>
    <t>Grant number</t>
  </si>
  <si>
    <t>Applicants</t>
  </si>
  <si>
    <t>Assignee for publication</t>
  </si>
  <si>
    <t>Inventors</t>
  </si>
  <si>
    <t>Number of assignments</t>
  </si>
  <si>
    <t>Conveyance  Type</t>
  </si>
  <si>
    <t>Proprietor &amp; Address</t>
  </si>
  <si>
    <t>Same Case Details</t>
  </si>
  <si>
    <t>Grant Date</t>
  </si>
  <si>
    <t xml:space="preserve"> </t>
  </si>
  <si>
    <t>Partition</t>
  </si>
  <si>
    <t>Grant Details Full</t>
  </si>
  <si>
    <t>Hidden inventors</t>
  </si>
  <si>
    <t>Application No.</t>
  </si>
  <si>
    <t>Case which are not found</t>
  </si>
  <si>
    <t>Continuity_Data</t>
  </si>
  <si>
    <t>Priority_Data</t>
  </si>
  <si>
    <t>Attorney_Data</t>
  </si>
  <si>
    <t>Assignment_Data</t>
  </si>
  <si>
    <t>Application_Data</t>
  </si>
  <si>
    <t>No. Assignee</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</si>
  <si>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29/311,211 | 06753.0669-00000: 
 FUSE 
Public view 
 Application # 
 29/311,211  
Confirmation # 
 4278  
Attorney Docket # 
06753.0669-00000  
Patent # 
D607,841 
open_in_new 
 Issued - 01/12/2010  
 Filing or 371 (c) date 
01/16/2009 
Status 
 Patented Case  
 12/23/2009  
menu 
   Show/hide menu 
Application Data 
Documents &amp; Transactions 
Continuity 
Patent Term Adjustment 
Foreign Priority 
Fee payment history 
Address &amp; Attorney/Agent Information 
Supplemental Content 
Assignments 
Display References 
Application data 
Application type 
Design 
Examiner 
 -  
Group art unit 
2912 
Class/subclass 
D13/161.000  
AIA (first inventor to file) 
No 
Entity status 
Regular Undiscounted 
 Earliest publication # 
 - 
 Earliest publication date 
 - 
Assignee for publication 
- 
Confirmation # 
4278 
 Intl. registration # (Hague) 
 -  
 Intl. registration publication date 
 -  
Correspondence address 
22852 -  
FINNEGAN, HENDERSON, FARABOW, GARRETT &amp; DUNNER 
LLP 
901 NEW YORK AVENUE, NW 
WASHINGTON 
,  
DC 
UNITED STATES 
Inventors 
Toshiharu Kudou 
Makinohara-shi (JP)  
Kenya Takii 
Makinohara-shi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</si>
  <si>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29/311,611 | 05266.0076-00000: 
 ELECTRICAL CONNECTOR 
Public view 
 Application # 
 29/311,611  
Confirmation # 
 3166  
Attorney Docket # 
05266.0076-00000  
Patent # 
D618,176 
open_in_new 
 Issued - 06/22/2010  
 Filing or 371 (c) date 
04/30/2009 
Status 
 Patented Case  
 06/02/2010  
menu 
   Show/hide menu 
Application Data 
Documents &amp; Transactions 
Continuity 
Patent Term Adjustment 
Foreign Priority 
Fee payment history 
Address &amp; Attorney/Agent Information 
Supplemental Content 
Assignments 
Display References 
Application data 
Application type 
Design 
Examiner 
 -  
Group art unit 
2912 
Class/subclass 
D13/146.000  
AIA (first inventor to file) 
No 
Entity status 
Regular Undiscounted 
 Earliest publication # 
 - 
 Earliest publication date 
 - 
Assignee for publication 
- 
Confirmation # 
3166 
 Intl. registration # (Hague) 
 -  
 Intl. registration publication date 
 -  
Correspondence address 
22852 -  
FINNEGAN, HENDERSON, FARABOW, GARRETT &amp; DUNNER 
LLP 
901 NEW YORK AVENUE, NW 
WASHINGTON 
,  
DC 
UNITED STATES 
Inventors 
Hajime Kato 
Makinohana-shi (JP)  
Tsuyoshi Yano 
Toyota-shi (JP)  
Kazuhiro Kondo 
Toyota-shi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</si>
  <si>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29/311,630 | 05266.0078-00000: 
 ELECTRICAL CONNECTOR 
Public view 
 Application # 
 29/311,630  
Confirmation # 
 5275  
Attorney Docket # 
05266.0078-00000  
Patent # 
D636,334 
open_in_new 
 Issued - 04/19/2011  
 Filing or 371 (c) date 
05/07/2009 
Status 
 Patented Case  
 03/30/2011  
menu 
   Show/hide menu 
Application Data 
Documents &amp; Transactions 
Continuity 
Patent Term Adjustment 
Foreign Priority 
Fee payment history 
Address &amp; Attorney/Agent Information 
Supplemental Content 
Assignments 
Display References 
Application data 
Application type 
Design 
Examiner 
 ROSEMARY K TARCZA  
Group art unit 
2917 
Class/subclass 
D13/119.000  
AIA (first inventor to file) 
No 
Entity status 
Regular Undiscounted 
 Earliest publication # 
 - 
 Earliest publication date 
 - 
Assignee for publication 
- 
Confirmation # 
5275 
 Intl. registration # (Hague) 
 -  
 Intl. registration publication date 
 -  
Correspondence address 
22852 -  
FINNEGAN, HENDERSON, FARABOW, GARRETT &amp; DUNNER 
LLP 
901 NEW YORK AVENUE, NW 
WASHINGTON 
,  
DC 
UNITED STATES 
Inventors 
Hajime Kato 
Makinohara-shi (JP)  
Kan Hayashida 
Toyota-shi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</si>
  <si>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29/317,033 | Q107906: 
 BATTERY CONNECTOR FOR AUTOMOBILE 
Public view 
 Application # 
 29/317,033  
Confirmation # 
 9075  
Attorney Docket # 
Q107906  
Patent # 
D603,337 
open_in_new 
 Issued - 11/03/2009  
 Filing or 371 (c) date 
04/22/2008 
Status 
 Patented Case  
 10/14/2009  
menu 
   Show/hide menu 
Application Data 
Documents &amp; Transactions 
Continuity 
Patent Term Adjustment 
Foreign Priority 
Fee payment history 
Address &amp; Attorney/Agent Information 
Supplemental Content 
Assignments 
Display References 
Application data 
Application type 
Design 
Examiner 
 ROSEMARY K TARCZA  
Group art unit 
2911 
Class/subclass 
D13/120.000  
AIA (first inventor to file) 
No 
Entity status 
Regular Undiscounted 
 Earliest publication # 
 - 
 Earliest publication date 
 - 
Assignee for publication 
- 
Confirmation # 
9075 
 Intl. registration # (Hague) 
 -  
 Intl. registration publication date 
 -  
Correspondence address 
65565 -  
SUGHRUE-265550 
2000 PENNSYLVANIA AVE. NW 
SUITE 9000 
WASHINGTON 
,  
DC 
UNITED STATES 
Inventors 
Hajime KATOU 
Shizuoka-ken (JP)  
Tetsuhiro ISHIKAWA 
Aichi-ken (JP)  
Takahide IIDA 
Aichi-ken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</si>
  <si>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29/317,037 | Q107907: 
 BATTERY CONNECTOR FOR AUTOMOBILE 
Public view 
 Application # 
 29/317,037  
Confirmation # 
 9088  
Attorney Docket # 
Q107907  
Patent # 
D602,433 
open_in_new 
 Issued - 10/20/2009  
 Filing or 371 (c) date 
04/22/2008 
Status 
 Patented Case  
 09/30/2009  
menu 
   Show/hide menu 
Application Data 
Documents &amp; Transactions 
Continuity 
Patent Term Adjustment 
Foreign Priority 
Fee payment history 
Address &amp; Attorney/Agent Information 
Supplemental Content 
Assignments 
Display References 
Application data 
Application type 
Design 
Examiner 
 ROSEMARY K TARCZA  
Group art unit 
2911 
Class/subclass 
D13/120.000  
AIA (first inventor to file) 
No 
Entity status 
Regular Undiscounted 
 Earliest publication # 
 - 
 Earliest publication date 
 - 
Assignee for publication 
- 
Confirmation # 
9088 
 Intl. registration # (Hague) 
 -  
 Intl. registration publication date 
 -  
Correspondence address 
65565 -  
SUGHRUE-265550 
2000 PENNSYLVANIA AVE. NW 
SUITE 9000 
WASHINGTON 
,  
DC 
UNITED STATES 
Inventors 
Hajime Katou 
Shizuoka-ken (JP)  
Tetsuhiro Ishikawa 
Aichi-ken (JP)  
Takahide Iida 
Aichi-ken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</si>
  <si>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29/368,710 | Q120477: 
 CURRENT SENSOR 
Public view 
 Application # 
 29/368,710  
Confirmation # 
 9299  
Attorney Docket # 
Q120477  
Patent # 
D668,978 
open_in_new 
 Issued - 10/16/2012  
 Filing or 371 (c) date 
08/27/2010 
Status 
 Patented Case  
 09/26/2012  
menu 
   Show/hide menu 
Application Data 
Documents &amp; Transactions 
Continuity 
Patent Term Adjustment 
Foreign Priority 
Fee payment history 
Address &amp; Attorney/Agent Information 
Supplemental Content 
Assignments 
Display References 
Application data 
Application type 
Design 
Examiner 
 ANTOINE D DAVIS  
Group art unit 
2917 
Class/subclass 
D10/075.000  
AIA (first inventor to file) 
No 
Entity status 
Regular Undiscounted 
 Earliest publication # 
 - 
 Earliest publication date 
 - 
Assignee for publication 
- 
Confirmation # 
9299 
 Intl. registration # (Hague) 
 -  
 Intl. registration publication date 
 -  
Correspondence address 
65565 -  
SUGHRUE-265550 
2000 PENNSYLVANIA AVE. NW 
SUITE 9000 
WASHINGTON 
,  
DC 
UNITED STATES 
Inventors 
Yasunori Kawaguchi 
Shimada-shi (JP)  
Toshirou Mochizuki 
Shimada-shi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</si>
  <si>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29/375,511 | 100239: 
 FUSE HOLDER 
Public view 
 Application # 
 29/375,511  
Confirmation # 
 4958  
Attorney Docket # 
100239  
Patent # 
D664,936 
open_in_new 
 Issued - 08/07/2012  
 Filing or 371 (c) date 
09/23/2010 
Status 
 Patented Case  
 07/18/2012  
menu 
   Show/hide menu 
Application Data 
Documents &amp; Transactions 
Continuity 
Patent Term Adjustment 
Foreign Priority 
Fee payment history 
Address &amp; Attorney/Agent Information 
Supplemental Content 
Assignments 
Display References 
Application data 
Application type 
Design 
Examiner 
 SELINA SIKDER  
Group art unit 
2912 
Class/subclass 
D13/178.000  
AIA (first inventor to file) 
No 
Entity status 
Regular Undiscounted 
 Earliest publication # 
 - 
 Earliest publication date 
 - 
Assignee for publication 
- 
Confirmation # 
4958 
 Intl. registration # (Hague) 
 -  
 Intl. registration publication date 
 -  
Correspondence address 
23850 -  
KRATZ, QUINTOS &amp; HANSON, LLP 
1414 Prince Street 
Suite 204 
Alexandria 
,  
VA 
UNITED STATES 
Inventors 
Makoto NAKAYAMA 
Kakegawa-shi (JP)  
Takahiko MITSUI 
Kakegawa-shi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</si>
  <si>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29/380,344 | Q121893: 
 ELECTRIC CONNECTOR 
Public view 
 Application # 
 29/380,344  
Confirmation # 
 5088  
Attorney Docket # 
Q121893  
Patent # 
D667,375 
open_in_new 
 Issued - 09/18/2012  
 Filing or 371 (c) date 
12/03/2010 
Status 
 Patented Case  
 08/29/2012  
menu 
   Show/hide menu 
Application Data 
Documents &amp; Transactions 
Continuity 
Patent Term Adjustment 
Foreign Priority 
Fee payment history 
Address &amp; Attorney/Agent Information 
Supplemental Content 
Assignments 
Display References 
Application data 
Application type 
Design 
Examiner 
 -  
Group art unit 
2912 
Class/subclass 
D13/133.000  
AIA (first inventor to file) 
No 
Entity status 
Regular Undiscounted 
 Earliest publication # 
 - 
 Earliest publication date 
 - 
Assignee for publication 
- 
Confirmation # 
5088 
 Intl. registration # (Hague) 
 -  
 Intl. registration publication date 
 -  
Correspondence address 
65565 -  
SUGHRUE-265550 
2000 PENNSYLVANIA AVE. NW 
SUITE 9000 
WASHINGTON 
,  
DC 
UNITED STATES 
Inventors 
Shigeo MORI 
Shizuoka-ken (JP)  
Takenori OHMURA 
Shizuoka-ken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</si>
  <si>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29/388,670 | Q123818: 
 CHARGE COUPLER 
Public view 
 Application # 
 29/388,670  
Confirmation # 
 4606  
Attorney Docket # 
Q123818  
Patent # 
D667,378 
open_in_new 
 Issued - 09/18/2012  
 Filing or 371 (c) date 
03/31/2011 
Status 
 Patented Case  
 08/29/2012  
menu 
   Show/hide menu 
Application Data 
Documents &amp; Transactions 
Continuity 
Patent Term Adjustment 
Foreign priority 
Fee payment history 
Address &amp; Attorney/Agent Information 
Supplemental Content 
Assignments 
Display References 
Application data 
Application type 
Design 
Examiner 
 -  
Group art unit 
2912 
Class/subclass 
D13/146.000  
AIA (first inventor to file) 
No 
Entity status 
Regular Undiscounted 
 Earliest publication # 
 - 
 Earliest publication date 
 - 
Assignee for publication 
- 
Confirmation # 
4606 
 Intl. registration # (Hague) 
 -  
 Intl. registration publication date 
 -  
Correspondence address 
65565 -  
SUGHRUE-265550 
2000 PENNSYLVANIA AVE. NW 
SUITE 9000 
WASHINGTON 
,  
DC 
UNITED STATES 
Inventors 
Sosuke YAMAMOTO 
Susono-shi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</si>
  <si>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29/397,405 | Q125530: 
 CHARGING CONNECTOR FOR ELECTRIC VEHICLE 
Public view 
 Application # 
 29/397,405  
Confirmation # 
 8681  
Attorney Docket # 
Q125530  
Patent # 
D667,793 
open_in_new 
 Issued - 09/25/2012  
 Filing or 371 (c) date 
07/15/2011 
Status 
 Patented Case  
 09/05/2012  
menu 
   Show/hide menu 
Application Data 
Documents &amp; Transactions 
Continuity 
Patent Term Adjustment 
Foreign Priority 
Fee payment history 
Address &amp; Attorney/Agent Information 
Supplemental Content 
Assignments 
Display References 
Application data 
Application type 
Design 
Examiner 
 -  
Group art unit 
2912 
Class/subclass 
D13/133.000  
AIA (first inventor to file) 
No 
Entity status 
Regular Undiscounted 
 Earliest publication # 
 - 
 Earliest publication date 
 - 
Assignee for publication 
- 
Confirmation # 
8681 
 Intl. registration # (Hague) 
 -  
 Intl. registration publication date 
 -  
Correspondence address 
65565 -  
SUGHRUE-265550 
2000 PENNSYLVANIA AVE. NW 
SUITE 9000 
WASHINGTON 
,  
DC 
UNITED STATES 
Inventors 
Sosuke YAMAMOTO 
Susono-shi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</si>
  <si>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29/311,211 | 06753.0669-00000: 
 FUSE 
Public view 
 Application # 
 29/311,211  
Confirmation # 
 4278  
Attorney Docket # 
06753.0669-00000  
Patent # 
D607,841 
open_in_new 
 Issued - 01/12/2010  
 Filing or 371 (c) date 
01/16/2009 
Status 
 Patented Case  
 12/23/2009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  
Group art unit 
2912 
Class/subclass 
D13/161.000  
AIA (first inventor to file) 
No 
Entity status 
Regular Undiscounted 
 Earliest publication # 
 - 
 Earliest publication date 
 - 
Assignee for publication 
- 
Confirmation # 
4278 
 Intl. registration # (Hague) 
 -  
 Intl. registration publication date 
 -  
Correspondence address 
22852 -  
FINNEGAN, HENDERSON, FARABOW, GARRETT &amp; DUNNER 
LLP 
901 NEW YORK AVENUE, NW 
WASHINGTON 
,  
DC 
UNITED STATES 
Inventors 
Toshiharu Kudou 
Makinohara-shi (JP)  
Kenya Takii 
Makinohara-shi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</si>
  <si>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29/311,611 | 05266.0076-00000: 
 ELECTRICAL CONNECTOR 
Public view 
 Application # 
 29/311,611  
Confirmation # 
 3166  
Attorney Docket # 
05266.0076-00000  
Patent # 
D618,176 
open_in_new 
 Issued - 06/22/2010  
 Filing or 371 (c) date 
04/30/2009 
Status 
 Patented Case  
 06/02/2010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  
Group art unit 
2912 
Class/subclass 
D13/146.000  
AIA (first inventor to file) 
No 
Entity status 
Regular Undiscounted 
 Earliest publication # 
 - 
 Earliest publication date 
 - 
Assignee for publication 
- 
Confirmation # 
3166 
 Intl. registration # (Hague) 
 -  
 Intl. registration publication date 
 -  
Correspondence address 
22852 -  
FINNEGAN, HENDERSON, FARABOW, GARRETT &amp; DUNNER 
LLP 
901 NEW YORK AVENUE, NW 
WASHINGTON 
,  
DC 
UNITED STATES 
Inventors 
Hajime Kato 
Makinohana-shi (JP)  
Tsuyoshi Yano 
Toyota-shi (JP)  
Kazuhiro Kondo 
Toyota-shi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</si>
  <si>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29/311,630 | 05266.0078-00000: 
 ELECTRICAL CONNECTOR 
Public view 
 Application # 
 29/311,630  
Confirmation # 
 5275  
Attorney Docket # 
05266.0078-00000  
Patent # 
D636,334 
open_in_new 
 Issued - 04/19/2011  
 Filing or 371 (c) date 
05/07/2009 
Status 
 Patented Case  
 03/30/2011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ROSEMARY K TARCZA  
Group art unit 
2917 
Class/subclass 
D13/119.000  
AIA (first inventor to file) 
No 
Entity status 
Regular Undiscounted 
 Earliest publication # 
 - 
 Earliest publication date 
 - 
Assignee for publication 
- 
Confirmation # 
5275 
 Intl. registration # (Hague) 
 -  
 Intl. registration publication date 
 -  
Correspondence address 
22852 -  
FINNEGAN, HENDERSON, FARABOW, GARRETT &amp; DUNNER 
LLP 
901 NEW YORK AVENUE, NW 
WASHINGTON 
,  
DC 
UNITED STATES 
Inventors 
Hajime Kato 
Makinohara-shi (JP)  
Kan Hayashida 
Toyota-shi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</si>
  <si>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29/317,033 | Q107906: 
 BATTERY CONNECTOR FOR AUTOMOBILE 
Public view 
 Application # 
 29/317,033  
Confirmation # 
 9075  
Attorney Docket # 
Q107906  
Patent # 
D603,337 
open_in_new 
 Issued - 11/03/2009  
 Filing or 371 (c) date 
04/22/2008 
Status 
 Patented Case  
 10/14/2009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ROSEMARY K TARCZA  
Group art unit 
2911 
Class/subclass 
D13/120.000  
AIA (first inventor to file) 
No 
Entity status 
Regular Undiscounted 
 Earliest publication # 
 - 
 Earliest publication date 
 - 
Assignee for publication 
- 
Confirmation # 
9075 
 Intl. registration # (Hague) 
 -  
 Intl. registration publication date 
 -  
Correspondence address 
65565 -  
SUGHRUE-265550 
2000 PENNSYLVANIA AVE. NW 
SUITE 9000 
WASHINGTON 
,  
DC 
UNITED STATES 
Inventors 
Hajime KATOU 
Shizuoka-ken (JP)  
Tetsuhiro ISHIKAWA 
Aichi-ken (JP)  
Takahide IIDA 
Aichi-ken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</si>
  <si>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29/317,037 | Q107907: 
 BATTERY CONNECTOR FOR AUTOMOBILE 
Public view 
 Application # 
 29/317,037  
Confirmation # 
 9088  
Attorney Docket # 
Q107907  
Patent # 
D602,433 
open_in_new 
 Issued - 10/20/2009  
 Filing or 371 (c) date 
04/22/2008 
Status 
 Patented Case  
 09/30/2009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ROSEMARY K TARCZA  
Group art unit 
2911 
Class/subclass 
D13/120.000  
AIA (first inventor to file) 
No 
Entity status 
Regular Undiscounted 
 Earliest publication # 
 - 
 Earliest publication date 
 - 
Assignee for publication 
- 
Confirmation # 
9088 
 Intl. registration # (Hague) 
 -  
 Intl. registration publication date 
 -  
Correspondence address 
65565 -  
SUGHRUE-265550 
2000 PENNSYLVANIA AVE. NW 
SUITE 9000 
WASHINGTON 
,  
DC 
UNITED STATES 
Inventors 
Hajime Katou 
Shizuoka-ken (JP)  
Tetsuhiro Ishikawa 
Aichi-ken (JP)  
Takahide Iida 
Aichi-ken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</si>
  <si>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29/368,710 | Q120477: 
 CURRENT SENSOR 
Public view 
 Application # 
 29/368,710  
Confirmation # 
 9299  
Attorney Docket # 
Q120477  
Patent # 
D668,978 
open_in_new 
 Issued - 10/16/2012  
 Filing or 371 (c) date 
08/27/2010 
Status 
 Patented Case  
 09/26/2012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ANTOINE D DAVIS  
Group art unit 
2917 
Class/subclass 
D10/075.000  
AIA (first inventor to file) 
No 
Entity status 
Regular Undiscounted 
 Earliest publication # 
 - 
 Earliest publication date 
 - 
Assignee for publication 
- 
Confirmation # 
9299 
 Intl. registration # (Hague) 
 -  
 Intl. registration publication date 
 -  
Correspondence address 
65565 -  
SUGHRUE-265550 
2000 PENNSYLVANIA AVE. NW 
SUITE 9000 
WASHINGTON 
,  
DC 
UNITED STATES 
Inventors 
Yasunori Kawaguchi 
Shimada-shi (JP)  
Toshirou Mochizuki 
Shimada-shi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</si>
  <si>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29/375,511 | 100239: 
 FUSE HOLDER 
Public view 
 Application # 
 29/375,511  
Confirmation # 
 4958  
Attorney Docket # 
100239  
Patent # 
D664,936 
open_in_new 
 Issued - 08/07/2012  
 Filing or 371 (c) date 
09/23/2010 
Status 
 Patented Case  
 07/18/2012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SELINA SIKDER  
Group art unit 
2912 
Class/subclass 
D13/178.000  
AIA (first inventor to file) 
No 
Entity status 
Regular Undiscounted 
 Earliest publication # 
 - 
 Earliest publication date 
 - 
Assignee for publication 
- 
Confirmation # 
4958 
 Intl. registration # (Hague) 
 -  
 Intl. registration publication date 
 -  
Correspondence address 
23850 -  
KRATZ, QUINTOS &amp; HANSON, LLP 
1414 Prince Street 
Suite 204 
Alexandria 
,  
VA 
UNITED STATES 
Inventors 
Makoto NAKAYAMA 
Kakegawa-shi (JP)  
Takahiko MITSUI 
Kakegawa-shi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</si>
  <si>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29/380,344 | Q121893: 
 ELECTRIC CONNECTOR 
Public view 
 Application # 
 29/380,344  
Confirmation # 
 5088  
Attorney Docket # 
Q121893  
Patent # 
D667,375 
open_in_new 
 Issued - 09/18/2012  
 Filing or 371 (c) date 
12/03/2010 
Status 
 Patented Case  
 08/29/2012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  
Group art unit 
2912 
Class/subclass 
D13/133.000  
AIA (first inventor to file) 
No 
Entity status 
Regular Undiscounted 
 Earliest publication # 
 - 
 Earliest publication date 
 - 
Assignee for publication 
- 
Confirmation # 
5088 
 Intl. registration # (Hague) 
 -  
 Intl. registration publication date 
 -  
Correspondence address 
65565 -  
SUGHRUE-265550 
2000 PENNSYLVANIA AVE. NW 
SUITE 9000 
WASHINGTON 
,  
DC 
UNITED STATES 
Inventors 
Shigeo MORI 
Shizuoka-ken (JP)  
Takenori OHMURA 
Shizuoka-ken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</si>
  <si>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29/388,670 | Q123818: 
 CHARGE COUPLER 
Public view 
 Application # 
 29/388,670  
Confirmation # 
 4606  
Attorney Docket # 
Q123818  
Patent # 
D667,378 
open_in_new 
 Issued - 09/18/2012  
 Filing or 371 (c) date 
03/31/2011 
Status 
 Patented Case  
 08/29/2012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  
Group art unit 
2912 
Class/subclass 
D13/146.000  
AIA (first inventor to file) 
No 
Entity status 
Regular Undiscounted 
 Earliest publication # 
 - 
 Earliest publication date 
 - 
Assignee for publication 
- 
Confirmation # 
4606 
 Intl. registration # (Hague) 
 -  
 Intl. registration publication date 
 -  
Correspondence address 
65565 -  
SUGHRUE-265550 
2000 PENNSYLVANIA AVE. NW 
SUITE 9000 
WASHINGTON 
,  
DC 
UNITED STATES 
Inventors 
Sosuke YAMAMOTO 
Susono-shi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</si>
  <si>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29/397,405 | Q125530: 
 CHARGING CONNECTOR FOR ELECTRIC VEHICLE 
Public view 
 Application # 
 29/397,405  
Confirmation # 
 8681  
Attorney Docket # 
Q125530  
Patent # 
D667,793 
open_in_new 
 Issued - 09/25/2012  
 Filing or 371 (c) date 
07/15/2011 
Status 
 Patented Case  
 09/05/2012  
menu 
   Show/hide menu 
Application Data 
Documents &amp; Transactions 
Continuity 
Continuity data is not available for the selected application 
Patent Term Adjustment 
Foreign Priority 
Fee payment history 
Address &amp; Attorney/Agent Information 
Supplemental Content 
Assignments 
Display References 
Application data 
Application type 
Design 
Examiner 
 -  
Group art unit 
2912 
Class/subclass 
D13/133.000  
AIA (first inventor to file) 
No 
Entity status 
Regular Undiscounted 
 Earliest publication # 
 - 
 Earliest publication date 
 - 
Assignee for publication 
- 
Confirmation # 
8681 
 Intl. registration # (Hague) 
 -  
 Intl. registration publication date 
 -  
Correspondence address 
65565 -  
SUGHRUE-265550 
2000 PENNSYLVANIA AVE. NW 
SUITE 9000 
WASHINGTON 
,  
DC 
UNITED STATES 
Inventors 
Sosuke YAMAMOTO 
Susono-shi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</si>
  <si>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29/311,211 | 06753.0669-00000: 
 FUSE 
Public view 
 Application # 
 29/311,211  
Confirmation # 
 4278  
Attorney Docket # 
06753.0669-00000  
Patent # 
D607,841 
open_in_new 
 Issued - 01/12/2010  
 Filing or 371 (c) date 
01/16/2009 
Status 
 Patented Case  
 12/23/2009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D2008-020644 
 08/08/2008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</si>
  <si>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29/311,611 | 05266.0076-00000: 
 ELECTRICAL CONNECTOR 
Public view 
 Application # 
 29/311,611  
Confirmation # 
 3166  
Attorney Docket # 
05266.0076-00000  
Patent # 
D618,176 
open_in_new 
 Issued - 06/22/2010  
 Filing or 371 (c) date 
04/30/2009 
Status 
 Patented Case  
 06/02/2010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2008-027906 
 10/30/2008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</si>
  <si>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29/311,630 | 05266.0078-00000: 
 ELECTRICAL CONNECTOR 
Public view 
 Application # 
 29/311,630  
Confirmation # 
 5275  
Attorney Docket # 
05266.0078-00000  
Patent # 
D636,334 
open_in_new 
 Issued - 04/19/2011  
 Filing or 371 (c) date 
05/07/2009 
Status 
 Patented Case  
 03/30/2011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2008-028592 
 11/07/2008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</si>
  <si>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29/317,033 | Q107906: 
 BATTERY CONNECTOR FOR AUTOMOBILE 
Public view 
 Application # 
 29/317,033  
Confirmation # 
 9075  
Attorney Docket # 
Q107906  
Patent # 
D603,337 
open_in_new 
 Issued - 11/03/2009  
 Filing or 371 (c) date 
04/22/2008 
Status 
 Patented Case  
 10/14/2009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2007-028904 
 10/22/2007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</si>
  <si>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29/317,037 | Q107907: 
 BATTERY CONNECTOR FOR AUTOMOBILE 
Public view 
 Application # 
 29/317,037  
Confirmation # 
 9088  
Attorney Docket # 
Q107907  
Patent # 
D602,433 
open_in_new 
 Issued - 10/20/2009  
 Filing or 371 (c) date 
04/22/2008 
Status 
 Patented Case  
 09/30/2009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2007-028905 
 10/22/2007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</si>
  <si>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29/368,710 | Q120477: 
 CURRENT SENSOR 
Public view 
 Application # 
 29/368,710  
Confirmation # 
 9299  
Attorney Docket # 
Q120477  
Patent # 
D668,978 
open_in_new 
 Issued - 10/16/2012  
 Filing or 371 (c) date 
08/27/2010 
Status 
 Patented Case  
 09/26/2012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2010-004803 
 03/01/2010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</si>
  <si>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29/375,511 | 100239: 
 FUSE HOLDER 
Public view 
 Application # 
 29/375,511  
Confirmation # 
 4958  
Attorney Docket # 
100239  
Patent # 
D664,936 
open_in_new 
 Issued - 08/07/2012  
 Filing or 371 (c) date 
09/23/2010 
Status 
 Patented Case  
 07/18/2012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2010-007425 
 03/26/2010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</si>
  <si>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29/380,344 | Q121893: 
 ELECTRIC CONNECTOR 
Public view 
 Application # 
 29/380,344  
Confirmation # 
 5088  
Attorney Docket # 
Q121893  
Patent # 
D667,375 
open_in_new 
 Issued - 09/18/2012  
 Filing or 371 (c) date 
12/03/2010 
Status 
 Patented Case  
 08/29/2012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2010-021463 
 09/03/2010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</si>
  <si>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29/388,670 | Q123818: 
 CHARGE COUPLER 
Public view 
 Application # 
 29/388,670  
Confirmation # 
 4606  
Attorney Docket # 
Q123818  
Patent # 
D667,378 
open_in_new 
 Issued - 09/18/2012  
 Filing or 371 (c) date 
03/31/2011 
Status 
 Patented Case  
 08/29/2012  
menu 
   Show/hide menu 
Application Data 
Documents &amp; Transactions 
Continuity 
Patent Term Adjustment 
Foreign priority 
Foreign Priority data is not available for the selected application 
Fee payment history 
Address &amp; Attorney/Agent Information 
Supplemental Content 
Assignments 
Display References 
Application data 
Application type 
Design 
Examiner 
 -  
Group art unit 
2912 
Class/subclass 
D13/146.000  
AIA (first inventor to file) 
No 
Entity status 
Regular Undiscounted 
 Earliest publication # 
 - 
 Earliest publication date 
 - 
Assignee for publication 
- 
Confirmation # 
4606 
 Intl. registration # (Hague) 
 -  
 Intl. registration publication date 
 -  
Correspondence address 
65565 -  
SUGHRUE-265550 
2000 PENNSYLVANIA AVE. NW 
SUITE 9000 
WASHINGTON 
,  
DC 
UNITED STATES 
Inventors 
Sosuke YAMAMOTO 
Susono-shi (JP)  
Applicants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</si>
  <si>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29/397,405 | Q125530: 
 CHARGING CONNECTOR FOR ELECTRIC VEHICLE 
Public view 
 Application # 
 29/397,405  
Confirmation # 
 8681  
Attorney Docket # 
Q125530  
Patent # 
D667,793 
open_in_new 
 Issued - 09/25/2012  
 Filing or 371 (c) date 
07/15/2011 
Status 
 Patented Case  
 09/05/2012  
menu 
   Show/hide menu 
Application Data 
Documents &amp; Transactions 
Continuity 
Patent Term Adjustment 
Foreign Priority 
Fee payment history 
Address &amp; Attorney/Agent Information 
Supplemental Content 
Assignments 
Display References 
Foreign Priority 
Showing 1 to 1 of 1 entries 
Country 
Priority 
Priority date 
JAPAN 
D2011-000922 
 01/18/2011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</si>
  <si>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29/311,211 | 06753.0669-00000: 
 FUSE 
Public view 
 Application # 
 29/311,211  
Confirmation # 
 4278  
Attorney Docket # 
06753.0669-00000  
Patent # 
D607,841 
open_in_new 
 Issued - 01/12/2010  
 Filing or 371 (c) date 
01/16/2009 
Status 
 Patented Case  
 12/23/2009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22852 -  
FINNEGAN, HENDERSON, FARABOW, GARRETT &amp; DUNNER 
LLP 
901 NEW YORK AVENUE, NW 
null 
WASHINGTON 
,  
DC 
 20001-4413 
UNITED STATES 
DUNNER, DONALD 
 (Not Active) 
19073 
 -  
MEYERS, KENNETH 
25146 
 (202) 408-4000  
LIPSEY, CHARLES 
28165 
 (571) 203-2755  
YOCHES, EDWARD 
30120 
 (202) 408-4039  
PAUL, JOHN 
30413 
 (202) 408-4109  
RACINE, RICHARD 
30415 
 (202) 408-4038  
BURGUJIAN, RICHARD 
31744 
 (571) 203-2790  
COYNE, PATRICK 
31821 
 (202) 408-4470  
BARKER, M 
32013 
 (650) 849-6600  
MCCURDY, BARBARA 
32120 
 202-408-4000 X4047  
DINER, BRYAN 
32409 
 (202) 408-4000  
ISAAC, CHRISTOPHER 
32616 
 (571) 251-0430  
JAKES, JOHN 
32824 
 (202) 408-4000  
FLIBBERT, MICHAEL 
33234 
 (202) 408-4000  
PANITCH, GERSON 
33751 
 (202) 408-4080  
MONROE, JAMES 
33971 
 (202) 408-4159  
MCDONELL, LESLIE 
34872 
 (617) 646-1650  
DALEY, KATHLEEN 
36116 
 (202) 408-4098  
GRAMENOPOULOS, C 
36532 
 (202) 408-4000  
BERKOWITZ, JEFFREY 
36743 
 (202) 203-2710  
CARRON, VIRGINIA 
37110 
 (404) 653-6452  
BURWELL, LAWRENCE 
38092 
 (571) 203-2721  
TROUSDELL, WILLIAM 
38637 
 (703) 966-3932  
GUTOWSKI, ANTHONY 
38742 
 (571) 203-2774  
PUKNYS, ERIK 
40132 
 (650) 849-6600  
BOSCH, MICHELE 
40524 
 (202) 408-4000  
GELMAN, STEVEN 
41034 
 (202) 408-4000  
SWEET, MARK 
41469 
 (202) 408-4162  
RACITI, ERIC 
41475 
 (617) 646-1675  
MAY, TIMOTHY 
41538 
 (202) 408-4447  
DECOSTA, FRANK 
41705 
 (202) 408-4012  
FUES, ERIC 
41765 
 (202) 408-4000  
KHALILI-ESFAHANI, HOUTAN 
41893 
 (202) 408-4106  
LIM, ESTHER 
41944 
 (202) 408-4121  
HARTMANN, ANTHONY 
43662 
 (202) 408-4275  
SHARMA, PARMANAND 
43916 
 (202) 408-4000  
TROILO, LOUIS 
45284 
 (202) 408-6020  
THAYER, LINDA 
45681 
 (617) 646-1680  
JIRON, DARREN 
45777 
 (571) 203-2729  
TRIDICO, ANTHONY 
45958 
 (202) 408-4173  
BARNEY, JAMES 
46539 
 (202) 408-4412  
FELDSTEIN, MARK 
46693 
 (202) 408-4092  
KACEDON, D 
46814 
 (202) 408-4301  
LAVENUE, LIONEL 
46859 
 (571) 203-2750  
YOSHIDA, NAOKI 
48108 
 (202) 408-4000  
WILLIAMSON, JOHN 
48275 
 (202) 408-4000  
BURGY, ADRIANA 
48564 
 (202) 408-4345  
PARKER, AARON 
50785 
 (202) 408-4387  
NIEMEYER, ELIZABETH 
52070 
 (202) 408-4000  
SUH, CHARLES 
52259 
 (571) 203-2700  
WANG, NINGLING 
52412 
 (202) 408-4218  
LOMBARDI, ANTHONY 
53232 
 (571) 203-2779  
RAICH, WILLIAM 
54386 
 (202) 408-4219  
STACH, JASON 
54464 
 (404) 653-6428  
WEINGARTEN, M 
54533 
 (404) 653-6457  
FREDERICK, MAREESA 
55190 
 (202) 408-4103  
MA, GARY 
55413 
 886 (22) 712-7001  
GUPTA, RAJEEV 
55873 
 202--40-4352  
MULCAHY, JOHN 
55940 
 (571) 203-2700  
CAPRON, AARON 
56170 
 (650) 849-6680  
MCANULTY, TIMOTHY 
56939 
 (202) 408-4348  
FENG, LI 
57292 
 (202) 408-4000  
ARNER, ERIKA 
57540 
 (571) 203-2754  
SCHROEDER, JACOB 
58221 
 (650) 849-6765  
FREEMAN, JEFFREY 
58275 
 (404) 653-6430  
FERRILL, ELIZABETH 
58415 
 (202) 404-4445  
WARD, TRENTON 
59157 
 (404) 653-6441  
GOLDBERG, JOSHUA 
59369 
 (202) 408-6092  
MURPHY, AMANDA 
59387 
 (202) 408-4000  
WATWE, ABHAY 
59461 
 (571) 203-2716  
LIVINGSTONE, JOHN 
59613 
 (404) 653-6400  
COOLEY, DANIEL 
59639 
 (571) 203-2778  
ROMRELL, JASON 
59665 
 (202) 408-4349  
MACALPINE, JILL 
60475 
 (202) 408-4105  
SOMMERS, ERIN 
60974 
 (202) 408-4000  
SKOYLES, AIDAN 
61119 
 (202) 408-4417  
YOUNG, MICHAEL 
61180 
 (571) 203-2788  
YIN, QINGYU 
61329 
 (202) 408-4213  
LU, JIA 
61543 
 (202) 408-4000  
COOK, ELLIOT 
61769 
 (571) 203-2738  
YANG, MING-TAO 
62019 
 (650) 849-6783  
HASFORD, JUSTIN 
62180 
 (202) 408-4000  
HANSON, MARK 
62521 
 (978) 448-8720  
BELL, JAMES 
62694 
 3 (314) 494-8630  
TUCKER, DANIEL 
62781 
 (571) 203-2793  
CHUNG, DANIEL 
63553 
 (202) 408-4000  
BHATTACHARYYA, ARPITA 
63681 
 (650) 849-6650  
CHANDRAN, BIJU 
63684 
 (202) 808-3550  
SUZUKI, AYA 
64621 
 (202) 408-4277  
LONG, JOSEPH 
65125 
 (202) 408-4000  
JACOBSTEIN, JEFFREY 
65162 
 (617) 646-1664  
TOTTEN, JEFFREY 
65229 
 (202) 408-4000  
XU, YANBIN 
65418 
 (202) 408-6011  
MOROZOVA, YELENA 
65499 
 +44-020-7864 2800  
RODKEY, KEVIN 
65506 
 (404) 653-6484  
MROZ, DAVID 
66116 
 (202) 408-4022  
SMYTH, JEFFREY 
66153 
 (650) 849-6600  
RODRIGUEZ, SARAH 
66219 
 --  
BOYER, ALEXANDER 
66599 
 (484) 832-5183  
MILLS, ANDREA 
66946 
 (512) 293-9416  
O'QUINN, RYAN 
67191 
 (571) 203-2426  
REESE, DAVID 
67942 
 (202) 408-4000  
HOLT, CORA 
68332 
 --  
JOHNS, CHRISTOPHER 
68664 
 (202) 408-4155  
BLACKFORD, CHRISTOPHER 
69029 
 (202) 408-4000  
SAIDMAN, BENJAMIN 
69325 
 (404) 653-6510  
DEROO, PIER 
69340 
 (202) 408-4000  
YU, YI 
69397 
 (571) 203-2479  
SPECHT, KARA 
69560 
 (678) 361-5914  
HANKIN, YAN 
69633 
 (401) 556-6797  
JIN, MINGJI 
69674 
 (202) 408-6020  
CHANG, AUDREY 
69800 
 (510) 845-7169  
RAJAN, KAI 
70110 
 (202) 408-4307  
HORN, KELLY 
70657 
 --  
MA, YUEFEI 
70779 
 (571) 203-2702  
KIM, JINWOO 
70914 
 (650) 849-6600  
SAHLSTEN, SONJA 
70927 
 (202) 408-4329  
LIU, YANYI 
71046 
 (650) 849-6600  
LEIMAN, SARA 
71228 
 (617) 495-0532  
BOGER, ADAM 
71337 
 (216) 255-4865  
LIPTON, ALISSA 
71505 
 (617) 646-1600  
CERULLI, NICHOLAS 
71900 
 (202) 480-4248  
YANG, YIEYIE 
71923 
 (617) 416-7098  
ROSCETTI, JENNIFER 
71998 
 (202) 408-4150  
HLINKA, MATTHEW 
72334 
 (202) 408-4333  
LIU, YINAN 
72482 
 (857) 272-6038  
KLODOWSKI, DANIEL 
72693 
 (202) 408-4216  
KIM, KYU YUN 
72783 
 (202) 408-4344  
DIPPOLD, RACHAEL 
73015 
 (202) 408-4063  
WEBER, CHRISTOPHER 
73543 
 (484) 645-7893  
ROBERTS, JESSICA 
73656 
 (202) 408-4323  
O'CONNELL, CAITLIN 
73934 
 (703) 357-7984  
ZHANG, LI 
74094 
 (617) 646-1648  
JONES, FORREST 
74123 
 (202) 408-4019  
AKAGI, TYLER 
74264 
 (202) 408-4385  
KARAS, MATTHEW 
74279 
 (404) 653-6439  
KIM, MISOOK 
74709 
 (650) 304-2946  
OCHIANA, STEFAN 
74850 
 (202) 408-4316  
SHIKANI, HENRY 
74972 
 (202) 408-4330  
ROORDA, JEANETTE 
75004 
 (202) 408-4008  
SCHULZ, BRADFORD 
75006 
 (571) 203-2739  
BELL, CORY 
75096 
 (617) 646-1641  
HIGH, ROBERT 
75786 
 (404) 653-6564  
AGGARWAL, UMBER 
76098 
 (202) 408-4154  
MATHEW, JENCY 
76224 
 (571) 203-2700  
DANESHVAR, MARTA 
76631 
 (650) 849-6670  
LEE, ERIC 
76828 
 (617) 646-1639  
HEMMELGARN, BENJAMIN 
77044 
 (202) 408-4026  
MASTERS, JAMES 
77225 
 (202) 408-4127  
SUNWOO, NATE 
77331 
 (202) 408-4013  
BROWNING, PAUL 
77531 
 (202) 408-4134  
ANDERSON, CHRISTOPHER 
77898 
 (571) 203-2765  
BERLENBACH, ANTHONY 
77963 
 (202) 408-4135  
CHRISTIE, DREW 
78004 
 (571) 203-2732  
JORDAN, DANIEL 
78038 
 (571) 203-2471  
MEYERS, MEGAN 
78062 
 (404) 653-6565  
MCLAUGHLIN, MICHAEL 
78238 
 (202) 408-4220  
NIBBS, ANTOINETTE 
78309 
 (617) 646-1649  
GARDNER, JAMESON 
78500 
 (571) 203-2425  
GREEN, ALISSA 
78501 
 (202) 408-4305  
FRANQUI MACHIN, REINALDO 
78615 
 (319) 855-8811  
MAULDIN, RICHARD 
78626 
 (404) 653-6409  
PEHRSON, KAITLYN 
78730 
 (202) 573-1738  
KREUTZER, COLIN 
78750 
 (202) 408-4217  
ZHANG, XIRUI 
78809 
 (617) 646-1626  
EITSERT, NICHOLAS 
78843 
 (202) 731-4524  
KIM, YOONHEE 
78998 
 (202) 408-4214  
NEWKIRK, ALEXANDER 
79011 
 (919) 271-7672  
MACDONALD, LUKE 
79064 
 (571) 203-2742  
SCHNEIDER, ANDREW 
79112 
 (202) 709-1684  
WALTHER, CANDACE 
79185 
 (414) 698-3495  
SMILEY, DEANNA 
79284 
 (571) 203-2717  
YI, SHANNON 
79293 
 (202) 408-4310  
HOWES, CHRISTOPHER 
79544 
 (202) 408-4356  
LI, GUANSHI 
79595 
 (617) 646-1653  
MCGREGOR, CONNOR 
79634 
 (757) 645-6437  
STARK, TAYLOR 
79767 
 (571) 203-2719  
NG, EMMA 
79821 
 (303) 518-2957  
GRINGAUZ, JORDAN 
79853 
 (954) 375-0368  
NASH, WILLIAM 
79859 
 (202) 408-4163  
FERNANDES, ROBERT 
79887 
 (650) 849-6735  
SHAH, SONIYA 
79954 
 (716) 796-5587  
RIVALTI, DANIEL 
 (Not Active) 
800010 
 -  
ZHANG, JASON 
80142 
 (650) 512-3629  
DIAB, YASIR 
80178 
 (202) 408-4227  
WRIGHT, ROBERT 
80268 
 (404) 653-6555  
PREMRAJ, ANGELINE 
80472 
 (202) 408-4174  
DUARTE GUEVARA, CARLOS 
80559 
 (202) 408-6013  
RITTER, MATTHEW 
80668 
 (202) 408-4172  
HOYT, ALEXANDRA 
80697 
 (202) 412-6204  
PARKER, AUDREY 
80702 
 (202) 408-4000  
HANLEY, KATHLEEN 
80837 
 (301) 807-9029  
MYLES, JOSEPH 
80845 
 (202) 408-4372  
LEVITAS, BENJAMIN 
80990 
 (202) 408-4000  
HAM, STEPHANIE 
81020 
 (703) 389-1274  
RIVALTI, DANIEL 
81134 
 (202) 251-1052  
FELICIELLO, MILAN 
81220 
 (202) 408-4317  
FAURIE, DAVID 
81374 
 (404) 653-6419  
CHANG, SHAWN 
81437 
 (404) 653-6455  
ZANG, CHEN 
81568 
 (202) 408-4000  
HUANG, HSIN-YUAN 
L0839 
 (202) 408-6052  
KUMAR, KARTHIK 
L0906 
 (202) 408-4433  
ZANG, CHEN 
 (Not Active) 
L1002 
 -  
FUJIWARA, CHIAKI 
 (Not Active) 
L1076 
 -  
LI, BOWEN 
L1160 
 (202) 316-7016  
TOWNSEND, PAUL 
L1237 
 (215) 285-5366  
DUARTE GUEVARA, CARLOS 
 (Not Active) 
L1270 
 -  
Correspondence address 
22852 -  
FINNEGAN, HENDERSON, FARABOW, GARRETT &amp; DUNNER 
LLP 
901 NEW YORK AVENUE, NW 
WASHINGTON 
,  
DC 
 20001-4413 
UNITED STATES 
DUNNER, DONALD 
 (Not Active) 
19073 
 -  
MEYERS, KENNETH 
25146 
 (202) 408-4000  
LIPSEY, CHARLES 
28165 
 (571) 203-2755  
YOCHES, EDWARD 
30120 
 (202) 408-4039  
PAUL, JOHN 
30413 
 (202) 408-4109  
RACINE, RICHARD 
30415 
 (202) 408-4038  
BURGUJIAN, RICHARD 
31744 
 (571) 203-2790  
COYNE, PATRICK 
31821 
 (202) 408-4470  
BARKER, M 
32013 
 (650) 849-6600  
MCCURDY, BARBARA 
32120 
 202-408-4000 X4047  
DINER, BRYAN 
32409 
 (202) 408-4000  
ISAAC, CHRISTOPHER 
32616 
 (571) 251-0430  
JAKES, JOHN 
32824 
 (202) 408-4000  
FLIBBERT, MICHAEL 
33234 
 (202) 408-4000  
PANITCH, GERSON 
33751 
 (202) 408-4080  
MONROE, JAMES 
33971 
 (202) 408-4159  
MCDONELL, LESLIE 
34872 
 (617) 646-1650  
DALEY, KATHLEEN 
36116 
 (202) 408-4098  
GRAMENOPOULOS, C 
36532 
 (202) 408-4000  
BERKOWITZ, JEFFREY 
36743 
 (202) 203-2710  
CARRON, VIRGINIA 
37110 
 (404) 653-6452  
BURWELL, LAWRENCE 
38092 
 (571) 203-2721  
TROUSDELL, WILLIAM 
38637 
 (703) 966-3932  
GUTOWSKI, ANTHONY 
38742 
 (571) 203-2774  
PUKNYS, ERIK 
40132 
 (650) 849-6600  
BOSCH, MICHELE 
40524 
 (202) 408-4000  
GELMAN, STEVEN 
41034 
 (202) 408-4000  
SWEET, MARK 
41469 
 (202) 408-4162  
RACITI, ERIC 
41475 
 (617) 646-1675  
MAY, TIMOTHY 
41538 
 (202) 408-4447  
DECOSTA, FRANK 
41705 
 (202) 408-4012  
FUES, ERIC 
41765 
 (202) 408-4000  
KHALILI-ESFAHANI, HOUTAN 
41893 
 (202) 408-4106  
LIM, ESTHER 
41944 
 (202) 408-4121  
HARTMANN, ANTHONY 
43662 
 (202) 408-4275  
SHARMA, PARMANAND 
43916 
 (202) 408-4000  
TROILO, LOUIS 
45284 
 (202) 408-6020  
THAYER, LINDA 
45681 
 (617) 646-1680  
JIRON, DARREN 
45777 
 (571) 203-2729  
TRIDICO, ANTHONY 
45958 
 (202) 408-4173  
BARNEY, JAMES 
46539 
 (202) 408-4412  
FELDSTEIN, MARK 
46693 
 (202) 408-4092  
KACEDON, D 
46814 
 (202) 408-4301  
LAVENUE, LIONEL 
46859 
 (571) 203-2750  
YOSHIDA, NAOKI 
48108 
 (202) 408-4000  
WILLIAMSON, JOHN 
48275 
 (202) 408-4000  
BURGY, ADRIANA 
48564 
 (202) 408-4345  
PARKER, AARON 
50785 
 (202) 408-4387  
NIEMEYER, ELIZABETH 
52070 
 (202) 408-4000  
SUH, CHARLES 
52259 
 (571) 203-2700  
WANG, NINGLING 
52412 
 (202) 408-4218  
LOMBARDI, ANTHONY 
53232 
 (571) 203-2779  
RAICH, WILLIAM 
54386 
 (202) 408-4219  
STACH, JASON 
54464 
 (404) 653-6428  
WEINGARTEN, M 
54533 
 (404) 653-6457  
FREDERICK, MAREESA 
55190 
 (202) 408-4103  
MA, GARY 
55413 
 886 (22) 712-7001  
GUPTA, RAJEEV 
55873 
 202--40-4352  
MULCAHY, JOHN 
55940 
 (571) 203-2700  
CAPRON, AARON 
56170 
 (650) 849-6680  
MCANULTY, TIMOTHY 
56939 
 (202) 408-4348  
FENG, LI 
57292 
 (202) 408-4000  
ARNER, ERIKA 
57540 
 (571) 203-2754  
SCHROEDER, JACOB 
58221 
 (650) 849-6765  
FREEMAN, JEFFREY 
58275 
 (404) 653-6430  
FERRILL, ELIZABETH 
58415 
 (202) 404-4445  
WARD, TRENTON 
59157 
 (404) 653-6441  
GOLDBERG, JOSHUA 
59369 
 (202) 408-6092  
MURPHY, AMANDA 
59387 
 (202) 408-4000  
WATWE, ABHAY 
59461 
 (571) 203-2716  
LIVINGSTONE, JOHN 
59613 
 (404) 653-6400  
COOLEY, DANIEL 
59639 
 (571) 203-2778  
ROMRELL, JASON 
59665 
 (202) 408-4349  
MACALPINE, JILL 
60475 
 (202) 408-4105  
SOMMERS, ERIN 
60974 
 (202) 408-4000  
SKOYLES, AIDAN 
61119 
 (202) 408-4417  
YOUNG, MICHAEL 
61180 
 (571) 203-2788  
YIN, QINGYU 
61329 
 (202) 408-4213  
LU, JIA 
61543 
 (202) 408-4000  
COOK, ELLIOT 
61769 
 (571) 203-2738  
YANG, MING-TAO 
62019 
 (650) 849-6783  
HASFORD, JUSTIN 
62180 
 (202) 408-4000  
HANSON, MARK 
62521 
 (978) 448-8720  
BELL, JAMES 
62694 
 3 (314) 494-8630  
TUCKER, DANIEL 
62781 
 (571) 203-2793  
CHUNG, DANIEL 
63553 
 (202) 408-4000  
BHATTACHARYYA, ARPITA 
63681 
 (650) 849-6650  
CHANDRAN, BIJU 
63684 
 (202) 808-3550  
SUZUKI, AYA 
64621 
 (202) 408-4277  
LONG, JOSEPH 
65125 
 (202) 408-4000  
JACOBSTEIN, JEFFREY 
65162 
 (617) 646-1664  
TOTTEN, JEFFREY 
65229 
 (202) 408-4000  
XU, YANBIN 
65418 
 (202) 408-6011  
MOROZOVA, YELENA 
65499 
 +44-020-7864 2800  
RODKEY, KEVIN 
65506 
 (404) 653-6484  
MROZ, DAVID 
66116 
 (202) 408-4022  
SMYTH, JEFFREY 
66153 
 (650) 849-6600  
RODRIGUEZ, SARAH 
66219 
 --  
BOYER, ALEXANDER 
66599 
 (484) 832-5183  
MILLS, ANDREA 
66946 
 (512) 293-9416  
O'QUINN, RYAN 
67191 
 (571) 203-2426  
REESE, DAVID 
67942 
 (202) 408-4000  
HOLT, CORA 
68332 
 --  
JOHNS, CHRISTOPHER 
68664 
 (202) 408-4155  
BLACKFORD, CHRISTOPHER 
69029 
 (202) 408-4000  
SAIDMAN, BENJAMIN 
69325 
 (404) 653-6510  
DEROO, PIER 
69340 
 (202) 408-4000  
YU, YI 
69397 
 (571) 203-2479  
SPECHT, KARA 
69560 
 (678) 361-5914  
HANKIN, YAN 
69633 
 (401) 556-6797  
JIN, MINGJI 
69674 
 (202) 408-6020  
CHANG, AUDREY 
69800 
 (510) 845-7169  
RAJAN, KAI 
70110 
 (202) 408-4307  
HORN, KELLY 
70657 
 --  
MA, YUEFEI 
70779 
 (571) 203-2702  
KIM, JINWOO 
70914 
 (650) 849-6600  
SAHLSTEN, SONJA 
70927 
 (202) 408-4329  
LIU, YANYI 
71046 
 (650) 849-6600  
LEIMAN, SARA 
71228 
 (617) 495-0532  
BOGER, ADAM 
71337 
 (216) 255-4865  
LIPTON, ALISSA 
71505 
 (617) 646-1600  
CERULLI, NICHOLAS 
71900 
 (202) 480-4248  
YANG, YIEYIE 
71923 
 (617) 416-7098  
ROSCETTI, JENNIFER 
71998 
 (202) 408-4150  
HLINKA, MATTHEW 
72334 
 (202) 408-4333  
LIU, YINAN 
72482 
 (857) 272-6038  
KLODOWSKI, DANIEL 
72693 
 (202) 408-4216  
KIM, KYU YUN 
72783 
 (202) 408-4344  
DIPPOLD, RACHAEL 
73015 
 (202) 408-4063  
WEBER, CHRISTOPHER 
73543 
 (484) 645-7893  
ROBERTS, JESSICA 
73656 
 (202) 408-4323  
O'CONNELL, CAITLIN 
73934 
 (703) 357-7984  
ZHANG, LI 
74094 
 (617) 646-1648  
JONES, FORREST 
74123 
 (202) 408-4019  
AKAGI, TYLER 
74264 
 (202) 408-4385  
KARAS, MATTHEW 
74279 
 (404) 653-6439  
KIM, MISOOK 
74709 
 (650) 304-2946  
OCHIANA, STEFAN 
74850 
 (202) 408-4316  
SHIKANI, HENRY 
74972 
 (202) 408-4330  
ROORDA, JEANETTE 
75004 
 (202) 408-4008  
SCHULZ, BRADFORD 
75006 
 (571) 203-2739  
BELL, CORY 
75096 
 (617) 646-1641  
HIGH, ROBERT 
75786 
 (404) 653-6564  
AGGARWAL, UMBER 
76098 
 (202) 408-4154  
MATHEW, JENCY 
76224 
 (571) 203-2700  
DANESHVAR, MARTA 
76631 
 (650) 849-6670  
LEE, ERIC 
76828 
 (617) 646-1639  
HEMMELGARN, BENJAMIN 
77044 
 (202) 408-4026  
MASTERS, JAMES 
77225 
 (202) 408-4127  
SUNWOO, NATE 
77331 
 (202) 408-4013  
BROWNING, PAUL 
77531 
 (202) 408-4134  
ANDERSON, CHRISTOPHER 
77898 
 (571) 203-2765  
BERLENBACH, ANTHONY 
77963 
 (202) 408-4135  
CHRISTIE, DREW 
78004 
 (571) 203-2732  
JORDAN, DANIEL 
78038 
 (571) 203-2471  
MEYERS, MEGAN 
78062 
 (404) 653-6565  
MCLAUGHLIN, MICHAEL 
78238 
 (202) 408-4220  
NIBBS, ANTOINETTE 
78309 
 (617) 646-1649  
GARDNER, JAMESON 
78500 
 (571) 203-2425  
GREEN, ALISSA 
78501 
 (202) 408-4305  
FRANQUI MACHIN, REINALDO 
78615 
 (319) 855-8811  
MAULDIN, RICHARD 
78626 
 (404) 653-6409  
PEHRSON, KAITLYN 
78730 
 (202) 573-1738  
KREUTZER, COLIN 
78750 
 (202) 408-4217  
ZHANG, XIRUI 
78809 
 (617) 646-1626  
EITSERT, NICHOLAS 
78843 
 (202) 731-4524  
KIM, YOONHEE 
78998 
 (202) 408-4214  
NEWKIRK, ALEXANDER 
79011 
 (919) 271-7672  
MACDONALD, LUKE 
79064 
 (571) 203-2742  
SCHNEIDER, ANDREW 
79112 
 (202) 709-1684  
WALTHER, CANDACE 
79185 
 (414) 698-3495  
SMILEY, DEANNA 
79284 
 (571) 203-2717  
YI, SHANNON 
79293 
 (202) 408-4310  
HOWES, CHRISTOPHER 
79544 
 (202) 408-4356  
LI, GUANSHI 
79595 
 (617) 646-1653  
MCGREGOR, CONNOR 
79634 
 (757) 645-6437  
STARK, TAYLOR 
79767 
 (571) 203-2719  
NG, EMMA 
79821 
 (303) 518-2957  
GRINGAUZ, JORDAN 
79853 
 (954) 375-0368  
NASH, WILLIAM 
79859 
 (202) 408-4163  
FERNANDES, ROBERT 
79887 
 (650) 849-6735  
SHAH, SONIYA 
79954 
 (716) 796-5587  
RIVALTI, DANIEL 
 (Not Active) 
800010 
 -  
ZHANG, JASON 
80142 
 (650) 512-3629  
DIAB, YASIR 
80178 
 (202) 408-4227  
WRIGHT, ROBERT 
80268 
 (404) 653-6555  
PREMRAJ, ANGELINE 
80472 
 (202) 408-4174  
DUARTE GUEVARA, CARLOS 
80559 
 (202) 408-6013  
RITTER, MATTHEW 
80668 
 (202) 408-4172  
HOYT, ALEXANDRA 
80697 
 (202) 412-6204  
PARKER, AUDREY 
80702 
 (202) 408-4000  
HANLEY, KATHLEEN 
80837 
 (301) 807-9029  
MYLES, JOSEPH 
80845 
 (202) 408-4372  
LEVITAS, BENJAMIN 
80990 
 (202) 408-4000  
HAM, STEPHANIE 
81020 
 (703) 389-1274  
RIVALTI, DANIEL 
81134 
 (202) 251-1052  
FELICIELLO, MILAN 
81220 
 (202) 408-4317  
FAURIE, DAVID 
81374 
 (404) 653-6419  
CHANG, SHAWN 
81437 
 (404) 653-6455  
ZANG, CHEN 
81568 
 (202) 408-4000  
HUANG, HSIN-YUAN 
L0839 
 (202) 408-6052  
KUMAR, KARTHIK 
L0906 
 (202) 408-4433  
ZANG, CHEN 
 (Not Active) 
L1002 
 -  
FUJIWARA, CHIAKI 
 (Not Active) 
L1076 
 -  
LI, BOWEN 
L1160 
 (202) 316-7016  
TOWNSEND, PAUL 
L1237 
 (215) 285-5366  
DUARTE GUEVARA, CARLOS 
 (Not Active) 
L1270 
 -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</si>
  <si>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29/311,611 | 05266.0076-00000: 
 ELECTRICAL CONNECTOR 
Public view 
 Application # 
 29/311,611  
Confirmation # 
 3166  
Attorney Docket # 
05266.0076-00000  
Patent # 
D618,176 
open_in_new 
 Issued - 06/22/2010  
 Filing or 371 (c) date 
04/30/2009 
Status 
 Patented Case  
 06/02/2010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22852 -  
FINNEGAN, HENDERSON, FARABOW, GARRETT &amp; DUNNER 
LLP 
901 NEW YORK AVENUE, NW 
null 
WASHINGTON 
,  
DC 
 20001-4413 
UNITED STATES 
DUNNER, DONALD 
 (Not Active) 
19073 
 -  
MEYERS, KENNETH 
25146 
 (202) 408-4000  
LIPSEY, CHARLES 
28165 
 (571) 203-2755  
YOCHES, EDWARD 
30120 
 (202) 408-4039  
PAUL, JOHN 
30413 
 (202) 408-4109  
RACINE, RICHARD 
30415 
 (202) 408-4038  
BURGUJIAN, RICHARD 
31744 
 (571) 203-2790  
COYNE, PATRICK 
31821 
 (202) 408-4470  
BARKER, M 
32013 
 (650) 849-6600  
MCCURDY, BARBARA 
32120 
 202-408-4000 X4047  
DINER, BRYAN 
32409 
 (202) 408-4000  
ISAAC, CHRISTOPHER 
32616 
 (571) 251-0430  
JAKES, JOHN 
32824 
 (202) 408-4000  
FLIBBERT, MICHAEL 
33234 
 (202) 408-4000  
PANITCH, GERSON 
33751 
 (202) 408-4080  
MONROE, JAMES 
33971 
 (202) 408-4159  
MCDONELL, LESLIE 
34872 
 (617) 646-1650  
DALEY, KATHLEEN 
36116 
 (202) 408-4098  
GRAMENOPOULOS, C 
36532 
 (202) 408-4000  
BERKOWITZ, JEFFREY 
36743 
 (202) 203-2710  
CARRON, VIRGINIA 
37110 
 (404) 653-6452  
BURWELL, LAWRENCE 
38092 
 (571) 203-2721  
TROUSDELL, WILLIAM 
38637 
 (703) 966-3932  
GUTOWSKI, ANTHONY 
38742 
 (571) 203-2774  
PUKNYS, ERIK 
40132 
 (650) 849-6600  
BOSCH, MICHELE 
40524 
 (202) 408-4000  
GELMAN, STEVEN 
41034 
 (202) 408-4000  
SWEET, MARK 
41469 
 (202) 408-4162  
RACITI, ERIC 
41475 
 (617) 646-1675  
MAY, TIMOTHY 
41538 
 (202) 408-4447  
DECOSTA, FRANK 
41705 
 (202) 408-4012  
FUES, ERIC 
41765 
 (202) 408-4000  
KHALILI-ESFAHANI, HOUTAN 
41893 
 (202) 408-4106  
LIM, ESTHER 
41944 
 (202) 408-4121  
HARTMANN, ANTHONY 
43662 
 (202) 408-4275  
SHARMA, PARMANAND 
43916 
 (202) 408-4000  
TROILO, LOUIS 
45284 
 (202) 408-6020  
THAYER, LINDA 
45681 
 (617) 646-1680  
JIRON, DARREN 
45777 
 (571) 203-2729  
TRIDICO, ANTHONY 
45958 
 (202) 408-4173  
BARNEY, JAMES 
46539 
 (202) 408-4412  
FELDSTEIN, MARK 
46693 
 (202) 408-4092  
KACEDON, D 
46814 
 (202) 408-4301  
LAVENUE, LIONEL 
46859 
 (571) 203-2750  
YOSHIDA, NAOKI 
48108 
 (202) 408-4000  
WILLIAMSON, JOHN 
48275 
 (202) 408-4000  
BURGY, ADRIANA 
48564 
 (202) 408-4345  
PARKER, AARON 
50785 
 (202) 408-4387  
NIEMEYER, ELIZABETH 
52070 
 (202) 408-4000  
SUH, CHARLES 
52259 
 (571) 203-2700  
WANG, NINGLING 
52412 
 (202) 408-4218  
LOMBARDI, ANTHONY 
53232 
 (571) 203-2779  
RAICH, WILLIAM 
54386 
 (202) 408-4219  
STACH, JASON 
54464 
 (404) 653-6428  
WEINGARTEN, M 
54533 
 (404) 653-6457  
FREDERICK, MAREESA 
55190 
 (202) 408-4103  
MA, GARY 
55413 
 886 (22) 712-7001  
GUPTA, RAJEEV 
55873 
 202--40-4352  
MULCAHY, JOHN 
55940 
 (571) 203-2700  
CAPRON, AARON 
56170 
 (650) 849-6680  
MCANULTY, TIMOTHY 
56939 
 (202) 408-4348  
FENG, LI 
57292 
 (202) 408-4000  
ARNER, ERIKA 
57540 
 (571) 203-2754  
SCHROEDER, JACOB 
58221 
 (650) 849-6765  
FREEMAN, JEFFREY 
58275 
 (404) 653-6430  
FERRILL, ELIZABETH 
58415 
 (202) 404-4445  
WARD, TRENTON 
59157 
 (404) 653-6441  
GOLDBERG, JOSHUA 
59369 
 (202) 408-6092  
MURPHY, AMANDA 
59387 
 (202) 408-4000  
WATWE, ABHAY 
59461 
 (571) 203-2716  
LIVINGSTONE, JOHN 
59613 
 (404) 653-6400  
COOLEY, DANIEL 
59639 
 (571) 203-2778  
ROMRELL, JASON 
59665 
 (202) 408-4349  
MACALPINE, JILL 
60475 
 (202) 408-4105  
SOMMERS, ERIN 
60974 
 (202) 408-4000  
SKOYLES, AIDAN 
61119 
 (202) 408-4417  
YOUNG, MICHAEL 
61180 
 (571) 203-2788  
YIN, QINGYU 
61329 
 (202) 408-4213  
LU, JIA 
61543 
 (202) 408-4000  
COOK, ELLIOT 
61769 
 (571) 203-2738  
YANG, MING-TAO 
62019 
 (650) 849-6783  
HASFORD, JUSTIN 
62180 
 (202) 408-4000  
HANSON, MARK 
62521 
 (978) 448-8720  
BELL, JAMES 
62694 
 3 (314) 494-8630  
TUCKER, DANIEL 
62781 
 (571) 203-2793  
CHUNG, DANIEL 
63553 
 (202) 408-4000  
BHATTACHARYYA, ARPITA 
63681 
 (650) 849-6650  
CHANDRAN, BIJU 
63684 
 (202) 808-3550  
SUZUKI, AYA 
64621 
 (202) 408-4277  
LONG, JOSEPH 
65125 
 (202) 408-4000  
JACOBSTEIN, JEFFREY 
65162 
 (617) 646-1664  
TOTTEN, JEFFREY 
65229 
 (202) 408-4000  
XU, YANBIN 
65418 
 (202) 408-6011  
MOROZOVA, YELENA 
65499 
 +44-020-7864 2800  
RODKEY, KEVIN 
65506 
 (404) 653-6484  
MROZ, DAVID 
66116 
 (202) 408-4022  
SMYTH, JEFFREY 
66153 
 (650) 849-6600  
RODRIGUEZ, SARAH 
66219 
 --  
BOYER, ALEXANDER 
66599 
 (484) 832-5183  
MILLS, ANDREA 
66946 
 (512) 293-9416  
O'QUINN, RYAN 
67191 
 (571) 203-2426  
REESE, DAVID 
67942 
 (202) 408-4000  
HOLT, CORA 
68332 
 --  
JOHNS, CHRISTOPHER 
68664 
 (202) 408-4155  
BLACKFORD, CHRISTOPHER 
69029 
 (202) 408-4000  
SAIDMAN, BENJAMIN 
69325 
 (404) 653-6510  
DEROO, PIER 
69340 
 (202) 408-4000  
YU, YI 
69397 
 (571) 203-2479  
SPECHT, KARA 
69560 
 (678) 361-5914  
HANKIN, YAN 
69633 
 (401) 556-6797  
JIN, MINGJI 
69674 
 (202) 408-6020  
CHANG, AUDREY 
69800 
 (510) 845-7169  
RAJAN, KAI 
70110 
 (202) 408-4307  
HORN, KELLY 
70657 
 --  
MA, YUEFEI 
70779 
 (571) 203-2702  
KIM, JINWOO 
70914 
 (650) 849-6600  
SAHLSTEN, SONJA 
70927 
 (202) 408-4329  
LIU, YANYI 
71046 
 (650) 849-6600  
LEIMAN, SARA 
71228 
 (617) 495-0532  
BOGER, ADAM 
71337 
 (216) 255-4865  
LIPTON, ALISSA 
71505 
 (617) 646-1600  
CERULLI, NICHOLAS 
71900 
 (202) 480-4248  
YANG, YIEYIE 
71923 
 (617) 416-7098  
ROSCETTI, JENNIFER 
71998 
 (202) 408-4150  
HLINKA, MATTHEW 
72334 
 (202) 408-4333  
LIU, YINAN 
72482 
 (857) 272-6038  
KLODOWSKI, DANIEL 
72693 
 (202) 408-4216  
KIM, KYU YUN 
72783 
 (202) 408-4344  
DIPPOLD, RACHAEL 
73015 
 (202) 408-4063  
WEBER, CHRISTOPHER 
73543 
 (484) 645-7893  
ROBERTS, JESSICA 
73656 
 (202) 408-4323  
O'CONNELL, CAITLIN 
73934 
 (703) 357-7984  
ZHANG, LI 
74094 
 (617) 646-1648  
JONES, FORREST 
74123 
 (202) 408-4019  
AKAGI, TYLER 
74264 
 (202) 408-4385  
KARAS, MATTHEW 
74279 
 (404) 653-6439  
KIM, MISOOK 
74709 
 (650) 304-2946  
OCHIANA, STEFAN 
74850 
 (202) 408-4316  
SHIKANI, HENRY 
74972 
 (202) 408-4330  
ROORDA, JEANETTE 
75004 
 (202) 408-4008  
SCHULZ, BRADFORD 
75006 
 (571) 203-2739  
BELL, CORY 
75096 
 (617) 646-1641  
HIGH, ROBERT 
75786 
 (404) 653-6564  
AGGARWAL, UMBER 
76098 
 (202) 408-4154  
MATHEW, JENCY 
76224 
 (571) 203-2700  
DANESHVAR, MARTA 
76631 
 (650) 849-6670  
LEE, ERIC 
76828 
 (617) 646-1639  
HEMMELGARN, BENJAMIN 
77044 
 (202) 408-4026  
MASTERS, JAMES 
77225 
 (202) 408-4127  
SUNWOO, NATE 
77331 
 (202) 408-4013  
BROWNING, PAUL 
77531 
 (202) 408-4134  
ANDERSON, CHRISTOPHER 
77898 
 (571) 203-2765  
BERLENBACH, ANTHONY 
77963 
 (202) 408-4135  
CHRISTIE, DREW 
78004 
 (571) 203-2732  
JORDAN, DANIEL 
78038 
 (571) 203-2471  
MEYERS, MEGAN 
78062 
 (404) 653-6565  
MCLAUGHLIN, MICHAEL 
78238 
 (202) 408-4220  
NIBBS, ANTOINETTE 
78309 
 (617) 646-1649  
GARDNER, JAMESON 
78500 
 (571) 203-2425  
GREEN, ALISSA 
78501 
 (202) 408-4305  
FRANQUI MACHIN, REINALDO 
78615 
 (319) 855-8811  
MAULDIN, RICHARD 
78626 
 (404) 653-6409  
PEHRSON, KAITLYN 
78730 
 (202) 573-1738  
KREUTZER, COLIN 
78750 
 (202) 408-4217  
ZHANG, XIRUI 
78809 
 (617) 646-1626  
EITSERT, NICHOLAS 
78843 
 (202) 731-4524  
KIM, YOONHEE 
78998 
 (202) 408-4214  
NEWKIRK, ALEXANDER 
79011 
 (919) 271-7672  
MACDONALD, LUKE 
79064 
 (571) 203-2742  
SCHNEIDER, ANDREW 
79112 
 (202) 709-1684  
WALTHER, CANDACE 
79185 
 (414) 698-3495  
SMILEY, DEANNA 
79284 
 (571) 203-2717  
YI, SHANNON 
79293 
 (202) 408-4310  
HOWES, CHRISTOPHER 
79544 
 (202) 408-4356  
LI, GUANSHI 
79595 
 (617) 646-1653  
MCGREGOR, CONNOR 
79634 
 (757) 645-6437  
STARK, TAYLOR 
79767 
 (571) 203-2719  
NG, EMMA 
79821 
 (303) 518-2957  
GRINGAUZ, JORDAN 
79853 
 (954) 375-0368  
NASH, WILLIAM 
79859 
 (202) 408-4163  
FERNANDES, ROBERT 
79887 
 (650) 849-6735  
SHAH, SONIYA 
79954 
 (716) 796-5587  
RIVALTI, DANIEL 
 (Not Active) 
800010 
 -  
ZHANG, JASON 
80142 
 (650) 512-3629  
DIAB, YASIR 
80178 
 (202) 408-4227  
WRIGHT, ROBERT 
80268 
 (404) 653-6555  
PREMRAJ, ANGELINE 
80472 
 (202) 408-4174  
DUARTE GUEVARA, CARLOS 
80559 
 (202) 408-6013  
RITTER, MATTHEW 
80668 
 (202) 408-4172  
HOYT, ALEXANDRA 
80697 
 (202) 412-6204  
PARKER, AUDREY 
80702 
 (202) 408-4000  
HANLEY, KATHLEEN 
80837 
 (301) 807-9029  
MYLES, JOSEPH 
80845 
 (202) 408-4372  
LEVITAS, BENJAMIN 
80990 
 (202) 408-4000  
HAM, STEPHANIE 
81020 
 (703) 389-1274  
RIVALTI, DANIEL 
81134 
 (202) 251-1052  
FELICIELLO, MILAN 
81220 
 (202) 408-4317  
FAURIE, DAVID 
81374 
 (404) 653-6419  
CHANG, SHAWN 
81437 
 (404) 653-6455  
ZANG, CHEN 
81568 
 (202) 408-4000  
HUANG, HSIN-YUAN 
L0839 
 (202) 408-6052  
KUMAR, KARTHIK 
L0906 
 (202) 408-4433  
ZANG, CHEN 
 (Not Active) 
L1002 
 -  
FUJIWARA, CHIAKI 
 (Not Active) 
L1076 
 -  
LI, BOWEN 
L1160 
 (202) 316-7016  
TOWNSEND, PAUL 
L1237 
 (215) 285-5366  
DUARTE GUEVARA, CARLOS 
 (Not Active) 
L1270 
 -  
Correspondence address 
22852 -  
FINNEGAN, HENDERSON, FARABOW, GARRETT &amp; DUNNER 
LLP 
901 NEW YORK AVENUE, NW 
WASHINGTON 
,  
DC 
 20001-4413 
UNITED STATES 
DUNNER, DONALD 
 (Not Active) 
19073 
 -  
MEYERS, KENNETH 
25146 
 (202) 408-4000  
LIPSEY, CHARLES 
28165 
 (571) 203-2755  
YOCHES, EDWARD 
30120 
 (202) 408-4039  
PAUL, JOHN 
30413 
 (202) 408-4109  
RACINE, RICHARD 
30415 
 (202) 408-4038  
BURGUJIAN, RICHARD 
31744 
 (571) 203-2790  
COYNE, PATRICK 
31821 
 (202) 408-4470  
BARKER, M 
32013 
 (650) 849-6600  
MCCURDY, BARBARA 
32120 
 202-408-4000 X4047  
DINER, BRYAN 
32409 
 (202) 408-4000  
ISAAC, CHRISTOPHER 
32616 
 (571) 251-0430  
JAKES, JOHN 
32824 
 (202) 408-4000  
FLIBBERT, MICHAEL 
33234 
 (202) 408-4000  
PANITCH, GERSON 
33751 
 (202) 408-4080  
MONROE, JAMES 
33971 
 (202) 408-4159  
MCDONELL, LESLIE 
34872 
 (617) 646-1650  
DALEY, KATHLEEN 
36116 
 (202) 408-4098  
GRAMENOPOULOS, C 
36532 
 (202) 408-4000  
BERKOWITZ, JEFFREY 
36743 
 (202) 203-2710  
CARRON, VIRGINIA 
37110 
 (404) 653-6452  
BURWELL, LAWRENCE 
38092 
 (571) 203-2721  
TROUSDELL, WILLIAM 
38637 
 (703) 966-3932  
GUTOWSKI, ANTHONY 
38742 
 (571) 203-2774  
PUKNYS, ERIK 
40132 
 (650) 849-6600  
BOSCH, MICHELE 
40524 
 (202) 408-4000  
GELMAN, STEVEN 
41034 
 (202) 408-4000  
SWEET, MARK 
41469 
 (202) 408-4162  
RACITI, ERIC 
41475 
 (617) 646-1675  
MAY, TIMOTHY 
41538 
 (202) 408-4447  
DECOSTA, FRANK 
41705 
 (202) 408-4012  
FUES, ERIC 
41765 
 (202) 408-4000  
KHALILI-ESFAHANI, HOUTAN 
41893 
 (202) 408-4106  
LIM, ESTHER 
41944 
 (202) 408-4121  
HARTMANN, ANTHONY 
43662 
 (202) 408-4275  
SHARMA, PARMANAND 
43916 
 (202) 408-4000  
TROILO, LOUIS 
45284 
 (202) 408-6020  
THAYER, LINDA 
45681 
 (617) 646-1680  
JIRON, DARREN 
45777 
 (571) 203-2729  
TRIDICO, ANTHONY 
45958 
 (202) 408-4173  
BARNEY, JAMES 
46539 
 (202) 408-4412  
FELDSTEIN, MARK 
46693 
 (202) 408-4092  
KACEDON, D 
46814 
 (202) 408-4301  
LAVENUE, LIONEL 
46859 
 (571) 203-2750  
YOSHIDA, NAOKI 
48108 
 (202) 408-4000  
WILLIAMSON, JOHN 
48275 
 (202) 408-4000  
BURGY, ADRIANA 
48564 
 (202) 408-4345  
PARKER, AARON 
50785 
 (202) 408-4387  
NIEMEYER, ELIZABETH 
52070 
 (202) 408-4000  
SUH, CHARLES 
52259 
 (571) 203-2700  
WANG, NINGLING 
52412 
 (202) 408-4218  
LOMBARDI, ANTHONY 
53232 
 (571) 203-2779  
RAICH, WILLIAM 
54386 
 (202) 408-4219  
STACH, JASON 
54464 
 (404) 653-6428  
WEINGARTEN, M 
54533 
 (404) 653-6457  
FREDERICK, MAREESA 
55190 
 (202) 408-4103  
MA, GARY 
55413 
 886 (22) 712-7001  
GUPTA, RAJEEV 
55873 
 202--40-4352  
MULCAHY, JOHN 
55940 
 (571) 203-2700  
CAPRON, AARON 
56170 
 (650) 849-6680  
MCANULTY, TIMOTHY 
56939 
 (202) 408-4348  
FENG, LI 
57292 
 (202) 408-4000  
ARNER, ERIKA 
57540 
 (571) 203-2754  
SCHROEDER, JACOB 
58221 
 (650) 849-6765  
FREEMAN, JEFFREY 
58275 
 (404) 653-6430  
FERRILL, ELIZABETH 
58415 
 (202) 404-4445  
WARD, TRENTON 
59157 
 (404) 653-6441  
GOLDBERG, JOSHUA 
59369 
 (202) 408-6092  
MURPHY, AMANDA 
59387 
 (202) 408-4000  
WATWE, ABHAY 
59461 
 (571) 203-2716  
LIVINGSTONE, JOHN 
59613 
 (404) 653-6400  
COOLEY, DANIEL 
59639 
 (571) 203-2778  
ROMRELL, JASON 
59665 
 (202) 408-4349  
MACALPINE, JILL 
60475 
 (202) 408-4105  
SOMMERS, ERIN 
60974 
 (202) 408-4000  
SKOYLES, AIDAN 
61119 
 (202) 408-4417  
YOUNG, MICHAEL 
61180 
 (571) 203-2788  
YIN, QINGYU 
61329 
 (202) 408-4213  
LU, JIA 
61543 
 (202) 408-4000  
COOK, ELLIOT 
61769 
 (571) 203-2738  
YANG, MING-TAO 
62019 
 (650) 849-6783  
HASFORD, JUSTIN 
62180 
 (202) 408-4000  
HANSON, MARK 
62521 
 (978) 448-8720  
BELL, JAMES 
62694 
 3 (314) 494-8630  
TUCKER, DANIEL 
62781 
 (571) 203-2793  
CHUNG, DANIEL 
63553 
 (202) 408-4000  
BHATTACHARYYA, ARPITA 
63681 
 (650) 849-6650  
CHANDRAN, BIJU 
63684 
 (202) 808-3550  
SUZUKI, AYA 
64621 
 (202) 408-4277  
LONG, JOSEPH 
65125 
 (202) 408-4000  
JACOBSTEIN, JEFFREY 
65162 
 (617) 646-1664  
TOTTEN, JEFFREY 
65229 
 (202) 408-4000  
XU, YANBIN 
65418 
 (202) 408-6011  
MOROZOVA, YELENA 
65499 
 +44-020-7864 2800  
RODKEY, KEVIN 
65506 
 (404) 653-6484  
MROZ, DAVID 
66116 
 (202) 408-4022  
SMYTH, JEFFREY 
66153 
 (650) 849-6600  
RODRIGUEZ, SARAH 
66219 
 --  
BOYER, ALEXANDER 
66599 
 (484) 832-5183  
MILLS, ANDREA 
66946 
 (512) 293-9416  
O'QUINN, RYAN 
67191 
 (571) 203-2426  
REESE, DAVID 
67942 
 (202) 408-4000  
HOLT, CORA 
68332 
 --  
JOHNS, CHRISTOPHER 
68664 
 (202) 408-4155  
BLACKFORD, CHRISTOPHER 
69029 
 (202) 408-4000  
SAIDMAN, BENJAMIN 
69325 
 (404) 653-6510  
DEROO, PIER 
69340 
 (202) 408-4000  
YU, YI 
69397 
 (571) 203-2479  
SPECHT, KARA 
69560 
 (678) 361-5914  
HANKIN, YAN 
69633 
 (401) 556-6797  
JIN, MINGJI 
69674 
 (202) 408-6020  
CHANG, AUDREY 
69800 
 (510) 845-7169  
RAJAN, KAI 
70110 
 (202) 408-4307  
HORN, KELLY 
70657 
 --  
MA, YUEFEI 
70779 
 (571) 203-2702  
KIM, JINWOO 
70914 
 (650) 849-6600  
SAHLSTEN, SONJA 
70927 
 (202) 408-4329  
LIU, YANYI 
71046 
 (650) 849-6600  
LEIMAN, SARA 
71228 
 (617) 495-0532  
BOGER, ADAM 
71337 
 (216) 255-4865  
LIPTON, ALISSA 
71505 
 (617) 646-1600  
CERULLI, NICHOLAS 
71900 
 (202) 480-4248  
YANG, YIEYIE 
71923 
 (617) 416-7098  
ROSCETTI, JENNIFER 
71998 
 (202) 408-4150  
HLINKA, MATTHEW 
72334 
 (202) 408-4333  
LIU, YINAN 
72482 
 (857) 272-6038  
KLODOWSKI, DANIEL 
72693 
 (202) 408-4216  
KIM, KYU YUN 
72783 
 (202) 408-4344  
DIPPOLD, RACHAEL 
73015 
 (202) 408-4063  
WEBER, CHRISTOPHER 
73543 
 (484) 645-7893  
ROBERTS, JESSICA 
73656 
 (202) 408-4323  
O'CONNELL, CAITLIN 
73934 
 (703) 357-7984  
ZHANG, LI 
74094 
 (617) 646-1648  
JONES, FORREST 
74123 
 (202) 408-4019  
AKAGI, TYLER 
74264 
 (202) 408-4385  
KARAS, MATTHEW 
74279 
 (404) 653-6439  
KIM, MISOOK 
74709 
 (650) 304-2946  
OCHIANA, STEFAN 
74850 
 (202) 408-4316  
SHIKANI, HENRY 
74972 
 (202) 408-4330  
ROORDA, JEANETTE 
75004 
 (202) 408-4008  
SCHULZ, BRADFORD 
75006 
 (571) 203-2739  
BELL, CORY 
75096 
 (617) 646-1641  
HIGH, ROBERT 
75786 
 (404) 653-6564  
AGGARWAL, UMBER 
76098 
 (202) 408-4154  
MATHEW, JENCY 
76224 
 (571) 203-2700  
DANESHVAR, MARTA 
76631 
 (650) 849-6670  
LEE, ERIC 
76828 
 (617) 646-1639  
HEMMELGARN, BENJAMIN 
77044 
 (202) 408-4026  
MASTERS, JAMES 
77225 
 (202) 408-4127  
SUNWOO, NATE 
77331 
 (202) 408-4013  
BROWNING, PAUL 
77531 
 (202) 408-4134  
ANDERSON, CHRISTOPHER 
77898 
 (571) 203-2765  
BERLENBACH, ANTHONY 
77963 
 (202) 408-4135  
CHRISTIE, DREW 
78004 
 (571) 203-2732  
JORDAN, DANIEL 
78038 
 (571) 203-2471  
MEYERS, MEGAN 
78062 
 (404) 653-6565  
MCLAUGHLIN, MICHAEL 
78238 
 (202) 408-4220  
NIBBS, ANTOINETTE 
78309 
 (617) 646-1649  
GARDNER, JAMESON 
78500 
 (571) 203-2425  
GREEN, ALISSA 
78501 
 (202) 408-4305  
FRANQUI MACHIN, REINALDO 
78615 
 (319) 855-8811  
MAULDIN, RICHARD 
78626 
 (404) 653-6409  
PEHRSON, KAITLYN 
78730 
 (202) 573-1738  
KREUTZER, COLIN 
78750 
 (202) 408-4217  
ZHANG, XIRUI 
78809 
 (617) 646-1626  
EITSERT, NICHOLAS 
78843 
 (202) 731-4524  
KIM, YOONHEE 
78998 
 (202) 408-4214  
NEWKIRK, ALEXANDER 
79011 
 (919) 271-7672  
MACDONALD, LUKE 
79064 
 (571) 203-2742  
SCHNEIDER, ANDREW 
79112 
 (202) 709-1684  
WALTHER, CANDACE 
79185 
 (414) 698-3495  
SMILEY, DEANNA 
79284 
 (571) 203-2717  
YI, SHANNON 
79293 
 (202) 408-4310  
HOWES, CHRISTOPHER 
79544 
 (202) 408-4356  
LI, GUANSHI 
79595 
 (617) 646-1653  
MCGREGOR, CONNOR 
79634 
 (757) 645-6437  
STARK, TAYLOR 
79767 
 (571) 203-2719  
NG, EMMA 
79821 
 (303) 518-2957  
GRINGAUZ, JORDAN 
79853 
 (954) 375-0368  
NASH, WILLIAM 
79859 
 (202) 408-4163  
FERNANDES, ROBERT 
79887 
 (650) 849-6735  
SHAH, SONIYA 
79954 
 (716) 796-5587  
RIVALTI, DANIEL 
 (Not Active) 
800010 
 -  
ZHANG, JASON 
80142 
 (650) 512-3629  
DIAB, YASIR 
80178 
 (202) 408-4227  
WRIGHT, ROBERT 
80268 
 (404) 653-6555  
PREMRAJ, ANGELINE 
80472 
 (202) 408-4174  
DUARTE GUEVARA, CARLOS 
80559 
 (202) 408-6013  
RITTER, MATTHEW 
80668 
 (202) 408-4172  
HOYT, ALEXANDRA 
80697 
 (202) 412-6204  
PARKER, AUDREY 
80702 
 (202) 408-4000  
HANLEY, KATHLEEN 
80837 
 (301) 807-9029  
MYLES, JOSEPH 
80845 
 (202) 408-4372  
LEVITAS, BENJAMIN 
80990 
 (202) 408-4000  
HAM, STEPHANIE 
81020 
 (703) 389-1274  
RIVALTI, DANIEL 
81134 
 (202) 251-1052  
FELICIELLO, MILAN 
81220 
 (202) 408-4317  
FAURIE, DAVID 
81374 
 (404) 653-6419  
CHANG, SHAWN 
81437 
 (404) 653-6455  
ZANG, CHEN 
81568 
 (202) 408-4000  
HUANG, HSIN-YUAN 
L0839 
 (202) 408-6052  
KUMAR, KARTHIK 
L0906 
 (202) 408-4433  
ZANG, CHEN 
 (Not Active) 
L1002 
 -  
FUJIWARA, CHIAKI 
 (Not Active) 
L1076 
 -  
LI, BOWEN 
L1160 
 (202) 316-7016  
TOWNSEND, PAUL 
L1237 
 (215) 285-5366  
DUARTE GUEVARA, CARLOS 
 (Not Active) 
L1270 
 -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</si>
  <si>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29/311,630 | 05266.0078-00000: 
 ELECTRICAL CONNECTOR 
Public view 
 Application # 
 29/311,630  
Confirmation # 
 5275  
Attorney Docket # 
05266.0078-00000  
Patent # 
D636,334 
open_in_new 
 Issued - 04/19/2011  
 Filing or 371 (c) date 
05/07/2009 
Status 
 Patented Case  
 03/30/2011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22852 -  
FINNEGAN, HENDERSON, FARABOW, GARRETT &amp; DUNNER 
LLP 
901 NEW YORK AVENUE, NW 
null 
WASHINGTON 
,  
DC 
 20001-4413 
UNITED STATES 
DUNNER, DONALD 
 (Not Active) 
19073 
 -  
MEYERS, KENNETH 
25146 
 (202) 408-4000  
LIPSEY, CHARLES 
28165 
 (571) 203-2755  
YOCHES, EDWARD 
30120 
 (202) 408-4039  
PAUL, JOHN 
30413 
 (202) 408-4109  
RACINE, RICHARD 
30415 
 (202) 408-4038  
BURGUJIAN, RICHARD 
31744 
 (571) 203-2790  
COYNE, PATRICK 
31821 
 (202) 408-4470  
BARKER, M 
32013 
 (650) 849-6600  
MCCURDY, BARBARA 
32120 
 202-408-4000 X4047  
DINER, BRYAN 
32409 
 (202) 408-4000  
ISAAC, CHRISTOPHER 
32616 
 (571) 251-0430  
JAKES, JOHN 
32824 
 (202) 408-4000  
FLIBBERT, MICHAEL 
33234 
 (202) 408-4000  
PANITCH, GERSON 
33751 
 (202) 408-4080  
MONROE, JAMES 
33971 
 (202) 408-4159  
MCDONELL, LESLIE 
34872 
 (617) 646-1650  
DALEY, KATHLEEN 
36116 
 (202) 408-4098  
GRAMENOPOULOS, C 
36532 
 (202) 408-4000  
BERKOWITZ, JEFFREY 
36743 
 (202) 203-2710  
CARRON, VIRGINIA 
37110 
 (404) 653-6452  
BURWELL, LAWRENCE 
38092 
 (571) 203-2721  
TROUSDELL, WILLIAM 
38637 
 (703) 966-3932  
GUTOWSKI, ANTHONY 
38742 
 (571) 203-2774  
PUKNYS, ERIK 
40132 
 (650) 849-6600  
BOSCH, MICHELE 
40524 
 (202) 408-4000  
GELMAN, STEVEN 
41034 
 (202) 408-4000  
SWEET, MARK 
41469 
 (202) 408-4162  
RACITI, ERIC 
41475 
 (617) 646-1675  
MAY, TIMOTHY 
41538 
 (202) 408-4447  
DECOSTA, FRANK 
41705 
 (202) 408-4012  
FUES, ERIC 
41765 
 (202) 408-4000  
KHALILI-ESFAHANI, HOUTAN 
41893 
 (202) 408-4106  
LIM, ESTHER 
41944 
 (202) 408-4121  
HARTMANN, ANTHONY 
43662 
 (202) 408-4275  
SHARMA, PARMANAND 
43916 
 (202) 408-4000  
TROILO, LOUIS 
45284 
 (202) 408-6020  
THAYER, LINDA 
45681 
 (617) 646-1680  
JIRON, DARREN 
45777 
 (571) 203-2729  
TRIDICO, ANTHONY 
45958 
 (202) 408-4173  
BARNEY, JAMES 
46539 
 (202) 408-4412  
FELDSTEIN, MARK 
46693 
 (202) 408-4092  
KACEDON, D 
46814 
 (202) 408-4301  
LAVENUE, LIONEL 
46859 
 (571) 203-2750  
YOSHIDA, NAOKI 
48108 
 (202) 408-4000  
WILLIAMSON, JOHN 
48275 
 (202) 408-4000  
BURGY, ADRIANA 
48564 
 (202) 408-4345  
PARKER, AARON 
50785 
 (202) 408-4387  
NIEMEYER, ELIZABETH 
52070 
 (202) 408-4000  
SUH, CHARLES 
52259 
 (571) 203-2700  
WANG, NINGLING 
52412 
 (202) 408-4218  
LOMBARDI, ANTHONY 
53232 
 (571) 203-2779  
RAICH, WILLIAM 
54386 
 (202) 408-4219  
STACH, JASON 
54464 
 (404) 653-6428  
WEINGARTEN, M 
54533 
 (404) 653-6457  
FREDERICK, MAREESA 
55190 
 (202) 408-4103  
MA, GARY 
55413 
 886 (22) 712-7001  
GUPTA, RAJEEV 
55873 
 202--40-4352  
MULCAHY, JOHN 
55940 
 (571) 203-2700  
CAPRON, AARON 
56170 
 (650) 849-6680  
MCANULTY, TIMOTHY 
56939 
 (202) 408-4348  
FENG, LI 
57292 
 (202) 408-4000  
ARNER, ERIKA 
57540 
 (571) 203-2754  
SCHROEDER, JACOB 
58221 
 (650) 849-6765  
FREEMAN, JEFFREY 
58275 
 (404) 653-6430  
FERRILL, ELIZABETH 
58415 
 (202) 404-4445  
WARD, TRENTON 
59157 
 (404) 653-6441  
GOLDBERG, JOSHUA 
59369 
 (202) 408-6092  
MURPHY, AMANDA 
59387 
 (202) 408-4000  
WATWE, ABHAY 
59461 
 (571) 203-2716  
LIVINGSTONE, JOHN 
59613 
 (404) 653-6400  
COOLEY, DANIEL 
59639 
 (571) 203-2778  
ROMRELL, JASON 
59665 
 (202) 408-4349  
MACALPINE, JILL 
60475 
 (202) 408-4105  
SOMMERS, ERIN 
60974 
 (202) 408-4000  
SKOYLES, AIDAN 
61119 
 (202) 408-4417  
YOUNG, MICHAEL 
61180 
 (571) 203-2788  
YIN, QINGYU 
61329 
 (202) 408-4213  
LU, JIA 
61543 
 (202) 408-4000  
COOK, ELLIOT 
61769 
 (571) 203-2738  
YANG, MING-TAO 
62019 
 (650) 849-6783  
HASFORD, JUSTIN 
62180 
 (202) 408-4000  
HANSON, MARK 
62521 
 (978) 448-8720  
BELL, JAMES 
62694 
 3 (314) 494-8630  
TUCKER, DANIEL 
62781 
 (571) 203-2793  
CHUNG, DANIEL 
63553 
 (202) 408-4000  
BHATTACHARYYA, ARPITA 
63681 
 (650) 849-6650  
CHANDRAN, BIJU 
63684 
 (202) 808-3550  
SUZUKI, AYA 
64621 
 (202) 408-4277  
LONG, JOSEPH 
65125 
 (202) 408-4000  
JACOBSTEIN, JEFFREY 
65162 
 (617) 646-1664  
TOTTEN, JEFFREY 
65229 
 (202) 408-4000  
XU, YANBIN 
65418 
 (202) 408-6011  
MOROZOVA, YELENA 
65499 
 +44-020-7864 2800  
RODKEY, KEVIN 
65506 
 (404) 653-6484  
MROZ, DAVID 
66116 
 (202) 408-4022  
SMYTH, JEFFREY 
66153 
 (650) 849-6600  
RODRIGUEZ, SARAH 
66219 
 --  
BOYER, ALEXANDER 
66599 
 (484) 832-5183  
MILLS, ANDREA 
66946 
 (512) 293-9416  
O'QUINN, RYAN 
67191 
 (571) 203-2426  
REESE, DAVID 
67942 
 (202) 408-4000  
HOLT, CORA 
68332 
 --  
JOHNS, CHRISTOPHER 
68664 
 (202) 408-4155  
BLACKFORD, CHRISTOPHER 
69029 
 (202) 408-4000  
SAIDMAN, BENJAMIN 
69325 
 (404) 653-6510  
DEROO, PIER 
69340 
 (202) 408-4000  
YU, YI 
69397 
 (571) 203-2479  
SPECHT, KARA 
69560 
 (678) 361-5914  
HANKIN, YAN 
69633 
 (401) 556-6797  
JIN, MINGJI 
69674 
 (202) 408-6020  
CHANG, AUDREY 
69800 
 (510) 845-7169  
RAJAN, KAI 
70110 
 (202) 408-4307  
HORN, KELLY 
70657 
 --  
MA, YUEFEI 
70779 
 (571) 203-2702  
KIM, JINWOO 
70914 
 (650) 849-6600  
SAHLSTEN, SONJA 
70927 
 (202) 408-4329  
LIU, YANYI 
71046 
 (650) 849-6600  
LEIMAN, SARA 
71228 
 (617) 495-0532  
BOGER, ADAM 
71337 
 (216) 255-4865  
LIPTON, ALISSA 
71505 
 (617) 646-1600  
CERULLI, NICHOLAS 
71900 
 (202) 480-4248  
YANG, YIEYIE 
71923 
 (617) 416-7098  
ROSCETTI, JENNIFER 
71998 
 (202) 408-4150  
HLINKA, MATTHEW 
72334 
 (202) 408-4333  
LIU, YINAN 
72482 
 (857) 272-6038  
KLODOWSKI, DANIEL 
72693 
 (202) 408-4216  
KIM, KYU YUN 
72783 
 (202) 408-4344  
DIPPOLD, RACHAEL 
73015 
 (202) 408-4063  
WEBER, CHRISTOPHER 
73543 
 (484) 645-7893  
ROBERTS, JESSICA 
73656 
 (202) 408-4323  
O'CONNELL, CAITLIN 
73934 
 (703) 357-7984  
ZHANG, LI 
74094 
 (617) 646-1648  
JONES, FORREST 
74123 
 (202) 408-4019  
AKAGI, TYLER 
74264 
 (202) 408-4385  
KARAS, MATTHEW 
74279 
 (404) 653-6439  
KIM, MISOOK 
74709 
 (650) 304-2946  
OCHIANA, STEFAN 
74850 
 (202) 408-4316  
SHIKANI, HENRY 
74972 
 (202) 408-4330  
ROORDA, JEANETTE 
75004 
 (202) 408-4008  
SCHULZ, BRADFORD 
75006 
 (571) 203-2739  
BELL, CORY 
75096 
 (617) 646-1641  
HIGH, ROBERT 
75786 
 (404) 653-6564  
AGGARWAL, UMBER 
76098 
 (202) 408-4154  
MATHEW, JENCY 
76224 
 (571) 203-2700  
DANESHVAR, MARTA 
76631 
 (650) 849-6670  
LEE, ERIC 
76828 
 (617) 646-1639  
HEMMELGARN, BENJAMIN 
77044 
 (202) 408-4026  
MASTERS, JAMES 
77225 
 (202) 408-4127  
SUNWOO, NATE 
77331 
 (202) 408-4013  
BROWNING, PAUL 
77531 
 (202) 408-4134  
ANDERSON, CHRISTOPHER 
77898 
 (571) 203-2765  
BERLENBACH, ANTHONY 
77963 
 (202) 408-4135  
CHRISTIE, DREW 
78004 
 (571) 203-2732  
JORDAN, DANIEL 
78038 
 (571) 203-2471  
MEYERS, MEGAN 
78062 
 (404) 653-6565  
MCLAUGHLIN, MICHAEL 
78238 
 (202) 408-4220  
NIBBS, ANTOINETTE 
78309 
 (617) 646-1649  
GARDNER, JAMESON 
78500 
 (571) 203-2425  
GREEN, ALISSA 
78501 
 (202) 408-4305  
FRANQUI MACHIN, REINALDO 
78615 
 (319) 855-8811  
MAULDIN, RICHARD 
78626 
 (404) 653-6409  
PEHRSON, KAITLYN 
78730 
 (202) 573-1738  
KREUTZER, COLIN 
78750 
 (202) 408-4217  
ZHANG, XIRUI 
78809 
 (617) 646-1626  
EITSERT, NICHOLAS 
78843 
 (202) 731-4524  
KIM, YOONHEE 
78998 
 (202) 408-4214  
NEWKIRK, ALEXANDER 
79011 
 (919) 271-7672  
MACDONALD, LUKE 
79064 
 (571) 203-2742  
SCHNEIDER, ANDREW 
79112 
 (202) 709-1684  
WALTHER, CANDACE 
79185 
 (414) 698-3495  
SMILEY, DEANNA 
79284 
 (571) 203-2717  
YI, SHANNON 
79293 
 (202) 408-4310  
HOWES, CHRISTOPHER 
79544 
 (202) 408-4356  
LI, GUANSHI 
79595 
 (617) 646-1653  
MCGREGOR, CONNOR 
79634 
 (757) 645-6437  
STARK, TAYLOR 
79767 
 (571) 203-2719  
NG, EMMA 
79821 
 (303) 518-2957  
GRINGAUZ, JORDAN 
79853 
 (954) 375-0368  
NASH, WILLIAM 
79859 
 (202) 408-4163  
FERNANDES, ROBERT 
79887 
 (650) 849-6735  
SHAH, SONIYA 
79954 
 (716) 796-5587  
RIVALTI, DANIEL 
 (Not Active) 
800010 
 -  
ZHANG, JASON 
80142 
 (650) 512-3629  
DIAB, YASIR 
80178 
 (202) 408-4227  
WRIGHT, ROBERT 
80268 
 (404) 653-6555  
PREMRAJ, ANGELINE 
80472 
 (202) 408-4174  
DUARTE GUEVARA, CARLOS 
80559 
 (202) 408-6013  
RITTER, MATTHEW 
80668 
 (202) 408-4172  
HOYT, ALEXANDRA 
80697 
 (202) 412-6204  
PARKER, AUDREY 
80702 
 (202) 408-4000  
HANLEY, KATHLEEN 
80837 
 (301) 807-9029  
MYLES, JOSEPH 
80845 
 (202) 408-4372  
LEVITAS, BENJAMIN 
80990 
 (202) 408-4000  
HAM, STEPHANIE 
81020 
 (703) 389-1274  
RIVALTI, DANIEL 
81134 
 (202) 251-1052  
FELICIELLO, MILAN 
81220 
 (202) 408-4317  
FAURIE, DAVID 
81374 
 (404) 653-6419  
CHANG, SHAWN 
81437 
 (404) 653-6455  
ZANG, CHEN 
81568 
 (202) 408-4000  
HUANG, HSIN-YUAN 
L0839 
 (202) 408-6052  
KUMAR, KARTHIK 
L0906 
 (202) 408-4433  
ZANG, CHEN 
 (Not Active) 
L1002 
 -  
FUJIWARA, CHIAKI 
 (Not Active) 
L1076 
 -  
LI, BOWEN 
L1160 
 (202) 316-7016  
TOWNSEND, PAUL 
L1237 
 (215) 285-5366  
DUARTE GUEVARA, CARLOS 
 (Not Active) 
L1270 
 -  
Correspondence address 
22852 -  
FINNEGAN, HENDERSON, FARABOW, GARRETT &amp; DUNNER 
LLP 
901 NEW YORK AVENUE, NW 
WASHINGTON 
,  
DC 
 20001-4413 
UNITED STATES 
DUNNER, DONALD 
 (Not Active) 
19073 
 -  
MEYERS, KENNETH 
25146 
 (202) 408-4000  
LIPSEY, CHARLES 
28165 
 (571) 203-2755  
YOCHES, EDWARD 
30120 
 (202) 408-4039  
PAUL, JOHN 
30413 
 (202) 408-4109  
RACINE, RICHARD 
30415 
 (202) 408-4038  
BURGUJIAN, RICHARD 
31744 
 (571) 203-2790  
COYNE, PATRICK 
31821 
 (202) 408-4470  
BARKER, M 
32013 
 (650) 849-6600  
MCCURDY, BARBARA 
32120 
 202-408-4000 X4047  
DINER, BRYAN 
32409 
 (202) 408-4000  
ISAAC, CHRISTOPHER 
32616 
 (571) 251-0430  
JAKES, JOHN 
32824 
 (202) 408-4000  
FLIBBERT, MICHAEL 
33234 
 (202) 408-4000  
PANITCH, GERSON 
33751 
 (202) 408-4080  
MONROE, JAMES 
33971 
 (202) 408-4159  
MCDONELL, LESLIE 
34872 
 (617) 646-1650  
DALEY, KATHLEEN 
36116 
 (202) 408-4098  
GRAMENOPOULOS, C 
36532 
 (202) 408-4000  
BERKOWITZ, JEFFREY 
36743 
 (202) 203-2710  
CARRON, VIRGINIA 
37110 
 (404) 653-6452  
BURWELL, LAWRENCE 
38092 
 (571) 203-2721  
TROUSDELL, WILLIAM 
38637 
 (703) 966-3932  
GUTOWSKI, ANTHONY 
38742 
 (571) 203-2774  
PUKNYS, ERIK 
40132 
 (650) 849-6600  
BOSCH, MICHELE 
40524 
 (202) 408-4000  
GELMAN, STEVEN 
41034 
 (202) 408-4000  
SWEET, MARK 
41469 
 (202) 408-4162  
RACITI, ERIC 
41475 
 (617) 646-1675  
MAY, TIMOTHY 
41538 
 (202) 408-4447  
DECOSTA, FRANK 
41705 
 (202) 408-4012  
FUES, ERIC 
41765 
 (202) 408-4000  
KHALILI-ESFAHANI, HOUTAN 
41893 
 (202) 408-4106  
LIM, ESTHER 
41944 
 (202) 408-4121  
HARTMANN, ANTHONY 
43662 
 (202) 408-4275  
SHARMA, PARMANAND 
43916 
 (202) 408-4000  
TROILO, LOUIS 
45284 
 (202) 408-6020  
THAYER, LINDA 
45681 
 (617) 646-1680  
JIRON, DARREN 
45777 
 (571) 203-2729  
TRIDICO, ANTHONY 
45958 
 (202) 408-4173  
BARNEY, JAMES 
46539 
 (202) 408-4412  
FELDSTEIN, MARK 
46693 
 (202) 408-4092  
KACEDON, D 
46814 
 (202) 408-4301  
LAVENUE, LIONEL 
46859 
 (571) 203-2750  
YOSHIDA, NAOKI 
48108 
 (202) 408-4000  
WILLIAMSON, JOHN 
48275 
 (202) 408-4000  
BURGY, ADRIANA 
48564 
 (202) 408-4345  
PARKER, AARON 
50785 
 (202) 408-4387  
NIEMEYER, ELIZABETH 
52070 
 (202) 408-4000  
SUH, CHARLES 
52259 
 (571) 203-2700  
WANG, NINGLING 
52412 
 (202) 408-4218  
LOMBARDI, ANTHONY 
53232 
 (571) 203-2779  
RAICH, WILLIAM 
54386 
 (202) 408-4219  
STACH, JASON 
54464 
 (404) 653-6428  
WEINGARTEN, M 
54533 
 (404) 653-6457  
FREDERICK, MAREESA 
55190 
 (202) 408-4103  
MA, GARY 
55413 
 886 (22) 712-7001  
GUPTA, RAJEEV 
55873 
 202--40-4352  
MULCAHY, JOHN 
55940 
 (571) 203-2700  
CAPRON, AARON 
56170 
 (650) 849-6680  
MCANULTY, TIMOTHY 
56939 
 (202) 408-4348  
FENG, LI 
57292 
 (202) 408-4000  
ARNER, ERIKA 
57540 
 (571) 203-2754  
SCHROEDER, JACOB 
58221 
 (650) 849-6765  
FREEMAN, JEFFREY 
58275 
 (404) 653-6430  
FERRILL, ELIZABETH 
58415 
 (202) 404-4445  
WARD, TRENTON 
59157 
 (404) 653-6441  
GOLDBERG, JOSHUA 
59369 
 (202) 408-6092  
MURPHY, AMANDA 
59387 
 (202) 408-4000  
WATWE, ABHAY 
59461 
 (571) 203-2716  
LIVINGSTONE, JOHN 
59613 
 (404) 653-6400  
COOLEY, DANIEL 
59639 
 (571) 203-2778  
ROMRELL, JASON 
59665 
 (202) 408-4349  
MACALPINE, JILL 
60475 
 (202) 408-4105  
SOMMERS, ERIN 
60974 
 (202) 408-4000  
SKOYLES, AIDAN 
61119 
 (202) 408-4417  
YOUNG, MICHAEL 
61180 
 (571) 203-2788  
YIN, QINGYU 
61329 
 (202) 408-4213  
LU, JIA 
61543 
 (202) 408-4000  
COOK, ELLIOT 
61769 
 (571) 203-2738  
YANG, MING-TAO 
62019 
 (650) 849-6783  
HASFORD, JUSTIN 
62180 
 (202) 408-4000  
HANSON, MARK 
62521 
 (978) 448-8720  
BELL, JAMES 
62694 
 3 (314) 494-8630  
TUCKER, DANIEL 
62781 
 (571) 203-2793  
CHUNG, DANIEL 
63553 
 (202) 408-4000  
BHATTACHARYYA, ARPITA 
63681 
 (650) 849-6650  
CHANDRAN, BIJU 
63684 
 (202) 808-3550  
SUZUKI, AYA 
64621 
 (202) 408-4277  
LONG, JOSEPH 
65125 
 (202) 408-4000  
JACOBSTEIN, JEFFREY 
65162 
 (617) 646-1664  
TOTTEN, JEFFREY 
65229 
 (202) 408-4000  
XU, YANBIN 
65418 
 (202) 408-6011  
MOROZOVA, YELENA 
65499 
 +44-020-7864 2800  
RODKEY, KEVIN 
65506 
 (404) 653-6484  
MROZ, DAVID 
66116 
 (202) 408-4022  
SMYTH, JEFFREY 
66153 
 (650) 849-6600  
RODRIGUEZ, SARAH 
66219 
 --  
BOYER, ALEXANDER 
66599 
 (484) 832-5183  
MILLS, ANDREA 
66946 
 (512) 293-9416  
O'QUINN, RYAN 
67191 
 (571) 203-2426  
REESE, DAVID 
67942 
 (202) 408-4000  
HOLT, CORA 
68332 
 --  
JOHNS, CHRISTOPHER 
68664 
 (202) 408-4155  
BLACKFORD, CHRISTOPHER 
69029 
 (202) 408-4000  
SAIDMAN, BENJAMIN 
69325 
 (404) 653-6510  
DEROO, PIER 
69340 
 (202) 408-4000  
YU, YI 
69397 
 (571) 203-2479  
SPECHT, KARA 
69560 
 (678) 361-5914  
HANKIN, YAN 
69633 
 (401) 556-6797  
JIN, MINGJI 
69674 
 (202) 408-6020  
CHANG, AUDREY 
69800 
 (510) 845-7169  
RAJAN, KAI 
70110 
 (202) 408-4307  
HORN, KELLY 
70657 
 --  
MA, YUEFEI 
70779 
 (571) 203-2702  
KIM, JINWOO 
70914 
 (650) 849-6600  
SAHLSTEN, SONJA 
70927 
 (202) 408-4329  
LIU, YANYI 
71046 
 (650) 849-6600  
LEIMAN, SARA 
71228 
 (617) 495-0532  
BOGER, ADAM 
71337 
 (216) 255-4865  
LIPTON, ALISSA 
71505 
 (617) 646-1600  
CERULLI, NICHOLAS 
71900 
 (202) 480-4248  
YANG, YIEYIE 
71923 
 (617) 416-7098  
ROSCETTI, JENNIFER 
71998 
 (202) 408-4150  
HLINKA, MATTHEW 
72334 
 (202) 408-4333  
LIU, YINAN 
72482 
 (857) 272-6038  
KLODOWSKI, DANIEL 
72693 
 (202) 408-4216  
KIM, KYU YUN 
72783 
 (202) 408-4344  
DIPPOLD, RACHAEL 
73015 
 (202) 408-4063  
WEBER, CHRISTOPHER 
73543 
 (484) 645-7893  
ROBERTS, JESSICA 
73656 
 (202) 408-4323  
O'CONNELL, CAITLIN 
73934 
 (703) 357-7984  
ZHANG, LI 
74094 
 (617) 646-1648  
JONES, FORREST 
74123 
 (202) 408-4019  
AKAGI, TYLER 
74264 
 (202) 408-4385  
KARAS, MATTHEW 
74279 
 (404) 653-6439  
KIM, MISOOK 
74709 
 (650) 304-2946  
OCHIANA, STEFAN 
74850 
 (202) 408-4316  
SHIKANI, HENRY 
74972 
 (202) 408-4330  
ROORDA, JEANETTE 
75004 
 (202) 408-4008  
SCHULZ, BRADFORD 
75006 
 (571) 203-2739  
BELL, CORY 
75096 
 (617) 646-1641  
HIGH, ROBERT 
75786 
 (404) 653-6564  
AGGARWAL, UMBER 
76098 
 (202) 408-4154  
MATHEW, JENCY 
76224 
 (571) 203-2700  
DANESHVAR, MARTA 
76631 
 (650) 849-6670  
LEE, ERIC 
76828 
 (617) 646-1639  
HEMMELGARN, BENJAMIN 
77044 
 (202) 408-4026  
MASTERS, JAMES 
77225 
 (202) 408-4127  
SUNWOO, NATE 
77331 
 (202) 408-4013  
BROWNING, PAUL 
77531 
 (202) 408-4134  
ANDERSON, CHRISTOPHER 
77898 
 (571) 203-2765  
BERLENBACH, ANTHONY 
77963 
 (202) 408-4135  
CHRISTIE, DREW 
78004 
 (571) 203-2732  
JORDAN, DANIEL 
78038 
 (571) 203-2471  
MEYERS, MEGAN 
78062 
 (404) 653-6565  
MCLAUGHLIN, MICHAEL 
78238 
 (202) 408-4220  
NIBBS, ANTOINETTE 
78309 
 (617) 646-1649  
GARDNER, JAMESON 
78500 
 (571) 203-2425  
GREEN, ALISSA 
78501 
 (202) 408-4305  
FRANQUI MACHIN, REINALDO 
78615 
 (319) 855-8811  
MAULDIN, RICHARD 
78626 
 (404) 653-6409  
PEHRSON, KAITLYN 
78730 
 (202) 573-1738  
KREUTZER, COLIN 
78750 
 (202) 408-4217  
ZHANG, XIRUI 
78809 
 (617) 646-1626  
EITSERT, NICHOLAS 
78843 
 (202) 731-4524  
KIM, YOONHEE 
78998 
 (202) 408-4214  
NEWKIRK, ALEXANDER 
79011 
 (919) 271-7672  
MACDONALD, LUKE 
79064 
 (571) 203-2742  
SCHNEIDER, ANDREW 
79112 
 (202) 709-1684  
WALTHER, CANDACE 
79185 
 (414) 698-3495  
SMILEY, DEANNA 
79284 
 (571) 203-2717  
YI, SHANNON 
79293 
 (202) 408-4310  
HOWES, CHRISTOPHER 
79544 
 (202) 408-4356  
LI, GUANSHI 
79595 
 (617) 646-1653  
MCGREGOR, CONNOR 
79634 
 (757) 645-6437  
STARK, TAYLOR 
79767 
 (571) 203-2719  
NG, EMMA 
79821 
 (303) 518-2957  
GRINGAUZ, JORDAN 
79853 
 (954) 375-0368  
NASH, WILLIAM 
79859 
 (202) 408-4163  
FERNANDES, ROBERT 
79887 
 (650) 849-6735  
SHAH, SONIYA 
79954 
 (716) 796-5587  
RIVALTI, DANIEL 
 (Not Active) 
800010 
 -  
ZHANG, JASON 
80142 
 (650) 512-3629  
DIAB, YASIR 
80178 
 (202) 408-4227  
WRIGHT, ROBERT 
80268 
 (404) 653-6555  
PREMRAJ, ANGELINE 
80472 
 (202) 408-4174  
DUARTE GUEVARA, CARLOS 
80559 
 (202) 408-6013  
RITTER, MATTHEW 
80668 
 (202) 408-4172  
HOYT, ALEXANDRA 
80697 
 (202) 412-6204  
PARKER, AUDREY 
80702 
 (202) 408-4000  
HANLEY, KATHLEEN 
80837 
 (301) 807-9029  
MYLES, JOSEPH 
80845 
 (202) 408-4372  
LEVITAS, BENJAMIN 
80990 
 (202) 408-4000  
HAM, STEPHANIE 
81020 
 (703) 389-1274  
RIVALTI, DANIEL 
81134 
 (202) 251-1052  
FELICIELLO, MILAN 
81220 
 (202) 408-4317  
FAURIE, DAVID 
81374 
 (404) 653-6419  
CHANG, SHAWN 
81437 
 (404) 653-6455  
ZANG, CHEN 
81568 
 (202) 408-4000  
HUANG, HSIN-YUAN 
L0839 
 (202) 408-6052  
KUMAR, KARTHIK 
L0906 
 (202) 408-4433  
ZANG, CHEN 
 (Not Active) 
L1002 
 -  
FUJIWARA, CHIAKI 
 (Not Active) 
L1076 
 -  
LI, BOWEN 
L1160 
 (202) 316-7016  
TOWNSEND, PAUL 
L1237 
 (215) 285-5366  
DUARTE GUEVARA, CARLOS 
 (Not Active) 
L1270 
 -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</si>
  <si>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29/317,033 | Q107906: 
 BATTERY CONNECTOR FOR AUTOMOBILE 
Public view 
 Application # 
 29/317,033  
Confirmation # 
 9075  
Attorney Docket # 
Q107906  
Patent # 
D603,337 
open_in_new 
 Issued - 11/03/2009  
 Filing or 371 (c) date 
04/22/2008 
Status 
 Patented Case  
 10/14/2009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23373 -  
SUGHRUE MION, PLLC 
null 
2000 PENNSYLVANIA AVENUE,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DZWONCZYK, MICHAEL 
36787 
 (202) 293-7060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REAVES, CHRISTOPHER 
67458 
 (410) 465-1254  
KOH, IL NAM 
68485 
 (202) 775-7508  
NEGLEY, THOMAS 
70362 
 8 (632) 072-2201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Correspondence address 
65565 -  
SUGHRUE-265550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</si>
  <si>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29/317,037 | Q107907: 
 BATTERY CONNECTOR FOR AUTOMOBILE 
Public view 
 Application # 
 29/317,037  
Confirmation # 
 9088  
Attorney Docket # 
Q107907  
Patent # 
D602,433 
open_in_new 
 Issued - 10/20/2009  
 Filing or 371 (c) date 
04/22/2008 
Status 
 Patented Case  
 09/30/2009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23373 -  
SUGHRUE MION, PLLC 
null 
2000 PENNSYLVANIA AVENUE,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DZWONCZYK, MICHAEL 
36787 
 (202) 293-7060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REAVES, CHRISTOPHER 
67458 
 (410) 465-1254  
KOH, IL NAM 
68485 
 (202) 775-7508  
NEGLEY, THOMAS 
70362 
 8 (632) 072-2201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Correspondence address 
65565 -  
SUGHRUE-265550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</si>
  <si>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29/368,710 | Q120477: 
 CURRENT SENSOR 
Public view 
 Application # 
 29/368,710  
Confirmation # 
 9299  
Attorney Docket # 
Q120477  
Patent # 
D668,978 
open_in_new 
 Issued - 10/16/2012  
 Filing or 371 (c) date 
08/27/2010 
Status 
 Patented Case  
 09/26/2012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23373 -  
SUGHRUE MION, PLLC 
null 
2000 PENNSYLVANIA AVENUE,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DZWONCZYK, MICHAEL 
36787 
 (202) 293-7060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REAVES, CHRISTOPHER 
67458 
 (410) 465-1254  
KOH, IL NAM 
68485 
 (202) 775-7508  
NEGLEY, THOMAS 
70362 
 8 (632) 072-2201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Correspondence address 
65565 -  
SUGHRUE-265550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</si>
  <si>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29/375,511 | 100239: 
 FUSE HOLDER 
Public view 
 Application # 
 29/375,511  
Confirmation # 
 4958  
Attorney Docket # 
100239  
Patent # 
D664,936 
open_in_new 
 Issued - 08/07/2012  
 Filing or 371 (c) date 
09/23/2010 
Status 
 Patented Case  
 07/18/2012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23850 -  
KRATZ, QUINTOS &amp; HANSON, LLP 
1414 Prince Street 
Suite 204 
Alexandria 
,  
VA 
 22314 
UNITED STATES 
WELSH, EDWARD 
 (Not Active) 
22455 
 -  
HANSON, DONALD 
27133 
 (202) 659-2930  
QUINTOS, MELANIO 
31898 
 (202) 659-2930  
CREW, DARREN 
37806 
 (202) 659-2930  
BAKER, JAMES 
40899 
 (412) 417-1072  
GESELOWITZ, DANIEL 
42573 
 (202) 659-2930  
Correspondence address 
23850 -  
KRATZ, QUINTOS &amp; HANSON, LLP 
1414 Prince Street 
Suite 204 
Alexandria 
,  
VA 
 22314 
UNITED STATES 
WELSH, EDWARD 
 (Not Active) 
22455 
 -  
HANSON, DONALD 
27133 
 (202) 659-2930  
QUINTOS, MELANIO 
31898 
 (202) 659-2930  
CREW, DARREN 
37806 
 (202) 659-2930  
BAKER, JAMES 
40899 
 (412) 417-1072  
GESELOWITZ, DANIEL 
42573 
 (202) 659-2930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</si>
  <si>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29/380,344 | Q121893: 
 ELECTRIC CONNECTOR 
Public view 
 Application # 
 29/380,344  
Confirmation # 
 5088  
Attorney Docket # 
Q121893  
Patent # 
D667,375 
open_in_new 
 Issued - 09/18/2012  
 Filing or 371 (c) date 
12/03/2010 
Status 
 Patented Case  
 08/29/2012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23373 -  
SUGHRUE MION, PLLC 
null 
2000 PENNSYLVANIA AVENUE,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DZWONCZYK, MICHAEL 
36787 
 (202) 293-7060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REAVES, CHRISTOPHER 
67458 
 (410) 465-1254  
KOH, IL NAM 
68485 
 (202) 775-7508  
NEGLEY, THOMAS 
70362 
 8 (632) 072-2201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Correspondence address 
65565 -  
SUGHRUE-265550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</si>
  <si>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29/388,670 | Q123818: 
 CHARGE COUPLER 
Public view 
 Application # 
 29/388,670  
Confirmation # 
 4606  
Attorney Docket # 
Q123818  
Patent # 
D667,378 
open_in_new 
 Issued - 09/18/2012  
 Filing or 371 (c) date 
03/31/2011 
Status 
 Patented Case  
 08/29/2012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23373 -  
SUGHRUE MION, PLLC 
null 
2000 PENNSYLVANIA AVENUE,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DZWONCZYK, MICHAEL 
36787 
 (202) 293-7060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REAVES, CHRISTOPHER 
67458 
 (410) 465-1254  
KOH, IL NAM 
68485 
 (202) 775-7508  
NEGLEY, THOMAS 
70362 
 8 (632) 072-2201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Correspondence address 
65565 -  
SUGHRUE-265550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</si>
  <si>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29/397,405 | Q125530: 
 CHARGING CONNECTOR FOR ELECTRIC VEHICLE 
Public view 
 Application # 
 29/397,405  
Confirmation # 
 8681  
Attorney Docket # 
Q125530  
Patent # 
D667,793 
open_in_new 
 Issued - 09/25/2012  
 Filing or 371 (c) date 
07/15/2011 
Status 
 Patented Case  
 09/05/2012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65565 -  
SUGHRUE-265550 
null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Correspondence address 
65565 -  
SUGHRUE-265550 
2000 PENNSYLVANIA AVE. NW 
SUITE 9000 
WASHINGTON 
,  
DC 
 20006 
UNITED STATES 
KASPER, ALAN 
25426 
 (202) 293-7060  
TURNER, RICHARD 
29710 
 (202) 293-7060  
MANDIR, WILLIAM 
32156 
 (202) 293-7060  
BOLAND, MARK 
32197 
 (202) 293-7060  
CALLAHAN, JOHN 
32607 
 (202) 663-7387  
SYLVESTER, BRETT 
32765 
 (202) 293-7060  
HANNON, BRIAN 
32778 
 (202) 293-7060  
ROSNER, ABRAHAM 
33276 
 (202) 663-7460  
KRAMER, BRUCE 
33725 
 (202) 663-7951  
RABENA, JOHN 
38584 
 (202) 663-7472  
LYTLE, J 
39283 
 (202) 293-7060  
PELLEGRINI, CARL 
40766 
 (202) 663-7485  
LIPP, CHRISTOPHER 
41157 
 (202) 663-7425  
PAN, SUSAN 
41239 
 (202) 663-7373  
SMITH, ELLEN 
43042 
 (202) 293-7060  
SALIBA, RAJA 
43078 
 (202) 663-7468  
IYER, CHIDAMBARAM 
43355 
 (202) 775-7542  
BIRD, JOHN 
46027 
 (202) 775-7584  
TAKAGI, KEIKO 
47121 
 (202) 293-7060  
KISHIMOTO, YOSHINARI 
47327 
 (202) 663-7426  
LEE, SUNHEE 
53892 
 (202) 775-7588  
TASKA, ANDREW 
54666 
 (202) 857-3217  
EMERY, DAVID 
55154 
 (301) 299-2385  
SEXTON, THOMAS 
57070 
 (202) 663-7422  
WAUTERS, HUI 
57426 
 (202) 663-7430  
VALANCIUS, STEPHEN 
57574 
 (410) 716-3605  
KUNZENDORF, KEVIN 
58308 
 (202) 663-7375  
VIVIAN, CHARLES 
59337 
 (301) 520-0010  
PANDA, SOUMYA 
60447 
 (703) 412-7053  
PARK, PETER 
60719 
 (202) 857-3358  
LEE, SEOK WON 
61124 
 (202) 293-7060  
RAUCCI, MICHAEL 
61444 
 (202) 293-7060  
KIBLAWI, FADI 
61973 
 (202) 663-7386  
KRISHNA, ROHIT 
62474 
 (864) 271-1592  
THOMAS, EBENESAR 
62499 
 (202) 857-3235  
BARRAS, IAN 
62812 
 (202) 663-7906  
TOWNSLEY, ALAN 
64740 
 (202) 857-2278  
RUNKLE, NELSON 
65399 
 (202) 293-7060  
YERETSKY, ANDREW 
65471 
 (202) 663-7440  
KOH, IL NAM 
68485 
 (202) 775-7508  
LAPENSE, CHRISTIAN 
71831 
 (202) 293-7060  
DEAN, JOSHUA 
72682 
 (202) 663-7470  
DEL ROSARIO, TYLER 
72943 
 (202) 857-2257  
GHAHRAMANI, AIYDA 
73409 
 (202) 663-7429  
JEI, DAEGUNN 
73454 
 (202) 731-3882  
KIM, YEJIN 
73602 
 (202) 663-7433  
PARK, SUJIN 
74061 
 (202) 775-7524  
PARK, HYUNSEOK 
74833 
 (202) 663-7434  
RACHUBA, LAWRENCE 
75180 
 (202) 663-7945  
HARDMAN, TYLER 
75823 
 (202) 775-7570  
SAVICH, GLEB 
77233 
 (919) 448-4242  
KWON, YOUNG SUN 
78445 
 (202) 775-7513  
LICEAGA, JAVIER 
78891 
 (202) 293-7060  
AHN, JAE SEOK 
78937 
 (202) 663-7367  
VINCI, CHRISTOPHER 
79037 
 (202) 663-7495  
ANDERSON, JOSEPH 
79684 
 (631) 901-5580  
KALEN, STEPHANIE 
80511 
 (202) 857-2247  
SMITH, PAUL 
80904 
 (202) 293-7060  
SHAH, JANVI 
L1355 
 (202) 293-7060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</si>
  <si>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29/311,211 | 06753.0669-00000: 
 FUSE 
Public view 
 Application # 
 29/311,211  
Confirmation # 
 4278  
Attorney Docket # 
06753.0669-00000  
Patent # 
D607,841 
open_in_new 
 Issued - 01/12/2010  
 Filing or 371 (c) date 
01/16/2009 
Status 
 Patented Case  
 12/23/2009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022185/0495 
 01/16/2009  
 2  
Conveyance 
 ASSIGNMENT OF ASSIGNORS INTEREST (SEE DOCUMENT FOR DETAILS).  
picture_as_pdf 
Assignors 
Execution date 
Correspondent 
 KUDOU, TOSHIHARU 
 TAKII, KENYA 
 11/14/2008 
 11/14/2008 
 STEPHEN L. PETERSON  
 FINNEGAN, HENDERSON, FARABOW, GARRETT 
 &amp; DUNNER, L.L.P. 
 901 NEW YORK AVENUE, N.W.  
Assignee 
YAZAKI CORPORATION 
4-28, MITA 1-CHOME, MINATO-KU 
TOKYO, JAPAN 108-0073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</si>
  <si>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29/311,611 | 05266.0076-00000: 
 ELECTRICAL CONNECTOR 
Public view 
 Application # 
 29/311,611  
Confirmation # 
 3166  
Attorney Docket # 
05266.0076-00000  
Patent # 
D618,176 
open_in_new 
 Issued - 06/22/2010  
 Filing or 371 (c) date 
04/30/2009 
Status 
 Patented Case  
 06/02/2010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022949/0454 
 07/09/2009  
 3  
Conveyance 
 ASSIGNMENT OF ASSIGNORS INTEREST (SEE DOCUMENT FOR DETAILS).  
picture_as_pdf 
Assignors 
Execution date 
Correspondent 
 KATO, HAJIME 
 YANO, TSUYOSHI 
 KONDO, KAZUHIRO 
 07/06/2009 
 07/06/2009 
 07/06/2009 
 STEPHEN L. PETERSON  
 FINNEGAN, HENDERSON, FARABOW, GARRETT &amp; 
 DUNNER, L.L.P. 
 901 NEW YORK AVENUE, N.W. 
Assignee 
TOYOTA JIDOSHA KABUSHIKI KAISHA 
1, TOYOTA-CHO, AICHI-KEN 
TOYOTA-SHI, JAPAN 471-8571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</si>
  <si>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29/311,630 | 05266.0078-00000: 
 ELECTRICAL CONNECTOR 
Public view 
 Application # 
 29/311,630  
Confirmation # 
 5275  
Attorney Docket # 
05266.0078-00000  
Patent # 
D636,334 
open_in_new 
 Issued - 04/19/2011  
 Filing or 371 (c) date 
05/07/2009 
Status 
 Patented Case  
 03/30/2011  
menu 
   Show/hide menu 
Application Data 
Documents &amp; Transactions 
Continuity 
Patent Term Adjustment 
Foreign Priority 
Fee payment history 
Address &amp; Attorney/Agent Information 
Supplemental Content 
Assignments 
Display References 
2 Assignments found 
Assignment 1 
Reel/frame 
Date recorded 
Pages 
 022950/0597 
 07/09/2009  
 3  
Conveyance 
 ASSIGNMENT OF ASSIGNORS INTEREST (SEE DOCUMENT FOR DETAILS).  
picture_as_pdf 
Assignors 
Execution date 
Correspondent 
 KATO, HAJIME 
 HAYASHIDA, YAN 
 07/06/2009 
 07/06/2009 
 STEPHEN L. PETERSON  
 FINNEGAN, HENDERSON, FARABOW, GARRETT &amp; 
 DUNNER, L.L.P. 
 901 NEW YORK AVENUE, N.W. 
Assignee 
TOYOTA JIDOSHA KABUSHIKI KAISHA 
1, TOYOTA-CHO, AICHI-KEN 
TOYOTA-SHI, JAPAN 471-8571 
Assignment 2 
Reel/frame 
Date recorded 
Pages 
 023246/0354 
 09/17/2009  
 3  
Conveyance 
 RE-RECORD TO CORRECT FIRST NAME OF SECOND ASSIGNOR PREVIOUSLY ON R/F 022950/0597.  
picture_as_pdf 
Assignors 
Execution date 
Correspondent 
 KATO, HAJIME 
 HAYASHIDA, KAN 
 07/06/2009 
 07/06/2009 
 FINNEGAN, HENDERSON, FARABOW, GARRETT &amp;  
 LLP 
 901 NEW YORK AVENUE, NW 
 WASHINGTON, DC 20001-4413 
Assignee 
TOYOTA JIDOSHA KABUSHIKI KAISHA 
1, TOYOTA-CHO, AICHI-KEN 
TOYOTA-SHI, JAPAN 471-8571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</si>
  <si>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29/317,033 | Q107906: 
 BATTERY CONNECTOR FOR AUTOMOBILE 
Public view 
 Application # 
 29/317,033  
Confirmation # 
 9075  
Attorney Docket # 
Q107906  
Patent # 
D603,337 
open_in_new 
 Issued - 11/03/2009  
 Filing or 371 (c) date 
04/22/2008 
Status 
 Patented Case  
 10/14/2009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021327/0390 
 08/01/2008  
 3  
Conveyance 
 ASSIGNMENT OF ASSIGNORS INTEREST (SEE DOCUMENT FOR DETAILS).  
picture_as_pdf 
Assignors 
Execution date 
Correspondent 
 KATOU, HAJIME 
 ISHIKAWA, TETSUHIRO 
 IIDA, TAKAHIDE 
 04/14/2008 
 04/14/2008 
 04/14/2008 
 SUGHRUE MION PLLC 
 2100 PENNSYLVANIA AVE. NW 
 WASHINGTON, DC 20037-3213 
Assignee 
TOYOTA JIDOSHA KABUSHIKI KAISHA 
1, TOYOTA-CHO, AICHI-KEN 
TOYOTA-SHI, JAPAN 471-8571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</si>
  <si>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29/317,037 | Q107907: 
 BATTERY CONNECTOR FOR AUTOMOBILE 
Public view 
 Application # 
 29/317,037  
Confirmation # 
 9088  
Attorney Docket # 
Q107907  
Patent # 
D602,433 
open_in_new 
 Issued - 10/20/2009  
 Filing or 371 (c) date 
04/22/2008 
Status 
 Patented Case  
 09/30/2009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021326/0502 
 08/01/2008  
 3  
Conveyance 
 ASSIGNMENT OF ASSIGNORS INTEREST (SEE DOCUMENT FOR DETAILS).  
picture_as_pdf 
Assignors 
Execution date 
Correspondent 
 KATOU, HAJIME 
 ISHIKAWA, TETSUHIRO 
 IIDA, TAKAHIDE 
 04/14/2008 
 04/14/2008 
 04/14/2008 
 SUGHRUE MION PLLC 
 2100 PENNSYLVANIA AVE. NW 
 WASHINGTON, DC 20037-3213 
Assignee 
TOYOTA JIDOSHA KABUSHIKI KAISHA 
1, TOYOTA-CHO, AICHI-KEN 
TOYOTA-SHI, JAPAN 471-8571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</si>
  <si>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29/368,710 | Q120477: 
 CURRENT SENSOR 
Public view 
 Application # 
 29/368,710  
Confirmation # 
 9299  
Attorney Docket # 
Q120477  
Patent # 
D668,978 
open_in_new 
 Issued - 10/16/2012  
 Filing or 371 (c) date 
08/27/2010 
Status 
 Patented Case  
 09/26/2012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024899/0702 
 08/27/2010  
 2  
Conveyance 
 ASSIGNMENT OF ASSIGNORS INTEREST (SEE DOCUMENT FOR DETAILS).  
picture_as_pdf 
Assignors 
Execution date 
Correspondent 
 KAWAGUCHI, YASUNORI 
 MOCHIZUKI, TOSHIROU 
 08/19/2010 
 08/19/2010 
 SUGHRUE-265550 
 2100 PENNSYLVANIA AVE. NW 
 WASHINGTON, DC 20037-3213 
Assignee 
YAZAKI CORPORATION 
4-28, MITA 1-CHOME, MINATO-KU 
TOKYO, JAPAN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</si>
  <si>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29/375,511 | 100239: 
 FUSE HOLDER 
Public view 
 Application # 
 29/375,511  
Confirmation # 
 4958  
Attorney Docket # 
100239  
Patent # 
D664,936 
open_in_new 
 Issued - 08/07/2012  
 Filing or 371 (c) date 
09/23/2010 
Status 
 Patented Case  
 07/18/2012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025344/0609 
 11/10/2010  
 2  
Conveyance 
 ASSIGNMENT OF ASSIGNORS INTEREST (SEE DOCUMENT FOR DETAILS).  
picture_as_pdf 
Assignors 
Execution date 
Correspondent 
 NAKAYAMA, MAKOTO 
 MITSUI, TAKAHIKO 
 10/29/2010 
 10/29/2010 
 KRATZ, QUINTOS &amp; HANSON, LLP 
 4TH FLOOR 1420 K STREET, N.W. 
 WASHINGTON, DC 20005 
Assignee 
YAZAKI CORPORATION 
4-28, MITA 1-CHOME, MINATO-KU, 
TOKYO, JAPAN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</si>
  <si>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29/380,344 | Q121893: 
 ELECTRIC CONNECTOR 
Public view 
 Application # 
 29/380,344  
Confirmation # 
 5088  
Attorney Docket # 
Q121893  
Patent # 
D667,375 
open_in_new 
 Issued - 09/18/2012  
 Filing or 371 (c) date 
12/03/2010 
Status 
 Patented Case  
 08/29/2012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025446/0600 
 12/03/2010  
 2  
Conveyance 
 ASSIGNMENT OF ASSIGNORS INTEREST (SEE DOCUMENT FOR DETAILS).  
picture_as_pdf 
Assignors 
Execution date 
Correspondent 
 MORI, SHIGEO 
 OHMURA, TAKENORI 
 11/02/2010 
 11/02/2010 
 SUGHRUE-265550 
 2100 PENNSYLVANIA AVE. NW 
 WASHINGTON, DC 20037-3213 
Assignee 
YAZAKI CORPORATION 
4-28, MITA 1-CHOME 
MINATO-KU 
TOKYO, JAPAN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</si>
  <si>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29/388,670 | Q123818: 
 CHARGE COUPLER 
Public view 
 Application # 
 29/388,670  
Confirmation # 
 4606  
Attorney Docket # 
Q123818  
Patent # 
D667,378 
open_in_new 
 Issued - 09/18/2012  
 Filing or 371 (c) date 
03/31/2011 
Status 
 Patented Case  
 08/29/2012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026055/0781 
 03/31/2011  
 2  
Conveyance 
 ASSIGNMENT OF ASSIGNORS INTEREST (SEE DOCUMENT FOR DETAILS).  
picture_as_pdf 
Assignors 
Execution date 
Correspondent 
 YAMAMOTO, SOSUKE 
 03/23/2011 
 SUGHRUE MION, PLLC. 
 2100 PENNSYLVANIA AVE. NW 
 SUITE 800 
 WASHINGTON, DC 20037-3213 
Assignee 
YAZAKI CORPORATION 
4-28, MITA 1-CHOME 
MINATO-KU 
TOKYO, JAPAN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</si>
  <si>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download 
  Download  
print 
   Print  
 29/397,405 | Q125530: 
 CHARGING CONNECTOR FOR ELECTRIC VEHICLE 
Public view 
 Application # 
 29/397,405  
Confirmation # 
 8681  
Attorney Docket # 
Q125530  
Patent # 
D667,793 
open_in_new 
 Issued - 09/25/2012  
 Filing or 371 (c) date 
07/15/2011 
Status 
 Patented Case  
 09/05/2012  
menu 
   Show/hide menu 
Application Data 
Documents &amp; Transactions 
Continuity 
Patent Term Adjustment 
Foreign Priority 
Fee payment history 
Address &amp; Attorney/Agent Information 
Supplemental Content 
Assignments 
Display References 
1 Assignments found 
Assignment 1 
Reel/frame 
Date recorded 
Pages 
 026599/0984 
 07/15/2011  
 2  
Conveyance 
 ASSIGNMENT OF ASSIGNORS INTEREST (SEE DOCUMENT FOR DETAILS).  
picture_as_pdf 
Assignors 
Execution date 
Correspondent 
 YAMAMOTO, SOSUKE 
 06/17/2011 
 WILLIAM DRISCOLL 
 2100 PENNSYLVANIA AVENUE NW 
 WASHINGTON, DC 20037 
Assignee 
YAZAKI CORPORATION 
4-28, MITA 1-CHOME 
MINATO-KU, TOKYO, JAPAN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</si>
  <si>
    <t>Power of attorney</t>
  </si>
  <si>
    <t>Correspondence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</si>
</sst>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lignment horizontal="left" wrapText="1"/>
    </xf>
    <xf numFmtId="0" fontId="1" fillId="0" borderId="1" xfId="0" applyFont="1" applyFill="1" applyBorder="1" applyAlignment="1">
      <alignment horizontal="left"/>
    </xf>
    <xf numFmtId="0" fontId="1" fillId="0" borderId="0"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alignment wrapText="1"/>
    </xf>
    <xf numFmtId="0" fontId="0" fillId="2" borderId="0" xfId="0" applyFill="1" applyBorder="1" applyAlignment="1">
      <alignment horizontal="left"/>
    </xf>
    <xf numFmtId="0" fontId="0" fillId="0" borderId="0" xfId="0" applyFill="1" applyBorder="1" applyAlignment="1">
      <alignment horizontal="left" wrapText="1"/>
    </xf>
    <xf numFmtId="0" fontId="0" fillId="2" borderId="0"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700"/>
  <sheetViews>
    <sheetView tabSelected="1" workbookViewId="0">
      <pane ySplit="1" topLeftCell="A2" activePane="bottomLeft" state="frozen"/>
      <selection pane="bottomLeft"/>
    </sheetView>
  </sheetViews>
  <sheetFormatPr defaultRowHeight="14.4" x14ac:dyDescent="0.3"/>
  <cols>
    <col min="1" max="1" width="16.6640625" style="7" customWidth="1"/>
    <col min="2" max="2" width="14.77734375" style="7" customWidth="1"/>
    <col min="3" max="3" width="12.109375" style="7" customWidth="1"/>
    <col min="4" max="4" width="13.33203125" style="7" customWidth="1"/>
    <col min="5" max="5" width="15.88671875" style="7" customWidth="1"/>
    <col min="6" max="6" width="8.21875" style="8" bestFit="1" customWidth="1"/>
    <col min="7" max="7" width="10.21875" style="7" hidden="1" customWidth="1"/>
    <col min="8" max="8" width="8.6640625" style="7" hidden="1" customWidth="1"/>
    <col min="9" max="9" width="22.77734375" style="7" customWidth="1"/>
    <col min="10" max="10" width="14.44140625" style="4" bestFit="1" customWidth="1"/>
    <col min="11" max="11" width="13.21875" style="4" hidden="1" customWidth="1"/>
    <col min="12" max="12" width="5.88671875" style="4" hidden="1" customWidth="1"/>
    <col min="13" max="13" width="14.88671875" style="4" bestFit="1" customWidth="1"/>
    <col min="14" max="15" width="14.88671875" style="4" hidden="1" customWidth="1"/>
    <col min="16" max="16" width="39" style="4" hidden="1" customWidth="1"/>
    <col min="17" max="17" width="39" style="4" customWidth="1"/>
    <col min="18" max="18" width="13.21875" style="4" bestFit="1" customWidth="1"/>
    <col min="19" max="20" width="12" style="4" hidden="1" customWidth="1"/>
    <col min="21" max="21" width="16" style="4" bestFit="1" customWidth="1"/>
    <col min="22" max="22" width="18.21875" style="4" bestFit="1" customWidth="1"/>
    <col min="23" max="24" width="22.88671875" style="4" hidden="1" customWidth="1"/>
    <col min="25" max="25" width="42.5546875" style="4" hidden="1" customWidth="1"/>
    <col min="26" max="26" width="15.5546875" style="4" customWidth="1"/>
    <col min="27" max="28" width="8.88671875" style="4" hidden="1" customWidth="1"/>
    <col min="29" max="29" width="31.21875" style="4" hidden="1" customWidth="1"/>
    <col min="30" max="30" width="25.5546875" style="4" customWidth="1"/>
    <col min="31" max="32" width="25.5546875" style="4" hidden="1" customWidth="1"/>
    <col min="33" max="33" width="14.88671875" style="4" bestFit="1" customWidth="1"/>
    <col min="34" max="35" width="14.88671875" style="4" hidden="1" customWidth="1"/>
    <col min="36" max="36" width="22.44140625" style="4" bestFit="1" customWidth="1"/>
    <col min="37" max="38" width="8.88671875" style="4" hidden="1" customWidth="1"/>
    <col min="39" max="39" width="30.21875" style="4" customWidth="1"/>
    <col min="40" max="41" width="0" style="4" hidden="1" customWidth="1"/>
    <col min="42" max="42" width="22.21875" style="4" bestFit="1" customWidth="1"/>
    <col min="43" max="45" width="22.21875" style="4" hidden="1" customWidth="1"/>
    <col min="46" max="46" width="16.21875" style="4" customWidth="1"/>
    <col min="47" max="47" width="12.109375" style="7" customWidth="1"/>
    <col min="48" max="50" width="8.88671875" style="4" hidden="1" customWidth="1"/>
    <col min="51" max="51" width="18.109375" style="4" bestFit="1" customWidth="1"/>
    <col min="52" max="52" width="16.33203125" style="4" bestFit="1" customWidth="1"/>
    <col min="53" max="53" width="21.109375" style="4" bestFit="1" customWidth="1"/>
    <col min="54" max="55" width="8.88671875" style="4" hidden="1" customWidth="1"/>
    <col min="56" max="56" width="77.77734375" style="4" hidden="1" customWidth="1"/>
    <col min="57" max="57" width="64.88671875" style="4" hidden="1" customWidth="1"/>
    <col min="58" max="58" width="18.77734375" style="4" customWidth="1"/>
    <col min="59" max="60" width="8.88671875" style="4" hidden="1" customWidth="1"/>
    <col min="61" max="61" width="20.33203125" style="4" customWidth="1"/>
    <col min="62" max="62" width="0" style="4" hidden="1" customWidth="1"/>
    <col min="63" max="63" width="12.21875" style="4" bestFit="1" customWidth="1"/>
    <col min="64" max="65" width="0" style="4" hidden="1" customWidth="1"/>
    <col min="66" max="66" width="18" style="4" customWidth="1"/>
    <col min="67" max="68" width="0" style="4" hidden="1" customWidth="1"/>
    <col min="69" max="69" width="23.33203125" style="4" customWidth="1"/>
    <col min="70" max="16384" width="8.88671875" style="4"/>
  </cols>
  <sheetData>
    <row r="1" spans="1:69" ht="28.8" x14ac:dyDescent="0.3">
      <c r="A1" s="1" t="s">
        <v>27</v>
      </c>
      <c r="B1" s="1" t="s">
        <v>23</v>
      </c>
      <c r="C1" s="1" t="s">
        <v>24</v>
      </c>
      <c r="D1" s="1" t="s">
        <v>25</v>
      </c>
      <c r="E1" s="1" t="s">
        <v>26</v>
      </c>
      <c r="F1" s="1" t="s">
        <v>18</v>
      </c>
      <c r="G1" s="1" t="s">
        <v>0</v>
      </c>
      <c r="H1" s="1" t="s">
        <v>0</v>
      </c>
      <c r="I1" s="1" t="s">
        <v>22</v>
      </c>
      <c r="J1" s="2" t="s">
        <v>21</v>
      </c>
      <c r="K1" s="2" t="s">
        <v>0</v>
      </c>
      <c r="L1" s="2" t="s">
        <v>0</v>
      </c>
      <c r="M1" s="2" t="s">
        <v>2</v>
      </c>
      <c r="N1" s="2" t="s">
        <v>0</v>
      </c>
      <c r="O1" s="2" t="s">
        <v>0</v>
      </c>
      <c r="P1" s="2" t="s">
        <v>0</v>
      </c>
      <c r="Q1" s="2" t="s">
        <v>19</v>
      </c>
      <c r="R1" s="2" t="s">
        <v>8</v>
      </c>
      <c r="S1" s="2" t="s">
        <v>0</v>
      </c>
      <c r="T1" s="2" t="s">
        <v>0</v>
      </c>
      <c r="U1" s="2" t="s">
        <v>6</v>
      </c>
      <c r="V1" s="2" t="s">
        <v>16</v>
      </c>
      <c r="W1" s="2" t="s">
        <v>0</v>
      </c>
      <c r="X1" s="2" t="s">
        <v>0</v>
      </c>
      <c r="Y1" s="2" t="s">
        <v>0</v>
      </c>
      <c r="Z1" s="2" t="s">
        <v>1</v>
      </c>
      <c r="AA1" s="2" t="s">
        <v>0</v>
      </c>
      <c r="AB1" s="2" t="s">
        <v>0</v>
      </c>
      <c r="AC1" s="2" t="s">
        <v>0</v>
      </c>
      <c r="AD1" s="2" t="s">
        <v>3</v>
      </c>
      <c r="AE1" s="2" t="s">
        <v>0</v>
      </c>
      <c r="AF1" s="2" t="s">
        <v>0</v>
      </c>
      <c r="AG1" s="2" t="s">
        <v>4</v>
      </c>
      <c r="AH1" s="2" t="s">
        <v>0</v>
      </c>
      <c r="AI1" s="2" t="s">
        <v>0</v>
      </c>
      <c r="AJ1" s="2" t="s">
        <v>7</v>
      </c>
      <c r="AK1" s="2" t="s">
        <v>0</v>
      </c>
      <c r="AL1" s="2" t="s">
        <v>0</v>
      </c>
      <c r="AM1" s="2" t="s">
        <v>9</v>
      </c>
      <c r="AN1" s="2" t="s">
        <v>0</v>
      </c>
      <c r="AO1" s="2" t="s">
        <v>0</v>
      </c>
      <c r="AP1" s="2" t="s">
        <v>10</v>
      </c>
      <c r="AQ1" s="2" t="s">
        <v>0</v>
      </c>
      <c r="AR1" s="2" t="s">
        <v>0</v>
      </c>
      <c r="AS1" s="2" t="s">
        <v>0</v>
      </c>
      <c r="AT1" s="2" t="s">
        <v>20</v>
      </c>
      <c r="AU1" s="1" t="s">
        <v>11</v>
      </c>
      <c r="AV1" s="2" t="s">
        <v>0</v>
      </c>
      <c r="AW1" s="2" t="s">
        <v>0</v>
      </c>
      <c r="AX1" s="2" t="s">
        <v>0</v>
      </c>
      <c r="AY1" s="2" t="s">
        <v>5</v>
      </c>
      <c r="AZ1" s="2" t="s">
        <v>15</v>
      </c>
      <c r="BA1" s="2" t="s">
        <v>12</v>
      </c>
      <c r="BB1" s="2" t="s">
        <v>0</v>
      </c>
      <c r="BC1" s="2" t="s">
        <v>0</v>
      </c>
      <c r="BD1" s="2" t="s">
        <v>0</v>
      </c>
      <c r="BE1" s="2" t="s">
        <v>0</v>
      </c>
      <c r="BF1" s="2" t="s">
        <v>13</v>
      </c>
      <c r="BG1" s="2" t="s">
        <v>0</v>
      </c>
      <c r="BH1" s="2" t="s">
        <v>0</v>
      </c>
      <c r="BI1" s="2" t="s">
        <v>14</v>
      </c>
      <c r="BJ1" s="2" t="s">
        <v>0</v>
      </c>
      <c r="BK1" s="2" t="s">
        <v>28</v>
      </c>
      <c r="BL1" s="2" t="s">
        <v>0</v>
      </c>
      <c r="BM1" s="2" t="s">
        <v>0</v>
      </c>
      <c r="BN1" s="2" t="s">
        <v>79</v>
      </c>
      <c r="BO1" s="2" t="s">
        <v>0</v>
      </c>
      <c r="BP1" s="2" t="s">
        <v>0</v>
      </c>
      <c r="BQ1" s="2" t="s">
        <v>80</v>
      </c>
    </row>
    <row r="2" spans="1:69" ht="15" customHeight="1" x14ac:dyDescent="0.3">
      <c r="A2" s="5" t="s">
        <v>29</v>
      </c>
      <c r="B2" s="5" t="s">
        <v>39</v>
      </c>
      <c r="C2" s="5" t="s">
        <v>49</v>
      </c>
      <c r="D2" s="5" t="s">
        <v>59</v>
      </c>
      <c r="E2" s="4" t="s">
        <v>69</v>
      </c>
      <c r="F2" s="6" t="s">
        <v>17</v>
      </c>
      <c r="G2" s="4">
        <f>FIND("Application #",A2)+LEN("Application #")</f>
        <v>2474</v>
      </c>
      <c r="H2" s="4">
        <f>FIND("Confirmation #",A2)</f>
        <v>2490</v>
      </c>
      <c r="I2" s="4" t="str">
        <f>IFERROR(MID(A2,FIND("Sorry, the entered Application Number",A2),68),"")</f>
        <v/>
      </c>
      <c r="J2" s="4" t="str">
        <f>CLEAN(SUBSTITUTE(MID(A2,G2,H2-G2)," ",""))</f>
        <v>29/311,211</v>
      </c>
      <c r="K2" s="4">
        <f>FIND("Filing or 371 (c) date",A2)+LEN("Filing or 371 (c) date")</f>
        <v>2631</v>
      </c>
      <c r="L2" s="4">
        <f>FIND("Status",A2,K2)</f>
        <v>2645</v>
      </c>
      <c r="M2" s="4" t="str">
        <f>TRIM(CLEAN(MID(A2,K2,L2-K2)))</f>
        <v>01/16/2009</v>
      </c>
      <c r="N2" s="4">
        <f>FIND("Patent #",A2)+LEN("Patent #")</f>
        <v>2560</v>
      </c>
      <c r="O2" s="4">
        <f>FIND("Filing or 371 (c) date",A2)</f>
        <v>2609</v>
      </c>
      <c r="P2" s="4" t="str">
        <f>MID(A2,N2,O2-N2)</f>
        <v xml:space="preserve"> 
D607,841 
open_in_new 
 Issued - 01/12/2010  
 </v>
      </c>
      <c r="Q2" s="4" t="str">
        <f>TRIM(SUBSTITUTE(P2,"open_in_new ",""))</f>
        <v xml:space="preserve">
D607,841 
 Issued - 01/12/2010 
</v>
      </c>
      <c r="R2" s="4" t="str">
        <f>CLEAN(SUBSTITUTE(MID(P2,1,FIND("open",P2)-1)," ",""))</f>
        <v>D607,841</v>
      </c>
      <c r="S2" s="4">
        <f>FIND("open_in_new",P2)+LEN("open_in_new")</f>
        <v>24</v>
      </c>
      <c r="T2" s="4">
        <f>FIND("-",P2,S2)</f>
        <v>34</v>
      </c>
      <c r="U2" s="4" t="str">
        <f>CLEAN(SUBSTITUTE(MID(P2,S2,T2-S2)," ",""))</f>
        <v>Issued</v>
      </c>
      <c r="V2" s="4" t="str">
        <f>RIGHT(CLEAN(SUBSTITUTE(P2," ","")),10)</f>
        <v>01/12/2010</v>
      </c>
      <c r="W2" s="4">
        <f>FIND("Status",A2,K2)+LEN("Status")</f>
        <v>2651</v>
      </c>
      <c r="X2" s="4">
        <f>FIND("Application Data 
Documents &amp; Transactions",A2)</f>
        <v>2709</v>
      </c>
      <c r="Y2" s="4" t="str">
        <f>MID(A2,W2,(X2-11)-W2)</f>
        <v xml:space="preserve"> 
 Patented Case  
 12/23/2009  
menu 
   Show/</v>
      </c>
      <c r="Z2" s="4" t="str">
        <f t="shared" ref="Z2:Z65" si="0">TRIM(CLEAN(TRIM(MID(Y2,1,FIND("/",Y2)-3))))</f>
        <v>Patented Case</v>
      </c>
      <c r="AA2" s="4">
        <f>FIND("Earliest publication #",A2)+LEN("Earliest publication #
")</f>
        <v>3127</v>
      </c>
      <c r="AB2" s="4">
        <f>FIND("Earliest publication date",A2,AA2)</f>
        <v>3133</v>
      </c>
      <c r="AC2" s="4" t="str">
        <f>CLEAN(TRIM(MID(A2,AA2,AB2-AA2)))</f>
        <v xml:space="preserve"> - </v>
      </c>
      <c r="AD2" s="4" t="str">
        <f t="shared" ref="AD2:AD65" si="1">TRIM(CLEAN(SUBSTITUTE(AC2,"open_in_new","")))</f>
        <v>-</v>
      </c>
      <c r="AE2" s="4">
        <f>FIND("Earliest publication date",A2,AA2)+LEN("Earliest publication date")</f>
        <v>3158</v>
      </c>
      <c r="AF2" s="4">
        <f>FIND("Assignee for publication",A2)</f>
        <v>3164</v>
      </c>
      <c r="AG2" s="4" t="str">
        <f>CLEAN(SUBSTITUTE(MID(A2,AE2,AF2-AE2)," ",""))</f>
        <v>-</v>
      </c>
      <c r="AH2" s="4">
        <f>FIND("Entity status",A2)+LEN("Entity status")</f>
        <v>3079</v>
      </c>
      <c r="AI2" s="4">
        <f>FIND("Earliest publication #",A2,AH2)</f>
        <v>3104</v>
      </c>
      <c r="AJ2" s="4" t="str">
        <f>CLEAN(TRIM(MID(A2,AH2,AI2-AH2)))</f>
        <v xml:space="preserve">Regular Undiscounted </v>
      </c>
      <c r="AK2" s="4">
        <f>FIND("Applicants",A2)+LEN("Applicants")</f>
        <v>3539</v>
      </c>
      <c r="AL2" s="4">
        <f>FIND("United States Patent and Trademark Office 
United States Patent and Trademark Office 
 Browse By Topic",A2,AK2)</f>
        <v>3541</v>
      </c>
      <c r="AM2" s="4" t="str">
        <f>TRIM(CLEAN(MID(A2,AK2,AL2-AK2)))</f>
        <v/>
      </c>
      <c r="AN2" s="4">
        <f>FIND("Assignee for publication",A2)+LEN("Assignee for publication")</f>
        <v>3188</v>
      </c>
      <c r="AO2" s="4">
        <f>FIND("Confirmation #",A2,AN2)</f>
        <v>3193</v>
      </c>
      <c r="AP2" s="4" t="str">
        <f>MID(A2,AN2,AO2-AN2)</f>
        <v xml:space="preserve"> 
- 
</v>
      </c>
      <c r="AQ2" s="4">
        <f>FIND("Inventors",A2)+LEN("Inventors")</f>
        <v>3453</v>
      </c>
      <c r="AR2" s="4">
        <f>FIND("Applicants",A2,AQ2)</f>
        <v>3529</v>
      </c>
      <c r="AS2" s="4" t="e">
        <f>FIND("Show all inventors",A2)</f>
        <v>#VALUE!</v>
      </c>
      <c r="AT2" s="4" t="str">
        <f>IFERROR(MID(A2,AS2,24),"")</f>
        <v/>
      </c>
      <c r="AU2" s="7" t="str">
        <f>CLEAN(TRIM(MID(A2,AQ2,AR2-AQ2)))</f>
        <v xml:space="preserve">Toshiharu Kudou Makinohara-shi (JP) Kenya Takii Makinohara-shi (JP) </v>
      </c>
      <c r="AV2" s="4">
        <f>FIND("Assignments found",E2)-3</f>
        <v>2920</v>
      </c>
      <c r="AW2" s="4">
        <f>FIND("Application #",E2)+LEN("Application #")</f>
        <v>2474</v>
      </c>
      <c r="AX2" s="4">
        <f>FIND("Confirmation #",E2)</f>
        <v>2490</v>
      </c>
      <c r="AY2" s="4" t="str">
        <f>CLEAN(SUBSTITUTE(MID(E2,AW2,AX2-AW2)," ",""))</f>
        <v>29/311,211</v>
      </c>
      <c r="AZ2" s="3" t="b">
        <f>AY2=J2</f>
        <v>1</v>
      </c>
      <c r="BA2" s="4" t="str">
        <f>TRIM(CLEAN(MID(E2,AV2,LEN("11 Assignments found"))))</f>
        <v>1 Assignments found</v>
      </c>
      <c r="BB2" s="4">
        <f>FIND("Conveyance ",E2)+LEN("Conveyance ")</f>
        <v>3034</v>
      </c>
      <c r="BC2" s="4">
        <f>FIND("Assignors 
Execution date ",E2,BB2)</f>
        <v>3115</v>
      </c>
      <c r="BD2" s="4" t="str">
        <f>MID(E2,BB2,BC2-BB2)</f>
        <v xml:space="preserve">
 ASSIGNMENT OF ASSIGNORS INTEREST (SEE DOCUMENT FOR DETAILS).  
picture_as_pdf 
</v>
      </c>
      <c r="BE2" s="4" t="str">
        <f t="shared" ref="BE2:BE33" si="2">IFERROR(SUBSTITUTE(BD2,"picture_as_pdf ",""),BD2)</f>
        <v xml:space="preserve">
 ASSIGNMENT OF ASSIGNORS INTEREST (SEE DOCUMENT FOR DETAILS).  
</v>
      </c>
      <c r="BF2" s="4" t="str">
        <f t="shared" ref="BF2:BF33" si="3">IF(BA2="1 Assignments Found",BE2,"")</f>
        <v xml:space="preserve">
 ASSIGNMENT OF ASSIGNORS INTEREST (SEE DOCUMENT FOR DETAILS).  
</v>
      </c>
      <c r="BG2" s="4">
        <f>IF(BA2="1 Assignments Found",FIND("Assignee",E2,AV2)+LEN("Assignee"),"")</f>
        <v>3339</v>
      </c>
      <c r="BH2" s="4">
        <f>IF(BA2="1 Assignments Found",FIND("5 per page ",E2),"")</f>
        <v>3416</v>
      </c>
      <c r="BI2" s="4" t="str">
        <f>TRIM(IFERROR(MID(E2,BG2,BH2-BG2),""))</f>
        <v xml:space="preserve">
YAZAKI CORPORATION 
4-28, MITA 1-CHOME, MINATO-KU 
TOKYO, JAPAN 108-0073 
</v>
      </c>
      <c r="BJ2" s="4">
        <f>(LEN(BI2)-LEN(SUBSTITUTE(BI2,"Assignee","")))/LEN("Assignee")</f>
        <v>0</v>
      </c>
      <c r="BK2" s="4" t="str">
        <f>IF(LEN(BI2)&lt;1,"",IF(BJ2=0,"1 Assignee",BJ2&amp;" Assignee"))</f>
        <v>1 Assignee</v>
      </c>
      <c r="BL2" s="4">
        <f>FIND("Power of attorney",D2)+LEN("Power of attorney")</f>
        <v>2976</v>
      </c>
      <c r="BM2" s="4">
        <f>FIND("(",D2,BL2)</f>
        <v>3137</v>
      </c>
      <c r="BN2" s="7" t="str">
        <f>TRIM(MID(D2,BL2,BM2-BL2))</f>
        <v xml:space="preserve">
22852 - 
FINNEGAN, HENDERSON, FARABOW, GARRETT &amp; DUNNER 
LLP 
901 NEW YORK AVENUE, NW 
null 
WASHINGTON 
, 
DC 
 20001-4413 
UNITED STATES 
DUNNER, DONALD 
</v>
      </c>
      <c r="BO2" s="4">
        <f>FIND("Correspondence address",D2)+LEN("Correspondence address")</f>
        <v>11648</v>
      </c>
      <c r="BP2" s="4">
        <f>FIND("(",D2,BO2)</f>
        <v>11803</v>
      </c>
      <c r="BQ2" s="7" t="str">
        <f t="shared" ref="BQ2:BQ66" si="4">TRIM(MID(D2,BO2,BP2-BO2))</f>
        <v xml:space="preserve">
22852 - 
FINNEGAN, HENDERSON, FARABOW, GARRETT &amp; DUNNER 
LLP 
901 NEW YORK AVENUE, NW 
WASHINGTON 
, 
DC 
 20001-4413 
UNITED STATES 
DUNNER, DONALD 
</v>
      </c>
    </row>
    <row r="3" spans="1:69" ht="15" customHeight="1" x14ac:dyDescent="0.3">
      <c r="A3" s="5" t="s">
        <v>30</v>
      </c>
      <c r="B3" s="5" t="s">
        <v>40</v>
      </c>
      <c r="C3" s="5" t="s">
        <v>50</v>
      </c>
      <c r="D3" s="5" t="s">
        <v>60</v>
      </c>
      <c r="E3" s="4" t="s">
        <v>70</v>
      </c>
      <c r="F3" s="6" t="s">
        <v>17</v>
      </c>
      <c r="G3" s="4">
        <f>FIND("Application #",A3)+LEN("Application #")</f>
        <v>2490</v>
      </c>
      <c r="H3" s="4">
        <f>FIND("Confirmation #",A3)</f>
        <v>2506</v>
      </c>
      <c r="I3" s="4" t="str">
        <f t="shared" ref="I3:I66" si="5">IFERROR(MID(A3,FIND("Sorry, the entered Application Number",A3),68),"")</f>
        <v/>
      </c>
      <c r="J3" s="4" t="str">
        <f>CLEAN(SUBSTITUTE(MID(A3,G3,H3-G3)," ",""))</f>
        <v>29/311,611</v>
      </c>
      <c r="K3" s="4">
        <f>FIND("Filing or 371 (c) date",A3)+LEN("Filing or 371 (c) date")</f>
        <v>2647</v>
      </c>
      <c r="L3" s="4">
        <f>FIND("Status",A3,K3)</f>
        <v>2661</v>
      </c>
      <c r="M3" s="4" t="str">
        <f>TRIM(CLEAN(MID(A3,K3,L3-K3)))</f>
        <v>04/30/2009</v>
      </c>
      <c r="N3" s="4">
        <f>FIND("Patent #",A3)+LEN("Patent #")</f>
        <v>2576</v>
      </c>
      <c r="O3" s="4">
        <f>FIND("Filing or 371 (c) date",A3)</f>
        <v>2625</v>
      </c>
      <c r="P3" s="4" t="str">
        <f>MID(A3,N3,O3-N3)</f>
        <v xml:space="preserve"> 
D618,176 
open_in_new 
 Issued - 06/22/2010  
 </v>
      </c>
      <c r="Q3" s="4" t="str">
        <f t="shared" ref="Q3:Q66" si="6">TRIM(SUBSTITUTE(P3,"open_in_new ",""))</f>
        <v xml:space="preserve">
D618,176 
 Issued - 06/22/2010 
</v>
      </c>
      <c r="R3" s="4" t="str">
        <f>CLEAN(SUBSTITUTE(MID(P3,1,FIND("open",P3)-1)," ",""))</f>
        <v>D618,176</v>
      </c>
      <c r="S3" s="4">
        <f>FIND("open_in_new",P3)+LEN("open_in_new")</f>
        <v>24</v>
      </c>
      <c r="T3" s="4">
        <f>FIND("-",P3,S3)</f>
        <v>34</v>
      </c>
      <c r="U3" s="4" t="str">
        <f>CLEAN(SUBSTITUTE(MID(P3,S3,T3-S3)," ",""))</f>
        <v>Issued</v>
      </c>
      <c r="V3" s="4" t="str">
        <f>RIGHT(CLEAN(SUBSTITUTE(P3," ","")),10)</f>
        <v>06/22/2010</v>
      </c>
      <c r="W3" s="4">
        <f>FIND("Status",A3,K3)+LEN("Status")</f>
        <v>2667</v>
      </c>
      <c r="X3" s="4">
        <f>FIND("Application Data 
Documents &amp; Transactions",A3)</f>
        <v>2725</v>
      </c>
      <c r="Y3" s="4" t="str">
        <f>MID(A3,W3,(X3-11)-W3)</f>
        <v xml:space="preserve"> 
 Patented Case  
 06/02/2010  
menu 
   Show/</v>
      </c>
      <c r="Z3" s="4" t="str">
        <f t="shared" si="0"/>
        <v>Patented Case</v>
      </c>
      <c r="AA3" s="4">
        <f>FIND("Earliest publication #",A3)+LEN("Earliest publication #
")</f>
        <v>3143</v>
      </c>
      <c r="AB3" s="4">
        <f>FIND("Earliest publication date",A3,AA3)</f>
        <v>3149</v>
      </c>
      <c r="AC3" s="4" t="str">
        <f>CLEAN(TRIM(MID(A3,AA3,AB3-AA3)))</f>
        <v xml:space="preserve"> - </v>
      </c>
      <c r="AD3" s="4" t="str">
        <f t="shared" si="1"/>
        <v>-</v>
      </c>
      <c r="AE3" s="4">
        <f>FIND("Earliest publication date",A3,AA3)+LEN("Earliest publication date")</f>
        <v>3174</v>
      </c>
      <c r="AF3" s="4">
        <f>FIND("Assignee for publication",A3)</f>
        <v>3180</v>
      </c>
      <c r="AG3" s="4" t="str">
        <f>CLEAN(SUBSTITUTE(MID(A3,AE3,AF3-AE3)," ",""))</f>
        <v>-</v>
      </c>
      <c r="AH3" s="4">
        <f>FIND("Entity status",A3)+LEN("Entity status")</f>
        <v>3095</v>
      </c>
      <c r="AI3" s="4">
        <f>FIND("Earliest publication #",A3,AH3)</f>
        <v>3120</v>
      </c>
      <c r="AJ3" s="4" t="str">
        <f>CLEAN(TRIM(MID(A3,AH3,AI3-AH3)))</f>
        <v xml:space="preserve">Regular Undiscounted </v>
      </c>
      <c r="AK3" s="4">
        <f>FIND("Applicants",A3)+LEN("Applicants")</f>
        <v>3583</v>
      </c>
      <c r="AL3" s="4">
        <f>FIND("United States Patent and Trademark Office 
United States Patent and Trademark Office 
 Browse By Topic",A3,AK3)</f>
        <v>3585</v>
      </c>
      <c r="AM3" s="4" t="str">
        <f>TRIM(CLEAN(MID(A3,AK3,AL3-AK3)))</f>
        <v/>
      </c>
      <c r="AN3" s="4">
        <f>FIND("Assignee for publication",A3)+LEN("Assignee for publication")</f>
        <v>3204</v>
      </c>
      <c r="AO3" s="4">
        <f>FIND("Confirmation #",A3,AN3)</f>
        <v>3209</v>
      </c>
      <c r="AP3" s="4" t="str">
        <f>MID(A3,AN3,AO3-AN3)</f>
        <v xml:space="preserve"> 
- 
</v>
      </c>
      <c r="AQ3" s="4">
        <f>FIND("Inventors",A3)+LEN("Inventors")</f>
        <v>3469</v>
      </c>
      <c r="AR3" s="4">
        <f>FIND("Applicants",A3,AQ3)</f>
        <v>3573</v>
      </c>
      <c r="AS3" s="4" t="e">
        <f>FIND("Show all inventors",A3)</f>
        <v>#VALUE!</v>
      </c>
      <c r="AT3" s="4" t="str">
        <f>IFERROR(MID(A3,AS3,24),"")</f>
        <v/>
      </c>
      <c r="AU3" s="7" t="str">
        <f>CLEAN(TRIM(MID(A3,AQ3,AR3-AQ3)))</f>
        <v xml:space="preserve">Hajime Kato Makinohana-shi (JP) Tsuyoshi Yano Toyota-shi (JP) Kazuhiro Kondo Toyota-shi (JP) </v>
      </c>
      <c r="AV3" s="4">
        <f>FIND("Assignments found",E3)-3</f>
        <v>2936</v>
      </c>
      <c r="AW3" s="4">
        <f>FIND("Application #",E3)+LEN("Application #")</f>
        <v>2490</v>
      </c>
      <c r="AX3" s="4">
        <f>FIND("Confirmation #",E3)</f>
        <v>2506</v>
      </c>
      <c r="AY3" s="4" t="str">
        <f>CLEAN(SUBSTITUTE(MID(E3,AW3,AX3-AW3)," ",""))</f>
        <v>29/311,611</v>
      </c>
      <c r="AZ3" s="3" t="b">
        <f>AY3=J3</f>
        <v>1</v>
      </c>
      <c r="BA3" s="4" t="str">
        <f>TRIM(CLEAN(MID(E3,AV3,LEN("11 Assignments found"))))</f>
        <v>1 Assignments found</v>
      </c>
      <c r="BB3" s="4">
        <f>FIND("Conveyance ",E3)+LEN("Conveyance ")</f>
        <v>3050</v>
      </c>
      <c r="BC3" s="4">
        <f>FIND("Assignors 
Execution date ",E3,BB3)</f>
        <v>3131</v>
      </c>
      <c r="BD3" s="4" t="str">
        <f>MID(E3,BB3,BC3-BB3)</f>
        <v xml:space="preserve">
 ASSIGNMENT OF ASSIGNORS INTEREST (SEE DOCUMENT FOR DETAILS).  
picture_as_pdf 
</v>
      </c>
      <c r="BE3" s="4" t="str">
        <f t="shared" si="2"/>
        <v xml:space="preserve">
 ASSIGNMENT OF ASSIGNORS INTEREST (SEE DOCUMENT FOR DETAILS).  
</v>
      </c>
      <c r="BF3" s="4" t="str">
        <f t="shared" si="3"/>
        <v xml:space="preserve">
 ASSIGNMENT OF ASSIGNORS INTEREST (SEE DOCUMENT FOR DETAILS).  
</v>
      </c>
      <c r="BG3" s="4">
        <f>IF(BA3="1 Assignments Found",FIND("Assignee",E3,AV3)+LEN("Assignee"),"")</f>
        <v>3383</v>
      </c>
      <c r="BH3" s="4">
        <f>IF(BA3="1 Assignments Found",FIND("5 per page ",E3),"")</f>
        <v>3473</v>
      </c>
      <c r="BI3" s="4" t="str">
        <f t="shared" ref="BI3:BI66" si="7">TRIM(IFERROR(MID(E3,BG3,BH3-BG3),""))</f>
        <v xml:space="preserve">
TOYOTA JIDOSHA KABUSHIKI KAISHA 
1, TOYOTA-CHO, AICHI-KEN 
TOYOTA-SHI, JAPAN 471-8571 
</v>
      </c>
      <c r="BJ3" s="4">
        <f t="shared" ref="BJ3:BJ66" si="8">(LEN(BI3)-LEN(SUBSTITUTE(BI3,"Assignee","")))/LEN("Assignee")</f>
        <v>0</v>
      </c>
      <c r="BK3" s="4" t="str">
        <f t="shared" ref="BK3:BK66" si="9">IF(LEN(BI3)&lt;1,"",IF(BJ3=0,"1 Assignee",BJ3&amp;" Assignee"))</f>
        <v>1 Assignee</v>
      </c>
      <c r="BL3" s="4">
        <f t="shared" ref="BL3:BL66" si="10">FIND("Power of attorney",D3)+LEN("Power of attorney")</f>
        <v>2992</v>
      </c>
      <c r="BM3" s="4">
        <f t="shared" ref="BM3:BM66" si="11">FIND("(",D3,BL3)</f>
        <v>3153</v>
      </c>
      <c r="BN3" s="7" t="str">
        <f t="shared" ref="BN3:BN66" si="12">TRIM(MID(D3,BL3,BM3-BL3))</f>
        <v xml:space="preserve">
22852 - 
FINNEGAN, HENDERSON, FARABOW, GARRETT &amp; DUNNER 
LLP 
901 NEW YORK AVENUE, NW 
null 
WASHINGTON 
, 
DC 
 20001-4413 
UNITED STATES 
DUNNER, DONALD 
</v>
      </c>
      <c r="BO3" s="4">
        <f t="shared" ref="BO3:BO66" si="13">FIND("Correspondence address",D3)+LEN("Correspondence address")</f>
        <v>11664</v>
      </c>
      <c r="BP3" s="4">
        <f t="shared" ref="BP3:BP66" si="14">FIND("(",D3,BO3)</f>
        <v>11819</v>
      </c>
      <c r="BQ3" s="7" t="str">
        <f t="shared" si="4"/>
        <v xml:space="preserve">
22852 - 
FINNEGAN, HENDERSON, FARABOW, GARRETT &amp; DUNNER 
LLP 
901 NEW YORK AVENUE, NW 
WASHINGTON 
, 
DC 
 20001-4413 
UNITED STATES 
DUNNER, DONALD 
</v>
      </c>
    </row>
    <row r="4" spans="1:69" ht="15" customHeight="1" x14ac:dyDescent="0.3">
      <c r="A4" s="5" t="s">
        <v>31</v>
      </c>
      <c r="B4" s="5" t="s">
        <v>41</v>
      </c>
      <c r="C4" s="5" t="s">
        <v>51</v>
      </c>
      <c r="D4" s="5" t="s">
        <v>61</v>
      </c>
      <c r="E4" s="7" t="s">
        <v>71</v>
      </c>
      <c r="F4" s="6" t="s">
        <v>17</v>
      </c>
      <c r="G4" s="4">
        <f t="shared" ref="G4:G67" si="15">FIND("Application #",A4)+LEN("Application #")</f>
        <v>2490</v>
      </c>
      <c r="H4" s="4">
        <f t="shared" ref="H4:H67" si="16">FIND("Confirmation #",A4)</f>
        <v>2506</v>
      </c>
      <c r="I4" s="4" t="str">
        <f t="shared" si="5"/>
        <v/>
      </c>
      <c r="J4" s="4" t="str">
        <f>CLEAN(SUBSTITUTE(MID(A4,G4,H4-G4)," ",""))</f>
        <v>29/311,630</v>
      </c>
      <c r="K4" s="4">
        <f>FIND("Filing or 371 (c) date",A4)+LEN("Filing or 371 (c) date")</f>
        <v>2647</v>
      </c>
      <c r="L4" s="4">
        <f>FIND("Status",A4,K4)</f>
        <v>2661</v>
      </c>
      <c r="M4" s="4" t="str">
        <f>TRIM(CLEAN(MID(A4,K4,L4-K4)))</f>
        <v>05/07/2009</v>
      </c>
      <c r="N4" s="4">
        <f>FIND("Patent #",A4)+LEN("Patent #")</f>
        <v>2576</v>
      </c>
      <c r="O4" s="4">
        <f>FIND("Filing or 371 (c) date",A4)</f>
        <v>2625</v>
      </c>
      <c r="P4" s="4" t="str">
        <f>MID(A4,N4,O4-N4)</f>
        <v xml:space="preserve"> 
D636,334 
open_in_new 
 Issued - 04/19/2011  
 </v>
      </c>
      <c r="Q4" s="4" t="str">
        <f t="shared" si="6"/>
        <v xml:space="preserve">
D636,334 
 Issued - 04/19/2011 
</v>
      </c>
      <c r="R4" s="4" t="str">
        <f>CLEAN(SUBSTITUTE(MID(P4,1,FIND("open",P4)-1)," ",""))</f>
        <v>D636,334</v>
      </c>
      <c r="S4" s="4">
        <f>FIND("open_in_new",P4)+LEN("open_in_new")</f>
        <v>24</v>
      </c>
      <c r="T4" s="4">
        <f>FIND("-",P4,S4)</f>
        <v>34</v>
      </c>
      <c r="U4" s="4" t="str">
        <f>CLEAN(SUBSTITUTE(MID(P4,S4,T4-S4)," ",""))</f>
        <v>Issued</v>
      </c>
      <c r="V4" s="4" t="str">
        <f>RIGHT(CLEAN(SUBSTITUTE(P4," ","")),10)</f>
        <v>04/19/2011</v>
      </c>
      <c r="W4" s="4">
        <f>FIND("Status",A4,K4)+LEN("Status")</f>
        <v>2667</v>
      </c>
      <c r="X4" s="4">
        <f>FIND("Application Data 
Documents &amp; Transactions",A4)</f>
        <v>2725</v>
      </c>
      <c r="Y4" s="4" t="str">
        <f>MID(A4,W4,(X4-11)-W4)</f>
        <v xml:space="preserve"> 
 Patented Case  
 03/30/2011  
menu 
   Show/</v>
      </c>
      <c r="Z4" s="4" t="str">
        <f t="shared" si="0"/>
        <v>Patented Case</v>
      </c>
      <c r="AA4" s="4">
        <f>FIND("Earliest publication #",A4)+LEN("Earliest publication #
")</f>
        <v>3159</v>
      </c>
      <c r="AB4" s="4">
        <f>FIND("Earliest publication date",A4,AA4)</f>
        <v>3165</v>
      </c>
      <c r="AC4" s="4" t="str">
        <f>CLEAN(TRIM(MID(A4,AA4,AB4-AA4)))</f>
        <v xml:space="preserve"> - </v>
      </c>
      <c r="AD4" s="4" t="str">
        <f t="shared" si="1"/>
        <v>-</v>
      </c>
      <c r="AE4" s="4">
        <f>FIND("Earliest publication date",A4,AA4)+LEN("Earliest publication date")</f>
        <v>3190</v>
      </c>
      <c r="AF4" s="4">
        <f>FIND("Assignee for publication",A4)</f>
        <v>3196</v>
      </c>
      <c r="AG4" s="4" t="str">
        <f>CLEAN(SUBSTITUTE(MID(A4,AE4,AF4-AE4)," ",""))</f>
        <v>-</v>
      </c>
      <c r="AH4" s="4">
        <f>FIND("Entity status",A4)+LEN("Entity status")</f>
        <v>3111</v>
      </c>
      <c r="AI4" s="4">
        <f>FIND("Earliest publication #",A4,AH4)</f>
        <v>3136</v>
      </c>
      <c r="AJ4" s="4" t="str">
        <f>CLEAN(TRIM(MID(A4,AH4,AI4-AH4)))</f>
        <v xml:space="preserve">Regular Undiscounted </v>
      </c>
      <c r="AK4" s="4">
        <f>FIND("Applicants",A4)+LEN("Applicants")</f>
        <v>3565</v>
      </c>
      <c r="AL4" s="4">
        <f>FIND("United States Patent and Trademark Office 
United States Patent and Trademark Office 
 Browse By Topic",A4,AK4)</f>
        <v>3567</v>
      </c>
      <c r="AM4" s="4" t="str">
        <f>TRIM(CLEAN(MID(A4,AK4,AL4-AK4)))</f>
        <v/>
      </c>
      <c r="AN4" s="4">
        <f>FIND("Assignee for publication",A4)+LEN("Assignee for publication")</f>
        <v>3220</v>
      </c>
      <c r="AO4" s="4">
        <f>FIND("Confirmation #",A4,AN4)</f>
        <v>3225</v>
      </c>
      <c r="AP4" s="4" t="str">
        <f>MID(A4,AN4,AO4-AN4)</f>
        <v xml:space="preserve"> 
- 
</v>
      </c>
      <c r="AQ4" s="4">
        <f>FIND("Inventors",A4)+LEN("Inventors")</f>
        <v>3485</v>
      </c>
      <c r="AR4" s="4">
        <f>FIND("Applicants",A4,AQ4)</f>
        <v>3555</v>
      </c>
      <c r="AS4" s="4" t="e">
        <f>FIND("Show all inventors",A4)</f>
        <v>#VALUE!</v>
      </c>
      <c r="AT4" s="4" t="str">
        <f>IFERROR(MID(A4,AS4,24),"")</f>
        <v/>
      </c>
      <c r="AU4" s="7" t="str">
        <f>CLEAN(TRIM(MID(A4,AQ4,AR4-AQ4)))</f>
        <v xml:space="preserve">Hajime Kato Makinohara-shi (JP) Kan Hayashida Toyota-shi (JP) </v>
      </c>
      <c r="AV4" s="4">
        <f>FIND("Assignments found",E4)-3</f>
        <v>2936</v>
      </c>
      <c r="AW4" s="4">
        <f>FIND("Application #",E4)+LEN("Application #")</f>
        <v>2490</v>
      </c>
      <c r="AX4" s="4">
        <f>FIND("Confirmation #",E4)</f>
        <v>2506</v>
      </c>
      <c r="AY4" s="4" t="str">
        <f>CLEAN(SUBSTITUTE(MID(E4,AW4,AX4-AW4)," ",""))</f>
        <v>29/311,630</v>
      </c>
      <c r="AZ4" s="3" t="b">
        <f>AY4=J4</f>
        <v>1</v>
      </c>
      <c r="BA4" s="4" t="str">
        <f>TRIM(CLEAN(MID(E4,AV4,LEN("11 Assignments found"))))</f>
        <v>2 Assignments found</v>
      </c>
      <c r="BB4" s="4">
        <f>FIND("Conveyance ",E4)+LEN("Conveyance ")</f>
        <v>3050</v>
      </c>
      <c r="BC4" s="4">
        <f>FIND("Assignors 
Execution date ",E4,BB4)</f>
        <v>3131</v>
      </c>
      <c r="BD4" s="4" t="str">
        <f>MID(E4,BB4,BC4-BB4)</f>
        <v xml:space="preserve">
 ASSIGNMENT OF ASSIGNORS INTEREST (SEE DOCUMENT FOR DETAILS).  
picture_as_pdf 
</v>
      </c>
      <c r="BE4" s="4" t="str">
        <f t="shared" si="2"/>
        <v xml:space="preserve">
 ASSIGNMENT OF ASSIGNORS INTEREST (SEE DOCUMENT FOR DETAILS).  
</v>
      </c>
      <c r="BF4" s="4" t="str">
        <f t="shared" si="3"/>
        <v/>
      </c>
      <c r="BG4" s="4" t="str">
        <f>IF(BA4="1 Assignments Found",FIND("Assignee",E4,AV4)+LEN("Assignee"),"")</f>
        <v/>
      </c>
      <c r="BH4" s="4" t="str">
        <f>IF(BA4="1 Assignments Found",FIND("5 per page ",E4),"")</f>
        <v/>
      </c>
      <c r="BI4" s="4" t="str">
        <f t="shared" si="7"/>
        <v/>
      </c>
      <c r="BJ4" s="4">
        <f t="shared" si="8"/>
        <v>0</v>
      </c>
      <c r="BK4" s="4" t="str">
        <f t="shared" si="9"/>
        <v/>
      </c>
      <c r="BL4" s="4">
        <f t="shared" si="10"/>
        <v>2992</v>
      </c>
      <c r="BM4" s="4">
        <f t="shared" si="11"/>
        <v>3153</v>
      </c>
      <c r="BN4" s="7" t="str">
        <f t="shared" si="12"/>
        <v xml:space="preserve">
22852 - 
FINNEGAN, HENDERSON, FARABOW, GARRETT &amp; DUNNER 
LLP 
901 NEW YORK AVENUE, NW 
null 
WASHINGTON 
, 
DC 
 20001-4413 
UNITED STATES 
DUNNER, DONALD 
</v>
      </c>
      <c r="BO4" s="4">
        <f t="shared" si="13"/>
        <v>11664</v>
      </c>
      <c r="BP4" s="4">
        <f t="shared" si="14"/>
        <v>11819</v>
      </c>
      <c r="BQ4" s="7" t="str">
        <f t="shared" si="4"/>
        <v xml:space="preserve">
22852 - 
FINNEGAN, HENDERSON, FARABOW, GARRETT &amp; DUNNER 
LLP 
901 NEW YORK AVENUE, NW 
WASHINGTON 
, 
DC 
 20001-4413 
UNITED STATES 
DUNNER, DONALD 
</v>
      </c>
    </row>
    <row r="5" spans="1:69" ht="15" customHeight="1" x14ac:dyDescent="0.3">
      <c r="A5" s="5" t="s">
        <v>32</v>
      </c>
      <c r="B5" s="5" t="s">
        <v>42</v>
      </c>
      <c r="C5" s="5" t="s">
        <v>52</v>
      </c>
      <c r="D5" s="5" t="s">
        <v>62</v>
      </c>
      <c r="E5" s="7" t="s">
        <v>72</v>
      </c>
      <c r="F5" s="6" t="s">
        <v>17</v>
      </c>
      <c r="G5" s="4">
        <f t="shared" si="15"/>
        <v>2493</v>
      </c>
      <c r="H5" s="4">
        <f t="shared" si="16"/>
        <v>2509</v>
      </c>
      <c r="I5" s="4" t="str">
        <f t="shared" si="5"/>
        <v/>
      </c>
      <c r="J5" s="4" t="str">
        <f>CLEAN(SUBSTITUTE(MID(A5,G5,H5-G5)," ",""))</f>
        <v>29/317,033</v>
      </c>
      <c r="K5" s="4">
        <f>FIND("Filing or 371 (c) date",A5)+LEN("Filing or 371 (c) date")</f>
        <v>2641</v>
      </c>
      <c r="L5" s="4">
        <f>FIND("Status",A5,K5)</f>
        <v>2655</v>
      </c>
      <c r="M5" s="4" t="str">
        <f>TRIM(CLEAN(MID(A5,K5,L5-K5)))</f>
        <v>04/22/2008</v>
      </c>
      <c r="N5" s="4">
        <f>FIND("Patent #",A5)+LEN("Patent #")</f>
        <v>2570</v>
      </c>
      <c r="O5" s="4">
        <f>FIND("Filing or 371 (c) date",A5)</f>
        <v>2619</v>
      </c>
      <c r="P5" s="4" t="str">
        <f>MID(A5,N5,O5-N5)</f>
        <v xml:space="preserve"> 
D603,337 
open_in_new 
 Issued - 11/03/2009  
 </v>
      </c>
      <c r="Q5" s="4" t="str">
        <f t="shared" si="6"/>
        <v xml:space="preserve">
D603,337 
 Issued - 11/03/2009 
</v>
      </c>
      <c r="R5" s="4" t="str">
        <f>CLEAN(SUBSTITUTE(MID(P5,1,FIND("open",P5)-1)," ",""))</f>
        <v>D603,337</v>
      </c>
      <c r="S5" s="4">
        <f>FIND("open_in_new",P5)+LEN("open_in_new")</f>
        <v>24</v>
      </c>
      <c r="T5" s="4">
        <f>FIND("-",P5,S5)</f>
        <v>34</v>
      </c>
      <c r="U5" s="4" t="str">
        <f>CLEAN(SUBSTITUTE(MID(P5,S5,T5-S5)," ",""))</f>
        <v>Issued</v>
      </c>
      <c r="V5" s="4" t="str">
        <f>RIGHT(CLEAN(SUBSTITUTE(P5," ","")),10)</f>
        <v>11/03/2009</v>
      </c>
      <c r="W5" s="4">
        <f>FIND("Status",A5,K5)+LEN("Status")</f>
        <v>2661</v>
      </c>
      <c r="X5" s="4">
        <f>FIND("Application Data 
Documents &amp; Transactions",A5)</f>
        <v>2719</v>
      </c>
      <c r="Y5" s="4" t="str">
        <f>MID(A5,W5,(X5-11)-W5)</f>
        <v xml:space="preserve"> 
 Patented Case  
 10/14/2009  
menu 
   Show/</v>
      </c>
      <c r="Z5" s="4" t="str">
        <f t="shared" si="0"/>
        <v>Patented Case</v>
      </c>
      <c r="AA5" s="4">
        <f>FIND("Earliest publication #",A5)+LEN("Earliest publication #
")</f>
        <v>3153</v>
      </c>
      <c r="AB5" s="4">
        <f>FIND("Earliest publication date",A5,AA5)</f>
        <v>3159</v>
      </c>
      <c r="AC5" s="4" t="str">
        <f>CLEAN(TRIM(MID(A5,AA5,AB5-AA5)))</f>
        <v xml:space="preserve"> - </v>
      </c>
      <c r="AD5" s="4" t="str">
        <f t="shared" si="1"/>
        <v>-</v>
      </c>
      <c r="AE5" s="4">
        <f>FIND("Earliest publication date",A5,AA5)+LEN("Earliest publication date")</f>
        <v>3184</v>
      </c>
      <c r="AF5" s="4">
        <f>FIND("Assignee for publication",A5)</f>
        <v>3190</v>
      </c>
      <c r="AG5" s="4" t="str">
        <f>CLEAN(SUBSTITUTE(MID(A5,AE5,AF5-AE5)," ",""))</f>
        <v>-</v>
      </c>
      <c r="AH5" s="4">
        <f>FIND("Entity status",A5)+LEN("Entity status")</f>
        <v>3105</v>
      </c>
      <c r="AI5" s="4">
        <f>FIND("Earliest publication #",A5,AH5)</f>
        <v>3130</v>
      </c>
      <c r="AJ5" s="4" t="str">
        <f>CLEAN(TRIM(MID(A5,AH5,AI5-AH5)))</f>
        <v xml:space="preserve">Regular Undiscounted </v>
      </c>
      <c r="AK5" s="4">
        <f>FIND("Applicants",A5)+LEN("Applicants")</f>
        <v>3571</v>
      </c>
      <c r="AL5" s="4">
        <f>FIND("United States Patent and Trademark Office 
United States Patent and Trademark Office 
 Browse By Topic",A5,AK5)</f>
        <v>3573</v>
      </c>
      <c r="AM5" s="4" t="str">
        <f>TRIM(CLEAN(MID(A5,AK5,AL5-AK5)))</f>
        <v/>
      </c>
      <c r="AN5" s="4">
        <f>FIND("Assignee for publication",A5)+LEN("Assignee for publication")</f>
        <v>3214</v>
      </c>
      <c r="AO5" s="4">
        <f>FIND("Confirmation #",A5,AN5)</f>
        <v>3219</v>
      </c>
      <c r="AP5" s="4" t="str">
        <f>MID(A5,AN5,AO5-AN5)</f>
        <v xml:space="preserve"> 
- 
</v>
      </c>
      <c r="AQ5" s="4">
        <f>FIND("Inventors",A5)+LEN("Inventors")</f>
        <v>3456</v>
      </c>
      <c r="AR5" s="4">
        <f>FIND("Applicants",A5,AQ5)</f>
        <v>3561</v>
      </c>
      <c r="AS5" s="4" t="e">
        <f>FIND("Show all inventors",A5)</f>
        <v>#VALUE!</v>
      </c>
      <c r="AT5" s="4" t="str">
        <f>IFERROR(MID(A5,AS5,24),"")</f>
        <v/>
      </c>
      <c r="AU5" s="7" t="str">
        <f>CLEAN(TRIM(MID(A5,AQ5,AR5-AQ5)))</f>
        <v xml:space="preserve">Hajime KATOU Shizuoka-ken (JP) Tetsuhiro ISHIKAWA Aichi-ken (JP) Takahide IIDA Aichi-ken (JP) </v>
      </c>
      <c r="AV5" s="4">
        <f>FIND("Assignments found",E5)-3</f>
        <v>2930</v>
      </c>
      <c r="AW5" s="4">
        <f>FIND("Application #",E5)+LEN("Application #")</f>
        <v>2493</v>
      </c>
      <c r="AX5" s="4">
        <f>FIND("Confirmation #",E5)</f>
        <v>2509</v>
      </c>
      <c r="AY5" s="4" t="str">
        <f>CLEAN(SUBSTITUTE(MID(E5,AW5,AX5-AW5)," ",""))</f>
        <v>29/317,033</v>
      </c>
      <c r="AZ5" s="3" t="b">
        <f>AY5=J5</f>
        <v>1</v>
      </c>
      <c r="BA5" s="4" t="str">
        <f>TRIM(CLEAN(MID(E5,AV5,LEN("11 Assignments found"))))</f>
        <v>1 Assignments found</v>
      </c>
      <c r="BB5" s="4">
        <f>FIND("Conveyance ",E5)+LEN("Conveyance ")</f>
        <v>3044</v>
      </c>
      <c r="BC5" s="4">
        <f>FIND("Assignors 
Execution date ",E5,BB5)</f>
        <v>3125</v>
      </c>
      <c r="BD5" s="4" t="str">
        <f>MID(E5,BB5,BC5-BB5)</f>
        <v xml:space="preserve">
 ASSIGNMENT OF ASSIGNORS INTEREST (SEE DOCUMENT FOR DETAILS).  
picture_as_pdf 
</v>
      </c>
      <c r="BE5" s="4" t="str">
        <f t="shared" si="2"/>
        <v xml:space="preserve">
 ASSIGNMENT OF ASSIGNORS INTEREST (SEE DOCUMENT FOR DETAILS).  
</v>
      </c>
      <c r="BF5" s="4" t="str">
        <f t="shared" si="3"/>
        <v xml:space="preserve">
 ASSIGNMENT OF ASSIGNORS INTEREST (SEE DOCUMENT FOR DETAILS).  
</v>
      </c>
      <c r="BG5" s="4">
        <f>IF(BA5="1 Assignments Found",FIND("Assignee",E5,AV5)+LEN("Assignee"),"")</f>
        <v>3351</v>
      </c>
      <c r="BH5" s="4">
        <f>IF(BA5="1 Assignments Found",FIND("5 per page ",E5),"")</f>
        <v>3441</v>
      </c>
      <c r="BI5" s="4" t="str">
        <f t="shared" si="7"/>
        <v xml:space="preserve">
TOYOTA JIDOSHA KABUSHIKI KAISHA 
1, TOYOTA-CHO, AICHI-KEN 
TOYOTA-SHI, JAPAN 471-8571 
</v>
      </c>
      <c r="BJ5" s="4">
        <f t="shared" si="8"/>
        <v>0</v>
      </c>
      <c r="BK5" s="4" t="str">
        <f t="shared" si="9"/>
        <v>1 Assignee</v>
      </c>
      <c r="BL5" s="4">
        <f t="shared" si="10"/>
        <v>2986</v>
      </c>
      <c r="BM5" s="4">
        <f t="shared" si="11"/>
        <v>3133</v>
      </c>
      <c r="BN5" s="7" t="str">
        <f t="shared" si="12"/>
        <v xml:space="preserve">
23373 - 
SUGHRUE MION, PLLC 
null 
2000 PENNSYLVANIA AVENUE, N.W. 
SUITE 9000 
WASHINGTON 
, 
DC 
 20006 
UNITED STATES 
KASPER, ALAN 
25426 
</v>
      </c>
      <c r="BO5" s="4">
        <f t="shared" si="13"/>
        <v>5675</v>
      </c>
      <c r="BP5" s="4">
        <f t="shared" si="14"/>
        <v>5807</v>
      </c>
      <c r="BQ5" s="7" t="str">
        <f t="shared" si="4"/>
        <v xml:space="preserve">
65565 - 
SUGHRUE-265550 
2000 PENNSYLVANIA AVE. NW 
SUITE 9000 
WASHINGTON 
, 
DC 
 20006 
UNITED STATES 
KASPER, ALAN 
25426 
</v>
      </c>
    </row>
    <row r="6" spans="1:69" ht="15" customHeight="1" x14ac:dyDescent="0.3">
      <c r="A6" s="5" t="s">
        <v>33</v>
      </c>
      <c r="B6" s="5" t="s">
        <v>43</v>
      </c>
      <c r="C6" s="5" t="s">
        <v>53</v>
      </c>
      <c r="D6" s="5" t="s">
        <v>63</v>
      </c>
      <c r="E6" s="7" t="s">
        <v>73</v>
      </c>
      <c r="F6" s="6" t="s">
        <v>17</v>
      </c>
      <c r="G6" s="4">
        <f t="shared" si="15"/>
        <v>2493</v>
      </c>
      <c r="H6" s="4">
        <f t="shared" si="16"/>
        <v>2509</v>
      </c>
      <c r="I6" s="4" t="str">
        <f t="shared" si="5"/>
        <v/>
      </c>
      <c r="J6" s="4" t="str">
        <f>CLEAN(SUBSTITUTE(MID(A6,G6,H6-G6)," ",""))</f>
        <v>29/317,037</v>
      </c>
      <c r="K6" s="4">
        <f>FIND("Filing or 371 (c) date",A6)+LEN("Filing or 371 (c) date")</f>
        <v>2641</v>
      </c>
      <c r="L6" s="4">
        <f>FIND("Status",A6,K6)</f>
        <v>2655</v>
      </c>
      <c r="M6" s="4" t="str">
        <f>TRIM(CLEAN(MID(A6,K6,L6-K6)))</f>
        <v>04/22/2008</v>
      </c>
      <c r="N6" s="4">
        <f>FIND("Patent #",A6)+LEN("Patent #")</f>
        <v>2570</v>
      </c>
      <c r="O6" s="4">
        <f>FIND("Filing or 371 (c) date",A6)</f>
        <v>2619</v>
      </c>
      <c r="P6" s="4" t="str">
        <f>MID(A6,N6,O6-N6)</f>
        <v xml:space="preserve"> 
D602,433 
open_in_new 
 Issued - 10/20/2009  
 </v>
      </c>
      <c r="Q6" s="4" t="str">
        <f t="shared" si="6"/>
        <v xml:space="preserve">
D602,433 
 Issued - 10/20/2009 
</v>
      </c>
      <c r="R6" s="4" t="str">
        <f>CLEAN(SUBSTITUTE(MID(P6,1,FIND("open",P6)-1)," ",""))</f>
        <v>D602,433</v>
      </c>
      <c r="S6" s="4">
        <f>FIND("open_in_new",P6)+LEN("open_in_new")</f>
        <v>24</v>
      </c>
      <c r="T6" s="4">
        <f>FIND("-",P6,S6)</f>
        <v>34</v>
      </c>
      <c r="U6" s="4" t="str">
        <f>CLEAN(SUBSTITUTE(MID(P6,S6,T6-S6)," ",""))</f>
        <v>Issued</v>
      </c>
      <c r="V6" s="4" t="str">
        <f>RIGHT(CLEAN(SUBSTITUTE(P6," ","")),10)</f>
        <v>10/20/2009</v>
      </c>
      <c r="W6" s="4">
        <f>FIND("Status",A6,K6)+LEN("Status")</f>
        <v>2661</v>
      </c>
      <c r="X6" s="4">
        <f>FIND("Application Data 
Documents &amp; Transactions",A6)</f>
        <v>2719</v>
      </c>
      <c r="Y6" s="4" t="str">
        <f>MID(A6,W6,(X6-11)-W6)</f>
        <v xml:space="preserve"> 
 Patented Case  
 09/30/2009  
menu 
   Show/</v>
      </c>
      <c r="Z6" s="4" t="str">
        <f t="shared" si="0"/>
        <v>Patented Case</v>
      </c>
      <c r="AA6" s="4">
        <f>FIND("Earliest publication #",A6)+LEN("Earliest publication #
")</f>
        <v>3153</v>
      </c>
      <c r="AB6" s="4">
        <f>FIND("Earliest publication date",A6,AA6)</f>
        <v>3159</v>
      </c>
      <c r="AC6" s="4" t="str">
        <f>CLEAN(TRIM(MID(A6,AA6,AB6-AA6)))</f>
        <v xml:space="preserve"> - </v>
      </c>
      <c r="AD6" s="4" t="str">
        <f t="shared" si="1"/>
        <v>-</v>
      </c>
      <c r="AE6" s="4">
        <f>FIND("Earliest publication date",A6,AA6)+LEN("Earliest publication date")</f>
        <v>3184</v>
      </c>
      <c r="AF6" s="4">
        <f>FIND("Assignee for publication",A6)</f>
        <v>3190</v>
      </c>
      <c r="AG6" s="4" t="str">
        <f>CLEAN(SUBSTITUTE(MID(A6,AE6,AF6-AE6)," ",""))</f>
        <v>-</v>
      </c>
      <c r="AH6" s="4">
        <f>FIND("Entity status",A6)+LEN("Entity status")</f>
        <v>3105</v>
      </c>
      <c r="AI6" s="4">
        <f>FIND("Earliest publication #",A6,AH6)</f>
        <v>3130</v>
      </c>
      <c r="AJ6" s="4" t="str">
        <f>CLEAN(TRIM(MID(A6,AH6,AI6-AH6)))</f>
        <v xml:space="preserve">Regular Undiscounted </v>
      </c>
      <c r="AK6" s="4">
        <f>FIND("Applicants",A6)+LEN("Applicants")</f>
        <v>3571</v>
      </c>
      <c r="AL6" s="4">
        <f>FIND("United States Patent and Trademark Office 
United States Patent and Trademark Office 
 Browse By Topic",A6,AK6)</f>
        <v>3573</v>
      </c>
      <c r="AM6" s="4" t="str">
        <f>TRIM(CLEAN(MID(A6,AK6,AL6-AK6)))</f>
        <v/>
      </c>
      <c r="AN6" s="4">
        <f>FIND("Assignee for publication",A6)+LEN("Assignee for publication")</f>
        <v>3214</v>
      </c>
      <c r="AO6" s="4">
        <f>FIND("Confirmation #",A6,AN6)</f>
        <v>3219</v>
      </c>
      <c r="AP6" s="4" t="str">
        <f>MID(A6,AN6,AO6-AN6)</f>
        <v xml:space="preserve"> 
- 
</v>
      </c>
      <c r="AQ6" s="4">
        <f>FIND("Inventors",A6)+LEN("Inventors")</f>
        <v>3456</v>
      </c>
      <c r="AR6" s="4">
        <f>FIND("Applicants",A6,AQ6)</f>
        <v>3561</v>
      </c>
      <c r="AS6" s="4" t="e">
        <f>FIND("Show all inventors",A6)</f>
        <v>#VALUE!</v>
      </c>
      <c r="AT6" s="4" t="str">
        <f>IFERROR(MID(A6,AS6,24),"")</f>
        <v/>
      </c>
      <c r="AU6" s="7" t="str">
        <f>CLEAN(TRIM(MID(A6,AQ6,AR6-AQ6)))</f>
        <v xml:space="preserve">Hajime Katou Shizuoka-ken (JP) Tetsuhiro Ishikawa Aichi-ken (JP) Takahide Iida Aichi-ken (JP) </v>
      </c>
      <c r="AV6" s="4">
        <f>FIND("Assignments found",E6)-3</f>
        <v>2930</v>
      </c>
      <c r="AW6" s="4">
        <f>FIND("Application #",E6)+LEN("Application #")</f>
        <v>2493</v>
      </c>
      <c r="AX6" s="4">
        <f>FIND("Confirmation #",E6)</f>
        <v>2509</v>
      </c>
      <c r="AY6" s="4" t="str">
        <f>CLEAN(SUBSTITUTE(MID(E6,AW6,AX6-AW6)," ",""))</f>
        <v>29/317,037</v>
      </c>
      <c r="AZ6" s="3" t="b">
        <f>AY6=J6</f>
        <v>1</v>
      </c>
      <c r="BA6" s="4" t="str">
        <f>TRIM(CLEAN(MID(E6,AV6,LEN("11 Assignments found"))))</f>
        <v>1 Assignments found</v>
      </c>
      <c r="BB6" s="4">
        <f>FIND("Conveyance ",E6)+LEN("Conveyance ")</f>
        <v>3044</v>
      </c>
      <c r="BC6" s="4">
        <f>FIND("Assignors 
Execution date ",E6,BB6)</f>
        <v>3125</v>
      </c>
      <c r="BD6" s="4" t="str">
        <f>MID(E6,BB6,BC6-BB6)</f>
        <v xml:space="preserve">
 ASSIGNMENT OF ASSIGNORS INTEREST (SEE DOCUMENT FOR DETAILS).  
picture_as_pdf 
</v>
      </c>
      <c r="BE6" s="4" t="str">
        <f t="shared" si="2"/>
        <v xml:space="preserve">
 ASSIGNMENT OF ASSIGNORS INTEREST (SEE DOCUMENT FOR DETAILS).  
</v>
      </c>
      <c r="BF6" s="4" t="str">
        <f t="shared" si="3"/>
        <v xml:space="preserve">
 ASSIGNMENT OF ASSIGNORS INTEREST (SEE DOCUMENT FOR DETAILS).  
</v>
      </c>
      <c r="BG6" s="4">
        <f>IF(BA6="1 Assignments Found",FIND("Assignee",E6,AV6)+LEN("Assignee"),"")</f>
        <v>3351</v>
      </c>
      <c r="BH6" s="4">
        <f>IF(BA6="1 Assignments Found",FIND("5 per page ",E6),"")</f>
        <v>3441</v>
      </c>
      <c r="BI6" s="4" t="str">
        <f t="shared" si="7"/>
        <v xml:space="preserve">
TOYOTA JIDOSHA KABUSHIKI KAISHA 
1, TOYOTA-CHO, AICHI-KEN 
TOYOTA-SHI, JAPAN 471-8571 
</v>
      </c>
      <c r="BJ6" s="4">
        <f t="shared" si="8"/>
        <v>0</v>
      </c>
      <c r="BK6" s="4" t="str">
        <f t="shared" si="9"/>
        <v>1 Assignee</v>
      </c>
      <c r="BL6" s="4">
        <f t="shared" si="10"/>
        <v>2986</v>
      </c>
      <c r="BM6" s="4">
        <f t="shared" si="11"/>
        <v>3133</v>
      </c>
      <c r="BN6" s="7" t="str">
        <f t="shared" si="12"/>
        <v xml:space="preserve">
23373 - 
SUGHRUE MION, PLLC 
null 
2000 PENNSYLVANIA AVENUE, N.W. 
SUITE 9000 
WASHINGTON 
, 
DC 
 20006 
UNITED STATES 
KASPER, ALAN 
25426 
</v>
      </c>
      <c r="BO6" s="4">
        <f t="shared" si="13"/>
        <v>5675</v>
      </c>
      <c r="BP6" s="4">
        <f t="shared" si="14"/>
        <v>5807</v>
      </c>
      <c r="BQ6" s="7" t="str">
        <f t="shared" si="4"/>
        <v xml:space="preserve">
65565 - 
SUGHRUE-265550 
2000 PENNSYLVANIA AVE. NW 
SUITE 9000 
WASHINGTON 
, 
DC 
 20006 
UNITED STATES 
KASPER, ALAN 
25426 
</v>
      </c>
    </row>
    <row r="7" spans="1:69" ht="15" customHeight="1" x14ac:dyDescent="0.3">
      <c r="A7" s="5" t="s">
        <v>34</v>
      </c>
      <c r="B7" s="5" t="s">
        <v>44</v>
      </c>
      <c r="C7" s="5" t="s">
        <v>54</v>
      </c>
      <c r="D7" s="5" t="s">
        <v>64</v>
      </c>
      <c r="E7" s="7" t="s">
        <v>74</v>
      </c>
      <c r="F7" s="6" t="s">
        <v>17</v>
      </c>
      <c r="G7" s="4">
        <f t="shared" si="15"/>
        <v>2475</v>
      </c>
      <c r="H7" s="4">
        <f t="shared" si="16"/>
        <v>2491</v>
      </c>
      <c r="I7" s="4" t="str">
        <f t="shared" si="5"/>
        <v/>
      </c>
      <c r="J7" s="4" t="str">
        <f>CLEAN(SUBSTITUTE(MID(A7,G7,H7-G7)," ",""))</f>
        <v>29/368,710</v>
      </c>
      <c r="K7" s="4">
        <f>FIND("Filing or 371 (c) date",A7)+LEN("Filing or 371 (c) date")</f>
        <v>2623</v>
      </c>
      <c r="L7" s="4">
        <f>FIND("Status",A7,K7)</f>
        <v>2637</v>
      </c>
      <c r="M7" s="4" t="str">
        <f>TRIM(CLEAN(MID(A7,K7,L7-K7)))</f>
        <v>08/27/2010</v>
      </c>
      <c r="N7" s="4">
        <f>FIND("Patent #",A7)+LEN("Patent #")</f>
        <v>2552</v>
      </c>
      <c r="O7" s="4">
        <f>FIND("Filing or 371 (c) date",A7)</f>
        <v>2601</v>
      </c>
      <c r="P7" s="4" t="str">
        <f>MID(A7,N7,O7-N7)</f>
        <v xml:space="preserve"> 
D668,978 
open_in_new 
 Issued - 10/16/2012  
 </v>
      </c>
      <c r="Q7" s="4" t="str">
        <f t="shared" si="6"/>
        <v xml:space="preserve">
D668,978 
 Issued - 10/16/2012 
</v>
      </c>
      <c r="R7" s="4" t="str">
        <f>CLEAN(SUBSTITUTE(MID(P7,1,FIND("open",P7)-1)," ",""))</f>
        <v>D668,978</v>
      </c>
      <c r="S7" s="4">
        <f>FIND("open_in_new",P7)+LEN("open_in_new")</f>
        <v>24</v>
      </c>
      <c r="T7" s="4">
        <f>FIND("-",P7,S7)</f>
        <v>34</v>
      </c>
      <c r="U7" s="4" t="str">
        <f>CLEAN(SUBSTITUTE(MID(P7,S7,T7-S7)," ",""))</f>
        <v>Issued</v>
      </c>
      <c r="V7" s="4" t="str">
        <f>RIGHT(CLEAN(SUBSTITUTE(P7," ","")),10)</f>
        <v>10/16/2012</v>
      </c>
      <c r="W7" s="4">
        <f>FIND("Status",A7,K7)+LEN("Status")</f>
        <v>2643</v>
      </c>
      <c r="X7" s="4">
        <f>FIND("Application Data 
Documents &amp; Transactions",A7)</f>
        <v>2701</v>
      </c>
      <c r="Y7" s="4" t="str">
        <f>MID(A7,W7,(X7-11)-W7)</f>
        <v xml:space="preserve"> 
 Patented Case  
 09/26/2012  
menu 
   Show/</v>
      </c>
      <c r="Z7" s="4" t="str">
        <f t="shared" si="0"/>
        <v>Patented Case</v>
      </c>
      <c r="AA7" s="4">
        <f>FIND("Earliest publication #",A7)+LEN("Earliest publication #
")</f>
        <v>3133</v>
      </c>
      <c r="AB7" s="4">
        <f>FIND("Earliest publication date",A7,AA7)</f>
        <v>3139</v>
      </c>
      <c r="AC7" s="4" t="str">
        <f>CLEAN(TRIM(MID(A7,AA7,AB7-AA7)))</f>
        <v xml:space="preserve"> - </v>
      </c>
      <c r="AD7" s="4" t="str">
        <f t="shared" si="1"/>
        <v>-</v>
      </c>
      <c r="AE7" s="4">
        <f>FIND("Earliest publication date",A7,AA7)+LEN("Earliest publication date")</f>
        <v>3164</v>
      </c>
      <c r="AF7" s="4">
        <f>FIND("Assignee for publication",A7)</f>
        <v>3170</v>
      </c>
      <c r="AG7" s="4" t="str">
        <f>CLEAN(SUBSTITUTE(MID(A7,AE7,AF7-AE7)," ",""))</f>
        <v>-</v>
      </c>
      <c r="AH7" s="4">
        <f>FIND("Entity status",A7)+LEN("Entity status")</f>
        <v>3085</v>
      </c>
      <c r="AI7" s="4">
        <f>FIND("Earliest publication #",A7,AH7)</f>
        <v>3110</v>
      </c>
      <c r="AJ7" s="4" t="str">
        <f>CLEAN(TRIM(MID(A7,AH7,AI7-AH7)))</f>
        <v xml:space="preserve">Regular Undiscounted </v>
      </c>
      <c r="AK7" s="4">
        <f>FIND("Applicants",A7)+LEN("Applicants")</f>
        <v>3526</v>
      </c>
      <c r="AL7" s="4">
        <f>FIND("United States Patent and Trademark Office 
United States Patent and Trademark Office 
 Browse By Topic",A7,AK7)</f>
        <v>3528</v>
      </c>
      <c r="AM7" s="4" t="str">
        <f>TRIM(CLEAN(MID(A7,AK7,AL7-AK7)))</f>
        <v/>
      </c>
      <c r="AN7" s="4">
        <f>FIND("Assignee for publication",A7)+LEN("Assignee for publication")</f>
        <v>3194</v>
      </c>
      <c r="AO7" s="4">
        <f>FIND("Confirmation #",A7,AN7)</f>
        <v>3199</v>
      </c>
      <c r="AP7" s="4" t="str">
        <f>MID(A7,AN7,AO7-AN7)</f>
        <v xml:space="preserve"> 
- 
</v>
      </c>
      <c r="AQ7" s="4">
        <f>FIND("Inventors",A7)+LEN("Inventors")</f>
        <v>3436</v>
      </c>
      <c r="AR7" s="4">
        <f>FIND("Applicants",A7,AQ7)</f>
        <v>3516</v>
      </c>
      <c r="AS7" s="4" t="e">
        <f>FIND("Show all inventors",A7)</f>
        <v>#VALUE!</v>
      </c>
      <c r="AT7" s="4" t="str">
        <f>IFERROR(MID(A7,AS7,24),"")</f>
        <v/>
      </c>
      <c r="AU7" s="7" t="str">
        <f>CLEAN(TRIM(MID(A7,AQ7,AR7-AQ7)))</f>
        <v xml:space="preserve">Yasunori Kawaguchi Shimada-shi (JP) Toshirou Mochizuki Shimada-shi (JP) </v>
      </c>
      <c r="AV7" s="4">
        <f>FIND("Assignments found",E7)-3</f>
        <v>2912</v>
      </c>
      <c r="AW7" s="4">
        <f>FIND("Application #",E7)+LEN("Application #")</f>
        <v>2475</v>
      </c>
      <c r="AX7" s="4">
        <f>FIND("Confirmation #",E7)</f>
        <v>2491</v>
      </c>
      <c r="AY7" s="4" t="str">
        <f>CLEAN(SUBSTITUTE(MID(E7,AW7,AX7-AW7)," ",""))</f>
        <v>29/368,710</v>
      </c>
      <c r="AZ7" s="3" t="b">
        <f>AY7=J7</f>
        <v>1</v>
      </c>
      <c r="BA7" s="4" t="str">
        <f>TRIM(CLEAN(MID(E7,AV7,LEN("11 Assignments found"))))</f>
        <v>1 Assignments found</v>
      </c>
      <c r="BB7" s="4">
        <f>FIND("Conveyance ",E7)+LEN("Conveyance ")</f>
        <v>3026</v>
      </c>
      <c r="BC7" s="4">
        <f>FIND("Assignors 
Execution date ",E7,BB7)</f>
        <v>3107</v>
      </c>
      <c r="BD7" s="4" t="str">
        <f>MID(E7,BB7,BC7-BB7)</f>
        <v xml:space="preserve">
 ASSIGNMENT OF ASSIGNORS INTEREST (SEE DOCUMENT FOR DETAILS).  
picture_as_pdf 
</v>
      </c>
      <c r="BE7" s="4" t="str">
        <f t="shared" si="2"/>
        <v xml:space="preserve">
 ASSIGNMENT OF ASSIGNORS INTEREST (SEE DOCUMENT FOR DETAILS).  
</v>
      </c>
      <c r="BF7" s="4" t="str">
        <f t="shared" si="3"/>
        <v xml:space="preserve">
 ASSIGNMENT OF ASSIGNORS INTEREST (SEE DOCUMENT FOR DETAILS).  
</v>
      </c>
      <c r="BG7" s="4">
        <f>IF(BA7="1 Assignments Found",FIND("Assignee",E7,AV7)+LEN("Assignee"),"")</f>
        <v>3306</v>
      </c>
      <c r="BH7" s="4">
        <f>IF(BA7="1 Assignments Found",FIND("5 per page ",E7),"")</f>
        <v>3374</v>
      </c>
      <c r="BI7" s="4" t="str">
        <f t="shared" si="7"/>
        <v xml:space="preserve">
YAZAKI CORPORATION 
4-28, MITA 1-CHOME, MINATO-KU 
TOKYO, JAPAN 
</v>
      </c>
      <c r="BJ7" s="4">
        <f t="shared" si="8"/>
        <v>0</v>
      </c>
      <c r="BK7" s="4" t="str">
        <f t="shared" si="9"/>
        <v>1 Assignee</v>
      </c>
      <c r="BL7" s="4">
        <f t="shared" si="10"/>
        <v>2968</v>
      </c>
      <c r="BM7" s="4">
        <f t="shared" si="11"/>
        <v>3115</v>
      </c>
      <c r="BN7" s="7" t="str">
        <f t="shared" si="12"/>
        <v xml:space="preserve">
23373 - 
SUGHRUE MION, PLLC 
null 
2000 PENNSYLVANIA AVENUE, N.W. 
SUITE 9000 
WASHINGTON 
, 
DC 
 20006 
UNITED STATES 
KASPER, ALAN 
25426 
</v>
      </c>
      <c r="BO7" s="4">
        <f t="shared" si="13"/>
        <v>5657</v>
      </c>
      <c r="BP7" s="4">
        <f t="shared" si="14"/>
        <v>5789</v>
      </c>
      <c r="BQ7" s="7" t="str">
        <f t="shared" si="4"/>
        <v xml:space="preserve">
65565 - 
SUGHRUE-265550 
2000 PENNSYLVANIA AVE. NW 
SUITE 9000 
WASHINGTON 
, 
DC 
 20006 
UNITED STATES 
KASPER, ALAN 
25426 
</v>
      </c>
    </row>
    <row r="8" spans="1:69" ht="15" customHeight="1" x14ac:dyDescent="0.3">
      <c r="A8" s="5" t="s">
        <v>35</v>
      </c>
      <c r="B8" s="5" t="s">
        <v>45</v>
      </c>
      <c r="C8" s="5" t="s">
        <v>55</v>
      </c>
      <c r="D8" s="5" t="s">
        <v>65</v>
      </c>
      <c r="E8" s="7" t="s">
        <v>75</v>
      </c>
      <c r="F8" s="6" t="s">
        <v>17</v>
      </c>
      <c r="G8" s="4">
        <f t="shared" si="15"/>
        <v>2471</v>
      </c>
      <c r="H8" s="4">
        <f t="shared" si="16"/>
        <v>2487</v>
      </c>
      <c r="I8" s="4" t="str">
        <f t="shared" si="5"/>
        <v/>
      </c>
      <c r="J8" s="4" t="str">
        <f>CLEAN(SUBSTITUTE(MID(A8,G8,H8-G8)," ",""))</f>
        <v>29/375,511</v>
      </c>
      <c r="K8" s="4">
        <f>FIND("Filing or 371 (c) date",A8)+LEN("Filing or 371 (c) date")</f>
        <v>2618</v>
      </c>
      <c r="L8" s="4">
        <f>FIND("Status",A8,K8)</f>
        <v>2632</v>
      </c>
      <c r="M8" s="4" t="str">
        <f>TRIM(CLEAN(MID(A8,K8,L8-K8)))</f>
        <v>09/23/2010</v>
      </c>
      <c r="N8" s="4">
        <f>FIND("Patent #",A8)+LEN("Patent #")</f>
        <v>2547</v>
      </c>
      <c r="O8" s="4">
        <f>FIND("Filing or 371 (c) date",A8)</f>
        <v>2596</v>
      </c>
      <c r="P8" s="4" t="str">
        <f>MID(A8,N8,O8-N8)</f>
        <v xml:space="preserve"> 
D664,936 
open_in_new 
 Issued - 08/07/2012  
 </v>
      </c>
      <c r="Q8" s="4" t="str">
        <f t="shared" si="6"/>
        <v xml:space="preserve">
D664,936 
 Issued - 08/07/2012 
</v>
      </c>
      <c r="R8" s="4" t="str">
        <f>CLEAN(SUBSTITUTE(MID(P8,1,FIND("open",P8)-1)," ",""))</f>
        <v>D664,936</v>
      </c>
      <c r="S8" s="4">
        <f>FIND("open_in_new",P8)+LEN("open_in_new")</f>
        <v>24</v>
      </c>
      <c r="T8" s="4">
        <f>FIND("-",P8,S8)</f>
        <v>34</v>
      </c>
      <c r="U8" s="4" t="str">
        <f>CLEAN(SUBSTITUTE(MID(P8,S8,T8-S8)," ",""))</f>
        <v>Issued</v>
      </c>
      <c r="V8" s="4" t="str">
        <f>RIGHT(CLEAN(SUBSTITUTE(P8," ","")),10)</f>
        <v>08/07/2012</v>
      </c>
      <c r="W8" s="4">
        <f>FIND("Status",A8,K8)+LEN("Status")</f>
        <v>2638</v>
      </c>
      <c r="X8" s="4">
        <f>FIND("Application Data 
Documents &amp; Transactions",A8)</f>
        <v>2696</v>
      </c>
      <c r="Y8" s="4" t="str">
        <f>MID(A8,W8,(X8-11)-W8)</f>
        <v xml:space="preserve"> 
 Patented Case  
 07/18/2012  
menu 
   Show/</v>
      </c>
      <c r="Z8" s="4" t="str">
        <f t="shared" si="0"/>
        <v>Patented Case</v>
      </c>
      <c r="AA8" s="4">
        <f>FIND("Earliest publication #",A8)+LEN("Earliest publication #
")</f>
        <v>3126</v>
      </c>
      <c r="AB8" s="4">
        <f>FIND("Earliest publication date",A8,AA8)</f>
        <v>3132</v>
      </c>
      <c r="AC8" s="4" t="str">
        <f>CLEAN(TRIM(MID(A8,AA8,AB8-AA8)))</f>
        <v xml:space="preserve"> - </v>
      </c>
      <c r="AD8" s="4" t="str">
        <f t="shared" si="1"/>
        <v>-</v>
      </c>
      <c r="AE8" s="4">
        <f>FIND("Earliest publication date",A8,AA8)+LEN("Earliest publication date")</f>
        <v>3157</v>
      </c>
      <c r="AF8" s="4">
        <f>FIND("Assignee for publication",A8)</f>
        <v>3163</v>
      </c>
      <c r="AG8" s="4" t="str">
        <f>CLEAN(SUBSTITUTE(MID(A8,AE8,AF8-AE8)," ",""))</f>
        <v>-</v>
      </c>
      <c r="AH8" s="4">
        <f>FIND("Entity status",A8)+LEN("Entity status")</f>
        <v>3078</v>
      </c>
      <c r="AI8" s="4">
        <f>FIND("Earliest publication #",A8,AH8)</f>
        <v>3103</v>
      </c>
      <c r="AJ8" s="4" t="str">
        <f>CLEAN(TRIM(MID(A8,AH8,AI8-AH8)))</f>
        <v xml:space="preserve">Regular Undiscounted </v>
      </c>
      <c r="AK8" s="4">
        <f>FIND("Applicants",A8)+LEN("Applicants")</f>
        <v>3521</v>
      </c>
      <c r="AL8" s="4">
        <f>FIND("United States Patent and Trademark Office 
United States Patent and Trademark Office 
 Browse By Topic",A8,AK8)</f>
        <v>3523</v>
      </c>
      <c r="AM8" s="4" t="str">
        <f>TRIM(CLEAN(MID(A8,AK8,AL8-AK8)))</f>
        <v/>
      </c>
      <c r="AN8" s="4">
        <f>FIND("Assignee for publication",A8)+LEN("Assignee for publication")</f>
        <v>3187</v>
      </c>
      <c r="AO8" s="4">
        <f>FIND("Confirmation #",A8,AN8)</f>
        <v>3192</v>
      </c>
      <c r="AP8" s="4" t="str">
        <f>MID(A8,AN8,AO8-AN8)</f>
        <v xml:space="preserve"> 
- 
</v>
      </c>
      <c r="AQ8" s="4">
        <f>FIND("Inventors",A8)+LEN("Inventors")</f>
        <v>3435</v>
      </c>
      <c r="AR8" s="4">
        <f>FIND("Applicants",A8,AQ8)</f>
        <v>3511</v>
      </c>
      <c r="AS8" s="4" t="e">
        <f>FIND("Show all inventors",A8)</f>
        <v>#VALUE!</v>
      </c>
      <c r="AT8" s="4" t="str">
        <f>IFERROR(MID(A8,AS8,24),"")</f>
        <v/>
      </c>
      <c r="AU8" s="7" t="str">
        <f>CLEAN(TRIM(MID(A8,AQ8,AR8-AQ8)))</f>
        <v xml:space="preserve">Makoto NAKAYAMA Kakegawa-shi (JP) Takahiko MITSUI Kakegawa-shi (JP) </v>
      </c>
      <c r="AV8" s="4">
        <f>FIND("Assignments found",E8)-3</f>
        <v>2907</v>
      </c>
      <c r="AW8" s="4">
        <f>FIND("Application #",E8)+LEN("Application #")</f>
        <v>2471</v>
      </c>
      <c r="AX8" s="4">
        <f>FIND("Confirmation #",E8)</f>
        <v>2487</v>
      </c>
      <c r="AY8" s="4" t="str">
        <f>CLEAN(SUBSTITUTE(MID(E8,AW8,AX8-AW8)," ",""))</f>
        <v>29/375,511</v>
      </c>
      <c r="AZ8" s="3" t="b">
        <f>AY8=J8</f>
        <v>1</v>
      </c>
      <c r="BA8" s="4" t="str">
        <f>TRIM(CLEAN(MID(E8,AV8,LEN("11 Assignments found"))))</f>
        <v>1 Assignments found</v>
      </c>
      <c r="BB8" s="4">
        <f>FIND("Conveyance ",E8)+LEN("Conveyance ")</f>
        <v>3021</v>
      </c>
      <c r="BC8" s="4">
        <f>FIND("Assignors 
Execution date ",E8,BB8)</f>
        <v>3102</v>
      </c>
      <c r="BD8" s="4" t="str">
        <f>MID(E8,BB8,BC8-BB8)</f>
        <v xml:space="preserve">
 ASSIGNMENT OF ASSIGNORS INTEREST (SEE DOCUMENT FOR DETAILS).  
picture_as_pdf 
</v>
      </c>
      <c r="BE8" s="4" t="str">
        <f t="shared" si="2"/>
        <v xml:space="preserve">
 ASSIGNMENT OF ASSIGNORS INTEREST (SEE DOCUMENT FOR DETAILS).  
</v>
      </c>
      <c r="BF8" s="4" t="str">
        <f t="shared" si="3"/>
        <v xml:space="preserve">
 ASSIGNMENT OF ASSIGNORS INTEREST (SEE DOCUMENT FOR DETAILS).  
</v>
      </c>
      <c r="BG8" s="4">
        <f>IF(BA8="1 Assignments Found",FIND("Assignee",E8,AV8)+LEN("Assignee"),"")</f>
        <v>3308</v>
      </c>
      <c r="BH8" s="4">
        <f>IF(BA8="1 Assignments Found",FIND("5 per page ",E8),"")</f>
        <v>3377</v>
      </c>
      <c r="BI8" s="4" t="str">
        <f t="shared" si="7"/>
        <v xml:space="preserve">
YAZAKI CORPORATION 
4-28, MITA 1-CHOME, MINATO-KU, 
TOKYO, JAPAN 
</v>
      </c>
      <c r="BJ8" s="4">
        <f t="shared" si="8"/>
        <v>0</v>
      </c>
      <c r="BK8" s="4" t="str">
        <f t="shared" si="9"/>
        <v>1 Assignee</v>
      </c>
      <c r="BL8" s="4">
        <f t="shared" si="10"/>
        <v>2963</v>
      </c>
      <c r="BM8" s="4">
        <f t="shared" si="11"/>
        <v>3095</v>
      </c>
      <c r="BN8" s="7" t="str">
        <f t="shared" si="12"/>
        <v xml:space="preserve">
23850 - 
KRATZ, QUINTOS &amp; HANSON, LLP 
1414 Prince Street 
Suite 204 
Alexandria 
, 
VA 
 22314 
UNITED STATES 
WELSH, EDWARD 
</v>
      </c>
      <c r="BO8" s="4">
        <f t="shared" si="13"/>
        <v>3350</v>
      </c>
      <c r="BP8" s="4">
        <f t="shared" si="14"/>
        <v>3482</v>
      </c>
      <c r="BQ8" s="7" t="str">
        <f t="shared" si="4"/>
        <v xml:space="preserve">
23850 - 
KRATZ, QUINTOS &amp; HANSON, LLP 
1414 Prince Street 
Suite 204 
Alexandria 
, 
VA 
 22314 
UNITED STATES 
WELSH, EDWARD 
</v>
      </c>
    </row>
    <row r="9" spans="1:69" ht="15" customHeight="1" x14ac:dyDescent="0.3">
      <c r="A9" s="5" t="s">
        <v>36</v>
      </c>
      <c r="B9" s="5" t="s">
        <v>46</v>
      </c>
      <c r="C9" s="5" t="s">
        <v>56</v>
      </c>
      <c r="D9" s="5" t="s">
        <v>66</v>
      </c>
      <c r="E9" s="7" t="s">
        <v>76</v>
      </c>
      <c r="F9" s="6" t="s">
        <v>17</v>
      </c>
      <c r="G9" s="4">
        <f t="shared" si="15"/>
        <v>2479</v>
      </c>
      <c r="H9" s="4">
        <f t="shared" si="16"/>
        <v>2495</v>
      </c>
      <c r="I9" s="4" t="str">
        <f t="shared" si="5"/>
        <v/>
      </c>
      <c r="J9" s="4" t="str">
        <f>CLEAN(SUBSTITUTE(MID(A9,G9,H9-G9)," ",""))</f>
        <v>29/380,344</v>
      </c>
      <c r="K9" s="4">
        <f>FIND("Filing or 371 (c) date",A9)+LEN("Filing or 371 (c) date")</f>
        <v>2627</v>
      </c>
      <c r="L9" s="4">
        <f>FIND("Status",A9,K9)</f>
        <v>2641</v>
      </c>
      <c r="M9" s="4" t="str">
        <f>TRIM(CLEAN(MID(A9,K9,L9-K9)))</f>
        <v>12/03/2010</v>
      </c>
      <c r="N9" s="4">
        <f>FIND("Patent #",A9)+LEN("Patent #")</f>
        <v>2556</v>
      </c>
      <c r="O9" s="4">
        <f>FIND("Filing or 371 (c) date",A9)</f>
        <v>2605</v>
      </c>
      <c r="P9" s="4" t="str">
        <f>MID(A9,N9,O9-N9)</f>
        <v xml:space="preserve"> 
D667,375 
open_in_new 
 Issued - 09/18/2012  
 </v>
      </c>
      <c r="Q9" s="4" t="str">
        <f t="shared" si="6"/>
        <v xml:space="preserve">
D667,375 
 Issued - 09/18/2012 
</v>
      </c>
      <c r="R9" s="4" t="str">
        <f>CLEAN(SUBSTITUTE(MID(P9,1,FIND("open",P9)-1)," ",""))</f>
        <v>D667,375</v>
      </c>
      <c r="S9" s="4">
        <f>FIND("open_in_new",P9)+LEN("open_in_new")</f>
        <v>24</v>
      </c>
      <c r="T9" s="4">
        <f>FIND("-",P9,S9)</f>
        <v>34</v>
      </c>
      <c r="U9" s="4" t="str">
        <f>CLEAN(SUBSTITUTE(MID(P9,S9,T9-S9)," ",""))</f>
        <v>Issued</v>
      </c>
      <c r="V9" s="4" t="str">
        <f>RIGHT(CLEAN(SUBSTITUTE(P9," ","")),10)</f>
        <v>09/18/2012</v>
      </c>
      <c r="W9" s="4">
        <f>FIND("Status",A9,K9)+LEN("Status")</f>
        <v>2647</v>
      </c>
      <c r="X9" s="4">
        <f>FIND("Application Data 
Documents &amp; Transactions",A9)</f>
        <v>2705</v>
      </c>
      <c r="Y9" s="4" t="str">
        <f>MID(A9,W9,(X9-11)-W9)</f>
        <v xml:space="preserve"> 
 Patented Case  
 08/29/2012  
menu 
   Show/</v>
      </c>
      <c r="Z9" s="4" t="str">
        <f t="shared" si="0"/>
        <v>Patented Case</v>
      </c>
      <c r="AA9" s="4">
        <f>FIND("Earliest publication #",A9)+LEN("Earliest publication #
")</f>
        <v>3123</v>
      </c>
      <c r="AB9" s="4">
        <f>FIND("Earliest publication date",A9,AA9)</f>
        <v>3129</v>
      </c>
      <c r="AC9" s="4" t="str">
        <f>CLEAN(TRIM(MID(A9,AA9,AB9-AA9)))</f>
        <v xml:space="preserve"> - </v>
      </c>
      <c r="AD9" s="4" t="str">
        <f t="shared" si="1"/>
        <v>-</v>
      </c>
      <c r="AE9" s="4">
        <f>FIND("Earliest publication date",A9,AA9)+LEN("Earliest publication date")</f>
        <v>3154</v>
      </c>
      <c r="AF9" s="4">
        <f>FIND("Assignee for publication",A9)</f>
        <v>3160</v>
      </c>
      <c r="AG9" s="4" t="str">
        <f>CLEAN(SUBSTITUTE(MID(A9,AE9,AF9-AE9)," ",""))</f>
        <v>-</v>
      </c>
      <c r="AH9" s="4">
        <f>FIND("Entity status",A9)+LEN("Entity status")</f>
        <v>3075</v>
      </c>
      <c r="AI9" s="4">
        <f>FIND("Earliest publication #",A9,AH9)</f>
        <v>3100</v>
      </c>
      <c r="AJ9" s="4" t="str">
        <f>CLEAN(TRIM(MID(A9,AH9,AI9-AH9)))</f>
        <v xml:space="preserve">Regular Undiscounted </v>
      </c>
      <c r="AK9" s="4">
        <f>FIND("Applicants",A9)+LEN("Applicants")</f>
        <v>3508</v>
      </c>
      <c r="AL9" s="4">
        <f>FIND("United States Patent and Trademark Office 
United States Patent and Trademark Office 
 Browse By Topic",A9,AK9)</f>
        <v>3510</v>
      </c>
      <c r="AM9" s="4" t="str">
        <f>TRIM(CLEAN(MID(A9,AK9,AL9-AK9)))</f>
        <v/>
      </c>
      <c r="AN9" s="4">
        <f>FIND("Assignee for publication",A9)+LEN("Assignee for publication")</f>
        <v>3184</v>
      </c>
      <c r="AO9" s="4">
        <f>FIND("Confirmation #",A9,AN9)</f>
        <v>3189</v>
      </c>
      <c r="AP9" s="4" t="str">
        <f>MID(A9,AN9,AO9-AN9)</f>
        <v xml:space="preserve"> 
- 
</v>
      </c>
      <c r="AQ9" s="4">
        <f>FIND("Inventors",A9)+LEN("Inventors")</f>
        <v>3426</v>
      </c>
      <c r="AR9" s="4">
        <f>FIND("Applicants",A9,AQ9)</f>
        <v>3498</v>
      </c>
      <c r="AS9" s="4" t="e">
        <f>FIND("Show all inventors",A9)</f>
        <v>#VALUE!</v>
      </c>
      <c r="AT9" s="4" t="str">
        <f>IFERROR(MID(A9,AS9,24),"")</f>
        <v/>
      </c>
      <c r="AU9" s="7" t="str">
        <f>CLEAN(TRIM(MID(A9,AQ9,AR9-AQ9)))</f>
        <v xml:space="preserve">Shigeo MORI Shizuoka-ken (JP) Takenori OHMURA Shizuoka-ken (JP) </v>
      </c>
      <c r="AV9" s="4">
        <f>FIND("Assignments found",E9)-3</f>
        <v>2916</v>
      </c>
      <c r="AW9" s="4">
        <f>FIND("Application #",E9)+LEN("Application #")</f>
        <v>2479</v>
      </c>
      <c r="AX9" s="4">
        <f>FIND("Confirmation #",E9)</f>
        <v>2495</v>
      </c>
      <c r="AY9" s="4" t="str">
        <f>CLEAN(SUBSTITUTE(MID(E9,AW9,AX9-AW9)," ",""))</f>
        <v>29/380,344</v>
      </c>
      <c r="AZ9" s="3" t="b">
        <f>AY9=J9</f>
        <v>1</v>
      </c>
      <c r="BA9" s="4" t="str">
        <f>TRIM(CLEAN(MID(E9,AV9,LEN("11 Assignments found"))))</f>
        <v>1 Assignments found</v>
      </c>
      <c r="BB9" s="4">
        <f>FIND("Conveyance ",E9)+LEN("Conveyance ")</f>
        <v>3030</v>
      </c>
      <c r="BC9" s="4">
        <f>FIND("Assignors 
Execution date ",E9,BB9)</f>
        <v>3111</v>
      </c>
      <c r="BD9" s="4" t="str">
        <f>MID(E9,BB9,BC9-BB9)</f>
        <v xml:space="preserve">
 ASSIGNMENT OF ASSIGNORS INTEREST (SEE DOCUMENT FOR DETAILS).  
picture_as_pdf 
</v>
      </c>
      <c r="BE9" s="4" t="str">
        <f t="shared" si="2"/>
        <v xml:space="preserve">
 ASSIGNMENT OF ASSIGNORS INTEREST (SEE DOCUMENT FOR DETAILS).  
</v>
      </c>
      <c r="BF9" s="4" t="str">
        <f t="shared" si="3"/>
        <v xml:space="preserve">
 ASSIGNMENT OF ASSIGNORS INTEREST (SEE DOCUMENT FOR DETAILS).  
</v>
      </c>
      <c r="BG9" s="4">
        <f>IF(BA9="1 Assignments Found",FIND("Assignee",E9,AV9)+LEN("Assignee"),"")</f>
        <v>3300</v>
      </c>
      <c r="BH9" s="4">
        <f>IF(BA9="1 Assignments Found",FIND("5 per page ",E9),"")</f>
        <v>3368</v>
      </c>
      <c r="BI9" s="4" t="str">
        <f t="shared" si="7"/>
        <v xml:space="preserve">
YAZAKI CORPORATION 
4-28, MITA 1-CHOME 
MINATO-KU 
TOKYO, JAPAN 
</v>
      </c>
      <c r="BJ9" s="4">
        <f t="shared" si="8"/>
        <v>0</v>
      </c>
      <c r="BK9" s="4" t="str">
        <f t="shared" si="9"/>
        <v>1 Assignee</v>
      </c>
      <c r="BL9" s="4">
        <f t="shared" si="10"/>
        <v>2972</v>
      </c>
      <c r="BM9" s="4">
        <f t="shared" si="11"/>
        <v>3119</v>
      </c>
      <c r="BN9" s="7" t="str">
        <f t="shared" si="12"/>
        <v xml:space="preserve">
23373 - 
SUGHRUE MION, PLLC 
null 
2000 PENNSYLVANIA AVENUE, N.W. 
SUITE 9000 
WASHINGTON 
, 
DC 
 20006 
UNITED STATES 
KASPER, ALAN 
25426 
</v>
      </c>
      <c r="BO9" s="4">
        <f t="shared" si="13"/>
        <v>5661</v>
      </c>
      <c r="BP9" s="4">
        <f t="shared" si="14"/>
        <v>5793</v>
      </c>
      <c r="BQ9" s="7" t="str">
        <f t="shared" si="4"/>
        <v xml:space="preserve">
65565 - 
SUGHRUE-265550 
2000 PENNSYLVANIA AVE. NW 
SUITE 9000 
WASHINGTON 
, 
DC 
 20006 
UNITED STATES 
KASPER, ALAN 
25426 
</v>
      </c>
    </row>
    <row r="10" spans="1:69" ht="15" customHeight="1" x14ac:dyDescent="0.3">
      <c r="A10" s="5" t="s">
        <v>37</v>
      </c>
      <c r="B10" s="5" t="s">
        <v>47</v>
      </c>
      <c r="C10" s="5" t="s">
        <v>57</v>
      </c>
      <c r="D10" s="5" t="s">
        <v>67</v>
      </c>
      <c r="E10" s="7" t="s">
        <v>77</v>
      </c>
      <c r="F10" s="6" t="s">
        <v>17</v>
      </c>
      <c r="G10" s="4">
        <f t="shared" si="15"/>
        <v>2475</v>
      </c>
      <c r="H10" s="4">
        <f t="shared" si="16"/>
        <v>2491</v>
      </c>
      <c r="I10" s="4" t="str">
        <f t="shared" si="5"/>
        <v/>
      </c>
      <c r="J10" s="4" t="str">
        <f>CLEAN(SUBSTITUTE(MID(A10,G10,H10-G10)," ",""))</f>
        <v>29/388,670</v>
      </c>
      <c r="K10" s="4">
        <f>FIND("Filing or 371 (c) date",A10)+LEN("Filing or 371 (c) date")</f>
        <v>2623</v>
      </c>
      <c r="L10" s="4">
        <f>FIND("Status",A10,K10)</f>
        <v>2637</v>
      </c>
      <c r="M10" s="4" t="str">
        <f>TRIM(CLEAN(MID(A10,K10,L10-K10)))</f>
        <v>03/31/2011</v>
      </c>
      <c r="N10" s="4">
        <f>FIND("Patent #",A10)+LEN("Patent #")</f>
        <v>2552</v>
      </c>
      <c r="O10" s="4">
        <f>FIND("Filing or 371 (c) date",A10)</f>
        <v>2601</v>
      </c>
      <c r="P10" s="4" t="str">
        <f>MID(A10,N10,O10-N10)</f>
        <v xml:space="preserve"> 
D667,378 
open_in_new 
 Issued - 09/18/2012  
 </v>
      </c>
      <c r="Q10" s="4" t="str">
        <f t="shared" si="6"/>
        <v xml:space="preserve">
D667,378 
 Issued - 09/18/2012 
</v>
      </c>
      <c r="R10" s="4" t="str">
        <f>CLEAN(SUBSTITUTE(MID(P10,1,FIND("open",P10)-1)," ",""))</f>
        <v>D667,378</v>
      </c>
      <c r="S10" s="4">
        <f>FIND("open_in_new",P10)+LEN("open_in_new")</f>
        <v>24</v>
      </c>
      <c r="T10" s="4">
        <f>FIND("-",P10,S10)</f>
        <v>34</v>
      </c>
      <c r="U10" s="4" t="str">
        <f>CLEAN(SUBSTITUTE(MID(P10,S10,T10-S10)," ",""))</f>
        <v>Issued</v>
      </c>
      <c r="V10" s="4" t="str">
        <f>RIGHT(CLEAN(SUBSTITUTE(P10," ","")),10)</f>
        <v>09/18/2012</v>
      </c>
      <c r="W10" s="4">
        <f>FIND("Status",A10,K10)+LEN("Status")</f>
        <v>2643</v>
      </c>
      <c r="X10" s="4">
        <f>FIND("Application Data 
Documents &amp; Transactions",A10)</f>
        <v>2701</v>
      </c>
      <c r="Y10" s="4" t="str">
        <f>MID(A10,W10,(X10-11)-W10)</f>
        <v xml:space="preserve"> 
 Patented Case  
 08/29/2012  
menu 
   Show/</v>
      </c>
      <c r="Z10" s="4" t="str">
        <f t="shared" si="0"/>
        <v>Patented Case</v>
      </c>
      <c r="AA10" s="4">
        <f>FIND("Earliest publication #",A10)+LEN("Earliest publication #
")</f>
        <v>3119</v>
      </c>
      <c r="AB10" s="4">
        <f>FIND("Earliest publication date",A10,AA10)</f>
        <v>3125</v>
      </c>
      <c r="AC10" s="4" t="str">
        <f>CLEAN(TRIM(MID(A10,AA10,AB10-AA10)))</f>
        <v xml:space="preserve"> - </v>
      </c>
      <c r="AD10" s="4" t="str">
        <f t="shared" si="1"/>
        <v>-</v>
      </c>
      <c r="AE10" s="4">
        <f>FIND("Earliest publication date",A10,AA10)+LEN("Earliest publication date")</f>
        <v>3150</v>
      </c>
      <c r="AF10" s="4">
        <f>FIND("Assignee for publication",A10)</f>
        <v>3156</v>
      </c>
      <c r="AG10" s="4" t="str">
        <f>CLEAN(SUBSTITUTE(MID(A10,AE10,AF10-AE10)," ",""))</f>
        <v>-</v>
      </c>
      <c r="AH10" s="4">
        <f>FIND("Entity status",A10)+LEN("Entity status")</f>
        <v>3071</v>
      </c>
      <c r="AI10" s="4">
        <f>FIND("Earliest publication #",A10,AH10)</f>
        <v>3096</v>
      </c>
      <c r="AJ10" s="4" t="str">
        <f>CLEAN(TRIM(MID(A10,AH10,AI10-AH10)))</f>
        <v xml:space="preserve">Regular Undiscounted </v>
      </c>
      <c r="AK10" s="4">
        <f>FIND("Applicants",A10)+LEN("Applicants")</f>
        <v>3469</v>
      </c>
      <c r="AL10" s="4">
        <f>FIND("United States Patent and Trademark Office 
United States Patent and Trademark Office 
 Browse By Topic",A10,AK10)</f>
        <v>3471</v>
      </c>
      <c r="AM10" s="4" t="str">
        <f>TRIM(CLEAN(MID(A10,AK10,AL10-AK10)))</f>
        <v/>
      </c>
      <c r="AN10" s="4">
        <f>FIND("Assignee for publication",A10)+LEN("Assignee for publication")</f>
        <v>3180</v>
      </c>
      <c r="AO10" s="4">
        <f>FIND("Confirmation #",A10,AN10)</f>
        <v>3185</v>
      </c>
      <c r="AP10" s="4" t="str">
        <f>MID(A10,AN10,AO10-AN10)</f>
        <v xml:space="preserve"> 
- 
</v>
      </c>
      <c r="AQ10" s="4">
        <f>FIND("Inventors",A10)+LEN("Inventors")</f>
        <v>3422</v>
      </c>
      <c r="AR10" s="4">
        <f>FIND("Applicants",A10,AQ10)</f>
        <v>3459</v>
      </c>
      <c r="AS10" s="4" t="e">
        <f>FIND("Show all inventors",A10)</f>
        <v>#VALUE!</v>
      </c>
      <c r="AT10" s="4" t="str">
        <f>IFERROR(MID(A10,AS10,24),"")</f>
        <v/>
      </c>
      <c r="AU10" s="7" t="str">
        <f>CLEAN(TRIM(MID(A10,AQ10,AR10-AQ10)))</f>
        <v xml:space="preserve">Sosuke YAMAMOTO Susono-shi (JP) </v>
      </c>
      <c r="AV10" s="4">
        <f>FIND("Assignments found",E10)-3</f>
        <v>2912</v>
      </c>
      <c r="AW10" s="4">
        <f>FIND("Application #",E10)+LEN("Application #")</f>
        <v>2475</v>
      </c>
      <c r="AX10" s="4">
        <f>FIND("Confirmation #",E10)</f>
        <v>2491</v>
      </c>
      <c r="AY10" s="4" t="str">
        <f>CLEAN(SUBSTITUTE(MID(E10,AW10,AX10-AW10)," ",""))</f>
        <v>29/388,670</v>
      </c>
      <c r="AZ10" s="3" t="b">
        <f>AY10=J10</f>
        <v>1</v>
      </c>
      <c r="BA10" s="4" t="str">
        <f>TRIM(CLEAN(MID(E10,AV10,LEN("11 Assignments found"))))</f>
        <v>1 Assignments found</v>
      </c>
      <c r="BB10" s="4">
        <f>FIND("Conveyance ",E10)+LEN("Conveyance ")</f>
        <v>3026</v>
      </c>
      <c r="BC10" s="4">
        <f>FIND("Assignors 
Execution date ",E10,BB10)</f>
        <v>3107</v>
      </c>
      <c r="BD10" s="4" t="str">
        <f>MID(E10,BB10,BC10-BB10)</f>
        <v xml:space="preserve">
 ASSIGNMENT OF ASSIGNORS INTEREST (SEE DOCUMENT FOR DETAILS).  
picture_as_pdf 
</v>
      </c>
      <c r="BE10" s="4" t="str">
        <f t="shared" si="2"/>
        <v xml:space="preserve">
 ASSIGNMENT OF ASSIGNORS INTEREST (SEE DOCUMENT FOR DETAILS).  
</v>
      </c>
      <c r="BF10" s="4" t="str">
        <f t="shared" si="3"/>
        <v xml:space="preserve">
 ASSIGNMENT OF ASSIGNORS INTEREST (SEE DOCUMENT FOR DETAILS).  
</v>
      </c>
      <c r="BG10" s="4">
        <f>IF(BA10="1 Assignments Found",FIND("Assignee",E10,AV10)+LEN("Assignee"),"")</f>
        <v>3282</v>
      </c>
      <c r="BH10" s="4">
        <f>IF(BA10="1 Assignments Found",FIND("5 per page ",E10),"")</f>
        <v>3350</v>
      </c>
      <c r="BI10" s="4" t="str">
        <f t="shared" si="7"/>
        <v xml:space="preserve">
YAZAKI CORPORATION 
4-28, MITA 1-CHOME 
MINATO-KU 
TOKYO, JAPAN 
</v>
      </c>
      <c r="BJ10" s="4">
        <f t="shared" si="8"/>
        <v>0</v>
      </c>
      <c r="BK10" s="4" t="str">
        <f t="shared" si="9"/>
        <v>1 Assignee</v>
      </c>
      <c r="BL10" s="4">
        <f t="shared" si="10"/>
        <v>2968</v>
      </c>
      <c r="BM10" s="4">
        <f t="shared" si="11"/>
        <v>3115</v>
      </c>
      <c r="BN10" s="7" t="str">
        <f t="shared" si="12"/>
        <v xml:space="preserve">
23373 - 
SUGHRUE MION, PLLC 
null 
2000 PENNSYLVANIA AVENUE, N.W. 
SUITE 9000 
WASHINGTON 
, 
DC 
 20006 
UNITED STATES 
KASPER, ALAN 
25426 
</v>
      </c>
      <c r="BO10" s="4">
        <f t="shared" si="13"/>
        <v>5657</v>
      </c>
      <c r="BP10" s="4">
        <f t="shared" si="14"/>
        <v>5789</v>
      </c>
      <c r="BQ10" s="7" t="str">
        <f t="shared" si="4"/>
        <v xml:space="preserve">
65565 - 
SUGHRUE-265550 
2000 PENNSYLVANIA AVE. NW 
SUITE 9000 
WASHINGTON 
, 
DC 
 20006 
UNITED STATES 
KASPER, ALAN 
25426 
</v>
      </c>
    </row>
    <row r="11" spans="1:69" ht="15" customHeight="1" x14ac:dyDescent="0.3">
      <c r="A11" s="5" t="s">
        <v>38</v>
      </c>
      <c r="B11" s="5" t="s">
        <v>48</v>
      </c>
      <c r="C11" s="5" t="s">
        <v>58</v>
      </c>
      <c r="D11" s="5" t="s">
        <v>68</v>
      </c>
      <c r="E11" s="7" t="s">
        <v>78</v>
      </c>
      <c r="F11" s="6" t="s">
        <v>17</v>
      </c>
      <c r="G11" s="4">
        <f t="shared" si="15"/>
        <v>2500</v>
      </c>
      <c r="H11" s="4">
        <f t="shared" si="16"/>
        <v>2516</v>
      </c>
      <c r="I11" s="4" t="str">
        <f t="shared" si="5"/>
        <v/>
      </c>
      <c r="J11" s="4" t="str">
        <f>CLEAN(SUBSTITUTE(MID(A11,G11,H11-G11)," ",""))</f>
        <v>29/397,405</v>
      </c>
      <c r="K11" s="4">
        <f>FIND("Filing or 371 (c) date",A11)+LEN("Filing or 371 (c) date")</f>
        <v>2648</v>
      </c>
      <c r="L11" s="4">
        <f>FIND("Status",A11,K11)</f>
        <v>2662</v>
      </c>
      <c r="M11" s="4" t="str">
        <f>TRIM(CLEAN(MID(A11,K11,L11-K11)))</f>
        <v>07/15/2011</v>
      </c>
      <c r="N11" s="4">
        <f>FIND("Patent #",A11)+LEN("Patent #")</f>
        <v>2577</v>
      </c>
      <c r="O11" s="4">
        <f>FIND("Filing or 371 (c) date",A11)</f>
        <v>2626</v>
      </c>
      <c r="P11" s="4" t="str">
        <f>MID(A11,N11,O11-N11)</f>
        <v xml:space="preserve"> 
D667,793 
open_in_new 
 Issued - 09/25/2012  
 </v>
      </c>
      <c r="Q11" s="4" t="str">
        <f t="shared" si="6"/>
        <v xml:space="preserve">
D667,793 
 Issued - 09/25/2012 
</v>
      </c>
      <c r="R11" s="4" t="str">
        <f>CLEAN(SUBSTITUTE(MID(P11,1,FIND("open",P11)-1)," ",""))</f>
        <v>D667,793</v>
      </c>
      <c r="S11" s="4">
        <f>FIND("open_in_new",P11)+LEN("open_in_new")</f>
        <v>24</v>
      </c>
      <c r="T11" s="4">
        <f>FIND("-",P11,S11)</f>
        <v>34</v>
      </c>
      <c r="U11" s="4" t="str">
        <f>CLEAN(SUBSTITUTE(MID(P11,S11,T11-S11)," ",""))</f>
        <v>Issued</v>
      </c>
      <c r="V11" s="4" t="str">
        <f>RIGHT(CLEAN(SUBSTITUTE(P11," ","")),10)</f>
        <v>09/25/2012</v>
      </c>
      <c r="W11" s="4">
        <f>FIND("Status",A11,K11)+LEN("Status")</f>
        <v>2668</v>
      </c>
      <c r="X11" s="4">
        <f>FIND("Application Data 
Documents &amp; Transactions",A11)</f>
        <v>2726</v>
      </c>
      <c r="Y11" s="4" t="str">
        <f>MID(A11,W11,(X11-11)-W11)</f>
        <v xml:space="preserve"> 
 Patented Case  
 09/05/2012  
menu 
   Show/</v>
      </c>
      <c r="Z11" s="4" t="str">
        <f t="shared" si="0"/>
        <v>Patented Case</v>
      </c>
      <c r="AA11" s="4">
        <f>FIND("Earliest publication #",A11)+LEN("Earliest publication #
")</f>
        <v>3144</v>
      </c>
      <c r="AB11" s="4">
        <f>FIND("Earliest publication date",A11,AA11)</f>
        <v>3150</v>
      </c>
      <c r="AC11" s="4" t="str">
        <f>CLEAN(TRIM(MID(A11,AA11,AB11-AA11)))</f>
        <v xml:space="preserve"> - </v>
      </c>
      <c r="AD11" s="4" t="str">
        <f t="shared" si="1"/>
        <v>-</v>
      </c>
      <c r="AE11" s="4">
        <f>FIND("Earliest publication date",A11,AA11)+LEN("Earliest publication date")</f>
        <v>3175</v>
      </c>
      <c r="AF11" s="4">
        <f>FIND("Assignee for publication",A11)</f>
        <v>3181</v>
      </c>
      <c r="AG11" s="4" t="str">
        <f>CLEAN(SUBSTITUTE(MID(A11,AE11,AF11-AE11)," ",""))</f>
        <v>-</v>
      </c>
      <c r="AH11" s="4">
        <f>FIND("Entity status",A11)+LEN("Entity status")</f>
        <v>3096</v>
      </c>
      <c r="AI11" s="4">
        <f>FIND("Earliest publication #",A11,AH11)</f>
        <v>3121</v>
      </c>
      <c r="AJ11" s="4" t="str">
        <f>CLEAN(TRIM(MID(A11,AH11,AI11-AH11)))</f>
        <v xml:space="preserve">Regular Undiscounted </v>
      </c>
      <c r="AK11" s="4">
        <f>FIND("Applicants",A11)+LEN("Applicants")</f>
        <v>3494</v>
      </c>
      <c r="AL11" s="4">
        <f>FIND("United States Patent and Trademark Office 
United States Patent and Trademark Office 
 Browse By Topic",A11,AK11)</f>
        <v>3496</v>
      </c>
      <c r="AM11" s="4" t="str">
        <f>TRIM(CLEAN(MID(A11,AK11,AL11-AK11)))</f>
        <v/>
      </c>
      <c r="AN11" s="4">
        <f>FIND("Assignee for publication",A11)+LEN("Assignee for publication")</f>
        <v>3205</v>
      </c>
      <c r="AO11" s="4">
        <f>FIND("Confirmation #",A11,AN11)</f>
        <v>3210</v>
      </c>
      <c r="AP11" s="4" t="str">
        <f>MID(A11,AN11,AO11-AN11)</f>
        <v xml:space="preserve"> 
- 
</v>
      </c>
      <c r="AQ11" s="4">
        <f>FIND("Inventors",A11)+LEN("Inventors")</f>
        <v>3447</v>
      </c>
      <c r="AR11" s="4">
        <f>FIND("Applicants",A11,AQ11)</f>
        <v>3484</v>
      </c>
      <c r="AS11" s="4" t="e">
        <f>FIND("Show all inventors",A11)</f>
        <v>#VALUE!</v>
      </c>
      <c r="AT11" s="4" t="str">
        <f>IFERROR(MID(A11,AS11,24),"")</f>
        <v/>
      </c>
      <c r="AU11" s="7" t="str">
        <f>CLEAN(TRIM(MID(A11,AQ11,AR11-AQ11)))</f>
        <v xml:space="preserve">Sosuke YAMAMOTO Susono-shi (JP) </v>
      </c>
      <c r="AV11" s="4">
        <f>FIND("Assignments found",E11)-3</f>
        <v>2937</v>
      </c>
      <c r="AW11" s="4">
        <f>FIND("Application #",E11)+LEN("Application #")</f>
        <v>2500</v>
      </c>
      <c r="AX11" s="4">
        <f>FIND("Confirmation #",E11)</f>
        <v>2516</v>
      </c>
      <c r="AY11" s="4" t="str">
        <f>CLEAN(SUBSTITUTE(MID(E11,AW11,AX11-AW11)," ",""))</f>
        <v>29/397,405</v>
      </c>
      <c r="AZ11" s="3" t="b">
        <f>AY11=J11</f>
        <v>1</v>
      </c>
      <c r="BA11" s="4" t="str">
        <f>TRIM(CLEAN(MID(E11,AV11,LEN("11 Assignments found"))))</f>
        <v>1 Assignments found</v>
      </c>
      <c r="BB11" s="4">
        <f>FIND("Conveyance ",E11)+LEN("Conveyance ")</f>
        <v>3051</v>
      </c>
      <c r="BC11" s="4">
        <f>FIND("Assignors 
Execution date ",E11,BB11)</f>
        <v>3132</v>
      </c>
      <c r="BD11" s="4" t="str">
        <f>MID(E11,BB11,BC11-BB11)</f>
        <v xml:space="preserve">
 ASSIGNMENT OF ASSIGNORS INTEREST (SEE DOCUMENT FOR DETAILS).  
picture_as_pdf 
</v>
      </c>
      <c r="BE11" s="4" t="str">
        <f t="shared" si="2"/>
        <v xml:space="preserve">
 ASSIGNMENT OF ASSIGNORS INTEREST (SEE DOCUMENT FOR DETAILS).  
</v>
      </c>
      <c r="BF11" s="4" t="str">
        <f t="shared" si="3"/>
        <v xml:space="preserve">
 ASSIGNMENT OF ASSIGNORS INTEREST (SEE DOCUMENT FOR DETAILS).  
</v>
      </c>
      <c r="BG11" s="4">
        <f>IF(BA11="1 Assignments Found",FIND("Assignee",E11,AV11)+LEN("Assignee"),"")</f>
        <v>3292</v>
      </c>
      <c r="BH11" s="4">
        <f>IF(BA11="1 Assignments Found",FIND("5 per page ",E11),"")</f>
        <v>3360</v>
      </c>
      <c r="BI11" s="4" t="str">
        <f t="shared" si="7"/>
        <v xml:space="preserve">
YAZAKI CORPORATION 
4-28, MITA 1-CHOME 
MINATO-KU, TOKYO, JAPAN 
</v>
      </c>
      <c r="BJ11" s="4">
        <f t="shared" si="8"/>
        <v>0</v>
      </c>
      <c r="BK11" s="4" t="str">
        <f t="shared" si="9"/>
        <v>1 Assignee</v>
      </c>
      <c r="BL11" s="4">
        <f t="shared" si="10"/>
        <v>2993</v>
      </c>
      <c r="BM11" s="4">
        <f t="shared" si="11"/>
        <v>3131</v>
      </c>
      <c r="BN11" s="7" t="str">
        <f t="shared" si="12"/>
        <v xml:space="preserve">
65565 - 
SUGHRUE-265550 
null 
2000 PENNSYLVANIA AVE. NW 
SUITE 9000 
WASHINGTON 
, 
DC 
 20006 
UNITED STATES 
KASPER, ALAN 
25426 
</v>
      </c>
      <c r="BO11" s="4">
        <f t="shared" si="13"/>
        <v>5539</v>
      </c>
      <c r="BP11" s="4">
        <f t="shared" si="14"/>
        <v>5671</v>
      </c>
      <c r="BQ11" s="7" t="str">
        <f t="shared" si="4"/>
        <v xml:space="preserve">
65565 - 
SUGHRUE-265550 
2000 PENNSYLVANIA AVE. NW 
SUITE 9000 
WASHINGTON 
, 
DC 
 20006 
UNITED STATES 
KASPER, ALAN 
25426 
</v>
      </c>
    </row>
    <row r="12" spans="1:69" ht="15" customHeight="1" x14ac:dyDescent="0.3">
      <c r="A12" s="5"/>
      <c r="B12" s="5"/>
      <c r="C12" s="5"/>
      <c r="D12" s="5"/>
      <c r="F12" s="6" t="s">
        <v>17</v>
      </c>
      <c r="G12" s="4" t="e">
        <f t="shared" si="15"/>
        <v>#VALUE!</v>
      </c>
      <c r="H12" s="4" t="e">
        <f t="shared" si="16"/>
        <v>#VALUE!</v>
      </c>
      <c r="I12" s="4" t="str">
        <f t="shared" si="5"/>
        <v/>
      </c>
      <c r="J12" s="4" t="e">
        <f>CLEAN(SUBSTITUTE(MID(A12,G12,H12-G12)," ",""))</f>
        <v>#VALUE!</v>
      </c>
      <c r="K12" s="4" t="e">
        <f>FIND("Filing or 371 (c) date",A12)+LEN("Filing or 371 (c) date")</f>
        <v>#VALUE!</v>
      </c>
      <c r="L12" s="4" t="e">
        <f>FIND("Status",A12,K12)</f>
        <v>#VALUE!</v>
      </c>
      <c r="M12" s="4" t="e">
        <f>TRIM(CLEAN(MID(A12,K12,L12-K12)))</f>
        <v>#VALUE!</v>
      </c>
      <c r="N12" s="4" t="e">
        <f>FIND("Patent #",A12)+LEN("Patent #")</f>
        <v>#VALUE!</v>
      </c>
      <c r="O12" s="4" t="e">
        <f>FIND("Filing or 371 (c) date",A12)</f>
        <v>#VALUE!</v>
      </c>
      <c r="P12" s="4" t="e">
        <f>MID(A12,N12,O12-N12)</f>
        <v>#VALUE!</v>
      </c>
      <c r="Q12" s="4" t="e">
        <f t="shared" si="6"/>
        <v>#VALUE!</v>
      </c>
      <c r="R12" s="4" t="e">
        <f>CLEAN(SUBSTITUTE(MID(P12,1,FIND("open",P12)-1)," ",""))</f>
        <v>#VALUE!</v>
      </c>
      <c r="S12" s="4" t="e">
        <f>FIND("open_in_new",P12)+LEN("open_in_new")</f>
        <v>#VALUE!</v>
      </c>
      <c r="T12" s="4" t="e">
        <f>FIND("-",P12,S12)</f>
        <v>#VALUE!</v>
      </c>
      <c r="U12" s="4" t="e">
        <f>CLEAN(SUBSTITUTE(MID(P12,S12,T12-S12)," ",""))</f>
        <v>#VALUE!</v>
      </c>
      <c r="V12" s="4" t="e">
        <f>RIGHT(CLEAN(SUBSTITUTE(P12," ","")),10)</f>
        <v>#VALUE!</v>
      </c>
      <c r="W12" s="4" t="e">
        <f>FIND("Status",A12,K12)+LEN("Status")</f>
        <v>#VALUE!</v>
      </c>
      <c r="X12" s="4" t="e">
        <f>FIND("Application Data 
Documents &amp; Transactions",A12)</f>
        <v>#VALUE!</v>
      </c>
      <c r="Y12" s="4" t="e">
        <f>MID(A12,W12,(X12-11)-W12)</f>
        <v>#VALUE!</v>
      </c>
      <c r="Z12" s="4" t="e">
        <f t="shared" si="0"/>
        <v>#VALUE!</v>
      </c>
      <c r="AA12" s="4" t="e">
        <f>FIND("Earliest publication #",A12)+LEN("Earliest publication #
")</f>
        <v>#VALUE!</v>
      </c>
      <c r="AB12" s="4" t="e">
        <f>FIND("Earliest publication date",A12,AA12)</f>
        <v>#VALUE!</v>
      </c>
      <c r="AC12" s="4" t="e">
        <f>CLEAN(TRIM(MID(A12,AA12,AB12-AA12)))</f>
        <v>#VALUE!</v>
      </c>
      <c r="AD12" s="4" t="e">
        <f t="shared" si="1"/>
        <v>#VALUE!</v>
      </c>
      <c r="AE12" s="4" t="e">
        <f>FIND("Earliest publication date",A12,AA12)+LEN("Earliest publication date")</f>
        <v>#VALUE!</v>
      </c>
      <c r="AF12" s="4" t="e">
        <f>FIND("Assignee for publication",A12)</f>
        <v>#VALUE!</v>
      </c>
      <c r="AG12" s="4" t="e">
        <f>CLEAN(SUBSTITUTE(MID(A12,AE12,AF12-AE12)," ",""))</f>
        <v>#VALUE!</v>
      </c>
      <c r="AH12" s="4" t="e">
        <f>FIND("Entity status",A12)+LEN("Entity status")</f>
        <v>#VALUE!</v>
      </c>
      <c r="AI12" s="4" t="e">
        <f>FIND("Earliest publication #",A12,AH12)</f>
        <v>#VALUE!</v>
      </c>
      <c r="AJ12" s="4" t="e">
        <f>CLEAN(TRIM(MID(A12,AH12,AI12-AH12)))</f>
        <v>#VALUE!</v>
      </c>
      <c r="AK12" s="4" t="e">
        <f>FIND("Applicants",A12)+LEN("Applicants")</f>
        <v>#VALUE!</v>
      </c>
      <c r="AL12" s="4" t="e">
        <f>FIND("United States Patent and Trademark Office 
United States Patent and Trademark Office 
 Browse By Topic",A12,AK12)</f>
        <v>#VALUE!</v>
      </c>
      <c r="AM12" s="4" t="e">
        <f>TRIM(CLEAN(MID(A12,AK12,AL12-AK12)))</f>
        <v>#VALUE!</v>
      </c>
      <c r="AN12" s="4" t="e">
        <f>FIND("Assignee for publication",A12)+LEN("Assignee for publication")</f>
        <v>#VALUE!</v>
      </c>
      <c r="AO12" s="4" t="e">
        <f>FIND("Confirmation #",A12,AN12)</f>
        <v>#VALUE!</v>
      </c>
      <c r="AP12" s="4" t="e">
        <f>MID(A12,AN12,AO12-AN12)</f>
        <v>#VALUE!</v>
      </c>
      <c r="AQ12" s="4" t="e">
        <f>FIND("Inventors",A12)+LEN("Inventors")</f>
        <v>#VALUE!</v>
      </c>
      <c r="AR12" s="4" t="e">
        <f>FIND("Applicants",A12,AQ12)</f>
        <v>#VALUE!</v>
      </c>
      <c r="AS12" s="4" t="e">
        <f>FIND("Show all inventors",A12)</f>
        <v>#VALUE!</v>
      </c>
      <c r="AT12" s="4" t="str">
        <f>IFERROR(MID(A12,AS12,24),"")</f>
        <v/>
      </c>
      <c r="AU12" s="7" t="e">
        <f>CLEAN(TRIM(MID(A12,AQ12,AR12-AQ12)))</f>
        <v>#VALUE!</v>
      </c>
      <c r="AV12" s="4" t="e">
        <f>FIND("Assignments found",E12)-3</f>
        <v>#VALUE!</v>
      </c>
      <c r="AW12" s="4" t="e">
        <f>FIND("Application #",E12)+LEN("Application #")</f>
        <v>#VALUE!</v>
      </c>
      <c r="AX12" s="4" t="e">
        <f>FIND("Confirmation #",E12)</f>
        <v>#VALUE!</v>
      </c>
      <c r="AY12" s="4" t="e">
        <f>CLEAN(SUBSTITUTE(MID(E12,AW12,AX12-AW12)," ",""))</f>
        <v>#VALUE!</v>
      </c>
      <c r="AZ12" s="3" t="e">
        <f>AY12=J12</f>
        <v>#VALUE!</v>
      </c>
      <c r="BA12" s="4" t="e">
        <f>TRIM(CLEAN(MID(E12,AV12,LEN("11 Assignments found"))))</f>
        <v>#VALUE!</v>
      </c>
      <c r="BB12" s="4" t="e">
        <f>FIND("Conveyance ",E12)+LEN("Conveyance ")</f>
        <v>#VALUE!</v>
      </c>
      <c r="BC12" s="4" t="e">
        <f>FIND("Assignors 
Execution date ",E12,BB12)</f>
        <v>#VALUE!</v>
      </c>
      <c r="BD12" s="4" t="e">
        <f>MID(E12,BB12,BC12-BB12)</f>
        <v>#VALUE!</v>
      </c>
      <c r="BE12" s="4" t="e">
        <f t="shared" si="2"/>
        <v>#VALUE!</v>
      </c>
      <c r="BF12" s="4" t="e">
        <f t="shared" si="3"/>
        <v>#VALUE!</v>
      </c>
      <c r="BG12" s="4" t="e">
        <f>IF(BA12="1 Assignments Found",FIND("Assignee",E12,AV12)+LEN("Assignee"),"")</f>
        <v>#VALUE!</v>
      </c>
      <c r="BH12" s="4" t="e">
        <f>IF(BA12="1 Assignments Found",FIND("5 per page ",E12),"")</f>
        <v>#VALUE!</v>
      </c>
      <c r="BI12" s="4" t="str">
        <f t="shared" si="7"/>
        <v/>
      </c>
      <c r="BJ12" s="4">
        <f t="shared" si="8"/>
        <v>0</v>
      </c>
      <c r="BK12" s="4" t="str">
        <f t="shared" si="9"/>
        <v/>
      </c>
      <c r="BL12" s="4" t="e">
        <f t="shared" si="10"/>
        <v>#VALUE!</v>
      </c>
      <c r="BM12" s="4" t="e">
        <f t="shared" si="11"/>
        <v>#VALUE!</v>
      </c>
      <c r="BN12" s="7" t="e">
        <f t="shared" si="12"/>
        <v>#VALUE!</v>
      </c>
      <c r="BO12" s="4" t="e">
        <f t="shared" si="13"/>
        <v>#VALUE!</v>
      </c>
      <c r="BP12" s="4" t="e">
        <f t="shared" si="14"/>
        <v>#VALUE!</v>
      </c>
      <c r="BQ12" s="7" t="e">
        <f t="shared" si="4"/>
        <v>#VALUE!</v>
      </c>
    </row>
    <row r="13" spans="1:69" ht="15" customHeight="1" x14ac:dyDescent="0.3">
      <c r="A13" s="5"/>
      <c r="B13" s="5"/>
      <c r="C13" s="5"/>
      <c r="D13" s="5"/>
      <c r="F13" s="6" t="s">
        <v>17</v>
      </c>
      <c r="G13" s="4" t="e">
        <f t="shared" si="15"/>
        <v>#VALUE!</v>
      </c>
      <c r="H13" s="4" t="e">
        <f t="shared" si="16"/>
        <v>#VALUE!</v>
      </c>
      <c r="I13" s="4" t="str">
        <f t="shared" si="5"/>
        <v/>
      </c>
      <c r="J13" s="4" t="e">
        <f>CLEAN(SUBSTITUTE(MID(A13,G13,H13-G13)," ",""))</f>
        <v>#VALUE!</v>
      </c>
      <c r="K13" s="4" t="e">
        <f>FIND("Filing or 371 (c) date",A13)+LEN("Filing or 371 (c) date")</f>
        <v>#VALUE!</v>
      </c>
      <c r="L13" s="4" t="e">
        <f>FIND("Status",A13,K13)</f>
        <v>#VALUE!</v>
      </c>
      <c r="M13" s="4" t="e">
        <f>TRIM(CLEAN(MID(A13,K13,L13-K13)))</f>
        <v>#VALUE!</v>
      </c>
      <c r="N13" s="4" t="e">
        <f>FIND("Patent #",A13)+LEN("Patent #")</f>
        <v>#VALUE!</v>
      </c>
      <c r="O13" s="4" t="e">
        <f>FIND("Filing or 371 (c) date",A13)</f>
        <v>#VALUE!</v>
      </c>
      <c r="P13" s="4" t="e">
        <f>MID(A13,N13,O13-N13)</f>
        <v>#VALUE!</v>
      </c>
      <c r="Q13" s="4" t="e">
        <f t="shared" si="6"/>
        <v>#VALUE!</v>
      </c>
      <c r="R13" s="4" t="e">
        <f>CLEAN(SUBSTITUTE(MID(P13,1,FIND("open",P13)-1)," ",""))</f>
        <v>#VALUE!</v>
      </c>
      <c r="S13" s="4" t="e">
        <f>FIND("open_in_new",P13)+LEN("open_in_new")</f>
        <v>#VALUE!</v>
      </c>
      <c r="T13" s="4" t="e">
        <f>FIND("-",P13,S13)</f>
        <v>#VALUE!</v>
      </c>
      <c r="U13" s="4" t="e">
        <f>CLEAN(SUBSTITUTE(MID(P13,S13,T13-S13)," ",""))</f>
        <v>#VALUE!</v>
      </c>
      <c r="V13" s="4" t="e">
        <f>RIGHT(CLEAN(SUBSTITUTE(P13," ","")),10)</f>
        <v>#VALUE!</v>
      </c>
      <c r="W13" s="4" t="e">
        <f>FIND("Status",A13,K13)+LEN("Status")</f>
        <v>#VALUE!</v>
      </c>
      <c r="X13" s="4" t="e">
        <f>FIND("Application Data 
Documents &amp; Transactions",A13)</f>
        <v>#VALUE!</v>
      </c>
      <c r="Y13" s="4" t="e">
        <f>MID(A13,W13,(X13-11)-W13)</f>
        <v>#VALUE!</v>
      </c>
      <c r="Z13" s="4" t="e">
        <f t="shared" si="0"/>
        <v>#VALUE!</v>
      </c>
      <c r="AA13" s="4" t="e">
        <f>FIND("Earliest publication #",A13)+LEN("Earliest publication #
")</f>
        <v>#VALUE!</v>
      </c>
      <c r="AB13" s="4" t="e">
        <f>FIND("Earliest publication date",A13,AA13)</f>
        <v>#VALUE!</v>
      </c>
      <c r="AC13" s="4" t="e">
        <f>CLEAN(TRIM(MID(A13,AA13,AB13-AA13)))</f>
        <v>#VALUE!</v>
      </c>
      <c r="AD13" s="4" t="e">
        <f t="shared" si="1"/>
        <v>#VALUE!</v>
      </c>
      <c r="AE13" s="4" t="e">
        <f>FIND("Earliest publication date",A13,AA13)+LEN("Earliest publication date")</f>
        <v>#VALUE!</v>
      </c>
      <c r="AF13" s="4" t="e">
        <f>FIND("Assignee for publication",A13)</f>
        <v>#VALUE!</v>
      </c>
      <c r="AG13" s="4" t="e">
        <f>CLEAN(SUBSTITUTE(MID(A13,AE13,AF13-AE13)," ",""))</f>
        <v>#VALUE!</v>
      </c>
      <c r="AH13" s="4" t="e">
        <f>FIND("Entity status",A13)+LEN("Entity status")</f>
        <v>#VALUE!</v>
      </c>
      <c r="AI13" s="4" t="e">
        <f>FIND("Earliest publication #",A13,AH13)</f>
        <v>#VALUE!</v>
      </c>
      <c r="AJ13" s="4" t="e">
        <f>CLEAN(TRIM(MID(A13,AH13,AI13-AH13)))</f>
        <v>#VALUE!</v>
      </c>
      <c r="AK13" s="4" t="e">
        <f>FIND("Applicants",A13)+LEN("Applicants")</f>
        <v>#VALUE!</v>
      </c>
      <c r="AL13" s="4" t="e">
        <f>FIND("United States Patent and Trademark Office 
United States Patent and Trademark Office 
 Browse By Topic",A13,AK13)</f>
        <v>#VALUE!</v>
      </c>
      <c r="AM13" s="4" t="e">
        <f>TRIM(CLEAN(MID(A13,AK13,AL13-AK13)))</f>
        <v>#VALUE!</v>
      </c>
      <c r="AN13" s="4" t="e">
        <f>FIND("Assignee for publication",A13)+LEN("Assignee for publication")</f>
        <v>#VALUE!</v>
      </c>
      <c r="AO13" s="4" t="e">
        <f>FIND("Confirmation #",A13,AN13)</f>
        <v>#VALUE!</v>
      </c>
      <c r="AP13" s="4" t="e">
        <f>MID(A13,AN13,AO13-AN13)</f>
        <v>#VALUE!</v>
      </c>
      <c r="AQ13" s="4" t="e">
        <f>FIND("Inventors",A13)+LEN("Inventors")</f>
        <v>#VALUE!</v>
      </c>
      <c r="AR13" s="4" t="e">
        <f>FIND("Applicants",A13,AQ13)</f>
        <v>#VALUE!</v>
      </c>
      <c r="AS13" s="4" t="e">
        <f>FIND("Show all inventors",A13)</f>
        <v>#VALUE!</v>
      </c>
      <c r="AT13" s="4" t="str">
        <f>IFERROR(MID(A13,AS13,24),"")</f>
        <v/>
      </c>
      <c r="AU13" s="7" t="e">
        <f>CLEAN(TRIM(MID(A13,AQ13,AR13-AQ13)))</f>
        <v>#VALUE!</v>
      </c>
      <c r="AV13" s="4" t="e">
        <f>FIND("Assignments found",E13)-3</f>
        <v>#VALUE!</v>
      </c>
      <c r="AW13" s="4" t="e">
        <f>FIND("Application #",E13)+LEN("Application #")</f>
        <v>#VALUE!</v>
      </c>
      <c r="AX13" s="4" t="e">
        <f>FIND("Confirmation #",E13)</f>
        <v>#VALUE!</v>
      </c>
      <c r="AY13" s="4" t="e">
        <f>CLEAN(SUBSTITUTE(MID(E13,AW13,AX13-AW13)," ",""))</f>
        <v>#VALUE!</v>
      </c>
      <c r="AZ13" s="3" t="e">
        <f>AY13=J13</f>
        <v>#VALUE!</v>
      </c>
      <c r="BA13" s="4" t="e">
        <f>TRIM(CLEAN(MID(E13,AV13,LEN("11 Assignments found"))))</f>
        <v>#VALUE!</v>
      </c>
      <c r="BB13" s="4" t="e">
        <f>FIND("Conveyance ",E13)+LEN("Conveyance ")</f>
        <v>#VALUE!</v>
      </c>
      <c r="BC13" s="4" t="e">
        <f>FIND("Assignors 
Execution date ",E13,BB13)</f>
        <v>#VALUE!</v>
      </c>
      <c r="BD13" s="4" t="e">
        <f>MID(E13,BB13,BC13-BB13)</f>
        <v>#VALUE!</v>
      </c>
      <c r="BE13" s="4" t="e">
        <f t="shared" si="2"/>
        <v>#VALUE!</v>
      </c>
      <c r="BF13" s="4" t="e">
        <f t="shared" si="3"/>
        <v>#VALUE!</v>
      </c>
      <c r="BG13" s="4" t="e">
        <f>IF(BA13="1 Assignments Found",FIND("Assignee",E13,AV13)+LEN("Assignee"),"")</f>
        <v>#VALUE!</v>
      </c>
      <c r="BH13" s="4" t="e">
        <f>IF(BA13="1 Assignments Found",FIND("5 per page ",E13),"")</f>
        <v>#VALUE!</v>
      </c>
      <c r="BI13" s="4" t="str">
        <f t="shared" si="7"/>
        <v/>
      </c>
      <c r="BJ13" s="4">
        <f t="shared" si="8"/>
        <v>0</v>
      </c>
      <c r="BK13" s="4" t="str">
        <f t="shared" si="9"/>
        <v/>
      </c>
      <c r="BL13" s="4" t="e">
        <f t="shared" si="10"/>
        <v>#VALUE!</v>
      </c>
      <c r="BM13" s="4" t="e">
        <f t="shared" si="11"/>
        <v>#VALUE!</v>
      </c>
      <c r="BN13" s="7" t="e">
        <f t="shared" si="12"/>
        <v>#VALUE!</v>
      </c>
      <c r="BO13" s="4" t="e">
        <f t="shared" si="13"/>
        <v>#VALUE!</v>
      </c>
      <c r="BP13" s="4" t="e">
        <f t="shared" si="14"/>
        <v>#VALUE!</v>
      </c>
      <c r="BQ13" s="7" t="e">
        <f t="shared" si="4"/>
        <v>#VALUE!</v>
      </c>
    </row>
    <row r="14" spans="1:69" ht="15" customHeight="1" x14ac:dyDescent="0.3">
      <c r="A14" s="5"/>
      <c r="B14" s="5"/>
      <c r="C14" s="5"/>
      <c r="D14" s="5"/>
      <c r="F14" s="6" t="s">
        <v>17</v>
      </c>
      <c r="G14" s="4" t="e">
        <f t="shared" si="15"/>
        <v>#VALUE!</v>
      </c>
      <c r="H14" s="4" t="e">
        <f t="shared" si="16"/>
        <v>#VALUE!</v>
      </c>
      <c r="I14" s="4" t="str">
        <f t="shared" si="5"/>
        <v/>
      </c>
      <c r="J14" s="4" t="e">
        <f>CLEAN(SUBSTITUTE(MID(A14,G14,H14-G14)," ",""))</f>
        <v>#VALUE!</v>
      </c>
      <c r="K14" s="4" t="e">
        <f>FIND("Filing or 371 (c) date",A14)+LEN("Filing or 371 (c) date")</f>
        <v>#VALUE!</v>
      </c>
      <c r="L14" s="4" t="e">
        <f>FIND("Status",A14,K14)</f>
        <v>#VALUE!</v>
      </c>
      <c r="M14" s="4" t="e">
        <f>TRIM(CLEAN(MID(A14,K14,L14-K14)))</f>
        <v>#VALUE!</v>
      </c>
      <c r="N14" s="4" t="e">
        <f>FIND("Patent #",A14)+LEN("Patent #")</f>
        <v>#VALUE!</v>
      </c>
      <c r="O14" s="4" t="e">
        <f>FIND("Filing or 371 (c) date",A14)</f>
        <v>#VALUE!</v>
      </c>
      <c r="P14" s="4" t="e">
        <f>MID(A14,N14,O14-N14)</f>
        <v>#VALUE!</v>
      </c>
      <c r="Q14" s="4" t="e">
        <f t="shared" si="6"/>
        <v>#VALUE!</v>
      </c>
      <c r="R14" s="4" t="e">
        <f>CLEAN(SUBSTITUTE(MID(P14,1,FIND("open",P14)-1)," ",""))</f>
        <v>#VALUE!</v>
      </c>
      <c r="S14" s="4" t="e">
        <f>FIND("open_in_new",P14)+LEN("open_in_new")</f>
        <v>#VALUE!</v>
      </c>
      <c r="T14" s="4" t="e">
        <f>FIND("-",P14,S14)</f>
        <v>#VALUE!</v>
      </c>
      <c r="U14" s="4" t="e">
        <f>CLEAN(SUBSTITUTE(MID(P14,S14,T14-S14)," ",""))</f>
        <v>#VALUE!</v>
      </c>
      <c r="V14" s="4" t="e">
        <f>RIGHT(CLEAN(SUBSTITUTE(P14," ","")),10)</f>
        <v>#VALUE!</v>
      </c>
      <c r="W14" s="4" t="e">
        <f>FIND("Status",A14,K14)+LEN("Status")</f>
        <v>#VALUE!</v>
      </c>
      <c r="X14" s="4" t="e">
        <f>FIND("Application Data 
Documents &amp; Transactions",A14)</f>
        <v>#VALUE!</v>
      </c>
      <c r="Y14" s="4" t="e">
        <f>MID(A14,W14,(X14-11)-W14)</f>
        <v>#VALUE!</v>
      </c>
      <c r="Z14" s="4" t="e">
        <f t="shared" si="0"/>
        <v>#VALUE!</v>
      </c>
      <c r="AA14" s="4" t="e">
        <f>FIND("Earliest publication #",A14)+LEN("Earliest publication #
")</f>
        <v>#VALUE!</v>
      </c>
      <c r="AB14" s="4" t="e">
        <f>FIND("Earliest publication date",A14,AA14)</f>
        <v>#VALUE!</v>
      </c>
      <c r="AC14" s="4" t="e">
        <f>CLEAN(TRIM(MID(A14,AA14,AB14-AA14)))</f>
        <v>#VALUE!</v>
      </c>
      <c r="AD14" s="4" t="e">
        <f t="shared" si="1"/>
        <v>#VALUE!</v>
      </c>
      <c r="AE14" s="4" t="e">
        <f>FIND("Earliest publication date",A14,AA14)+LEN("Earliest publication date")</f>
        <v>#VALUE!</v>
      </c>
      <c r="AF14" s="4" t="e">
        <f>FIND("Assignee for publication",A14)</f>
        <v>#VALUE!</v>
      </c>
      <c r="AG14" s="4" t="e">
        <f>CLEAN(SUBSTITUTE(MID(A14,AE14,AF14-AE14)," ",""))</f>
        <v>#VALUE!</v>
      </c>
      <c r="AH14" s="4" t="e">
        <f>FIND("Entity status",A14)+LEN("Entity status")</f>
        <v>#VALUE!</v>
      </c>
      <c r="AI14" s="4" t="e">
        <f>FIND("Earliest publication #",A14,AH14)</f>
        <v>#VALUE!</v>
      </c>
      <c r="AJ14" s="4" t="e">
        <f>CLEAN(TRIM(MID(A14,AH14,AI14-AH14)))</f>
        <v>#VALUE!</v>
      </c>
      <c r="AK14" s="4" t="e">
        <f>FIND("Applicants",A14)+LEN("Applicants")</f>
        <v>#VALUE!</v>
      </c>
      <c r="AL14" s="4" t="e">
        <f>FIND("United States Patent and Trademark Office 
United States Patent and Trademark Office 
 Browse By Topic",A14,AK14)</f>
        <v>#VALUE!</v>
      </c>
      <c r="AM14" s="4" t="e">
        <f>TRIM(CLEAN(MID(A14,AK14,AL14-AK14)))</f>
        <v>#VALUE!</v>
      </c>
      <c r="AN14" s="4" t="e">
        <f>FIND("Assignee for publication",A14)+LEN("Assignee for publication")</f>
        <v>#VALUE!</v>
      </c>
      <c r="AO14" s="4" t="e">
        <f>FIND("Confirmation #",A14,AN14)</f>
        <v>#VALUE!</v>
      </c>
      <c r="AP14" s="4" t="e">
        <f>MID(A14,AN14,AO14-AN14)</f>
        <v>#VALUE!</v>
      </c>
      <c r="AQ14" s="4" t="e">
        <f>FIND("Inventors",A14)+LEN("Inventors")</f>
        <v>#VALUE!</v>
      </c>
      <c r="AR14" s="4" t="e">
        <f>FIND("Applicants",A14,AQ14)</f>
        <v>#VALUE!</v>
      </c>
      <c r="AS14" s="4" t="e">
        <f>FIND("Show all inventors",A14)</f>
        <v>#VALUE!</v>
      </c>
      <c r="AT14" s="4" t="str">
        <f>IFERROR(MID(A14,AS14,24),"")</f>
        <v/>
      </c>
      <c r="AU14" s="7" t="e">
        <f>CLEAN(TRIM(MID(A14,AQ14,AR14-AQ14)))</f>
        <v>#VALUE!</v>
      </c>
      <c r="AV14" s="4" t="e">
        <f>FIND("Assignments found",E14)-3</f>
        <v>#VALUE!</v>
      </c>
      <c r="AW14" s="4" t="e">
        <f>FIND("Application #",E14)+LEN("Application #")</f>
        <v>#VALUE!</v>
      </c>
      <c r="AX14" s="4" t="e">
        <f>FIND("Confirmation #",E14)</f>
        <v>#VALUE!</v>
      </c>
      <c r="AY14" s="4" t="e">
        <f>CLEAN(SUBSTITUTE(MID(E14,AW14,AX14-AW14)," ",""))</f>
        <v>#VALUE!</v>
      </c>
      <c r="AZ14" s="3" t="e">
        <f>AY14=J14</f>
        <v>#VALUE!</v>
      </c>
      <c r="BA14" s="4" t="e">
        <f>TRIM(CLEAN(MID(E14,AV14,LEN("11 Assignments found"))))</f>
        <v>#VALUE!</v>
      </c>
      <c r="BB14" s="4" t="e">
        <f>FIND("Conveyance ",E14)+LEN("Conveyance ")</f>
        <v>#VALUE!</v>
      </c>
      <c r="BC14" s="4" t="e">
        <f>FIND("Assignors 
Execution date ",E14,BB14)</f>
        <v>#VALUE!</v>
      </c>
      <c r="BD14" s="4" t="e">
        <f>MID(E14,BB14,BC14-BB14)</f>
        <v>#VALUE!</v>
      </c>
      <c r="BE14" s="4" t="e">
        <f t="shared" si="2"/>
        <v>#VALUE!</v>
      </c>
      <c r="BF14" s="4" t="e">
        <f t="shared" si="3"/>
        <v>#VALUE!</v>
      </c>
      <c r="BG14" s="4" t="e">
        <f>IF(BA14="1 Assignments Found",FIND("Assignee",E14,AV14)+LEN("Assignee"),"")</f>
        <v>#VALUE!</v>
      </c>
      <c r="BH14" s="4" t="e">
        <f>IF(BA14="1 Assignments Found",FIND("5 per page ",E14),"")</f>
        <v>#VALUE!</v>
      </c>
      <c r="BI14" s="4" t="str">
        <f t="shared" si="7"/>
        <v/>
      </c>
      <c r="BJ14" s="4">
        <f t="shared" si="8"/>
        <v>0</v>
      </c>
      <c r="BK14" s="4" t="str">
        <f t="shared" si="9"/>
        <v/>
      </c>
      <c r="BL14" s="4" t="e">
        <f t="shared" si="10"/>
        <v>#VALUE!</v>
      </c>
      <c r="BM14" s="4" t="e">
        <f t="shared" si="11"/>
        <v>#VALUE!</v>
      </c>
      <c r="BN14" s="7" t="e">
        <f t="shared" si="12"/>
        <v>#VALUE!</v>
      </c>
      <c r="BO14" s="4" t="e">
        <f t="shared" si="13"/>
        <v>#VALUE!</v>
      </c>
      <c r="BP14" s="4" t="e">
        <f t="shared" si="14"/>
        <v>#VALUE!</v>
      </c>
      <c r="BQ14" s="7" t="e">
        <f t="shared" si="4"/>
        <v>#VALUE!</v>
      </c>
    </row>
    <row r="15" spans="1:69" ht="15" customHeight="1" x14ac:dyDescent="0.3">
      <c r="A15" s="5"/>
      <c r="B15" s="5"/>
      <c r="C15" s="5"/>
      <c r="D15" s="5"/>
      <c r="F15" s="6" t="s">
        <v>17</v>
      </c>
      <c r="G15" s="4" t="e">
        <f t="shared" si="15"/>
        <v>#VALUE!</v>
      </c>
      <c r="H15" s="4" t="e">
        <f t="shared" si="16"/>
        <v>#VALUE!</v>
      </c>
      <c r="I15" s="4" t="str">
        <f t="shared" si="5"/>
        <v/>
      </c>
      <c r="J15" s="4" t="e">
        <f>CLEAN(SUBSTITUTE(MID(A15,G15,H15-G15)," ",""))</f>
        <v>#VALUE!</v>
      </c>
      <c r="K15" s="4" t="e">
        <f>FIND("Filing or 371 (c) date",A15)+LEN("Filing or 371 (c) date")</f>
        <v>#VALUE!</v>
      </c>
      <c r="L15" s="4" t="e">
        <f>FIND("Status",A15,K15)</f>
        <v>#VALUE!</v>
      </c>
      <c r="M15" s="4" t="e">
        <f>TRIM(CLEAN(MID(A15,K15,L15-K15)))</f>
        <v>#VALUE!</v>
      </c>
      <c r="N15" s="4" t="e">
        <f>FIND("Patent #",A15)+LEN("Patent #")</f>
        <v>#VALUE!</v>
      </c>
      <c r="O15" s="4" t="e">
        <f>FIND("Filing or 371 (c) date",A15)</f>
        <v>#VALUE!</v>
      </c>
      <c r="P15" s="4" t="e">
        <f>MID(A15,N15,O15-N15)</f>
        <v>#VALUE!</v>
      </c>
      <c r="Q15" s="4" t="e">
        <f t="shared" si="6"/>
        <v>#VALUE!</v>
      </c>
      <c r="R15" s="4" t="e">
        <f>CLEAN(SUBSTITUTE(MID(P15,1,FIND("open",P15)-1)," ",""))</f>
        <v>#VALUE!</v>
      </c>
      <c r="S15" s="4" t="e">
        <f>FIND("open_in_new",P15)+LEN("open_in_new")</f>
        <v>#VALUE!</v>
      </c>
      <c r="T15" s="4" t="e">
        <f>FIND("-",P15,S15)</f>
        <v>#VALUE!</v>
      </c>
      <c r="U15" s="4" t="e">
        <f>CLEAN(SUBSTITUTE(MID(P15,S15,T15-S15)," ",""))</f>
        <v>#VALUE!</v>
      </c>
      <c r="V15" s="4" t="e">
        <f>RIGHT(CLEAN(SUBSTITUTE(P15," ","")),10)</f>
        <v>#VALUE!</v>
      </c>
      <c r="W15" s="4" t="e">
        <f>FIND("Status",A15,K15)+LEN("Status")</f>
        <v>#VALUE!</v>
      </c>
      <c r="X15" s="4" t="e">
        <f>FIND("Application Data 
Documents &amp; Transactions",A15)</f>
        <v>#VALUE!</v>
      </c>
      <c r="Y15" s="4" t="e">
        <f>MID(A15,W15,(X15-11)-W15)</f>
        <v>#VALUE!</v>
      </c>
      <c r="Z15" s="4" t="e">
        <f t="shared" si="0"/>
        <v>#VALUE!</v>
      </c>
      <c r="AA15" s="4" t="e">
        <f>FIND("Earliest publication #",A15)+LEN("Earliest publication #
")</f>
        <v>#VALUE!</v>
      </c>
      <c r="AB15" s="4" t="e">
        <f>FIND("Earliest publication date",A15,AA15)</f>
        <v>#VALUE!</v>
      </c>
      <c r="AC15" s="4" t="e">
        <f>CLEAN(TRIM(MID(A15,AA15,AB15-AA15)))</f>
        <v>#VALUE!</v>
      </c>
      <c r="AD15" s="4" t="e">
        <f t="shared" si="1"/>
        <v>#VALUE!</v>
      </c>
      <c r="AE15" s="4" t="e">
        <f>FIND("Earliest publication date",A15,AA15)+LEN("Earliest publication date")</f>
        <v>#VALUE!</v>
      </c>
      <c r="AF15" s="4" t="e">
        <f>FIND("Assignee for publication",A15)</f>
        <v>#VALUE!</v>
      </c>
      <c r="AG15" s="4" t="e">
        <f>CLEAN(SUBSTITUTE(MID(A15,AE15,AF15-AE15)," ",""))</f>
        <v>#VALUE!</v>
      </c>
      <c r="AH15" s="4" t="e">
        <f>FIND("Entity status",A15)+LEN("Entity status")</f>
        <v>#VALUE!</v>
      </c>
      <c r="AI15" s="4" t="e">
        <f>FIND("Earliest publication #",A15,AH15)</f>
        <v>#VALUE!</v>
      </c>
      <c r="AJ15" s="4" t="e">
        <f>CLEAN(TRIM(MID(A15,AH15,AI15-AH15)))</f>
        <v>#VALUE!</v>
      </c>
      <c r="AK15" s="4" t="e">
        <f>FIND("Applicants",A15)+LEN("Applicants")</f>
        <v>#VALUE!</v>
      </c>
      <c r="AL15" s="4" t="e">
        <f>FIND("United States Patent and Trademark Office 
United States Patent and Trademark Office 
 Browse By Topic",A15,AK15)</f>
        <v>#VALUE!</v>
      </c>
      <c r="AM15" s="4" t="e">
        <f>TRIM(CLEAN(MID(A15,AK15,AL15-AK15)))</f>
        <v>#VALUE!</v>
      </c>
      <c r="AN15" s="4" t="e">
        <f>FIND("Assignee for publication",A15)+LEN("Assignee for publication")</f>
        <v>#VALUE!</v>
      </c>
      <c r="AO15" s="4" t="e">
        <f>FIND("Confirmation #",A15,AN15)</f>
        <v>#VALUE!</v>
      </c>
      <c r="AP15" s="4" t="e">
        <f>MID(A15,AN15,AO15-AN15)</f>
        <v>#VALUE!</v>
      </c>
      <c r="AQ15" s="4" t="e">
        <f>FIND("Inventors",A15)+LEN("Inventors")</f>
        <v>#VALUE!</v>
      </c>
      <c r="AR15" s="4" t="e">
        <f>FIND("Applicants",A15,AQ15)</f>
        <v>#VALUE!</v>
      </c>
      <c r="AS15" s="4" t="e">
        <f>FIND("Show all inventors",A15)</f>
        <v>#VALUE!</v>
      </c>
      <c r="AT15" s="4" t="str">
        <f>IFERROR(MID(A15,AS15,24),"")</f>
        <v/>
      </c>
      <c r="AU15" s="7" t="e">
        <f>CLEAN(TRIM(MID(A15,AQ15,AR15-AQ15)))</f>
        <v>#VALUE!</v>
      </c>
      <c r="AV15" s="4" t="e">
        <f>FIND("Assignments found",E15)-3</f>
        <v>#VALUE!</v>
      </c>
      <c r="AW15" s="4" t="e">
        <f>FIND("Application #",E15)+LEN("Application #")</f>
        <v>#VALUE!</v>
      </c>
      <c r="AX15" s="4" t="e">
        <f>FIND("Confirmation #",E15)</f>
        <v>#VALUE!</v>
      </c>
      <c r="AY15" s="4" t="e">
        <f>CLEAN(SUBSTITUTE(MID(E15,AW15,AX15-AW15)," ",""))</f>
        <v>#VALUE!</v>
      </c>
      <c r="AZ15" s="3" t="e">
        <f>AY15=J15</f>
        <v>#VALUE!</v>
      </c>
      <c r="BA15" s="4" t="e">
        <f>TRIM(CLEAN(MID(E15,AV15,LEN("11 Assignments found"))))</f>
        <v>#VALUE!</v>
      </c>
      <c r="BB15" s="4" t="e">
        <f>FIND("Conveyance ",E15)+LEN("Conveyance ")</f>
        <v>#VALUE!</v>
      </c>
      <c r="BC15" s="4" t="e">
        <f>FIND("Assignors 
Execution date ",E15,BB15)</f>
        <v>#VALUE!</v>
      </c>
      <c r="BD15" s="4" t="e">
        <f>MID(E15,BB15,BC15-BB15)</f>
        <v>#VALUE!</v>
      </c>
      <c r="BE15" s="4" t="e">
        <f t="shared" si="2"/>
        <v>#VALUE!</v>
      </c>
      <c r="BF15" s="4" t="e">
        <f t="shared" si="3"/>
        <v>#VALUE!</v>
      </c>
      <c r="BG15" s="4" t="e">
        <f>IF(BA15="1 Assignments Found",FIND("Assignee",E15,AV15)+LEN("Assignee"),"")</f>
        <v>#VALUE!</v>
      </c>
      <c r="BH15" s="4" t="e">
        <f>IF(BA15="1 Assignments Found",FIND("5 per page ",E15),"")</f>
        <v>#VALUE!</v>
      </c>
      <c r="BI15" s="4" t="str">
        <f t="shared" si="7"/>
        <v/>
      </c>
      <c r="BJ15" s="4">
        <f t="shared" si="8"/>
        <v>0</v>
      </c>
      <c r="BK15" s="4" t="str">
        <f t="shared" si="9"/>
        <v/>
      </c>
      <c r="BL15" s="4" t="e">
        <f t="shared" si="10"/>
        <v>#VALUE!</v>
      </c>
      <c r="BM15" s="4" t="e">
        <f t="shared" si="11"/>
        <v>#VALUE!</v>
      </c>
      <c r="BN15" s="7" t="e">
        <f t="shared" si="12"/>
        <v>#VALUE!</v>
      </c>
      <c r="BO15" s="4" t="e">
        <f t="shared" si="13"/>
        <v>#VALUE!</v>
      </c>
      <c r="BP15" s="4" t="e">
        <f t="shared" si="14"/>
        <v>#VALUE!</v>
      </c>
      <c r="BQ15" s="7" t="e">
        <f t="shared" si="4"/>
        <v>#VALUE!</v>
      </c>
    </row>
    <row r="16" spans="1:69" ht="15" customHeight="1" x14ac:dyDescent="0.3">
      <c r="A16" s="5"/>
      <c r="B16" s="5"/>
      <c r="C16" s="5"/>
      <c r="D16" s="5"/>
      <c r="F16" s="6" t="s">
        <v>17</v>
      </c>
      <c r="G16" s="4" t="e">
        <f t="shared" si="15"/>
        <v>#VALUE!</v>
      </c>
      <c r="H16" s="4" t="e">
        <f t="shared" si="16"/>
        <v>#VALUE!</v>
      </c>
      <c r="I16" s="4" t="str">
        <f t="shared" si="5"/>
        <v/>
      </c>
      <c r="J16" s="4" t="e">
        <f>CLEAN(SUBSTITUTE(MID(A16,G16,H16-G16)," ",""))</f>
        <v>#VALUE!</v>
      </c>
      <c r="K16" s="4" t="e">
        <f>FIND("Filing or 371 (c) date",A16)+LEN("Filing or 371 (c) date")</f>
        <v>#VALUE!</v>
      </c>
      <c r="L16" s="4" t="e">
        <f>FIND("Status",A16,K16)</f>
        <v>#VALUE!</v>
      </c>
      <c r="M16" s="4" t="e">
        <f>TRIM(CLEAN(MID(A16,K16,L16-K16)))</f>
        <v>#VALUE!</v>
      </c>
      <c r="N16" s="4" t="e">
        <f>FIND("Patent #",A16)+LEN("Patent #")</f>
        <v>#VALUE!</v>
      </c>
      <c r="O16" s="4" t="e">
        <f>FIND("Filing or 371 (c) date",A16)</f>
        <v>#VALUE!</v>
      </c>
      <c r="P16" s="4" t="e">
        <f>MID(A16,N16,O16-N16)</f>
        <v>#VALUE!</v>
      </c>
      <c r="Q16" s="4" t="e">
        <f t="shared" si="6"/>
        <v>#VALUE!</v>
      </c>
      <c r="R16" s="4" t="e">
        <f>CLEAN(SUBSTITUTE(MID(P16,1,FIND("open",P16)-1)," ",""))</f>
        <v>#VALUE!</v>
      </c>
      <c r="S16" s="4" t="e">
        <f>FIND("open_in_new",P16)+LEN("open_in_new")</f>
        <v>#VALUE!</v>
      </c>
      <c r="T16" s="4" t="e">
        <f>FIND("-",P16,S16)</f>
        <v>#VALUE!</v>
      </c>
      <c r="U16" s="4" t="e">
        <f>CLEAN(SUBSTITUTE(MID(P16,S16,T16-S16)," ",""))</f>
        <v>#VALUE!</v>
      </c>
      <c r="V16" s="4" t="e">
        <f>RIGHT(CLEAN(SUBSTITUTE(P16," ","")),10)</f>
        <v>#VALUE!</v>
      </c>
      <c r="W16" s="4" t="e">
        <f>FIND("Status",A16,K16)+LEN("Status")</f>
        <v>#VALUE!</v>
      </c>
      <c r="X16" s="4" t="e">
        <f>FIND("Application Data 
Documents &amp; Transactions",A16)</f>
        <v>#VALUE!</v>
      </c>
      <c r="Y16" s="4" t="e">
        <f>MID(A16,W16,(X16-11)-W16)</f>
        <v>#VALUE!</v>
      </c>
      <c r="Z16" s="4" t="e">
        <f t="shared" si="0"/>
        <v>#VALUE!</v>
      </c>
      <c r="AA16" s="4" t="e">
        <f>FIND("Earliest publication #",A16)+LEN("Earliest publication #
")</f>
        <v>#VALUE!</v>
      </c>
      <c r="AB16" s="4" t="e">
        <f>FIND("Earliest publication date",A16,AA16)</f>
        <v>#VALUE!</v>
      </c>
      <c r="AC16" s="4" t="e">
        <f>CLEAN(TRIM(MID(A16,AA16,AB16-AA16)))</f>
        <v>#VALUE!</v>
      </c>
      <c r="AD16" s="4" t="e">
        <f t="shared" si="1"/>
        <v>#VALUE!</v>
      </c>
      <c r="AE16" s="4" t="e">
        <f>FIND("Earliest publication date",A16,AA16)+LEN("Earliest publication date")</f>
        <v>#VALUE!</v>
      </c>
      <c r="AF16" s="4" t="e">
        <f>FIND("Assignee for publication",A16)</f>
        <v>#VALUE!</v>
      </c>
      <c r="AG16" s="4" t="e">
        <f>CLEAN(SUBSTITUTE(MID(A16,AE16,AF16-AE16)," ",""))</f>
        <v>#VALUE!</v>
      </c>
      <c r="AH16" s="4" t="e">
        <f>FIND("Entity status",A16)+LEN("Entity status")</f>
        <v>#VALUE!</v>
      </c>
      <c r="AI16" s="4" t="e">
        <f>FIND("Earliest publication #",A16,AH16)</f>
        <v>#VALUE!</v>
      </c>
      <c r="AJ16" s="4" t="e">
        <f>CLEAN(TRIM(MID(A16,AH16,AI16-AH16)))</f>
        <v>#VALUE!</v>
      </c>
      <c r="AK16" s="4" t="e">
        <f>FIND("Applicants",A16)+LEN("Applicants")</f>
        <v>#VALUE!</v>
      </c>
      <c r="AL16" s="4" t="e">
        <f>FIND("United States Patent and Trademark Office 
United States Patent and Trademark Office 
 Browse By Topic",A16,AK16)</f>
        <v>#VALUE!</v>
      </c>
      <c r="AM16" s="4" t="e">
        <f>TRIM(CLEAN(MID(A16,AK16,AL16-AK16)))</f>
        <v>#VALUE!</v>
      </c>
      <c r="AN16" s="4" t="e">
        <f>FIND("Assignee for publication",A16)+LEN("Assignee for publication")</f>
        <v>#VALUE!</v>
      </c>
      <c r="AO16" s="4" t="e">
        <f>FIND("Confirmation #",A16,AN16)</f>
        <v>#VALUE!</v>
      </c>
      <c r="AP16" s="4" t="e">
        <f>MID(A16,AN16,AO16-AN16)</f>
        <v>#VALUE!</v>
      </c>
      <c r="AQ16" s="4" t="e">
        <f>FIND("Inventors",A16)+LEN("Inventors")</f>
        <v>#VALUE!</v>
      </c>
      <c r="AR16" s="4" t="e">
        <f>FIND("Applicants",A16,AQ16)</f>
        <v>#VALUE!</v>
      </c>
      <c r="AS16" s="4" t="e">
        <f>FIND("Show all inventors",A16)</f>
        <v>#VALUE!</v>
      </c>
      <c r="AT16" s="4" t="str">
        <f>IFERROR(MID(A16,AS16,24),"")</f>
        <v/>
      </c>
      <c r="AU16" s="7" t="e">
        <f>CLEAN(TRIM(MID(A16,AQ16,AR16-AQ16)))</f>
        <v>#VALUE!</v>
      </c>
      <c r="AV16" s="4" t="e">
        <f>FIND("Assignments found",E16)-3</f>
        <v>#VALUE!</v>
      </c>
      <c r="AW16" s="4" t="e">
        <f>FIND("Application #",E16)+LEN("Application #")</f>
        <v>#VALUE!</v>
      </c>
      <c r="AX16" s="4" t="e">
        <f>FIND("Confirmation #",E16)</f>
        <v>#VALUE!</v>
      </c>
      <c r="AY16" s="4" t="e">
        <f>CLEAN(SUBSTITUTE(MID(E16,AW16,AX16-AW16)," ",""))</f>
        <v>#VALUE!</v>
      </c>
      <c r="AZ16" s="3" t="e">
        <f>AY16=J16</f>
        <v>#VALUE!</v>
      </c>
      <c r="BA16" s="4" t="e">
        <f>TRIM(CLEAN(MID(E16,AV16,LEN("11 Assignments found"))))</f>
        <v>#VALUE!</v>
      </c>
      <c r="BB16" s="4" t="e">
        <f>FIND("Conveyance ",E16)+LEN("Conveyance ")</f>
        <v>#VALUE!</v>
      </c>
      <c r="BC16" s="4" t="e">
        <f>FIND("Assignors 
Execution date ",E16,BB16)</f>
        <v>#VALUE!</v>
      </c>
      <c r="BD16" s="4" t="e">
        <f>MID(E16,BB16,BC16-BB16)</f>
        <v>#VALUE!</v>
      </c>
      <c r="BE16" s="4" t="e">
        <f t="shared" si="2"/>
        <v>#VALUE!</v>
      </c>
      <c r="BF16" s="4" t="e">
        <f t="shared" si="3"/>
        <v>#VALUE!</v>
      </c>
      <c r="BG16" s="4" t="e">
        <f>IF(BA16="1 Assignments Found",FIND("Assignee",E16,AV16)+LEN("Assignee"),"")</f>
        <v>#VALUE!</v>
      </c>
      <c r="BH16" s="4" t="e">
        <f>IF(BA16="1 Assignments Found",FIND("5 per page ",E16),"")</f>
        <v>#VALUE!</v>
      </c>
      <c r="BI16" s="4" t="str">
        <f t="shared" si="7"/>
        <v/>
      </c>
      <c r="BJ16" s="4">
        <f t="shared" si="8"/>
        <v>0</v>
      </c>
      <c r="BK16" s="4" t="str">
        <f t="shared" si="9"/>
        <v/>
      </c>
      <c r="BL16" s="4" t="e">
        <f t="shared" si="10"/>
        <v>#VALUE!</v>
      </c>
      <c r="BM16" s="4" t="e">
        <f t="shared" si="11"/>
        <v>#VALUE!</v>
      </c>
      <c r="BN16" s="7" t="e">
        <f t="shared" si="12"/>
        <v>#VALUE!</v>
      </c>
      <c r="BO16" s="4" t="e">
        <f t="shared" si="13"/>
        <v>#VALUE!</v>
      </c>
      <c r="BP16" s="4" t="e">
        <f t="shared" si="14"/>
        <v>#VALUE!</v>
      </c>
      <c r="BQ16" s="7" t="e">
        <f t="shared" si="4"/>
        <v>#VALUE!</v>
      </c>
    </row>
    <row r="17" spans="1:69" ht="15" customHeight="1" x14ac:dyDescent="0.3">
      <c r="A17" s="5"/>
      <c r="B17" s="5"/>
      <c r="C17" s="5"/>
      <c r="D17" s="5"/>
      <c r="F17" s="6" t="s">
        <v>17</v>
      </c>
      <c r="G17" s="4" t="e">
        <f t="shared" si="15"/>
        <v>#VALUE!</v>
      </c>
      <c r="H17" s="4" t="e">
        <f t="shared" si="16"/>
        <v>#VALUE!</v>
      </c>
      <c r="I17" s="4" t="str">
        <f t="shared" si="5"/>
        <v/>
      </c>
      <c r="J17" s="4" t="e">
        <f>CLEAN(SUBSTITUTE(MID(A17,G17,H17-G17)," ",""))</f>
        <v>#VALUE!</v>
      </c>
      <c r="K17" s="4" t="e">
        <f>FIND("Filing or 371 (c) date",A17)+LEN("Filing or 371 (c) date")</f>
        <v>#VALUE!</v>
      </c>
      <c r="L17" s="4" t="e">
        <f>FIND("Status",A17,K17)</f>
        <v>#VALUE!</v>
      </c>
      <c r="M17" s="4" t="e">
        <f>TRIM(CLEAN(MID(A17,K17,L17-K17)))</f>
        <v>#VALUE!</v>
      </c>
      <c r="N17" s="4" t="e">
        <f>FIND("Patent #",A17)+LEN("Patent #")</f>
        <v>#VALUE!</v>
      </c>
      <c r="O17" s="4" t="e">
        <f>FIND("Filing or 371 (c) date",A17)</f>
        <v>#VALUE!</v>
      </c>
      <c r="P17" s="4" t="e">
        <f>MID(A17,N17,O17-N17)</f>
        <v>#VALUE!</v>
      </c>
      <c r="Q17" s="4" t="e">
        <f t="shared" si="6"/>
        <v>#VALUE!</v>
      </c>
      <c r="R17" s="4" t="e">
        <f>CLEAN(SUBSTITUTE(MID(P17,1,FIND("open",P17)-1)," ",""))</f>
        <v>#VALUE!</v>
      </c>
      <c r="S17" s="4" t="e">
        <f>FIND("open_in_new",P17)+LEN("open_in_new")</f>
        <v>#VALUE!</v>
      </c>
      <c r="T17" s="4" t="e">
        <f>FIND("-",P17,S17)</f>
        <v>#VALUE!</v>
      </c>
      <c r="U17" s="4" t="e">
        <f>CLEAN(SUBSTITUTE(MID(P17,S17,T17-S17)," ",""))</f>
        <v>#VALUE!</v>
      </c>
      <c r="V17" s="4" t="e">
        <f>RIGHT(CLEAN(SUBSTITUTE(P17," ","")),10)</f>
        <v>#VALUE!</v>
      </c>
      <c r="W17" s="4" t="e">
        <f>FIND("Status",A17,K17)+LEN("Status")</f>
        <v>#VALUE!</v>
      </c>
      <c r="X17" s="4" t="e">
        <f>FIND("Application Data 
Documents &amp; Transactions",A17)</f>
        <v>#VALUE!</v>
      </c>
      <c r="Y17" s="4" t="e">
        <f>MID(A17,W17,(X17-11)-W17)</f>
        <v>#VALUE!</v>
      </c>
      <c r="Z17" s="4" t="e">
        <f t="shared" si="0"/>
        <v>#VALUE!</v>
      </c>
      <c r="AA17" s="4" t="e">
        <f>FIND("Earliest publication #",A17)+LEN("Earliest publication #
")</f>
        <v>#VALUE!</v>
      </c>
      <c r="AB17" s="4" t="e">
        <f>FIND("Earliest publication date",A17,AA17)</f>
        <v>#VALUE!</v>
      </c>
      <c r="AC17" s="4" t="e">
        <f>CLEAN(TRIM(MID(A17,AA17,AB17-AA17)))</f>
        <v>#VALUE!</v>
      </c>
      <c r="AD17" s="4" t="e">
        <f t="shared" si="1"/>
        <v>#VALUE!</v>
      </c>
      <c r="AE17" s="4" t="e">
        <f>FIND("Earliest publication date",A17,AA17)+LEN("Earliest publication date")</f>
        <v>#VALUE!</v>
      </c>
      <c r="AF17" s="4" t="e">
        <f>FIND("Assignee for publication",A17)</f>
        <v>#VALUE!</v>
      </c>
      <c r="AG17" s="4" t="e">
        <f>CLEAN(SUBSTITUTE(MID(A17,AE17,AF17-AE17)," ",""))</f>
        <v>#VALUE!</v>
      </c>
      <c r="AH17" s="4" t="e">
        <f>FIND("Entity status",A17)+LEN("Entity status")</f>
        <v>#VALUE!</v>
      </c>
      <c r="AI17" s="4" t="e">
        <f>FIND("Earliest publication #",A17,AH17)</f>
        <v>#VALUE!</v>
      </c>
      <c r="AJ17" s="4" t="e">
        <f>CLEAN(TRIM(MID(A17,AH17,AI17-AH17)))</f>
        <v>#VALUE!</v>
      </c>
      <c r="AK17" s="4" t="e">
        <f>FIND("Applicants",A17)+LEN("Applicants")</f>
        <v>#VALUE!</v>
      </c>
      <c r="AL17" s="4" t="e">
        <f>FIND("United States Patent and Trademark Office 
United States Patent and Trademark Office 
 Browse By Topic",A17,AK17)</f>
        <v>#VALUE!</v>
      </c>
      <c r="AM17" s="4" t="e">
        <f>TRIM(CLEAN(MID(A17,AK17,AL17-AK17)))</f>
        <v>#VALUE!</v>
      </c>
      <c r="AN17" s="4" t="e">
        <f>FIND("Assignee for publication",A17)+LEN("Assignee for publication")</f>
        <v>#VALUE!</v>
      </c>
      <c r="AO17" s="4" t="e">
        <f>FIND("Confirmation #",A17,AN17)</f>
        <v>#VALUE!</v>
      </c>
      <c r="AP17" s="4" t="e">
        <f>MID(A17,AN17,AO17-AN17)</f>
        <v>#VALUE!</v>
      </c>
      <c r="AQ17" s="4" t="e">
        <f>FIND("Inventors",A17)+LEN("Inventors")</f>
        <v>#VALUE!</v>
      </c>
      <c r="AR17" s="4" t="e">
        <f>FIND("Applicants",A17,AQ17)</f>
        <v>#VALUE!</v>
      </c>
      <c r="AS17" s="4" t="e">
        <f>FIND("Show all inventors",A17)</f>
        <v>#VALUE!</v>
      </c>
      <c r="AT17" s="4" t="str">
        <f>IFERROR(MID(A17,AS17,24),"")</f>
        <v/>
      </c>
      <c r="AU17" s="7" t="e">
        <f>CLEAN(TRIM(MID(A17,AQ17,AR17-AQ17)))</f>
        <v>#VALUE!</v>
      </c>
      <c r="AV17" s="4" t="e">
        <f>FIND("Assignments found",E17)-3</f>
        <v>#VALUE!</v>
      </c>
      <c r="AW17" s="4" t="e">
        <f>FIND("Application #",E17)+LEN("Application #")</f>
        <v>#VALUE!</v>
      </c>
      <c r="AX17" s="4" t="e">
        <f>FIND("Confirmation #",E17)</f>
        <v>#VALUE!</v>
      </c>
      <c r="AY17" s="4" t="e">
        <f>CLEAN(SUBSTITUTE(MID(E17,AW17,AX17-AW17)," ",""))</f>
        <v>#VALUE!</v>
      </c>
      <c r="AZ17" s="3" t="e">
        <f>AY17=J17</f>
        <v>#VALUE!</v>
      </c>
      <c r="BA17" s="4" t="e">
        <f>TRIM(CLEAN(MID(E17,AV17,LEN("11 Assignments found"))))</f>
        <v>#VALUE!</v>
      </c>
      <c r="BB17" s="4" t="e">
        <f>FIND("Conveyance ",E17)+LEN("Conveyance ")</f>
        <v>#VALUE!</v>
      </c>
      <c r="BC17" s="4" t="e">
        <f>FIND("Assignors 
Execution date ",E17,BB17)</f>
        <v>#VALUE!</v>
      </c>
      <c r="BD17" s="4" t="e">
        <f>MID(E17,BB17,BC17-BB17)</f>
        <v>#VALUE!</v>
      </c>
      <c r="BE17" s="4" t="e">
        <f t="shared" si="2"/>
        <v>#VALUE!</v>
      </c>
      <c r="BF17" s="4" t="e">
        <f t="shared" si="3"/>
        <v>#VALUE!</v>
      </c>
      <c r="BG17" s="4" t="e">
        <f>IF(BA17="1 Assignments Found",FIND("Assignee",E17,AV17)+LEN("Assignee"),"")</f>
        <v>#VALUE!</v>
      </c>
      <c r="BH17" s="4" t="e">
        <f>IF(BA17="1 Assignments Found",FIND("5 per page ",E17),"")</f>
        <v>#VALUE!</v>
      </c>
      <c r="BI17" s="4" t="str">
        <f t="shared" si="7"/>
        <v/>
      </c>
      <c r="BJ17" s="4">
        <f t="shared" si="8"/>
        <v>0</v>
      </c>
      <c r="BK17" s="4" t="str">
        <f t="shared" si="9"/>
        <v/>
      </c>
      <c r="BL17" s="4" t="e">
        <f t="shared" si="10"/>
        <v>#VALUE!</v>
      </c>
      <c r="BM17" s="4" t="e">
        <f t="shared" si="11"/>
        <v>#VALUE!</v>
      </c>
      <c r="BN17" s="7" t="e">
        <f t="shared" si="12"/>
        <v>#VALUE!</v>
      </c>
      <c r="BO17" s="4" t="e">
        <f t="shared" si="13"/>
        <v>#VALUE!</v>
      </c>
      <c r="BP17" s="4" t="e">
        <f t="shared" si="14"/>
        <v>#VALUE!</v>
      </c>
      <c r="BQ17" s="7" t="e">
        <f t="shared" si="4"/>
        <v>#VALUE!</v>
      </c>
    </row>
    <row r="18" spans="1:69" ht="15" customHeight="1" x14ac:dyDescent="0.3">
      <c r="A18" s="5"/>
      <c r="B18" s="5"/>
      <c r="C18" s="5"/>
      <c r="D18" s="5"/>
      <c r="F18" s="6" t="s">
        <v>17</v>
      </c>
      <c r="G18" s="4" t="e">
        <f t="shared" si="15"/>
        <v>#VALUE!</v>
      </c>
      <c r="H18" s="4" t="e">
        <f t="shared" si="16"/>
        <v>#VALUE!</v>
      </c>
      <c r="I18" s="4" t="str">
        <f t="shared" si="5"/>
        <v/>
      </c>
      <c r="J18" s="4" t="e">
        <f>CLEAN(SUBSTITUTE(MID(A18,G18,H18-G18)," ",""))</f>
        <v>#VALUE!</v>
      </c>
      <c r="K18" s="4" t="e">
        <f>FIND("Filing or 371 (c) date",A18)+LEN("Filing or 371 (c) date")</f>
        <v>#VALUE!</v>
      </c>
      <c r="L18" s="4" t="e">
        <f>FIND("Status",A18,K18)</f>
        <v>#VALUE!</v>
      </c>
      <c r="M18" s="4" t="e">
        <f>TRIM(CLEAN(MID(A18,K18,L18-K18)))</f>
        <v>#VALUE!</v>
      </c>
      <c r="N18" s="4" t="e">
        <f>FIND("Patent #",A18)+LEN("Patent #")</f>
        <v>#VALUE!</v>
      </c>
      <c r="O18" s="4" t="e">
        <f>FIND("Filing or 371 (c) date",A18)</f>
        <v>#VALUE!</v>
      </c>
      <c r="P18" s="4" t="e">
        <f>MID(A18,N18,O18-N18)</f>
        <v>#VALUE!</v>
      </c>
      <c r="Q18" s="4" t="e">
        <f t="shared" si="6"/>
        <v>#VALUE!</v>
      </c>
      <c r="R18" s="4" t="e">
        <f>CLEAN(SUBSTITUTE(MID(P18,1,FIND("open",P18)-1)," ",""))</f>
        <v>#VALUE!</v>
      </c>
      <c r="S18" s="4" t="e">
        <f>FIND("open_in_new",P18)+LEN("open_in_new")</f>
        <v>#VALUE!</v>
      </c>
      <c r="T18" s="4" t="e">
        <f>FIND("-",P18,S18)</f>
        <v>#VALUE!</v>
      </c>
      <c r="U18" s="4" t="e">
        <f>CLEAN(SUBSTITUTE(MID(P18,S18,T18-S18)," ",""))</f>
        <v>#VALUE!</v>
      </c>
      <c r="V18" s="4" t="e">
        <f>RIGHT(CLEAN(SUBSTITUTE(P18," ","")),10)</f>
        <v>#VALUE!</v>
      </c>
      <c r="W18" s="4" t="e">
        <f>FIND("Status",A18,K18)+LEN("Status")</f>
        <v>#VALUE!</v>
      </c>
      <c r="X18" s="4" t="e">
        <f>FIND("Application Data 
Documents &amp; Transactions",A18)</f>
        <v>#VALUE!</v>
      </c>
      <c r="Y18" s="4" t="e">
        <f>MID(A18,W18,(X18-11)-W18)</f>
        <v>#VALUE!</v>
      </c>
      <c r="Z18" s="4" t="e">
        <f t="shared" si="0"/>
        <v>#VALUE!</v>
      </c>
      <c r="AA18" s="4" t="e">
        <f>FIND("Earliest publication #",A18)+LEN("Earliest publication #
")</f>
        <v>#VALUE!</v>
      </c>
      <c r="AB18" s="4" t="e">
        <f>FIND("Earliest publication date",A18,AA18)</f>
        <v>#VALUE!</v>
      </c>
      <c r="AC18" s="4" t="e">
        <f>CLEAN(TRIM(MID(A18,AA18,AB18-AA18)))</f>
        <v>#VALUE!</v>
      </c>
      <c r="AD18" s="4" t="e">
        <f t="shared" si="1"/>
        <v>#VALUE!</v>
      </c>
      <c r="AE18" s="4" t="e">
        <f>FIND("Earliest publication date",A18,AA18)+LEN("Earliest publication date")</f>
        <v>#VALUE!</v>
      </c>
      <c r="AF18" s="4" t="e">
        <f>FIND("Assignee for publication",A18)</f>
        <v>#VALUE!</v>
      </c>
      <c r="AG18" s="4" t="e">
        <f>CLEAN(SUBSTITUTE(MID(A18,AE18,AF18-AE18)," ",""))</f>
        <v>#VALUE!</v>
      </c>
      <c r="AH18" s="4" t="e">
        <f>FIND("Entity status",A18)+LEN("Entity status")</f>
        <v>#VALUE!</v>
      </c>
      <c r="AI18" s="4" t="e">
        <f>FIND("Earliest publication #",A18,AH18)</f>
        <v>#VALUE!</v>
      </c>
      <c r="AJ18" s="4" t="e">
        <f>CLEAN(TRIM(MID(A18,AH18,AI18-AH18)))</f>
        <v>#VALUE!</v>
      </c>
      <c r="AK18" s="4" t="e">
        <f>FIND("Applicants",A18)+LEN("Applicants")</f>
        <v>#VALUE!</v>
      </c>
      <c r="AL18" s="4" t="e">
        <f>FIND("United States Patent and Trademark Office 
United States Patent and Trademark Office 
 Browse By Topic",A18,AK18)</f>
        <v>#VALUE!</v>
      </c>
      <c r="AM18" s="4" t="e">
        <f>TRIM(CLEAN(MID(A18,AK18,AL18-AK18)))</f>
        <v>#VALUE!</v>
      </c>
      <c r="AN18" s="4" t="e">
        <f>FIND("Assignee for publication",A18)+LEN("Assignee for publication")</f>
        <v>#VALUE!</v>
      </c>
      <c r="AO18" s="4" t="e">
        <f>FIND("Confirmation #",A18,AN18)</f>
        <v>#VALUE!</v>
      </c>
      <c r="AP18" s="4" t="e">
        <f>MID(A18,AN18,AO18-AN18)</f>
        <v>#VALUE!</v>
      </c>
      <c r="AQ18" s="4" t="e">
        <f>FIND("Inventors",A18)+LEN("Inventors")</f>
        <v>#VALUE!</v>
      </c>
      <c r="AR18" s="4" t="e">
        <f>FIND("Applicants",A18,AQ18)</f>
        <v>#VALUE!</v>
      </c>
      <c r="AS18" s="4" t="e">
        <f>FIND("Show all inventors",A18)</f>
        <v>#VALUE!</v>
      </c>
      <c r="AT18" s="4" t="str">
        <f>IFERROR(MID(A18,AS18,24),"")</f>
        <v/>
      </c>
      <c r="AU18" s="7" t="e">
        <f>CLEAN(TRIM(MID(A18,AQ18,AR18-AQ18)))</f>
        <v>#VALUE!</v>
      </c>
      <c r="AV18" s="4" t="e">
        <f>FIND("Assignments found",E18)-3</f>
        <v>#VALUE!</v>
      </c>
      <c r="AW18" s="4" t="e">
        <f>FIND("Application #",E18)+LEN("Application #")</f>
        <v>#VALUE!</v>
      </c>
      <c r="AX18" s="4" t="e">
        <f>FIND("Confirmation #",E18)</f>
        <v>#VALUE!</v>
      </c>
      <c r="AY18" s="4" t="e">
        <f>CLEAN(SUBSTITUTE(MID(E18,AW18,AX18-AW18)," ",""))</f>
        <v>#VALUE!</v>
      </c>
      <c r="AZ18" s="3" t="e">
        <f>AY18=J18</f>
        <v>#VALUE!</v>
      </c>
      <c r="BA18" s="4" t="e">
        <f>TRIM(CLEAN(MID(E18,AV18,LEN("11 Assignments found"))))</f>
        <v>#VALUE!</v>
      </c>
      <c r="BB18" s="4" t="e">
        <f>FIND("Conveyance ",E18)+LEN("Conveyance ")</f>
        <v>#VALUE!</v>
      </c>
      <c r="BC18" s="4" t="e">
        <f>FIND("Assignors 
Execution date ",E18,BB18)</f>
        <v>#VALUE!</v>
      </c>
      <c r="BD18" s="4" t="e">
        <f>MID(E18,BB18,BC18-BB18)</f>
        <v>#VALUE!</v>
      </c>
      <c r="BE18" s="4" t="e">
        <f t="shared" si="2"/>
        <v>#VALUE!</v>
      </c>
      <c r="BF18" s="4" t="e">
        <f t="shared" si="3"/>
        <v>#VALUE!</v>
      </c>
      <c r="BG18" s="4" t="e">
        <f>IF(BA18="1 Assignments Found",FIND("Assignee",E18,AV18)+LEN("Assignee"),"")</f>
        <v>#VALUE!</v>
      </c>
      <c r="BH18" s="4" t="e">
        <f>IF(BA18="1 Assignments Found",FIND("5 per page ",E18),"")</f>
        <v>#VALUE!</v>
      </c>
      <c r="BI18" s="4" t="str">
        <f t="shared" si="7"/>
        <v/>
      </c>
      <c r="BJ18" s="4">
        <f t="shared" si="8"/>
        <v>0</v>
      </c>
      <c r="BK18" s="4" t="str">
        <f t="shared" si="9"/>
        <v/>
      </c>
      <c r="BL18" s="4" t="e">
        <f t="shared" si="10"/>
        <v>#VALUE!</v>
      </c>
      <c r="BM18" s="4" t="e">
        <f t="shared" si="11"/>
        <v>#VALUE!</v>
      </c>
      <c r="BN18" s="7" t="e">
        <f t="shared" si="12"/>
        <v>#VALUE!</v>
      </c>
      <c r="BO18" s="4" t="e">
        <f t="shared" si="13"/>
        <v>#VALUE!</v>
      </c>
      <c r="BP18" s="4" t="e">
        <f t="shared" si="14"/>
        <v>#VALUE!</v>
      </c>
      <c r="BQ18" s="7" t="e">
        <f t="shared" si="4"/>
        <v>#VALUE!</v>
      </c>
    </row>
    <row r="19" spans="1:69" ht="15" customHeight="1" x14ac:dyDescent="0.3">
      <c r="A19" s="5"/>
      <c r="B19" s="5"/>
      <c r="C19" s="5"/>
      <c r="D19" s="5"/>
      <c r="F19" s="6" t="s">
        <v>17</v>
      </c>
      <c r="G19" s="4" t="e">
        <f t="shared" si="15"/>
        <v>#VALUE!</v>
      </c>
      <c r="H19" s="4" t="e">
        <f t="shared" si="16"/>
        <v>#VALUE!</v>
      </c>
      <c r="I19" s="4" t="str">
        <f t="shared" si="5"/>
        <v/>
      </c>
      <c r="J19" s="4" t="e">
        <f>CLEAN(SUBSTITUTE(MID(A19,G19,H19-G19)," ",""))</f>
        <v>#VALUE!</v>
      </c>
      <c r="K19" s="4" t="e">
        <f>FIND("Filing or 371 (c) date",A19)+LEN("Filing or 371 (c) date")</f>
        <v>#VALUE!</v>
      </c>
      <c r="L19" s="4" t="e">
        <f>FIND("Status",A19,K19)</f>
        <v>#VALUE!</v>
      </c>
      <c r="M19" s="4" t="e">
        <f>TRIM(CLEAN(MID(A19,K19,L19-K19)))</f>
        <v>#VALUE!</v>
      </c>
      <c r="N19" s="4" t="e">
        <f>FIND("Patent #",A19)+LEN("Patent #")</f>
        <v>#VALUE!</v>
      </c>
      <c r="O19" s="4" t="e">
        <f>FIND("Filing or 371 (c) date",A19)</f>
        <v>#VALUE!</v>
      </c>
      <c r="P19" s="4" t="e">
        <f>MID(A19,N19,O19-N19)</f>
        <v>#VALUE!</v>
      </c>
      <c r="Q19" s="4" t="e">
        <f t="shared" si="6"/>
        <v>#VALUE!</v>
      </c>
      <c r="R19" s="4" t="e">
        <f>CLEAN(SUBSTITUTE(MID(P19,1,FIND("open",P19)-1)," ",""))</f>
        <v>#VALUE!</v>
      </c>
      <c r="S19" s="4" t="e">
        <f>FIND("open_in_new",P19)+LEN("open_in_new")</f>
        <v>#VALUE!</v>
      </c>
      <c r="T19" s="4" t="e">
        <f>FIND("-",P19,S19)</f>
        <v>#VALUE!</v>
      </c>
      <c r="U19" s="4" t="e">
        <f>CLEAN(SUBSTITUTE(MID(P19,S19,T19-S19)," ",""))</f>
        <v>#VALUE!</v>
      </c>
      <c r="V19" s="4" t="e">
        <f>RIGHT(CLEAN(SUBSTITUTE(P19," ","")),10)</f>
        <v>#VALUE!</v>
      </c>
      <c r="W19" s="4" t="e">
        <f>FIND("Status",A19,K19)+LEN("Status")</f>
        <v>#VALUE!</v>
      </c>
      <c r="X19" s="4" t="e">
        <f>FIND("Application Data 
Documents &amp; Transactions",A19)</f>
        <v>#VALUE!</v>
      </c>
      <c r="Y19" s="4" t="e">
        <f>MID(A19,W19,(X19-11)-W19)</f>
        <v>#VALUE!</v>
      </c>
      <c r="Z19" s="4" t="e">
        <f t="shared" si="0"/>
        <v>#VALUE!</v>
      </c>
      <c r="AA19" s="4" t="e">
        <f>FIND("Earliest publication #",A19)+LEN("Earliest publication #
")</f>
        <v>#VALUE!</v>
      </c>
      <c r="AB19" s="4" t="e">
        <f>FIND("Earliest publication date",A19,AA19)</f>
        <v>#VALUE!</v>
      </c>
      <c r="AC19" s="4" t="e">
        <f>CLEAN(TRIM(MID(A19,AA19,AB19-AA19)))</f>
        <v>#VALUE!</v>
      </c>
      <c r="AD19" s="4" t="e">
        <f t="shared" si="1"/>
        <v>#VALUE!</v>
      </c>
      <c r="AE19" s="4" t="e">
        <f>FIND("Earliest publication date",A19,AA19)+LEN("Earliest publication date")</f>
        <v>#VALUE!</v>
      </c>
      <c r="AF19" s="4" t="e">
        <f>FIND("Assignee for publication",A19)</f>
        <v>#VALUE!</v>
      </c>
      <c r="AG19" s="4" t="e">
        <f>CLEAN(SUBSTITUTE(MID(A19,AE19,AF19-AE19)," ",""))</f>
        <v>#VALUE!</v>
      </c>
      <c r="AH19" s="4" t="e">
        <f>FIND("Entity status",A19)+LEN("Entity status")</f>
        <v>#VALUE!</v>
      </c>
      <c r="AI19" s="4" t="e">
        <f>FIND("Earliest publication #",A19,AH19)</f>
        <v>#VALUE!</v>
      </c>
      <c r="AJ19" s="4" t="e">
        <f>CLEAN(TRIM(MID(A19,AH19,AI19-AH19)))</f>
        <v>#VALUE!</v>
      </c>
      <c r="AK19" s="4" t="e">
        <f>FIND("Applicants",A19)+LEN("Applicants")</f>
        <v>#VALUE!</v>
      </c>
      <c r="AL19" s="4" t="e">
        <f>FIND("United States Patent and Trademark Office 
United States Patent and Trademark Office 
 Browse By Topic",A19,AK19)</f>
        <v>#VALUE!</v>
      </c>
      <c r="AM19" s="4" t="e">
        <f>TRIM(CLEAN(MID(A19,AK19,AL19-AK19)))</f>
        <v>#VALUE!</v>
      </c>
      <c r="AN19" s="4" t="e">
        <f>FIND("Assignee for publication",A19)+LEN("Assignee for publication")</f>
        <v>#VALUE!</v>
      </c>
      <c r="AO19" s="4" t="e">
        <f>FIND("Confirmation #",A19,AN19)</f>
        <v>#VALUE!</v>
      </c>
      <c r="AP19" s="4" t="e">
        <f>MID(A19,AN19,AO19-AN19)</f>
        <v>#VALUE!</v>
      </c>
      <c r="AQ19" s="4" t="e">
        <f>FIND("Inventors",A19)+LEN("Inventors")</f>
        <v>#VALUE!</v>
      </c>
      <c r="AR19" s="4" t="e">
        <f>FIND("Applicants",A19,AQ19)</f>
        <v>#VALUE!</v>
      </c>
      <c r="AS19" s="4" t="e">
        <f>FIND("Show all inventors",A19)</f>
        <v>#VALUE!</v>
      </c>
      <c r="AT19" s="4" t="str">
        <f>IFERROR(MID(A19,AS19,24),"")</f>
        <v/>
      </c>
      <c r="AU19" s="7" t="e">
        <f>CLEAN(TRIM(MID(A19,AQ19,AR19-AQ19)))</f>
        <v>#VALUE!</v>
      </c>
      <c r="AV19" s="4" t="e">
        <f>FIND("Assignments found",E19)-3</f>
        <v>#VALUE!</v>
      </c>
      <c r="AW19" s="4" t="e">
        <f>FIND("Application #",E19)+LEN("Application #")</f>
        <v>#VALUE!</v>
      </c>
      <c r="AX19" s="4" t="e">
        <f>FIND("Confirmation #",E19)</f>
        <v>#VALUE!</v>
      </c>
      <c r="AY19" s="4" t="e">
        <f>CLEAN(SUBSTITUTE(MID(E19,AW19,AX19-AW19)," ",""))</f>
        <v>#VALUE!</v>
      </c>
      <c r="AZ19" s="3" t="e">
        <f>AY19=J19</f>
        <v>#VALUE!</v>
      </c>
      <c r="BA19" s="4" t="e">
        <f>TRIM(CLEAN(MID(E19,AV19,LEN("11 Assignments found"))))</f>
        <v>#VALUE!</v>
      </c>
      <c r="BB19" s="4" t="e">
        <f>FIND("Conveyance ",E19)+LEN("Conveyance ")</f>
        <v>#VALUE!</v>
      </c>
      <c r="BC19" s="4" t="e">
        <f>FIND("Assignors 
Execution date ",E19,BB19)</f>
        <v>#VALUE!</v>
      </c>
      <c r="BD19" s="4" t="e">
        <f>MID(E19,BB19,BC19-BB19)</f>
        <v>#VALUE!</v>
      </c>
      <c r="BE19" s="4" t="e">
        <f t="shared" si="2"/>
        <v>#VALUE!</v>
      </c>
      <c r="BF19" s="4" t="e">
        <f t="shared" si="3"/>
        <v>#VALUE!</v>
      </c>
      <c r="BG19" s="4" t="e">
        <f>IF(BA19="1 Assignments Found",FIND("Assignee",E19,AV19)+LEN("Assignee"),"")</f>
        <v>#VALUE!</v>
      </c>
      <c r="BH19" s="4" t="e">
        <f>IF(BA19="1 Assignments Found",FIND("5 per page ",E19),"")</f>
        <v>#VALUE!</v>
      </c>
      <c r="BI19" s="4" t="str">
        <f t="shared" si="7"/>
        <v/>
      </c>
      <c r="BJ19" s="4">
        <f t="shared" si="8"/>
        <v>0</v>
      </c>
      <c r="BK19" s="4" t="str">
        <f t="shared" si="9"/>
        <v/>
      </c>
      <c r="BL19" s="4" t="e">
        <f t="shared" si="10"/>
        <v>#VALUE!</v>
      </c>
      <c r="BM19" s="4" t="e">
        <f t="shared" si="11"/>
        <v>#VALUE!</v>
      </c>
      <c r="BN19" s="7" t="e">
        <f t="shared" si="12"/>
        <v>#VALUE!</v>
      </c>
      <c r="BO19" s="4" t="e">
        <f t="shared" si="13"/>
        <v>#VALUE!</v>
      </c>
      <c r="BP19" s="4" t="e">
        <f t="shared" si="14"/>
        <v>#VALUE!</v>
      </c>
      <c r="BQ19" s="7" t="e">
        <f t="shared" si="4"/>
        <v>#VALUE!</v>
      </c>
    </row>
    <row r="20" spans="1:69" ht="15" customHeight="1" x14ac:dyDescent="0.3">
      <c r="A20" s="5"/>
      <c r="B20" s="5"/>
      <c r="C20" s="5"/>
      <c r="D20" s="5"/>
      <c r="F20" s="6" t="s">
        <v>17</v>
      </c>
      <c r="G20" s="4" t="e">
        <f t="shared" si="15"/>
        <v>#VALUE!</v>
      </c>
      <c r="H20" s="4" t="e">
        <f t="shared" si="16"/>
        <v>#VALUE!</v>
      </c>
      <c r="I20" s="4" t="str">
        <f t="shared" si="5"/>
        <v/>
      </c>
      <c r="J20" s="4" t="e">
        <f>CLEAN(SUBSTITUTE(MID(A20,G20,H20-G20)," ",""))</f>
        <v>#VALUE!</v>
      </c>
      <c r="K20" s="4" t="e">
        <f>FIND("Filing or 371 (c) date",A20)+LEN("Filing or 371 (c) date")</f>
        <v>#VALUE!</v>
      </c>
      <c r="L20" s="4" t="e">
        <f>FIND("Status",A20,K20)</f>
        <v>#VALUE!</v>
      </c>
      <c r="M20" s="4" t="e">
        <f>TRIM(CLEAN(MID(A20,K20,L20-K20)))</f>
        <v>#VALUE!</v>
      </c>
      <c r="N20" s="4" t="e">
        <f>FIND("Patent #",A20)+LEN("Patent #")</f>
        <v>#VALUE!</v>
      </c>
      <c r="O20" s="4" t="e">
        <f>FIND("Filing or 371 (c) date",A20)</f>
        <v>#VALUE!</v>
      </c>
      <c r="P20" s="4" t="e">
        <f>MID(A20,N20,O20-N20)</f>
        <v>#VALUE!</v>
      </c>
      <c r="Q20" s="4" t="e">
        <f t="shared" si="6"/>
        <v>#VALUE!</v>
      </c>
      <c r="R20" s="4" t="e">
        <f>CLEAN(SUBSTITUTE(MID(P20,1,FIND("open",P20)-1)," ",""))</f>
        <v>#VALUE!</v>
      </c>
      <c r="S20" s="4" t="e">
        <f>FIND("open_in_new",P20)+LEN("open_in_new")</f>
        <v>#VALUE!</v>
      </c>
      <c r="T20" s="4" t="e">
        <f>FIND("-",P20,S20)</f>
        <v>#VALUE!</v>
      </c>
      <c r="U20" s="4" t="e">
        <f>CLEAN(SUBSTITUTE(MID(P20,S20,T20-S20)," ",""))</f>
        <v>#VALUE!</v>
      </c>
      <c r="V20" s="4" t="e">
        <f>RIGHT(CLEAN(SUBSTITUTE(P20," ","")),10)</f>
        <v>#VALUE!</v>
      </c>
      <c r="W20" s="4" t="e">
        <f>FIND("Status",A20,K20)+LEN("Status")</f>
        <v>#VALUE!</v>
      </c>
      <c r="X20" s="4" t="e">
        <f>FIND("Application Data 
Documents &amp; Transactions",A20)</f>
        <v>#VALUE!</v>
      </c>
      <c r="Y20" s="4" t="e">
        <f>MID(A20,W20,(X20-11)-W20)</f>
        <v>#VALUE!</v>
      </c>
      <c r="Z20" s="4" t="e">
        <f t="shared" si="0"/>
        <v>#VALUE!</v>
      </c>
      <c r="AA20" s="4" t="e">
        <f>FIND("Earliest publication #",A20)+LEN("Earliest publication #
")</f>
        <v>#VALUE!</v>
      </c>
      <c r="AB20" s="4" t="e">
        <f>FIND("Earliest publication date",A20,AA20)</f>
        <v>#VALUE!</v>
      </c>
      <c r="AC20" s="4" t="e">
        <f>CLEAN(TRIM(MID(A20,AA20,AB20-AA20)))</f>
        <v>#VALUE!</v>
      </c>
      <c r="AD20" s="4" t="e">
        <f t="shared" si="1"/>
        <v>#VALUE!</v>
      </c>
      <c r="AE20" s="4" t="e">
        <f>FIND("Earliest publication date",A20,AA20)+LEN("Earliest publication date")</f>
        <v>#VALUE!</v>
      </c>
      <c r="AF20" s="4" t="e">
        <f>FIND("Assignee for publication",A20)</f>
        <v>#VALUE!</v>
      </c>
      <c r="AG20" s="4" t="e">
        <f>CLEAN(SUBSTITUTE(MID(A20,AE20,AF20-AE20)," ",""))</f>
        <v>#VALUE!</v>
      </c>
      <c r="AH20" s="4" t="e">
        <f>FIND("Entity status",A20)+LEN("Entity status")</f>
        <v>#VALUE!</v>
      </c>
      <c r="AI20" s="4" t="e">
        <f>FIND("Earliest publication #",A20,AH20)</f>
        <v>#VALUE!</v>
      </c>
      <c r="AJ20" s="4" t="e">
        <f>CLEAN(TRIM(MID(A20,AH20,AI20-AH20)))</f>
        <v>#VALUE!</v>
      </c>
      <c r="AK20" s="4" t="e">
        <f>FIND("Applicants",A20)+LEN("Applicants")</f>
        <v>#VALUE!</v>
      </c>
      <c r="AL20" s="4" t="e">
        <f>FIND("United States Patent and Trademark Office 
United States Patent and Trademark Office 
 Browse By Topic",A20,AK20)</f>
        <v>#VALUE!</v>
      </c>
      <c r="AM20" s="4" t="e">
        <f>TRIM(CLEAN(MID(A20,AK20,AL20-AK20)))</f>
        <v>#VALUE!</v>
      </c>
      <c r="AN20" s="4" t="e">
        <f>FIND("Assignee for publication",A20)+LEN("Assignee for publication")</f>
        <v>#VALUE!</v>
      </c>
      <c r="AO20" s="4" t="e">
        <f>FIND("Confirmation #",A20,AN20)</f>
        <v>#VALUE!</v>
      </c>
      <c r="AP20" s="4" t="e">
        <f>MID(A20,AN20,AO20-AN20)</f>
        <v>#VALUE!</v>
      </c>
      <c r="AQ20" s="4" t="e">
        <f>FIND("Inventors",A20)+LEN("Inventors")</f>
        <v>#VALUE!</v>
      </c>
      <c r="AR20" s="4" t="e">
        <f>FIND("Applicants",A20,AQ20)</f>
        <v>#VALUE!</v>
      </c>
      <c r="AS20" s="4" t="e">
        <f>FIND("Show all inventors",A20)</f>
        <v>#VALUE!</v>
      </c>
      <c r="AT20" s="4" t="str">
        <f>IFERROR(MID(A20,AS20,24),"")</f>
        <v/>
      </c>
      <c r="AU20" s="7" t="e">
        <f>CLEAN(TRIM(MID(A20,AQ20,AR20-AQ20)))</f>
        <v>#VALUE!</v>
      </c>
      <c r="AV20" s="4" t="e">
        <f>FIND("Assignments found",E20)-3</f>
        <v>#VALUE!</v>
      </c>
      <c r="AW20" s="4" t="e">
        <f>FIND("Application #",E20)+LEN("Application #")</f>
        <v>#VALUE!</v>
      </c>
      <c r="AX20" s="4" t="e">
        <f>FIND("Confirmation #",E20)</f>
        <v>#VALUE!</v>
      </c>
      <c r="AY20" s="4" t="e">
        <f>CLEAN(SUBSTITUTE(MID(E20,AW20,AX20-AW20)," ",""))</f>
        <v>#VALUE!</v>
      </c>
      <c r="AZ20" s="3" t="e">
        <f>AY20=J20</f>
        <v>#VALUE!</v>
      </c>
      <c r="BA20" s="4" t="e">
        <f>TRIM(CLEAN(MID(E20,AV20,LEN("11 Assignments found"))))</f>
        <v>#VALUE!</v>
      </c>
      <c r="BB20" s="4" t="e">
        <f>FIND("Conveyance ",E20)+LEN("Conveyance ")</f>
        <v>#VALUE!</v>
      </c>
      <c r="BC20" s="4" t="e">
        <f>FIND("Assignors 
Execution date ",E20,BB20)</f>
        <v>#VALUE!</v>
      </c>
      <c r="BD20" s="4" t="e">
        <f>MID(E20,BB20,BC20-BB20)</f>
        <v>#VALUE!</v>
      </c>
      <c r="BE20" s="4" t="e">
        <f t="shared" si="2"/>
        <v>#VALUE!</v>
      </c>
      <c r="BF20" s="4" t="e">
        <f t="shared" si="3"/>
        <v>#VALUE!</v>
      </c>
      <c r="BG20" s="4" t="e">
        <f>IF(BA20="1 Assignments Found",FIND("Assignee",E20,AV20)+LEN("Assignee"),"")</f>
        <v>#VALUE!</v>
      </c>
      <c r="BH20" s="4" t="e">
        <f>IF(BA20="1 Assignments Found",FIND("5 per page ",E20),"")</f>
        <v>#VALUE!</v>
      </c>
      <c r="BI20" s="4" t="str">
        <f t="shared" si="7"/>
        <v/>
      </c>
      <c r="BJ20" s="4">
        <f t="shared" si="8"/>
        <v>0</v>
      </c>
      <c r="BK20" s="4" t="str">
        <f t="shared" si="9"/>
        <v/>
      </c>
      <c r="BL20" s="4" t="e">
        <f t="shared" si="10"/>
        <v>#VALUE!</v>
      </c>
      <c r="BM20" s="4" t="e">
        <f t="shared" si="11"/>
        <v>#VALUE!</v>
      </c>
      <c r="BN20" s="7" t="e">
        <f t="shared" si="12"/>
        <v>#VALUE!</v>
      </c>
      <c r="BO20" s="4" t="e">
        <f t="shared" si="13"/>
        <v>#VALUE!</v>
      </c>
      <c r="BP20" s="4" t="e">
        <f t="shared" si="14"/>
        <v>#VALUE!</v>
      </c>
      <c r="BQ20" s="7" t="e">
        <f t="shared" si="4"/>
        <v>#VALUE!</v>
      </c>
    </row>
    <row r="21" spans="1:69" ht="15" customHeight="1" x14ac:dyDescent="0.3">
      <c r="A21" s="5"/>
      <c r="B21" s="5"/>
      <c r="C21" s="5"/>
      <c r="D21" s="5"/>
      <c r="F21" s="6" t="s">
        <v>17</v>
      </c>
      <c r="G21" s="4" t="e">
        <f t="shared" si="15"/>
        <v>#VALUE!</v>
      </c>
      <c r="H21" s="4" t="e">
        <f t="shared" si="16"/>
        <v>#VALUE!</v>
      </c>
      <c r="I21" s="4" t="str">
        <f t="shared" si="5"/>
        <v/>
      </c>
      <c r="J21" s="4" t="e">
        <f>CLEAN(SUBSTITUTE(MID(A21,G21,H21-G21)," ",""))</f>
        <v>#VALUE!</v>
      </c>
      <c r="K21" s="4" t="e">
        <f>FIND("Filing or 371 (c) date",A21)+LEN("Filing or 371 (c) date")</f>
        <v>#VALUE!</v>
      </c>
      <c r="L21" s="4" t="e">
        <f>FIND("Status",A21,K21)</f>
        <v>#VALUE!</v>
      </c>
      <c r="M21" s="4" t="e">
        <f>TRIM(CLEAN(MID(A21,K21,L21-K21)))</f>
        <v>#VALUE!</v>
      </c>
      <c r="N21" s="4" t="e">
        <f>FIND("Patent #",A21)+LEN("Patent #")</f>
        <v>#VALUE!</v>
      </c>
      <c r="O21" s="4" t="e">
        <f>FIND("Filing or 371 (c) date",A21)</f>
        <v>#VALUE!</v>
      </c>
      <c r="P21" s="4" t="e">
        <f>MID(A21,N21,O21-N21)</f>
        <v>#VALUE!</v>
      </c>
      <c r="Q21" s="4" t="e">
        <f t="shared" si="6"/>
        <v>#VALUE!</v>
      </c>
      <c r="R21" s="4" t="e">
        <f>CLEAN(SUBSTITUTE(MID(P21,1,FIND("open",P21)-1)," ",""))</f>
        <v>#VALUE!</v>
      </c>
      <c r="S21" s="4" t="e">
        <f>FIND("open_in_new",P21)+LEN("open_in_new")</f>
        <v>#VALUE!</v>
      </c>
      <c r="T21" s="4" t="e">
        <f>FIND("-",P21,S21)</f>
        <v>#VALUE!</v>
      </c>
      <c r="U21" s="4" t="e">
        <f>CLEAN(SUBSTITUTE(MID(P21,S21,T21-S21)," ",""))</f>
        <v>#VALUE!</v>
      </c>
      <c r="V21" s="4" t="e">
        <f>RIGHT(CLEAN(SUBSTITUTE(P21," ","")),10)</f>
        <v>#VALUE!</v>
      </c>
      <c r="W21" s="4" t="e">
        <f>FIND("Status",A21,K21)+LEN("Status")</f>
        <v>#VALUE!</v>
      </c>
      <c r="X21" s="4" t="e">
        <f>FIND("Application Data 
Documents &amp; Transactions",A21)</f>
        <v>#VALUE!</v>
      </c>
      <c r="Y21" s="4" t="e">
        <f>MID(A21,W21,(X21-11)-W21)</f>
        <v>#VALUE!</v>
      </c>
      <c r="Z21" s="4" t="e">
        <f t="shared" si="0"/>
        <v>#VALUE!</v>
      </c>
      <c r="AA21" s="4" t="e">
        <f>FIND("Earliest publication #",A21)+LEN("Earliest publication #
")</f>
        <v>#VALUE!</v>
      </c>
      <c r="AB21" s="4" t="e">
        <f>FIND("Earliest publication date",A21,AA21)</f>
        <v>#VALUE!</v>
      </c>
      <c r="AC21" s="4" t="e">
        <f>CLEAN(TRIM(MID(A21,AA21,AB21-AA21)))</f>
        <v>#VALUE!</v>
      </c>
      <c r="AD21" s="4" t="e">
        <f t="shared" si="1"/>
        <v>#VALUE!</v>
      </c>
      <c r="AE21" s="4" t="e">
        <f>FIND("Earliest publication date",A21,AA21)+LEN("Earliest publication date")</f>
        <v>#VALUE!</v>
      </c>
      <c r="AF21" s="4" t="e">
        <f>FIND("Assignee for publication",A21)</f>
        <v>#VALUE!</v>
      </c>
      <c r="AG21" s="4" t="e">
        <f>CLEAN(SUBSTITUTE(MID(A21,AE21,AF21-AE21)," ",""))</f>
        <v>#VALUE!</v>
      </c>
      <c r="AH21" s="4" t="e">
        <f>FIND("Entity status",A21)+LEN("Entity status")</f>
        <v>#VALUE!</v>
      </c>
      <c r="AI21" s="4" t="e">
        <f>FIND("Earliest publication #",A21,AH21)</f>
        <v>#VALUE!</v>
      </c>
      <c r="AJ21" s="4" t="e">
        <f>CLEAN(TRIM(MID(A21,AH21,AI21-AH21)))</f>
        <v>#VALUE!</v>
      </c>
      <c r="AK21" s="4" t="e">
        <f>FIND("Applicants",A21)+LEN("Applicants")</f>
        <v>#VALUE!</v>
      </c>
      <c r="AL21" s="4" t="e">
        <f>FIND("United States Patent and Trademark Office 
United States Patent and Trademark Office 
 Browse By Topic",A21,AK21)</f>
        <v>#VALUE!</v>
      </c>
      <c r="AM21" s="4" t="e">
        <f>TRIM(CLEAN(MID(A21,AK21,AL21-AK21)))</f>
        <v>#VALUE!</v>
      </c>
      <c r="AN21" s="4" t="e">
        <f>FIND("Assignee for publication",A21)+LEN("Assignee for publication")</f>
        <v>#VALUE!</v>
      </c>
      <c r="AO21" s="4" t="e">
        <f>FIND("Confirmation #",A21,AN21)</f>
        <v>#VALUE!</v>
      </c>
      <c r="AP21" s="4" t="e">
        <f>MID(A21,AN21,AO21-AN21)</f>
        <v>#VALUE!</v>
      </c>
      <c r="AQ21" s="4" t="e">
        <f>FIND("Inventors",A21)+LEN("Inventors")</f>
        <v>#VALUE!</v>
      </c>
      <c r="AR21" s="4" t="e">
        <f>FIND("Applicants",A21,AQ21)</f>
        <v>#VALUE!</v>
      </c>
      <c r="AS21" s="4" t="e">
        <f>FIND("Show all inventors",A21)</f>
        <v>#VALUE!</v>
      </c>
      <c r="AT21" s="4" t="str">
        <f>IFERROR(MID(A21,AS21,24),"")</f>
        <v/>
      </c>
      <c r="AU21" s="7" t="e">
        <f>CLEAN(TRIM(MID(A21,AQ21,AR21-AQ21)))</f>
        <v>#VALUE!</v>
      </c>
      <c r="AV21" s="4" t="e">
        <f>FIND("Assignments found",E21)-3</f>
        <v>#VALUE!</v>
      </c>
      <c r="AW21" s="4" t="e">
        <f>FIND("Application #",E21)+LEN("Application #")</f>
        <v>#VALUE!</v>
      </c>
      <c r="AX21" s="4" t="e">
        <f>FIND("Confirmation #",E21)</f>
        <v>#VALUE!</v>
      </c>
      <c r="AY21" s="4" t="e">
        <f>CLEAN(SUBSTITUTE(MID(E21,AW21,AX21-AW21)," ",""))</f>
        <v>#VALUE!</v>
      </c>
      <c r="AZ21" s="3" t="e">
        <f>AY21=J21</f>
        <v>#VALUE!</v>
      </c>
      <c r="BA21" s="4" t="e">
        <f>TRIM(CLEAN(MID(E21,AV21,LEN("11 Assignments found"))))</f>
        <v>#VALUE!</v>
      </c>
      <c r="BB21" s="4" t="e">
        <f>FIND("Conveyance ",E21)+LEN("Conveyance ")</f>
        <v>#VALUE!</v>
      </c>
      <c r="BC21" s="4" t="e">
        <f>FIND("Assignors 
Execution date ",E21,BB21)</f>
        <v>#VALUE!</v>
      </c>
      <c r="BD21" s="4" t="e">
        <f>MID(E21,BB21,BC21-BB21)</f>
        <v>#VALUE!</v>
      </c>
      <c r="BE21" s="4" t="e">
        <f t="shared" si="2"/>
        <v>#VALUE!</v>
      </c>
      <c r="BF21" s="4" t="e">
        <f t="shared" si="3"/>
        <v>#VALUE!</v>
      </c>
      <c r="BG21" s="4" t="e">
        <f>IF(BA21="1 Assignments Found",FIND("Assignee",E21,AV21)+LEN("Assignee"),"")</f>
        <v>#VALUE!</v>
      </c>
      <c r="BH21" s="4" t="e">
        <f>IF(BA21="1 Assignments Found",FIND("5 per page ",E21),"")</f>
        <v>#VALUE!</v>
      </c>
      <c r="BI21" s="4" t="str">
        <f t="shared" si="7"/>
        <v/>
      </c>
      <c r="BJ21" s="4">
        <f t="shared" si="8"/>
        <v>0</v>
      </c>
      <c r="BK21" s="4" t="str">
        <f t="shared" si="9"/>
        <v/>
      </c>
      <c r="BL21" s="4" t="e">
        <f t="shared" si="10"/>
        <v>#VALUE!</v>
      </c>
      <c r="BM21" s="4" t="e">
        <f t="shared" si="11"/>
        <v>#VALUE!</v>
      </c>
      <c r="BN21" s="7" t="e">
        <f t="shared" si="12"/>
        <v>#VALUE!</v>
      </c>
      <c r="BO21" s="4" t="e">
        <f t="shared" si="13"/>
        <v>#VALUE!</v>
      </c>
      <c r="BP21" s="4" t="e">
        <f t="shared" si="14"/>
        <v>#VALUE!</v>
      </c>
      <c r="BQ21" s="7" t="e">
        <f t="shared" si="4"/>
        <v>#VALUE!</v>
      </c>
    </row>
    <row r="22" spans="1:69" ht="15" customHeight="1" x14ac:dyDescent="0.3">
      <c r="A22" s="5"/>
      <c r="B22" s="5"/>
      <c r="C22" s="5"/>
      <c r="D22" s="5"/>
      <c r="F22" s="6" t="s">
        <v>17</v>
      </c>
      <c r="G22" s="4" t="e">
        <f t="shared" si="15"/>
        <v>#VALUE!</v>
      </c>
      <c r="H22" s="4" t="e">
        <f t="shared" si="16"/>
        <v>#VALUE!</v>
      </c>
      <c r="I22" s="4" t="str">
        <f t="shared" si="5"/>
        <v/>
      </c>
      <c r="J22" s="4" t="e">
        <f>CLEAN(SUBSTITUTE(MID(A22,G22,H22-G22)," ",""))</f>
        <v>#VALUE!</v>
      </c>
      <c r="K22" s="4" t="e">
        <f>FIND("Filing or 371 (c) date",A22)+LEN("Filing or 371 (c) date")</f>
        <v>#VALUE!</v>
      </c>
      <c r="L22" s="4" t="e">
        <f>FIND("Status",A22,K22)</f>
        <v>#VALUE!</v>
      </c>
      <c r="M22" s="4" t="e">
        <f>TRIM(CLEAN(MID(A22,K22,L22-K22)))</f>
        <v>#VALUE!</v>
      </c>
      <c r="N22" s="4" t="e">
        <f>FIND("Patent #",A22)+LEN("Patent #")</f>
        <v>#VALUE!</v>
      </c>
      <c r="O22" s="4" t="e">
        <f>FIND("Filing or 371 (c) date",A22)</f>
        <v>#VALUE!</v>
      </c>
      <c r="P22" s="4" t="e">
        <f>MID(A22,N22,O22-N22)</f>
        <v>#VALUE!</v>
      </c>
      <c r="Q22" s="4" t="e">
        <f t="shared" si="6"/>
        <v>#VALUE!</v>
      </c>
      <c r="R22" s="4" t="e">
        <f>CLEAN(SUBSTITUTE(MID(P22,1,FIND("open",P22)-1)," ",""))</f>
        <v>#VALUE!</v>
      </c>
      <c r="S22" s="4" t="e">
        <f>FIND("open_in_new",P22)+LEN("open_in_new")</f>
        <v>#VALUE!</v>
      </c>
      <c r="T22" s="4" t="e">
        <f>FIND("-",P22,S22)</f>
        <v>#VALUE!</v>
      </c>
      <c r="U22" s="4" t="e">
        <f>CLEAN(SUBSTITUTE(MID(P22,S22,T22-S22)," ",""))</f>
        <v>#VALUE!</v>
      </c>
      <c r="V22" s="4" t="e">
        <f>RIGHT(CLEAN(SUBSTITUTE(P22," ","")),10)</f>
        <v>#VALUE!</v>
      </c>
      <c r="W22" s="4" t="e">
        <f>FIND("Status",A22,K22)+LEN("Status")</f>
        <v>#VALUE!</v>
      </c>
      <c r="X22" s="4" t="e">
        <f>FIND("Application Data 
Documents &amp; Transactions",A22)</f>
        <v>#VALUE!</v>
      </c>
      <c r="Y22" s="4" t="e">
        <f>MID(A22,W22,(X22-11)-W22)</f>
        <v>#VALUE!</v>
      </c>
      <c r="Z22" s="4" t="e">
        <f t="shared" si="0"/>
        <v>#VALUE!</v>
      </c>
      <c r="AA22" s="4" t="e">
        <f>FIND("Earliest publication #",A22)+LEN("Earliest publication #
")</f>
        <v>#VALUE!</v>
      </c>
      <c r="AB22" s="4" t="e">
        <f>FIND("Earliest publication date",A22,AA22)</f>
        <v>#VALUE!</v>
      </c>
      <c r="AC22" s="4" t="e">
        <f>CLEAN(TRIM(MID(A22,AA22,AB22-AA22)))</f>
        <v>#VALUE!</v>
      </c>
      <c r="AD22" s="4" t="e">
        <f t="shared" si="1"/>
        <v>#VALUE!</v>
      </c>
      <c r="AE22" s="4" t="e">
        <f>FIND("Earliest publication date",A22,AA22)+LEN("Earliest publication date")</f>
        <v>#VALUE!</v>
      </c>
      <c r="AF22" s="4" t="e">
        <f>FIND("Assignee for publication",A22)</f>
        <v>#VALUE!</v>
      </c>
      <c r="AG22" s="4" t="e">
        <f>CLEAN(SUBSTITUTE(MID(A22,AE22,AF22-AE22)," ",""))</f>
        <v>#VALUE!</v>
      </c>
      <c r="AH22" s="4" t="e">
        <f>FIND("Entity status",A22)+LEN("Entity status")</f>
        <v>#VALUE!</v>
      </c>
      <c r="AI22" s="4" t="e">
        <f>FIND("Earliest publication #",A22,AH22)</f>
        <v>#VALUE!</v>
      </c>
      <c r="AJ22" s="4" t="e">
        <f>CLEAN(TRIM(MID(A22,AH22,AI22-AH22)))</f>
        <v>#VALUE!</v>
      </c>
      <c r="AK22" s="4" t="e">
        <f>FIND("Applicants",A22)+LEN("Applicants")</f>
        <v>#VALUE!</v>
      </c>
      <c r="AL22" s="4" t="e">
        <f>FIND("United States Patent and Trademark Office 
United States Patent and Trademark Office 
 Browse By Topic",A22,AK22)</f>
        <v>#VALUE!</v>
      </c>
      <c r="AM22" s="4" t="e">
        <f>TRIM(CLEAN(MID(A22,AK22,AL22-AK22)))</f>
        <v>#VALUE!</v>
      </c>
      <c r="AN22" s="4" t="e">
        <f>FIND("Assignee for publication",A22)+LEN("Assignee for publication")</f>
        <v>#VALUE!</v>
      </c>
      <c r="AO22" s="4" t="e">
        <f>FIND("Confirmation #",A22,AN22)</f>
        <v>#VALUE!</v>
      </c>
      <c r="AP22" s="4" t="e">
        <f>MID(A22,AN22,AO22-AN22)</f>
        <v>#VALUE!</v>
      </c>
      <c r="AQ22" s="4" t="e">
        <f>FIND("Inventors",A22)+LEN("Inventors")</f>
        <v>#VALUE!</v>
      </c>
      <c r="AR22" s="4" t="e">
        <f>FIND("Applicants",A22,AQ22)</f>
        <v>#VALUE!</v>
      </c>
      <c r="AS22" s="4" t="e">
        <f>FIND("Show all inventors",A22)</f>
        <v>#VALUE!</v>
      </c>
      <c r="AT22" s="4" t="str">
        <f>IFERROR(MID(A22,AS22,24),"")</f>
        <v/>
      </c>
      <c r="AU22" s="7" t="e">
        <f>CLEAN(TRIM(MID(A22,AQ22,AR22-AQ22)))</f>
        <v>#VALUE!</v>
      </c>
      <c r="AV22" s="4" t="e">
        <f>FIND("Assignments found",E22)-3</f>
        <v>#VALUE!</v>
      </c>
      <c r="AW22" s="4" t="e">
        <f>FIND("Application #",E22)+LEN("Application #")</f>
        <v>#VALUE!</v>
      </c>
      <c r="AX22" s="4" t="e">
        <f>FIND("Confirmation #",E22)</f>
        <v>#VALUE!</v>
      </c>
      <c r="AY22" s="4" t="e">
        <f>CLEAN(SUBSTITUTE(MID(E22,AW22,AX22-AW22)," ",""))</f>
        <v>#VALUE!</v>
      </c>
      <c r="AZ22" s="3" t="e">
        <f>AY22=J22</f>
        <v>#VALUE!</v>
      </c>
      <c r="BA22" s="4" t="e">
        <f>TRIM(CLEAN(MID(E22,AV22,LEN("11 Assignments found"))))</f>
        <v>#VALUE!</v>
      </c>
      <c r="BB22" s="4" t="e">
        <f>FIND("Conveyance ",E22)+LEN("Conveyance ")</f>
        <v>#VALUE!</v>
      </c>
      <c r="BC22" s="4" t="e">
        <f>FIND("Assignors 
Execution date ",E22,BB22)</f>
        <v>#VALUE!</v>
      </c>
      <c r="BD22" s="4" t="e">
        <f>MID(E22,BB22,BC22-BB22)</f>
        <v>#VALUE!</v>
      </c>
      <c r="BE22" s="4" t="e">
        <f t="shared" si="2"/>
        <v>#VALUE!</v>
      </c>
      <c r="BF22" s="4" t="e">
        <f t="shared" si="3"/>
        <v>#VALUE!</v>
      </c>
      <c r="BG22" s="4" t="e">
        <f>IF(BA22="1 Assignments Found",FIND("Assignee",E22,AV22)+LEN("Assignee"),"")</f>
        <v>#VALUE!</v>
      </c>
      <c r="BH22" s="4" t="e">
        <f>IF(BA22="1 Assignments Found",FIND("5 per page ",E22),"")</f>
        <v>#VALUE!</v>
      </c>
      <c r="BI22" s="4" t="str">
        <f t="shared" si="7"/>
        <v/>
      </c>
      <c r="BJ22" s="4">
        <f t="shared" si="8"/>
        <v>0</v>
      </c>
      <c r="BK22" s="4" t="str">
        <f t="shared" si="9"/>
        <v/>
      </c>
      <c r="BL22" s="4" t="e">
        <f t="shared" si="10"/>
        <v>#VALUE!</v>
      </c>
      <c r="BM22" s="4" t="e">
        <f t="shared" si="11"/>
        <v>#VALUE!</v>
      </c>
      <c r="BN22" s="7" t="e">
        <f t="shared" si="12"/>
        <v>#VALUE!</v>
      </c>
      <c r="BO22" s="4" t="e">
        <f t="shared" si="13"/>
        <v>#VALUE!</v>
      </c>
      <c r="BP22" s="4" t="e">
        <f t="shared" si="14"/>
        <v>#VALUE!</v>
      </c>
      <c r="BQ22" s="7" t="e">
        <f t="shared" si="4"/>
        <v>#VALUE!</v>
      </c>
    </row>
    <row r="23" spans="1:69" ht="15" customHeight="1" x14ac:dyDescent="0.3">
      <c r="A23" s="5"/>
      <c r="B23" s="5"/>
      <c r="C23" s="5"/>
      <c r="D23" s="5"/>
      <c r="F23" s="6" t="s">
        <v>17</v>
      </c>
      <c r="G23" s="4" t="e">
        <f t="shared" si="15"/>
        <v>#VALUE!</v>
      </c>
      <c r="H23" s="4" t="e">
        <f t="shared" si="16"/>
        <v>#VALUE!</v>
      </c>
      <c r="I23" s="4" t="str">
        <f t="shared" si="5"/>
        <v/>
      </c>
      <c r="J23" s="4" t="e">
        <f>CLEAN(SUBSTITUTE(MID(A23,G23,H23-G23)," ",""))</f>
        <v>#VALUE!</v>
      </c>
      <c r="K23" s="4" t="e">
        <f>FIND("Filing or 371 (c) date",A23)+LEN("Filing or 371 (c) date")</f>
        <v>#VALUE!</v>
      </c>
      <c r="L23" s="4" t="e">
        <f>FIND("Status",A23,K23)</f>
        <v>#VALUE!</v>
      </c>
      <c r="M23" s="4" t="e">
        <f>TRIM(CLEAN(MID(A23,K23,L23-K23)))</f>
        <v>#VALUE!</v>
      </c>
      <c r="N23" s="4" t="e">
        <f>FIND("Patent #",A23)+LEN("Patent #")</f>
        <v>#VALUE!</v>
      </c>
      <c r="O23" s="4" t="e">
        <f>FIND("Filing or 371 (c) date",A23)</f>
        <v>#VALUE!</v>
      </c>
      <c r="P23" s="4" t="e">
        <f>MID(A23,N23,O23-N23)</f>
        <v>#VALUE!</v>
      </c>
      <c r="Q23" s="4" t="e">
        <f t="shared" si="6"/>
        <v>#VALUE!</v>
      </c>
      <c r="R23" s="4" t="e">
        <f>CLEAN(SUBSTITUTE(MID(P23,1,FIND("open",P23)-1)," ",""))</f>
        <v>#VALUE!</v>
      </c>
      <c r="S23" s="4" t="e">
        <f>FIND("open_in_new",P23)+LEN("open_in_new")</f>
        <v>#VALUE!</v>
      </c>
      <c r="T23" s="4" t="e">
        <f>FIND("-",P23,S23)</f>
        <v>#VALUE!</v>
      </c>
      <c r="U23" s="4" t="e">
        <f>CLEAN(SUBSTITUTE(MID(P23,S23,T23-S23)," ",""))</f>
        <v>#VALUE!</v>
      </c>
      <c r="V23" s="4" t="e">
        <f>RIGHT(CLEAN(SUBSTITUTE(P23," ","")),10)</f>
        <v>#VALUE!</v>
      </c>
      <c r="W23" s="4" t="e">
        <f>FIND("Status",A23,K23)+LEN("Status")</f>
        <v>#VALUE!</v>
      </c>
      <c r="X23" s="4" t="e">
        <f>FIND("Application Data 
Documents &amp; Transactions",A23)</f>
        <v>#VALUE!</v>
      </c>
      <c r="Y23" s="4" t="e">
        <f>MID(A23,W23,(X23-11)-W23)</f>
        <v>#VALUE!</v>
      </c>
      <c r="Z23" s="4" t="e">
        <f t="shared" si="0"/>
        <v>#VALUE!</v>
      </c>
      <c r="AA23" s="4" t="e">
        <f>FIND("Earliest publication #",A23)+LEN("Earliest publication #
")</f>
        <v>#VALUE!</v>
      </c>
      <c r="AB23" s="4" t="e">
        <f>FIND("Earliest publication date",A23,AA23)</f>
        <v>#VALUE!</v>
      </c>
      <c r="AC23" s="4" t="e">
        <f>CLEAN(TRIM(MID(A23,AA23,AB23-AA23)))</f>
        <v>#VALUE!</v>
      </c>
      <c r="AD23" s="4" t="e">
        <f t="shared" si="1"/>
        <v>#VALUE!</v>
      </c>
      <c r="AE23" s="4" t="e">
        <f>FIND("Earliest publication date",A23,AA23)+LEN("Earliest publication date")</f>
        <v>#VALUE!</v>
      </c>
      <c r="AF23" s="4" t="e">
        <f>FIND("Assignee for publication",A23)</f>
        <v>#VALUE!</v>
      </c>
      <c r="AG23" s="4" t="e">
        <f>CLEAN(SUBSTITUTE(MID(A23,AE23,AF23-AE23)," ",""))</f>
        <v>#VALUE!</v>
      </c>
      <c r="AH23" s="4" t="e">
        <f>FIND("Entity status",A23)+LEN("Entity status")</f>
        <v>#VALUE!</v>
      </c>
      <c r="AI23" s="4" t="e">
        <f>FIND("Earliest publication #",A23,AH23)</f>
        <v>#VALUE!</v>
      </c>
      <c r="AJ23" s="4" t="e">
        <f>CLEAN(TRIM(MID(A23,AH23,AI23-AH23)))</f>
        <v>#VALUE!</v>
      </c>
      <c r="AK23" s="4" t="e">
        <f>FIND("Applicants",A23)+LEN("Applicants")</f>
        <v>#VALUE!</v>
      </c>
      <c r="AL23" s="4" t="e">
        <f>FIND("United States Patent and Trademark Office 
United States Patent and Trademark Office 
 Browse By Topic",A23,AK23)</f>
        <v>#VALUE!</v>
      </c>
      <c r="AM23" s="4" t="e">
        <f>TRIM(CLEAN(MID(A23,AK23,AL23-AK23)))</f>
        <v>#VALUE!</v>
      </c>
      <c r="AN23" s="4" t="e">
        <f>FIND("Assignee for publication",A23)+LEN("Assignee for publication")</f>
        <v>#VALUE!</v>
      </c>
      <c r="AO23" s="4" t="e">
        <f>FIND("Confirmation #",A23,AN23)</f>
        <v>#VALUE!</v>
      </c>
      <c r="AP23" s="4" t="e">
        <f>MID(A23,AN23,AO23-AN23)</f>
        <v>#VALUE!</v>
      </c>
      <c r="AQ23" s="4" t="e">
        <f>FIND("Inventors",A23)+LEN("Inventors")</f>
        <v>#VALUE!</v>
      </c>
      <c r="AR23" s="4" t="e">
        <f>FIND("Applicants",A23,AQ23)</f>
        <v>#VALUE!</v>
      </c>
      <c r="AS23" s="4" t="e">
        <f>FIND("Show all inventors",A23)</f>
        <v>#VALUE!</v>
      </c>
      <c r="AT23" s="4" t="str">
        <f>IFERROR(MID(A23,AS23,24),"")</f>
        <v/>
      </c>
      <c r="AU23" s="7" t="e">
        <f>CLEAN(TRIM(MID(A23,AQ23,AR23-AQ23)))</f>
        <v>#VALUE!</v>
      </c>
      <c r="AV23" s="4" t="e">
        <f>FIND("Assignments found",E23)-3</f>
        <v>#VALUE!</v>
      </c>
      <c r="AW23" s="4" t="e">
        <f>FIND("Application #",E23)+LEN("Application #")</f>
        <v>#VALUE!</v>
      </c>
      <c r="AX23" s="4" t="e">
        <f>FIND("Confirmation #",E23)</f>
        <v>#VALUE!</v>
      </c>
      <c r="AY23" s="4" t="e">
        <f>CLEAN(SUBSTITUTE(MID(E23,AW23,AX23-AW23)," ",""))</f>
        <v>#VALUE!</v>
      </c>
      <c r="AZ23" s="3" t="e">
        <f>AY23=J23</f>
        <v>#VALUE!</v>
      </c>
      <c r="BA23" s="4" t="e">
        <f>TRIM(CLEAN(MID(E23,AV23,LEN("11 Assignments found"))))</f>
        <v>#VALUE!</v>
      </c>
      <c r="BB23" s="4" t="e">
        <f>FIND("Conveyance ",E23)+LEN("Conveyance ")</f>
        <v>#VALUE!</v>
      </c>
      <c r="BC23" s="4" t="e">
        <f>FIND("Assignors 
Execution date ",E23,BB23)</f>
        <v>#VALUE!</v>
      </c>
      <c r="BD23" s="4" t="e">
        <f>MID(E23,BB23,BC23-BB23)</f>
        <v>#VALUE!</v>
      </c>
      <c r="BE23" s="4" t="e">
        <f t="shared" si="2"/>
        <v>#VALUE!</v>
      </c>
      <c r="BF23" s="4" t="e">
        <f t="shared" si="3"/>
        <v>#VALUE!</v>
      </c>
      <c r="BG23" s="4" t="e">
        <f>IF(BA23="1 Assignments Found",FIND("Assignee",E23,AV23)+LEN("Assignee"),"")</f>
        <v>#VALUE!</v>
      </c>
      <c r="BH23" s="4" t="e">
        <f>IF(BA23="1 Assignments Found",FIND("5 per page ",E23),"")</f>
        <v>#VALUE!</v>
      </c>
      <c r="BI23" s="4" t="str">
        <f t="shared" si="7"/>
        <v/>
      </c>
      <c r="BJ23" s="4">
        <f t="shared" si="8"/>
        <v>0</v>
      </c>
      <c r="BK23" s="4" t="str">
        <f t="shared" si="9"/>
        <v/>
      </c>
      <c r="BL23" s="4" t="e">
        <f t="shared" si="10"/>
        <v>#VALUE!</v>
      </c>
      <c r="BM23" s="4" t="e">
        <f t="shared" si="11"/>
        <v>#VALUE!</v>
      </c>
      <c r="BN23" s="7" t="e">
        <f t="shared" si="12"/>
        <v>#VALUE!</v>
      </c>
      <c r="BO23" s="4" t="e">
        <f t="shared" si="13"/>
        <v>#VALUE!</v>
      </c>
      <c r="BP23" s="4" t="e">
        <f t="shared" si="14"/>
        <v>#VALUE!</v>
      </c>
      <c r="BQ23" s="7" t="e">
        <f t="shared" si="4"/>
        <v>#VALUE!</v>
      </c>
    </row>
    <row r="24" spans="1:69" ht="15" customHeight="1" x14ac:dyDescent="0.3">
      <c r="A24" s="5"/>
      <c r="B24" s="5"/>
      <c r="C24" s="5"/>
      <c r="D24" s="5"/>
      <c r="F24" s="6" t="s">
        <v>17</v>
      </c>
      <c r="G24" s="4" t="e">
        <f t="shared" si="15"/>
        <v>#VALUE!</v>
      </c>
      <c r="H24" s="4" t="e">
        <f t="shared" si="16"/>
        <v>#VALUE!</v>
      </c>
      <c r="I24" s="4" t="str">
        <f t="shared" si="5"/>
        <v/>
      </c>
      <c r="J24" s="4" t="e">
        <f>CLEAN(SUBSTITUTE(MID(A24,G24,H24-G24)," ",""))</f>
        <v>#VALUE!</v>
      </c>
      <c r="K24" s="4" t="e">
        <f>FIND("Filing or 371 (c) date",A24)+LEN("Filing or 371 (c) date")</f>
        <v>#VALUE!</v>
      </c>
      <c r="L24" s="4" t="e">
        <f>FIND("Status",A24,K24)</f>
        <v>#VALUE!</v>
      </c>
      <c r="M24" s="4" t="e">
        <f>TRIM(CLEAN(MID(A24,K24,L24-K24)))</f>
        <v>#VALUE!</v>
      </c>
      <c r="N24" s="4" t="e">
        <f>FIND("Patent #",A24)+LEN("Patent #")</f>
        <v>#VALUE!</v>
      </c>
      <c r="O24" s="4" t="e">
        <f>FIND("Filing or 371 (c) date",A24)</f>
        <v>#VALUE!</v>
      </c>
      <c r="P24" s="4" t="e">
        <f>MID(A24,N24,O24-N24)</f>
        <v>#VALUE!</v>
      </c>
      <c r="Q24" s="4" t="e">
        <f t="shared" si="6"/>
        <v>#VALUE!</v>
      </c>
      <c r="R24" s="4" t="e">
        <f>CLEAN(SUBSTITUTE(MID(P24,1,FIND("open",P24)-1)," ",""))</f>
        <v>#VALUE!</v>
      </c>
      <c r="S24" s="4" t="e">
        <f>FIND("open_in_new",P24)+LEN("open_in_new")</f>
        <v>#VALUE!</v>
      </c>
      <c r="T24" s="4" t="e">
        <f>FIND("-",P24,S24)</f>
        <v>#VALUE!</v>
      </c>
      <c r="U24" s="4" t="e">
        <f>CLEAN(SUBSTITUTE(MID(P24,S24,T24-S24)," ",""))</f>
        <v>#VALUE!</v>
      </c>
      <c r="V24" s="4" t="e">
        <f>RIGHT(CLEAN(SUBSTITUTE(P24," ","")),10)</f>
        <v>#VALUE!</v>
      </c>
      <c r="W24" s="4" t="e">
        <f>FIND("Status",A24,K24)+LEN("Status")</f>
        <v>#VALUE!</v>
      </c>
      <c r="X24" s="4" t="e">
        <f>FIND("Application Data 
Documents &amp; Transactions",A24)</f>
        <v>#VALUE!</v>
      </c>
      <c r="Y24" s="4" t="e">
        <f>MID(A24,W24,(X24-11)-W24)</f>
        <v>#VALUE!</v>
      </c>
      <c r="Z24" s="4" t="e">
        <f t="shared" si="0"/>
        <v>#VALUE!</v>
      </c>
      <c r="AA24" s="4" t="e">
        <f>FIND("Earliest publication #",A24)+LEN("Earliest publication #
")</f>
        <v>#VALUE!</v>
      </c>
      <c r="AB24" s="4" t="e">
        <f>FIND("Earliest publication date",A24,AA24)</f>
        <v>#VALUE!</v>
      </c>
      <c r="AC24" s="4" t="e">
        <f>CLEAN(TRIM(MID(A24,AA24,AB24-AA24)))</f>
        <v>#VALUE!</v>
      </c>
      <c r="AD24" s="4" t="e">
        <f t="shared" si="1"/>
        <v>#VALUE!</v>
      </c>
      <c r="AE24" s="4" t="e">
        <f>FIND("Earliest publication date",A24,AA24)+LEN("Earliest publication date")</f>
        <v>#VALUE!</v>
      </c>
      <c r="AF24" s="4" t="e">
        <f>FIND("Assignee for publication",A24)</f>
        <v>#VALUE!</v>
      </c>
      <c r="AG24" s="4" t="e">
        <f>CLEAN(SUBSTITUTE(MID(A24,AE24,AF24-AE24)," ",""))</f>
        <v>#VALUE!</v>
      </c>
      <c r="AH24" s="4" t="e">
        <f>FIND("Entity status",A24)+LEN("Entity status")</f>
        <v>#VALUE!</v>
      </c>
      <c r="AI24" s="4" t="e">
        <f>FIND("Earliest publication #",A24,AH24)</f>
        <v>#VALUE!</v>
      </c>
      <c r="AJ24" s="4" t="e">
        <f>CLEAN(TRIM(MID(A24,AH24,AI24-AH24)))</f>
        <v>#VALUE!</v>
      </c>
      <c r="AK24" s="4" t="e">
        <f>FIND("Applicants",A24)+LEN("Applicants")</f>
        <v>#VALUE!</v>
      </c>
      <c r="AL24" s="4" t="e">
        <f>FIND("United States Patent and Trademark Office 
United States Patent and Trademark Office 
 Browse By Topic",A24,AK24)</f>
        <v>#VALUE!</v>
      </c>
      <c r="AM24" s="4" t="e">
        <f>TRIM(CLEAN(MID(A24,AK24,AL24-AK24)))</f>
        <v>#VALUE!</v>
      </c>
      <c r="AN24" s="4" t="e">
        <f>FIND("Assignee for publication",A24)+LEN("Assignee for publication")</f>
        <v>#VALUE!</v>
      </c>
      <c r="AO24" s="4" t="e">
        <f>FIND("Confirmation #",A24,AN24)</f>
        <v>#VALUE!</v>
      </c>
      <c r="AP24" s="4" t="e">
        <f>MID(A24,AN24,AO24-AN24)</f>
        <v>#VALUE!</v>
      </c>
      <c r="AQ24" s="4" t="e">
        <f>FIND("Inventors",A24)+LEN("Inventors")</f>
        <v>#VALUE!</v>
      </c>
      <c r="AR24" s="4" t="e">
        <f>FIND("Applicants",A24,AQ24)</f>
        <v>#VALUE!</v>
      </c>
      <c r="AS24" s="4" t="e">
        <f>FIND("Show all inventors",A24)</f>
        <v>#VALUE!</v>
      </c>
      <c r="AT24" s="4" t="str">
        <f>IFERROR(MID(A24,AS24,24),"")</f>
        <v/>
      </c>
      <c r="AU24" s="7" t="e">
        <f>CLEAN(TRIM(MID(A24,AQ24,AR24-AQ24)))</f>
        <v>#VALUE!</v>
      </c>
      <c r="AV24" s="4" t="e">
        <f>FIND("Assignments found",E24)-3</f>
        <v>#VALUE!</v>
      </c>
      <c r="AW24" s="4" t="e">
        <f>FIND("Application #",E24)+LEN("Application #")</f>
        <v>#VALUE!</v>
      </c>
      <c r="AX24" s="4" t="e">
        <f>FIND("Confirmation #",E24)</f>
        <v>#VALUE!</v>
      </c>
      <c r="AY24" s="4" t="e">
        <f>CLEAN(SUBSTITUTE(MID(E24,AW24,AX24-AW24)," ",""))</f>
        <v>#VALUE!</v>
      </c>
      <c r="AZ24" s="3" t="e">
        <f>AY24=J24</f>
        <v>#VALUE!</v>
      </c>
      <c r="BA24" s="4" t="e">
        <f>TRIM(CLEAN(MID(E24,AV24,LEN("11 Assignments found"))))</f>
        <v>#VALUE!</v>
      </c>
      <c r="BB24" s="4" t="e">
        <f>FIND("Conveyance ",E24)+LEN("Conveyance ")</f>
        <v>#VALUE!</v>
      </c>
      <c r="BC24" s="4" t="e">
        <f>FIND("Assignors 
Execution date ",E24,BB24)</f>
        <v>#VALUE!</v>
      </c>
      <c r="BD24" s="4" t="e">
        <f>MID(E24,BB24,BC24-BB24)</f>
        <v>#VALUE!</v>
      </c>
      <c r="BE24" s="4" t="e">
        <f t="shared" si="2"/>
        <v>#VALUE!</v>
      </c>
      <c r="BF24" s="4" t="e">
        <f t="shared" si="3"/>
        <v>#VALUE!</v>
      </c>
      <c r="BG24" s="4" t="e">
        <f>IF(BA24="1 Assignments Found",FIND("Assignee",E24,AV24)+LEN("Assignee"),"")</f>
        <v>#VALUE!</v>
      </c>
      <c r="BH24" s="4" t="e">
        <f>IF(BA24="1 Assignments Found",FIND("5 per page ",E24),"")</f>
        <v>#VALUE!</v>
      </c>
      <c r="BI24" s="4" t="str">
        <f t="shared" si="7"/>
        <v/>
      </c>
      <c r="BJ24" s="4">
        <f t="shared" si="8"/>
        <v>0</v>
      </c>
      <c r="BK24" s="4" t="str">
        <f t="shared" si="9"/>
        <v/>
      </c>
      <c r="BL24" s="4" t="e">
        <f t="shared" si="10"/>
        <v>#VALUE!</v>
      </c>
      <c r="BM24" s="4" t="e">
        <f t="shared" si="11"/>
        <v>#VALUE!</v>
      </c>
      <c r="BN24" s="7" t="e">
        <f t="shared" si="12"/>
        <v>#VALUE!</v>
      </c>
      <c r="BO24" s="4" t="e">
        <f t="shared" si="13"/>
        <v>#VALUE!</v>
      </c>
      <c r="BP24" s="4" t="e">
        <f t="shared" si="14"/>
        <v>#VALUE!</v>
      </c>
      <c r="BQ24" s="7" t="e">
        <f t="shared" si="4"/>
        <v>#VALUE!</v>
      </c>
    </row>
    <row r="25" spans="1:69" ht="15" customHeight="1" x14ac:dyDescent="0.3">
      <c r="A25" s="5"/>
      <c r="B25" s="5"/>
      <c r="C25" s="5"/>
      <c r="D25" s="5"/>
      <c r="F25" s="6" t="s">
        <v>17</v>
      </c>
      <c r="G25" s="4" t="e">
        <f t="shared" si="15"/>
        <v>#VALUE!</v>
      </c>
      <c r="H25" s="4" t="e">
        <f t="shared" si="16"/>
        <v>#VALUE!</v>
      </c>
      <c r="I25" s="4" t="str">
        <f t="shared" si="5"/>
        <v/>
      </c>
      <c r="J25" s="4" t="e">
        <f>CLEAN(SUBSTITUTE(MID(A25,G25,H25-G25)," ",""))</f>
        <v>#VALUE!</v>
      </c>
      <c r="K25" s="4" t="e">
        <f>FIND("Filing or 371 (c) date",A25)+LEN("Filing or 371 (c) date")</f>
        <v>#VALUE!</v>
      </c>
      <c r="L25" s="4" t="e">
        <f>FIND("Status",A25,K25)</f>
        <v>#VALUE!</v>
      </c>
      <c r="M25" s="4" t="e">
        <f>TRIM(CLEAN(MID(A25,K25,L25-K25)))</f>
        <v>#VALUE!</v>
      </c>
      <c r="N25" s="4" t="e">
        <f>FIND("Patent #",A25)+LEN("Patent #")</f>
        <v>#VALUE!</v>
      </c>
      <c r="O25" s="4" t="e">
        <f>FIND("Filing or 371 (c) date",A25)</f>
        <v>#VALUE!</v>
      </c>
      <c r="P25" s="4" t="e">
        <f>MID(A25,N25,O25-N25)</f>
        <v>#VALUE!</v>
      </c>
      <c r="Q25" s="4" t="e">
        <f t="shared" si="6"/>
        <v>#VALUE!</v>
      </c>
      <c r="R25" s="4" t="e">
        <f>CLEAN(SUBSTITUTE(MID(P25,1,FIND("open",P25)-1)," ",""))</f>
        <v>#VALUE!</v>
      </c>
      <c r="S25" s="4" t="e">
        <f>FIND("open_in_new",P25)+LEN("open_in_new")</f>
        <v>#VALUE!</v>
      </c>
      <c r="T25" s="4" t="e">
        <f>FIND("-",P25,S25)</f>
        <v>#VALUE!</v>
      </c>
      <c r="U25" s="4" t="e">
        <f>CLEAN(SUBSTITUTE(MID(P25,S25,T25-S25)," ",""))</f>
        <v>#VALUE!</v>
      </c>
      <c r="V25" s="4" t="e">
        <f>RIGHT(CLEAN(SUBSTITUTE(P25," ","")),10)</f>
        <v>#VALUE!</v>
      </c>
      <c r="W25" s="4" t="e">
        <f>FIND("Status",A25,K25)+LEN("Status")</f>
        <v>#VALUE!</v>
      </c>
      <c r="X25" s="4" t="e">
        <f>FIND("Application Data 
Documents &amp; Transactions",A25)</f>
        <v>#VALUE!</v>
      </c>
      <c r="Y25" s="4" t="e">
        <f>MID(A25,W25,(X25-11)-W25)</f>
        <v>#VALUE!</v>
      </c>
      <c r="Z25" s="4" t="e">
        <f t="shared" si="0"/>
        <v>#VALUE!</v>
      </c>
      <c r="AA25" s="4" t="e">
        <f>FIND("Earliest publication #",A25)+LEN("Earliest publication #
")</f>
        <v>#VALUE!</v>
      </c>
      <c r="AB25" s="4" t="e">
        <f>FIND("Earliest publication date",A25,AA25)</f>
        <v>#VALUE!</v>
      </c>
      <c r="AC25" s="4" t="e">
        <f>CLEAN(TRIM(MID(A25,AA25,AB25-AA25)))</f>
        <v>#VALUE!</v>
      </c>
      <c r="AD25" s="4" t="e">
        <f t="shared" si="1"/>
        <v>#VALUE!</v>
      </c>
      <c r="AE25" s="4" t="e">
        <f>FIND("Earliest publication date",A25,AA25)+LEN("Earliest publication date")</f>
        <v>#VALUE!</v>
      </c>
      <c r="AF25" s="4" t="e">
        <f>FIND("Assignee for publication",A25)</f>
        <v>#VALUE!</v>
      </c>
      <c r="AG25" s="4" t="e">
        <f>CLEAN(SUBSTITUTE(MID(A25,AE25,AF25-AE25)," ",""))</f>
        <v>#VALUE!</v>
      </c>
      <c r="AH25" s="4" t="e">
        <f>FIND("Entity status",A25)+LEN("Entity status")</f>
        <v>#VALUE!</v>
      </c>
      <c r="AI25" s="4" t="e">
        <f>FIND("Earliest publication #",A25,AH25)</f>
        <v>#VALUE!</v>
      </c>
      <c r="AJ25" s="4" t="e">
        <f>CLEAN(TRIM(MID(A25,AH25,AI25-AH25)))</f>
        <v>#VALUE!</v>
      </c>
      <c r="AK25" s="4" t="e">
        <f>FIND("Applicants",A25)+LEN("Applicants")</f>
        <v>#VALUE!</v>
      </c>
      <c r="AL25" s="4" t="e">
        <f>FIND("United States Patent and Trademark Office 
United States Patent and Trademark Office 
 Browse By Topic",A25,AK25)</f>
        <v>#VALUE!</v>
      </c>
      <c r="AM25" s="4" t="e">
        <f>TRIM(CLEAN(MID(A25,AK25,AL25-AK25)))</f>
        <v>#VALUE!</v>
      </c>
      <c r="AN25" s="4" t="e">
        <f>FIND("Assignee for publication",A25)+LEN("Assignee for publication")</f>
        <v>#VALUE!</v>
      </c>
      <c r="AO25" s="4" t="e">
        <f>FIND("Confirmation #",A25,AN25)</f>
        <v>#VALUE!</v>
      </c>
      <c r="AP25" s="4" t="e">
        <f>MID(A25,AN25,AO25-AN25)</f>
        <v>#VALUE!</v>
      </c>
      <c r="AQ25" s="4" t="e">
        <f>FIND("Inventors",A25)+LEN("Inventors")</f>
        <v>#VALUE!</v>
      </c>
      <c r="AR25" s="4" t="e">
        <f>FIND("Applicants",A25,AQ25)</f>
        <v>#VALUE!</v>
      </c>
      <c r="AS25" s="4" t="e">
        <f>FIND("Show all inventors",A25)</f>
        <v>#VALUE!</v>
      </c>
      <c r="AT25" s="4" t="str">
        <f>IFERROR(MID(A25,AS25,24),"")</f>
        <v/>
      </c>
      <c r="AU25" s="7" t="e">
        <f>CLEAN(TRIM(MID(A25,AQ25,AR25-AQ25)))</f>
        <v>#VALUE!</v>
      </c>
      <c r="AV25" s="4" t="e">
        <f>FIND("Assignments found",E25)-3</f>
        <v>#VALUE!</v>
      </c>
      <c r="AW25" s="4" t="e">
        <f>FIND("Application #",E25)+LEN("Application #")</f>
        <v>#VALUE!</v>
      </c>
      <c r="AX25" s="4" t="e">
        <f>FIND("Confirmation #",E25)</f>
        <v>#VALUE!</v>
      </c>
      <c r="AY25" s="4" t="e">
        <f>CLEAN(SUBSTITUTE(MID(E25,AW25,AX25-AW25)," ",""))</f>
        <v>#VALUE!</v>
      </c>
      <c r="AZ25" s="3" t="e">
        <f>AY25=J25</f>
        <v>#VALUE!</v>
      </c>
      <c r="BA25" s="4" t="e">
        <f>TRIM(CLEAN(MID(E25,AV25,LEN("11 Assignments found"))))</f>
        <v>#VALUE!</v>
      </c>
      <c r="BB25" s="4" t="e">
        <f>FIND("Conveyance ",E25)+LEN("Conveyance ")</f>
        <v>#VALUE!</v>
      </c>
      <c r="BC25" s="4" t="e">
        <f>FIND("Assignors 
Execution date ",E25,BB25)</f>
        <v>#VALUE!</v>
      </c>
      <c r="BD25" s="4" t="e">
        <f>MID(E25,BB25,BC25-BB25)</f>
        <v>#VALUE!</v>
      </c>
      <c r="BE25" s="4" t="e">
        <f t="shared" si="2"/>
        <v>#VALUE!</v>
      </c>
      <c r="BF25" s="4" t="e">
        <f t="shared" si="3"/>
        <v>#VALUE!</v>
      </c>
      <c r="BG25" s="4" t="e">
        <f>IF(BA25="1 Assignments Found",FIND("Assignee",E25,AV25)+LEN("Assignee"),"")</f>
        <v>#VALUE!</v>
      </c>
      <c r="BH25" s="4" t="e">
        <f>IF(BA25="1 Assignments Found",FIND("5 per page ",E25),"")</f>
        <v>#VALUE!</v>
      </c>
      <c r="BI25" s="4" t="str">
        <f t="shared" si="7"/>
        <v/>
      </c>
      <c r="BJ25" s="4">
        <f t="shared" si="8"/>
        <v>0</v>
      </c>
      <c r="BK25" s="4" t="str">
        <f t="shared" si="9"/>
        <v/>
      </c>
      <c r="BL25" s="4" t="e">
        <f t="shared" si="10"/>
        <v>#VALUE!</v>
      </c>
      <c r="BM25" s="4" t="e">
        <f t="shared" si="11"/>
        <v>#VALUE!</v>
      </c>
      <c r="BN25" s="7" t="e">
        <f t="shared" si="12"/>
        <v>#VALUE!</v>
      </c>
      <c r="BO25" s="4" t="e">
        <f t="shared" si="13"/>
        <v>#VALUE!</v>
      </c>
      <c r="BP25" s="4" t="e">
        <f t="shared" si="14"/>
        <v>#VALUE!</v>
      </c>
      <c r="BQ25" s="7" t="e">
        <f t="shared" si="4"/>
        <v>#VALUE!</v>
      </c>
    </row>
    <row r="26" spans="1:69" ht="15" customHeight="1" x14ac:dyDescent="0.3">
      <c r="A26" s="5"/>
      <c r="B26" s="5"/>
      <c r="C26" s="5"/>
      <c r="D26" s="5"/>
      <c r="F26" s="6" t="s">
        <v>17</v>
      </c>
      <c r="G26" s="4" t="e">
        <f t="shared" si="15"/>
        <v>#VALUE!</v>
      </c>
      <c r="H26" s="4" t="e">
        <f t="shared" si="16"/>
        <v>#VALUE!</v>
      </c>
      <c r="I26" s="4" t="str">
        <f t="shared" si="5"/>
        <v/>
      </c>
      <c r="J26" s="4" t="e">
        <f>CLEAN(SUBSTITUTE(MID(A26,G26,H26-G26)," ",""))</f>
        <v>#VALUE!</v>
      </c>
      <c r="K26" s="4" t="e">
        <f>FIND("Filing or 371 (c) date",A26)+LEN("Filing or 371 (c) date")</f>
        <v>#VALUE!</v>
      </c>
      <c r="L26" s="4" t="e">
        <f>FIND("Status",A26,K26)</f>
        <v>#VALUE!</v>
      </c>
      <c r="M26" s="4" t="e">
        <f>TRIM(CLEAN(MID(A26,K26,L26-K26)))</f>
        <v>#VALUE!</v>
      </c>
      <c r="N26" s="4" t="e">
        <f>FIND("Patent #",A26)+LEN("Patent #")</f>
        <v>#VALUE!</v>
      </c>
      <c r="O26" s="4" t="e">
        <f>FIND("Filing or 371 (c) date",A26)</f>
        <v>#VALUE!</v>
      </c>
      <c r="P26" s="4" t="e">
        <f>MID(A26,N26,O26-N26)</f>
        <v>#VALUE!</v>
      </c>
      <c r="Q26" s="4" t="e">
        <f t="shared" si="6"/>
        <v>#VALUE!</v>
      </c>
      <c r="R26" s="4" t="e">
        <f>CLEAN(SUBSTITUTE(MID(P26,1,FIND("open",P26)-1)," ",""))</f>
        <v>#VALUE!</v>
      </c>
      <c r="S26" s="4" t="e">
        <f>FIND("open_in_new",P26)+LEN("open_in_new")</f>
        <v>#VALUE!</v>
      </c>
      <c r="T26" s="4" t="e">
        <f>FIND("-",P26,S26)</f>
        <v>#VALUE!</v>
      </c>
      <c r="U26" s="4" t="e">
        <f>CLEAN(SUBSTITUTE(MID(P26,S26,T26-S26)," ",""))</f>
        <v>#VALUE!</v>
      </c>
      <c r="V26" s="4" t="e">
        <f>RIGHT(CLEAN(SUBSTITUTE(P26," ","")),10)</f>
        <v>#VALUE!</v>
      </c>
      <c r="W26" s="4" t="e">
        <f>FIND("Status",A26,K26)+LEN("Status")</f>
        <v>#VALUE!</v>
      </c>
      <c r="X26" s="4" t="e">
        <f>FIND("Application Data 
Documents &amp; Transactions",A26)</f>
        <v>#VALUE!</v>
      </c>
      <c r="Y26" s="4" t="e">
        <f>MID(A26,W26,(X26-11)-W26)</f>
        <v>#VALUE!</v>
      </c>
      <c r="Z26" s="4" t="e">
        <f t="shared" si="0"/>
        <v>#VALUE!</v>
      </c>
      <c r="AA26" s="4" t="e">
        <f>FIND("Earliest publication #",A26)+LEN("Earliest publication #
")</f>
        <v>#VALUE!</v>
      </c>
      <c r="AB26" s="4" t="e">
        <f>FIND("Earliest publication date",A26,AA26)</f>
        <v>#VALUE!</v>
      </c>
      <c r="AC26" s="4" t="e">
        <f>CLEAN(TRIM(MID(A26,AA26,AB26-AA26)))</f>
        <v>#VALUE!</v>
      </c>
      <c r="AD26" s="4" t="e">
        <f t="shared" si="1"/>
        <v>#VALUE!</v>
      </c>
      <c r="AE26" s="4" t="e">
        <f>FIND("Earliest publication date",A26,AA26)+LEN("Earliest publication date")</f>
        <v>#VALUE!</v>
      </c>
      <c r="AF26" s="4" t="e">
        <f>FIND("Assignee for publication",A26)</f>
        <v>#VALUE!</v>
      </c>
      <c r="AG26" s="4" t="e">
        <f>CLEAN(SUBSTITUTE(MID(A26,AE26,AF26-AE26)," ",""))</f>
        <v>#VALUE!</v>
      </c>
      <c r="AH26" s="4" t="e">
        <f>FIND("Entity status",A26)+LEN("Entity status")</f>
        <v>#VALUE!</v>
      </c>
      <c r="AI26" s="4" t="e">
        <f>FIND("Earliest publication #",A26,AH26)</f>
        <v>#VALUE!</v>
      </c>
      <c r="AJ26" s="4" t="e">
        <f>CLEAN(TRIM(MID(A26,AH26,AI26-AH26)))</f>
        <v>#VALUE!</v>
      </c>
      <c r="AK26" s="4" t="e">
        <f>FIND("Applicants",A26)+LEN("Applicants")</f>
        <v>#VALUE!</v>
      </c>
      <c r="AL26" s="4" t="e">
        <f>FIND("United States Patent and Trademark Office 
United States Patent and Trademark Office 
 Browse By Topic",A26,AK26)</f>
        <v>#VALUE!</v>
      </c>
      <c r="AM26" s="4" t="e">
        <f>TRIM(CLEAN(MID(A26,AK26,AL26-AK26)))</f>
        <v>#VALUE!</v>
      </c>
      <c r="AN26" s="4" t="e">
        <f>FIND("Assignee for publication",A26)+LEN("Assignee for publication")</f>
        <v>#VALUE!</v>
      </c>
      <c r="AO26" s="4" t="e">
        <f>FIND("Confirmation #",A26,AN26)</f>
        <v>#VALUE!</v>
      </c>
      <c r="AP26" s="4" t="e">
        <f>MID(A26,AN26,AO26-AN26)</f>
        <v>#VALUE!</v>
      </c>
      <c r="AQ26" s="4" t="e">
        <f>FIND("Inventors",A26)+LEN("Inventors")</f>
        <v>#VALUE!</v>
      </c>
      <c r="AR26" s="4" t="e">
        <f>FIND("Applicants",A26,AQ26)</f>
        <v>#VALUE!</v>
      </c>
      <c r="AS26" s="4" t="e">
        <f>FIND("Show all inventors",A26)</f>
        <v>#VALUE!</v>
      </c>
      <c r="AT26" s="4" t="str">
        <f>IFERROR(MID(A26,AS26,24),"")</f>
        <v/>
      </c>
      <c r="AU26" s="7" t="e">
        <f>CLEAN(TRIM(MID(A26,AQ26,AR26-AQ26)))</f>
        <v>#VALUE!</v>
      </c>
      <c r="AV26" s="4" t="e">
        <f>FIND("Assignments found",E26)-3</f>
        <v>#VALUE!</v>
      </c>
      <c r="AW26" s="4" t="e">
        <f>FIND("Application #",E26)+LEN("Application #")</f>
        <v>#VALUE!</v>
      </c>
      <c r="AX26" s="4" t="e">
        <f>FIND("Confirmation #",E26)</f>
        <v>#VALUE!</v>
      </c>
      <c r="AY26" s="4" t="e">
        <f>CLEAN(SUBSTITUTE(MID(E26,AW26,AX26-AW26)," ",""))</f>
        <v>#VALUE!</v>
      </c>
      <c r="AZ26" s="3" t="e">
        <f>AY26=J26</f>
        <v>#VALUE!</v>
      </c>
      <c r="BA26" s="4" t="e">
        <f>TRIM(CLEAN(MID(E26,AV26,LEN("11 Assignments found"))))</f>
        <v>#VALUE!</v>
      </c>
      <c r="BB26" s="4" t="e">
        <f>FIND("Conveyance ",E26)+LEN("Conveyance ")</f>
        <v>#VALUE!</v>
      </c>
      <c r="BC26" s="4" t="e">
        <f>FIND("Assignors 
Execution date ",E26,BB26)</f>
        <v>#VALUE!</v>
      </c>
      <c r="BD26" s="4" t="e">
        <f>MID(E26,BB26,BC26-BB26)</f>
        <v>#VALUE!</v>
      </c>
      <c r="BE26" s="4" t="e">
        <f t="shared" si="2"/>
        <v>#VALUE!</v>
      </c>
      <c r="BF26" s="4" t="e">
        <f t="shared" si="3"/>
        <v>#VALUE!</v>
      </c>
      <c r="BG26" s="4" t="e">
        <f>IF(BA26="1 Assignments Found",FIND("Assignee",E26,AV26)+LEN("Assignee"),"")</f>
        <v>#VALUE!</v>
      </c>
      <c r="BH26" s="4" t="e">
        <f>IF(BA26="1 Assignments Found",FIND("5 per page ",E26),"")</f>
        <v>#VALUE!</v>
      </c>
      <c r="BI26" s="4" t="str">
        <f t="shared" si="7"/>
        <v/>
      </c>
      <c r="BJ26" s="4">
        <f t="shared" si="8"/>
        <v>0</v>
      </c>
      <c r="BK26" s="4" t="str">
        <f t="shared" si="9"/>
        <v/>
      </c>
      <c r="BL26" s="4" t="e">
        <f t="shared" si="10"/>
        <v>#VALUE!</v>
      </c>
      <c r="BM26" s="4" t="e">
        <f t="shared" si="11"/>
        <v>#VALUE!</v>
      </c>
      <c r="BN26" s="7" t="e">
        <f t="shared" si="12"/>
        <v>#VALUE!</v>
      </c>
      <c r="BO26" s="4" t="e">
        <f t="shared" si="13"/>
        <v>#VALUE!</v>
      </c>
      <c r="BP26" s="4" t="e">
        <f t="shared" si="14"/>
        <v>#VALUE!</v>
      </c>
      <c r="BQ26" s="7" t="e">
        <f t="shared" si="4"/>
        <v>#VALUE!</v>
      </c>
    </row>
    <row r="27" spans="1:69" ht="15" customHeight="1" x14ac:dyDescent="0.3">
      <c r="A27" s="5"/>
      <c r="B27" s="5"/>
      <c r="C27" s="5"/>
      <c r="D27" s="5"/>
      <c r="F27" s="6" t="s">
        <v>17</v>
      </c>
      <c r="G27" s="4" t="e">
        <f t="shared" si="15"/>
        <v>#VALUE!</v>
      </c>
      <c r="H27" s="4" t="e">
        <f t="shared" si="16"/>
        <v>#VALUE!</v>
      </c>
      <c r="I27" s="4" t="str">
        <f t="shared" si="5"/>
        <v/>
      </c>
      <c r="J27" s="4" t="e">
        <f>CLEAN(SUBSTITUTE(MID(A27,G27,H27-G27)," ",""))</f>
        <v>#VALUE!</v>
      </c>
      <c r="K27" s="4" t="e">
        <f>FIND("Filing or 371 (c) date",A27)+LEN("Filing or 371 (c) date")</f>
        <v>#VALUE!</v>
      </c>
      <c r="L27" s="4" t="e">
        <f>FIND("Status",A27,K27)</f>
        <v>#VALUE!</v>
      </c>
      <c r="M27" s="4" t="e">
        <f>TRIM(CLEAN(MID(A27,K27,L27-K27)))</f>
        <v>#VALUE!</v>
      </c>
      <c r="N27" s="4" t="e">
        <f>FIND("Patent #",A27)+LEN("Patent #")</f>
        <v>#VALUE!</v>
      </c>
      <c r="O27" s="4" t="e">
        <f>FIND("Filing or 371 (c) date",A27)</f>
        <v>#VALUE!</v>
      </c>
      <c r="P27" s="4" t="e">
        <f>MID(A27,N27,O27-N27)</f>
        <v>#VALUE!</v>
      </c>
      <c r="Q27" s="4" t="e">
        <f t="shared" si="6"/>
        <v>#VALUE!</v>
      </c>
      <c r="R27" s="4" t="e">
        <f>CLEAN(SUBSTITUTE(MID(P27,1,FIND("open",P27)-1)," ",""))</f>
        <v>#VALUE!</v>
      </c>
      <c r="S27" s="4" t="e">
        <f>FIND("open_in_new",P27)+LEN("open_in_new")</f>
        <v>#VALUE!</v>
      </c>
      <c r="T27" s="4" t="e">
        <f>FIND("-",P27,S27)</f>
        <v>#VALUE!</v>
      </c>
      <c r="U27" s="4" t="e">
        <f>CLEAN(SUBSTITUTE(MID(P27,S27,T27-S27)," ",""))</f>
        <v>#VALUE!</v>
      </c>
      <c r="V27" s="4" t="e">
        <f>RIGHT(CLEAN(SUBSTITUTE(P27," ","")),10)</f>
        <v>#VALUE!</v>
      </c>
      <c r="W27" s="4" t="e">
        <f>FIND("Status",A27,K27)+LEN("Status")</f>
        <v>#VALUE!</v>
      </c>
      <c r="X27" s="4" t="e">
        <f>FIND("Application Data 
Documents &amp; Transactions",A27)</f>
        <v>#VALUE!</v>
      </c>
      <c r="Y27" s="4" t="e">
        <f>MID(A27,W27,(X27-11)-W27)</f>
        <v>#VALUE!</v>
      </c>
      <c r="Z27" s="4" t="e">
        <f t="shared" si="0"/>
        <v>#VALUE!</v>
      </c>
      <c r="AA27" s="4" t="e">
        <f>FIND("Earliest publication #",A27)+LEN("Earliest publication #
")</f>
        <v>#VALUE!</v>
      </c>
      <c r="AB27" s="4" t="e">
        <f>FIND("Earliest publication date",A27,AA27)</f>
        <v>#VALUE!</v>
      </c>
      <c r="AC27" s="4" t="e">
        <f>CLEAN(TRIM(MID(A27,AA27,AB27-AA27)))</f>
        <v>#VALUE!</v>
      </c>
      <c r="AD27" s="4" t="e">
        <f t="shared" si="1"/>
        <v>#VALUE!</v>
      </c>
      <c r="AE27" s="4" t="e">
        <f>FIND("Earliest publication date",A27,AA27)+LEN("Earliest publication date")</f>
        <v>#VALUE!</v>
      </c>
      <c r="AF27" s="4" t="e">
        <f>FIND("Assignee for publication",A27)</f>
        <v>#VALUE!</v>
      </c>
      <c r="AG27" s="4" t="e">
        <f>CLEAN(SUBSTITUTE(MID(A27,AE27,AF27-AE27)," ",""))</f>
        <v>#VALUE!</v>
      </c>
      <c r="AH27" s="4" t="e">
        <f>FIND("Entity status",A27)+LEN("Entity status")</f>
        <v>#VALUE!</v>
      </c>
      <c r="AI27" s="4" t="e">
        <f>FIND("Earliest publication #",A27,AH27)</f>
        <v>#VALUE!</v>
      </c>
      <c r="AJ27" s="4" t="e">
        <f>CLEAN(TRIM(MID(A27,AH27,AI27-AH27)))</f>
        <v>#VALUE!</v>
      </c>
      <c r="AK27" s="4" t="e">
        <f>FIND("Applicants",A27)+LEN("Applicants")</f>
        <v>#VALUE!</v>
      </c>
      <c r="AL27" s="4" t="e">
        <f>FIND("United States Patent and Trademark Office 
United States Patent and Trademark Office 
 Browse By Topic",A27,AK27)</f>
        <v>#VALUE!</v>
      </c>
      <c r="AM27" s="4" t="e">
        <f>TRIM(CLEAN(MID(A27,AK27,AL27-AK27)))</f>
        <v>#VALUE!</v>
      </c>
      <c r="AN27" s="4" t="e">
        <f>FIND("Assignee for publication",A27)+LEN("Assignee for publication")</f>
        <v>#VALUE!</v>
      </c>
      <c r="AO27" s="4" t="e">
        <f>FIND("Confirmation #",A27,AN27)</f>
        <v>#VALUE!</v>
      </c>
      <c r="AP27" s="4" t="e">
        <f>MID(A27,AN27,AO27-AN27)</f>
        <v>#VALUE!</v>
      </c>
      <c r="AQ27" s="4" t="e">
        <f>FIND("Inventors",A27)+LEN("Inventors")</f>
        <v>#VALUE!</v>
      </c>
      <c r="AR27" s="4" t="e">
        <f>FIND("Applicants",A27,AQ27)</f>
        <v>#VALUE!</v>
      </c>
      <c r="AS27" s="4" t="e">
        <f>FIND("Show all inventors",A27)</f>
        <v>#VALUE!</v>
      </c>
      <c r="AT27" s="4" t="str">
        <f>IFERROR(MID(A27,AS27,24),"")</f>
        <v/>
      </c>
      <c r="AU27" s="7" t="e">
        <f>CLEAN(TRIM(MID(A27,AQ27,AR27-AQ27)))</f>
        <v>#VALUE!</v>
      </c>
      <c r="AV27" s="4" t="e">
        <f>FIND("Assignments found",E27)-3</f>
        <v>#VALUE!</v>
      </c>
      <c r="AW27" s="4" t="e">
        <f>FIND("Application #",E27)+LEN("Application #")</f>
        <v>#VALUE!</v>
      </c>
      <c r="AX27" s="4" t="e">
        <f>FIND("Confirmation #",E27)</f>
        <v>#VALUE!</v>
      </c>
      <c r="AY27" s="4" t="e">
        <f>CLEAN(SUBSTITUTE(MID(E27,AW27,AX27-AW27)," ",""))</f>
        <v>#VALUE!</v>
      </c>
      <c r="AZ27" s="3" t="e">
        <f>AY27=J27</f>
        <v>#VALUE!</v>
      </c>
      <c r="BA27" s="4" t="e">
        <f>TRIM(CLEAN(MID(E27,AV27,LEN("11 Assignments found"))))</f>
        <v>#VALUE!</v>
      </c>
      <c r="BB27" s="4" t="e">
        <f>FIND("Conveyance ",E27)+LEN("Conveyance ")</f>
        <v>#VALUE!</v>
      </c>
      <c r="BC27" s="4" t="e">
        <f>FIND("Assignors 
Execution date ",E27,BB27)</f>
        <v>#VALUE!</v>
      </c>
      <c r="BD27" s="4" t="e">
        <f>MID(E27,BB27,BC27-BB27)</f>
        <v>#VALUE!</v>
      </c>
      <c r="BE27" s="4" t="e">
        <f t="shared" si="2"/>
        <v>#VALUE!</v>
      </c>
      <c r="BF27" s="4" t="e">
        <f t="shared" si="3"/>
        <v>#VALUE!</v>
      </c>
      <c r="BG27" s="4" t="e">
        <f>IF(BA27="1 Assignments Found",FIND("Assignee",E27,AV27)+LEN("Assignee"),"")</f>
        <v>#VALUE!</v>
      </c>
      <c r="BH27" s="4" t="e">
        <f>IF(BA27="1 Assignments Found",FIND("5 per page ",E27),"")</f>
        <v>#VALUE!</v>
      </c>
      <c r="BI27" s="4" t="str">
        <f t="shared" si="7"/>
        <v/>
      </c>
      <c r="BJ27" s="4">
        <f t="shared" si="8"/>
        <v>0</v>
      </c>
      <c r="BK27" s="4" t="str">
        <f t="shared" si="9"/>
        <v/>
      </c>
      <c r="BL27" s="4" t="e">
        <f t="shared" si="10"/>
        <v>#VALUE!</v>
      </c>
      <c r="BM27" s="4" t="e">
        <f t="shared" si="11"/>
        <v>#VALUE!</v>
      </c>
      <c r="BN27" s="7" t="e">
        <f t="shared" si="12"/>
        <v>#VALUE!</v>
      </c>
      <c r="BO27" s="4" t="e">
        <f t="shared" si="13"/>
        <v>#VALUE!</v>
      </c>
      <c r="BP27" s="4" t="e">
        <f t="shared" si="14"/>
        <v>#VALUE!</v>
      </c>
      <c r="BQ27" s="7" t="e">
        <f t="shared" si="4"/>
        <v>#VALUE!</v>
      </c>
    </row>
    <row r="28" spans="1:69" ht="15" customHeight="1" x14ac:dyDescent="0.3">
      <c r="A28" s="5"/>
      <c r="B28" s="5"/>
      <c r="C28" s="5"/>
      <c r="D28" s="5"/>
      <c r="F28" s="6" t="s">
        <v>17</v>
      </c>
      <c r="G28" s="4" t="e">
        <f t="shared" si="15"/>
        <v>#VALUE!</v>
      </c>
      <c r="H28" s="4" t="e">
        <f t="shared" si="16"/>
        <v>#VALUE!</v>
      </c>
      <c r="I28" s="4" t="str">
        <f t="shared" si="5"/>
        <v/>
      </c>
      <c r="J28" s="4" t="e">
        <f>CLEAN(SUBSTITUTE(MID(A28,G28,H28-G28)," ",""))</f>
        <v>#VALUE!</v>
      </c>
      <c r="K28" s="4" t="e">
        <f>FIND("Filing or 371 (c) date",A28)+LEN("Filing or 371 (c) date")</f>
        <v>#VALUE!</v>
      </c>
      <c r="L28" s="4" t="e">
        <f>FIND("Status",A28,K28)</f>
        <v>#VALUE!</v>
      </c>
      <c r="M28" s="4" t="e">
        <f>TRIM(CLEAN(MID(A28,K28,L28-K28)))</f>
        <v>#VALUE!</v>
      </c>
      <c r="N28" s="4" t="e">
        <f>FIND("Patent #",A28)+LEN("Patent #")</f>
        <v>#VALUE!</v>
      </c>
      <c r="O28" s="4" t="e">
        <f>FIND("Filing or 371 (c) date",A28)</f>
        <v>#VALUE!</v>
      </c>
      <c r="P28" s="4" t="e">
        <f>MID(A28,N28,O28-N28)</f>
        <v>#VALUE!</v>
      </c>
      <c r="Q28" s="4" t="e">
        <f t="shared" si="6"/>
        <v>#VALUE!</v>
      </c>
      <c r="R28" s="4" t="e">
        <f>CLEAN(SUBSTITUTE(MID(P28,1,FIND("open",P28)-1)," ",""))</f>
        <v>#VALUE!</v>
      </c>
      <c r="S28" s="4" t="e">
        <f>FIND("open_in_new",P28)+LEN("open_in_new")</f>
        <v>#VALUE!</v>
      </c>
      <c r="T28" s="4" t="e">
        <f>FIND("-",P28,S28)</f>
        <v>#VALUE!</v>
      </c>
      <c r="U28" s="4" t="e">
        <f>CLEAN(SUBSTITUTE(MID(P28,S28,T28-S28)," ",""))</f>
        <v>#VALUE!</v>
      </c>
      <c r="V28" s="4" t="e">
        <f>RIGHT(CLEAN(SUBSTITUTE(P28," ","")),10)</f>
        <v>#VALUE!</v>
      </c>
      <c r="W28" s="4" t="e">
        <f>FIND("Status",A28,K28)+LEN("Status")</f>
        <v>#VALUE!</v>
      </c>
      <c r="X28" s="4" t="e">
        <f>FIND("Application Data 
Documents &amp; Transactions",A28)</f>
        <v>#VALUE!</v>
      </c>
      <c r="Y28" s="4" t="e">
        <f>MID(A28,W28,(X28-11)-W28)</f>
        <v>#VALUE!</v>
      </c>
      <c r="Z28" s="4" t="e">
        <f t="shared" si="0"/>
        <v>#VALUE!</v>
      </c>
      <c r="AA28" s="4" t="e">
        <f>FIND("Earliest publication #",A28)+LEN("Earliest publication #
")</f>
        <v>#VALUE!</v>
      </c>
      <c r="AB28" s="4" t="e">
        <f>FIND("Earliest publication date",A28,AA28)</f>
        <v>#VALUE!</v>
      </c>
      <c r="AC28" s="4" t="e">
        <f>CLEAN(TRIM(MID(A28,AA28,AB28-AA28)))</f>
        <v>#VALUE!</v>
      </c>
      <c r="AD28" s="4" t="e">
        <f t="shared" si="1"/>
        <v>#VALUE!</v>
      </c>
      <c r="AE28" s="4" t="e">
        <f>FIND("Earliest publication date",A28,AA28)+LEN("Earliest publication date")</f>
        <v>#VALUE!</v>
      </c>
      <c r="AF28" s="4" t="e">
        <f>FIND("Assignee for publication",A28)</f>
        <v>#VALUE!</v>
      </c>
      <c r="AG28" s="4" t="e">
        <f>CLEAN(SUBSTITUTE(MID(A28,AE28,AF28-AE28)," ",""))</f>
        <v>#VALUE!</v>
      </c>
      <c r="AH28" s="4" t="e">
        <f>FIND("Entity status",A28)+LEN("Entity status")</f>
        <v>#VALUE!</v>
      </c>
      <c r="AI28" s="4" t="e">
        <f>FIND("Earliest publication #",A28,AH28)</f>
        <v>#VALUE!</v>
      </c>
      <c r="AJ28" s="4" t="e">
        <f>CLEAN(TRIM(MID(A28,AH28,AI28-AH28)))</f>
        <v>#VALUE!</v>
      </c>
      <c r="AK28" s="4" t="e">
        <f>FIND("Applicants",A28)+LEN("Applicants")</f>
        <v>#VALUE!</v>
      </c>
      <c r="AL28" s="4" t="e">
        <f>FIND("United States Patent and Trademark Office 
United States Patent and Trademark Office 
 Browse By Topic",A28,AK28)</f>
        <v>#VALUE!</v>
      </c>
      <c r="AM28" s="4" t="e">
        <f>TRIM(CLEAN(MID(A28,AK28,AL28-AK28)))</f>
        <v>#VALUE!</v>
      </c>
      <c r="AN28" s="4" t="e">
        <f>FIND("Assignee for publication",A28)+LEN("Assignee for publication")</f>
        <v>#VALUE!</v>
      </c>
      <c r="AO28" s="4" t="e">
        <f>FIND("Confirmation #",A28,AN28)</f>
        <v>#VALUE!</v>
      </c>
      <c r="AP28" s="4" t="e">
        <f>MID(A28,AN28,AO28-AN28)</f>
        <v>#VALUE!</v>
      </c>
      <c r="AQ28" s="4" t="e">
        <f>FIND("Inventors",A28)+LEN("Inventors")</f>
        <v>#VALUE!</v>
      </c>
      <c r="AR28" s="4" t="e">
        <f>FIND("Applicants",A28,AQ28)</f>
        <v>#VALUE!</v>
      </c>
      <c r="AS28" s="4" t="e">
        <f>FIND("Show all inventors",A28)</f>
        <v>#VALUE!</v>
      </c>
      <c r="AT28" s="4" t="str">
        <f>IFERROR(MID(A28,AS28,24),"")</f>
        <v/>
      </c>
      <c r="AU28" s="7" t="e">
        <f>CLEAN(TRIM(MID(A28,AQ28,AR28-AQ28)))</f>
        <v>#VALUE!</v>
      </c>
      <c r="AV28" s="4" t="e">
        <f>FIND("Assignments found",E28)-3</f>
        <v>#VALUE!</v>
      </c>
      <c r="AW28" s="4" t="e">
        <f>FIND("Application #",E28)+LEN("Application #")</f>
        <v>#VALUE!</v>
      </c>
      <c r="AX28" s="4" t="e">
        <f>FIND("Confirmation #",E28)</f>
        <v>#VALUE!</v>
      </c>
      <c r="AY28" s="4" t="e">
        <f>CLEAN(SUBSTITUTE(MID(E28,AW28,AX28-AW28)," ",""))</f>
        <v>#VALUE!</v>
      </c>
      <c r="AZ28" s="3" t="e">
        <f>AY28=J28</f>
        <v>#VALUE!</v>
      </c>
      <c r="BA28" s="4" t="e">
        <f>TRIM(CLEAN(MID(E28,AV28,LEN("11 Assignments found"))))</f>
        <v>#VALUE!</v>
      </c>
      <c r="BB28" s="4" t="e">
        <f>FIND("Conveyance ",E28)+LEN("Conveyance ")</f>
        <v>#VALUE!</v>
      </c>
      <c r="BC28" s="4" t="e">
        <f>FIND("Assignors 
Execution date ",E28,BB28)</f>
        <v>#VALUE!</v>
      </c>
      <c r="BD28" s="4" t="e">
        <f>MID(E28,BB28,BC28-BB28)</f>
        <v>#VALUE!</v>
      </c>
      <c r="BE28" s="4" t="e">
        <f t="shared" si="2"/>
        <v>#VALUE!</v>
      </c>
      <c r="BF28" s="4" t="e">
        <f t="shared" si="3"/>
        <v>#VALUE!</v>
      </c>
      <c r="BG28" s="4" t="e">
        <f>IF(BA28="1 Assignments Found",FIND("Assignee",E28,AV28)+LEN("Assignee"),"")</f>
        <v>#VALUE!</v>
      </c>
      <c r="BH28" s="4" t="e">
        <f>IF(BA28="1 Assignments Found",FIND("5 per page ",E28),"")</f>
        <v>#VALUE!</v>
      </c>
      <c r="BI28" s="4" t="str">
        <f t="shared" si="7"/>
        <v/>
      </c>
      <c r="BJ28" s="4">
        <f t="shared" si="8"/>
        <v>0</v>
      </c>
      <c r="BK28" s="4" t="str">
        <f t="shared" si="9"/>
        <v/>
      </c>
      <c r="BL28" s="4" t="e">
        <f t="shared" si="10"/>
        <v>#VALUE!</v>
      </c>
      <c r="BM28" s="4" t="e">
        <f t="shared" si="11"/>
        <v>#VALUE!</v>
      </c>
      <c r="BN28" s="7" t="e">
        <f t="shared" si="12"/>
        <v>#VALUE!</v>
      </c>
      <c r="BO28" s="4" t="e">
        <f t="shared" si="13"/>
        <v>#VALUE!</v>
      </c>
      <c r="BP28" s="4" t="e">
        <f t="shared" si="14"/>
        <v>#VALUE!</v>
      </c>
      <c r="BQ28" s="7" t="e">
        <f t="shared" si="4"/>
        <v>#VALUE!</v>
      </c>
    </row>
    <row r="29" spans="1:69" ht="15" customHeight="1" x14ac:dyDescent="0.3">
      <c r="A29" s="5"/>
      <c r="B29" s="5"/>
      <c r="C29" s="5"/>
      <c r="D29" s="5"/>
      <c r="F29" s="6" t="s">
        <v>17</v>
      </c>
      <c r="G29" s="4" t="e">
        <f t="shared" si="15"/>
        <v>#VALUE!</v>
      </c>
      <c r="H29" s="4" t="e">
        <f t="shared" si="16"/>
        <v>#VALUE!</v>
      </c>
      <c r="I29" s="4" t="str">
        <f t="shared" si="5"/>
        <v/>
      </c>
      <c r="J29" s="4" t="e">
        <f>CLEAN(SUBSTITUTE(MID(A29,G29,H29-G29)," ",""))</f>
        <v>#VALUE!</v>
      </c>
      <c r="K29" s="4" t="e">
        <f>FIND("Filing or 371 (c) date",A29)+LEN("Filing or 371 (c) date")</f>
        <v>#VALUE!</v>
      </c>
      <c r="L29" s="4" t="e">
        <f>FIND("Status",A29,K29)</f>
        <v>#VALUE!</v>
      </c>
      <c r="M29" s="4" t="e">
        <f>TRIM(CLEAN(MID(A29,K29,L29-K29)))</f>
        <v>#VALUE!</v>
      </c>
      <c r="N29" s="4" t="e">
        <f>FIND("Patent #",A29)+LEN("Patent #")</f>
        <v>#VALUE!</v>
      </c>
      <c r="O29" s="4" t="e">
        <f>FIND("Filing or 371 (c) date",A29)</f>
        <v>#VALUE!</v>
      </c>
      <c r="P29" s="4" t="e">
        <f>MID(A29,N29,O29-N29)</f>
        <v>#VALUE!</v>
      </c>
      <c r="Q29" s="4" t="e">
        <f t="shared" si="6"/>
        <v>#VALUE!</v>
      </c>
      <c r="R29" s="4" t="e">
        <f>CLEAN(SUBSTITUTE(MID(P29,1,FIND("open",P29)-1)," ",""))</f>
        <v>#VALUE!</v>
      </c>
      <c r="S29" s="4" t="e">
        <f>FIND("open_in_new",P29)+LEN("open_in_new")</f>
        <v>#VALUE!</v>
      </c>
      <c r="T29" s="4" t="e">
        <f>FIND("-",P29,S29)</f>
        <v>#VALUE!</v>
      </c>
      <c r="U29" s="4" t="e">
        <f>CLEAN(SUBSTITUTE(MID(P29,S29,T29-S29)," ",""))</f>
        <v>#VALUE!</v>
      </c>
      <c r="V29" s="4" t="e">
        <f>RIGHT(CLEAN(SUBSTITUTE(P29," ","")),10)</f>
        <v>#VALUE!</v>
      </c>
      <c r="W29" s="4" t="e">
        <f>FIND("Status",A29,K29)+LEN("Status")</f>
        <v>#VALUE!</v>
      </c>
      <c r="X29" s="4" t="e">
        <f>FIND("Application Data 
Documents &amp; Transactions",A29)</f>
        <v>#VALUE!</v>
      </c>
      <c r="Y29" s="4" t="e">
        <f>MID(A29,W29,(X29-11)-W29)</f>
        <v>#VALUE!</v>
      </c>
      <c r="Z29" s="4" t="e">
        <f t="shared" si="0"/>
        <v>#VALUE!</v>
      </c>
      <c r="AA29" s="4" t="e">
        <f>FIND("Earliest publication #",A29)+LEN("Earliest publication #
")</f>
        <v>#VALUE!</v>
      </c>
      <c r="AB29" s="4" t="e">
        <f>FIND("Earliest publication date",A29,AA29)</f>
        <v>#VALUE!</v>
      </c>
      <c r="AC29" s="4" t="e">
        <f>CLEAN(TRIM(MID(A29,AA29,AB29-AA29)))</f>
        <v>#VALUE!</v>
      </c>
      <c r="AD29" s="4" t="e">
        <f t="shared" si="1"/>
        <v>#VALUE!</v>
      </c>
      <c r="AE29" s="4" t="e">
        <f>FIND("Earliest publication date",A29,AA29)+LEN("Earliest publication date")</f>
        <v>#VALUE!</v>
      </c>
      <c r="AF29" s="4" t="e">
        <f>FIND("Assignee for publication",A29)</f>
        <v>#VALUE!</v>
      </c>
      <c r="AG29" s="4" t="e">
        <f>CLEAN(SUBSTITUTE(MID(A29,AE29,AF29-AE29)," ",""))</f>
        <v>#VALUE!</v>
      </c>
      <c r="AH29" s="4" t="e">
        <f>FIND("Entity status",A29)+LEN("Entity status")</f>
        <v>#VALUE!</v>
      </c>
      <c r="AI29" s="4" t="e">
        <f>FIND("Earliest publication #",A29,AH29)</f>
        <v>#VALUE!</v>
      </c>
      <c r="AJ29" s="4" t="e">
        <f>CLEAN(TRIM(MID(A29,AH29,AI29-AH29)))</f>
        <v>#VALUE!</v>
      </c>
      <c r="AK29" s="4" t="e">
        <f>FIND("Applicants",A29)+LEN("Applicants")</f>
        <v>#VALUE!</v>
      </c>
      <c r="AL29" s="4" t="e">
        <f>FIND("United States Patent and Trademark Office 
United States Patent and Trademark Office 
 Browse By Topic",A29,AK29)</f>
        <v>#VALUE!</v>
      </c>
      <c r="AM29" s="4" t="e">
        <f>TRIM(CLEAN(MID(A29,AK29,AL29-AK29)))</f>
        <v>#VALUE!</v>
      </c>
      <c r="AN29" s="4" t="e">
        <f>FIND("Assignee for publication",A29)+LEN("Assignee for publication")</f>
        <v>#VALUE!</v>
      </c>
      <c r="AO29" s="4" t="e">
        <f>FIND("Confirmation #",A29,AN29)</f>
        <v>#VALUE!</v>
      </c>
      <c r="AP29" s="4" t="e">
        <f>MID(A29,AN29,AO29-AN29)</f>
        <v>#VALUE!</v>
      </c>
      <c r="AQ29" s="4" t="e">
        <f>FIND("Inventors",A29)+LEN("Inventors")</f>
        <v>#VALUE!</v>
      </c>
      <c r="AR29" s="4" t="e">
        <f>FIND("Applicants",A29,AQ29)</f>
        <v>#VALUE!</v>
      </c>
      <c r="AS29" s="4" t="e">
        <f>FIND("Show all inventors",A29)</f>
        <v>#VALUE!</v>
      </c>
      <c r="AT29" s="4" t="str">
        <f>IFERROR(MID(A29,AS29,24),"")</f>
        <v/>
      </c>
      <c r="AU29" s="7" t="e">
        <f>CLEAN(TRIM(MID(A29,AQ29,AR29-AQ29)))</f>
        <v>#VALUE!</v>
      </c>
      <c r="AV29" s="4" t="e">
        <f>FIND("Assignments found",E29)-3</f>
        <v>#VALUE!</v>
      </c>
      <c r="AW29" s="4" t="e">
        <f>FIND("Application #",E29)+LEN("Application #")</f>
        <v>#VALUE!</v>
      </c>
      <c r="AX29" s="4" t="e">
        <f>FIND("Confirmation #",E29)</f>
        <v>#VALUE!</v>
      </c>
      <c r="AY29" s="4" t="e">
        <f>CLEAN(SUBSTITUTE(MID(E29,AW29,AX29-AW29)," ",""))</f>
        <v>#VALUE!</v>
      </c>
      <c r="AZ29" s="3" t="e">
        <f>AY29=J29</f>
        <v>#VALUE!</v>
      </c>
      <c r="BA29" s="4" t="e">
        <f>TRIM(CLEAN(MID(E29,AV29,LEN("11 Assignments found"))))</f>
        <v>#VALUE!</v>
      </c>
      <c r="BB29" s="4" t="e">
        <f>FIND("Conveyance ",E29)+LEN("Conveyance ")</f>
        <v>#VALUE!</v>
      </c>
      <c r="BC29" s="4" t="e">
        <f>FIND("Assignors 
Execution date ",E29,BB29)</f>
        <v>#VALUE!</v>
      </c>
      <c r="BD29" s="4" t="e">
        <f>MID(E29,BB29,BC29-BB29)</f>
        <v>#VALUE!</v>
      </c>
      <c r="BE29" s="4" t="e">
        <f t="shared" si="2"/>
        <v>#VALUE!</v>
      </c>
      <c r="BF29" s="4" t="e">
        <f t="shared" si="3"/>
        <v>#VALUE!</v>
      </c>
      <c r="BG29" s="4" t="e">
        <f>IF(BA29="1 Assignments Found",FIND("Assignee",E29,AV29)+LEN("Assignee"),"")</f>
        <v>#VALUE!</v>
      </c>
      <c r="BH29" s="4" t="e">
        <f>IF(BA29="1 Assignments Found",FIND("5 per page ",E29),"")</f>
        <v>#VALUE!</v>
      </c>
      <c r="BI29" s="4" t="str">
        <f t="shared" si="7"/>
        <v/>
      </c>
      <c r="BJ29" s="4">
        <f t="shared" si="8"/>
        <v>0</v>
      </c>
      <c r="BK29" s="4" t="str">
        <f t="shared" si="9"/>
        <v/>
      </c>
      <c r="BL29" s="4" t="e">
        <f t="shared" si="10"/>
        <v>#VALUE!</v>
      </c>
      <c r="BM29" s="4" t="e">
        <f t="shared" si="11"/>
        <v>#VALUE!</v>
      </c>
      <c r="BN29" s="7" t="e">
        <f t="shared" si="12"/>
        <v>#VALUE!</v>
      </c>
      <c r="BO29" s="4" t="e">
        <f t="shared" si="13"/>
        <v>#VALUE!</v>
      </c>
      <c r="BP29" s="4" t="e">
        <f t="shared" si="14"/>
        <v>#VALUE!</v>
      </c>
      <c r="BQ29" s="7" t="e">
        <f t="shared" si="4"/>
        <v>#VALUE!</v>
      </c>
    </row>
    <row r="30" spans="1:69" ht="15" customHeight="1" x14ac:dyDescent="0.3">
      <c r="A30" s="5"/>
      <c r="B30" s="5"/>
      <c r="C30" s="5"/>
      <c r="D30" s="5"/>
      <c r="F30" s="6" t="s">
        <v>17</v>
      </c>
      <c r="G30" s="4" t="e">
        <f t="shared" si="15"/>
        <v>#VALUE!</v>
      </c>
      <c r="H30" s="4" t="e">
        <f t="shared" si="16"/>
        <v>#VALUE!</v>
      </c>
      <c r="I30" s="4" t="str">
        <f t="shared" si="5"/>
        <v/>
      </c>
      <c r="J30" s="4" t="e">
        <f>CLEAN(SUBSTITUTE(MID(A30,G30,H30-G30)," ",""))</f>
        <v>#VALUE!</v>
      </c>
      <c r="K30" s="4" t="e">
        <f>FIND("Filing or 371 (c) date",A30)+LEN("Filing or 371 (c) date")</f>
        <v>#VALUE!</v>
      </c>
      <c r="L30" s="4" t="e">
        <f>FIND("Status",A30,K30)</f>
        <v>#VALUE!</v>
      </c>
      <c r="M30" s="4" t="e">
        <f>TRIM(CLEAN(MID(A30,K30,L30-K30)))</f>
        <v>#VALUE!</v>
      </c>
      <c r="N30" s="4" t="e">
        <f>FIND("Patent #",A30)+LEN("Patent #")</f>
        <v>#VALUE!</v>
      </c>
      <c r="O30" s="4" t="e">
        <f>FIND("Filing or 371 (c) date",A30)</f>
        <v>#VALUE!</v>
      </c>
      <c r="P30" s="4" t="e">
        <f>MID(A30,N30,O30-N30)</f>
        <v>#VALUE!</v>
      </c>
      <c r="Q30" s="4" t="e">
        <f t="shared" si="6"/>
        <v>#VALUE!</v>
      </c>
      <c r="R30" s="4" t="e">
        <f>CLEAN(SUBSTITUTE(MID(P30,1,FIND("open",P30)-1)," ",""))</f>
        <v>#VALUE!</v>
      </c>
      <c r="S30" s="4" t="e">
        <f>FIND("open_in_new",P30)+LEN("open_in_new")</f>
        <v>#VALUE!</v>
      </c>
      <c r="T30" s="4" t="e">
        <f>FIND("-",P30,S30)</f>
        <v>#VALUE!</v>
      </c>
      <c r="U30" s="4" t="e">
        <f>CLEAN(SUBSTITUTE(MID(P30,S30,T30-S30)," ",""))</f>
        <v>#VALUE!</v>
      </c>
      <c r="V30" s="4" t="e">
        <f>RIGHT(CLEAN(SUBSTITUTE(P30," ","")),10)</f>
        <v>#VALUE!</v>
      </c>
      <c r="W30" s="4" t="e">
        <f>FIND("Status",A30,K30)+LEN("Status")</f>
        <v>#VALUE!</v>
      </c>
      <c r="X30" s="4" t="e">
        <f>FIND("Application Data 
Documents &amp; Transactions",A30)</f>
        <v>#VALUE!</v>
      </c>
      <c r="Y30" s="4" t="e">
        <f>MID(A30,W30,(X30-11)-W30)</f>
        <v>#VALUE!</v>
      </c>
      <c r="Z30" s="4" t="e">
        <f t="shared" si="0"/>
        <v>#VALUE!</v>
      </c>
      <c r="AA30" s="4" t="e">
        <f>FIND("Earliest publication #",A30)+LEN("Earliest publication #
")</f>
        <v>#VALUE!</v>
      </c>
      <c r="AB30" s="4" t="e">
        <f>FIND("Earliest publication date",A30,AA30)</f>
        <v>#VALUE!</v>
      </c>
      <c r="AC30" s="4" t="e">
        <f>CLEAN(TRIM(MID(A30,AA30,AB30-AA30)))</f>
        <v>#VALUE!</v>
      </c>
      <c r="AD30" s="4" t="e">
        <f t="shared" si="1"/>
        <v>#VALUE!</v>
      </c>
      <c r="AE30" s="4" t="e">
        <f>FIND("Earliest publication date",A30,AA30)+LEN("Earliest publication date")</f>
        <v>#VALUE!</v>
      </c>
      <c r="AF30" s="4" t="e">
        <f>FIND("Assignee for publication",A30)</f>
        <v>#VALUE!</v>
      </c>
      <c r="AG30" s="4" t="e">
        <f>CLEAN(SUBSTITUTE(MID(A30,AE30,AF30-AE30)," ",""))</f>
        <v>#VALUE!</v>
      </c>
      <c r="AH30" s="4" t="e">
        <f>FIND("Entity status",A30)+LEN("Entity status")</f>
        <v>#VALUE!</v>
      </c>
      <c r="AI30" s="4" t="e">
        <f>FIND("Earliest publication #",A30,AH30)</f>
        <v>#VALUE!</v>
      </c>
      <c r="AJ30" s="4" t="e">
        <f>CLEAN(TRIM(MID(A30,AH30,AI30-AH30)))</f>
        <v>#VALUE!</v>
      </c>
      <c r="AK30" s="4" t="e">
        <f>FIND("Applicants",A30)+LEN("Applicants")</f>
        <v>#VALUE!</v>
      </c>
      <c r="AL30" s="4" t="e">
        <f>FIND("United States Patent and Trademark Office 
United States Patent and Trademark Office 
 Browse By Topic",A30,AK30)</f>
        <v>#VALUE!</v>
      </c>
      <c r="AM30" s="4" t="e">
        <f>TRIM(CLEAN(MID(A30,AK30,AL30-AK30)))</f>
        <v>#VALUE!</v>
      </c>
      <c r="AN30" s="4" t="e">
        <f>FIND("Assignee for publication",A30)+LEN("Assignee for publication")</f>
        <v>#VALUE!</v>
      </c>
      <c r="AO30" s="4" t="e">
        <f>FIND("Confirmation #",A30,AN30)</f>
        <v>#VALUE!</v>
      </c>
      <c r="AP30" s="4" t="e">
        <f>MID(A30,AN30,AO30-AN30)</f>
        <v>#VALUE!</v>
      </c>
      <c r="AQ30" s="4" t="e">
        <f>FIND("Inventors",A30)+LEN("Inventors")</f>
        <v>#VALUE!</v>
      </c>
      <c r="AR30" s="4" t="e">
        <f>FIND("Applicants",A30,AQ30)</f>
        <v>#VALUE!</v>
      </c>
      <c r="AS30" s="4" t="e">
        <f>FIND("Show all inventors",A30)</f>
        <v>#VALUE!</v>
      </c>
      <c r="AT30" s="4" t="str">
        <f>IFERROR(MID(A30,AS30,24),"")</f>
        <v/>
      </c>
      <c r="AU30" s="7" t="e">
        <f>CLEAN(TRIM(MID(A30,AQ30,AR30-AQ30)))</f>
        <v>#VALUE!</v>
      </c>
      <c r="AV30" s="4" t="e">
        <f>FIND("Assignments found",E30)-3</f>
        <v>#VALUE!</v>
      </c>
      <c r="AW30" s="4" t="e">
        <f>FIND("Application #",E30)+LEN("Application #")</f>
        <v>#VALUE!</v>
      </c>
      <c r="AX30" s="4" t="e">
        <f>FIND("Confirmation #",E30)</f>
        <v>#VALUE!</v>
      </c>
      <c r="AY30" s="4" t="e">
        <f>CLEAN(SUBSTITUTE(MID(E30,AW30,AX30-AW30)," ",""))</f>
        <v>#VALUE!</v>
      </c>
      <c r="AZ30" s="3" t="e">
        <f>AY30=J30</f>
        <v>#VALUE!</v>
      </c>
      <c r="BA30" s="4" t="e">
        <f>TRIM(CLEAN(MID(E30,AV30,LEN("11 Assignments found"))))</f>
        <v>#VALUE!</v>
      </c>
      <c r="BB30" s="4" t="e">
        <f>FIND("Conveyance ",E30)+LEN("Conveyance ")</f>
        <v>#VALUE!</v>
      </c>
      <c r="BC30" s="4" t="e">
        <f>FIND("Assignors 
Execution date ",E30,BB30)</f>
        <v>#VALUE!</v>
      </c>
      <c r="BD30" s="4" t="e">
        <f>MID(E30,BB30,BC30-BB30)</f>
        <v>#VALUE!</v>
      </c>
      <c r="BE30" s="4" t="e">
        <f t="shared" si="2"/>
        <v>#VALUE!</v>
      </c>
      <c r="BF30" s="4" t="e">
        <f t="shared" si="3"/>
        <v>#VALUE!</v>
      </c>
      <c r="BG30" s="4" t="e">
        <f>IF(BA30="1 Assignments Found",FIND("Assignee",E30,AV30)+LEN("Assignee"),"")</f>
        <v>#VALUE!</v>
      </c>
      <c r="BH30" s="4" t="e">
        <f>IF(BA30="1 Assignments Found",FIND("5 per page ",E30),"")</f>
        <v>#VALUE!</v>
      </c>
      <c r="BI30" s="4" t="str">
        <f t="shared" si="7"/>
        <v/>
      </c>
      <c r="BJ30" s="4">
        <f t="shared" si="8"/>
        <v>0</v>
      </c>
      <c r="BK30" s="4" t="str">
        <f t="shared" si="9"/>
        <v/>
      </c>
      <c r="BL30" s="4" t="e">
        <f t="shared" si="10"/>
        <v>#VALUE!</v>
      </c>
      <c r="BM30" s="4" t="e">
        <f t="shared" si="11"/>
        <v>#VALUE!</v>
      </c>
      <c r="BN30" s="7" t="e">
        <f t="shared" si="12"/>
        <v>#VALUE!</v>
      </c>
      <c r="BO30" s="4" t="e">
        <f t="shared" si="13"/>
        <v>#VALUE!</v>
      </c>
      <c r="BP30" s="4" t="e">
        <f t="shared" si="14"/>
        <v>#VALUE!</v>
      </c>
      <c r="BQ30" s="7" t="e">
        <f t="shared" si="4"/>
        <v>#VALUE!</v>
      </c>
    </row>
    <row r="31" spans="1:69" ht="15" customHeight="1" x14ac:dyDescent="0.3">
      <c r="A31" s="5"/>
      <c r="B31" s="5"/>
      <c r="C31" s="5"/>
      <c r="D31" s="5"/>
      <c r="F31" s="6" t="s">
        <v>17</v>
      </c>
      <c r="G31" s="4" t="e">
        <f t="shared" si="15"/>
        <v>#VALUE!</v>
      </c>
      <c r="H31" s="4" t="e">
        <f t="shared" si="16"/>
        <v>#VALUE!</v>
      </c>
      <c r="I31" s="4" t="str">
        <f t="shared" si="5"/>
        <v/>
      </c>
      <c r="J31" s="4" t="e">
        <f>CLEAN(SUBSTITUTE(MID(A31,G31,H31-G31)," ",""))</f>
        <v>#VALUE!</v>
      </c>
      <c r="K31" s="4" t="e">
        <f>FIND("Filing or 371 (c) date",A31)+LEN("Filing or 371 (c) date")</f>
        <v>#VALUE!</v>
      </c>
      <c r="L31" s="4" t="e">
        <f>FIND("Status",A31,K31)</f>
        <v>#VALUE!</v>
      </c>
      <c r="M31" s="4" t="e">
        <f>TRIM(CLEAN(MID(A31,K31,L31-K31)))</f>
        <v>#VALUE!</v>
      </c>
      <c r="N31" s="4" t="e">
        <f>FIND("Patent #",A31)+LEN("Patent #")</f>
        <v>#VALUE!</v>
      </c>
      <c r="O31" s="4" t="e">
        <f>FIND("Filing or 371 (c) date",A31)</f>
        <v>#VALUE!</v>
      </c>
      <c r="P31" s="4" t="e">
        <f>MID(A31,N31,O31-N31)</f>
        <v>#VALUE!</v>
      </c>
      <c r="Q31" s="4" t="e">
        <f t="shared" si="6"/>
        <v>#VALUE!</v>
      </c>
      <c r="R31" s="4" t="e">
        <f>CLEAN(SUBSTITUTE(MID(P31,1,FIND("open",P31)-1)," ",""))</f>
        <v>#VALUE!</v>
      </c>
      <c r="S31" s="4" t="e">
        <f>FIND("open_in_new",P31)+LEN("open_in_new")</f>
        <v>#VALUE!</v>
      </c>
      <c r="T31" s="4" t="e">
        <f>FIND("-",P31,S31)</f>
        <v>#VALUE!</v>
      </c>
      <c r="U31" s="4" t="e">
        <f>CLEAN(SUBSTITUTE(MID(P31,S31,T31-S31)," ",""))</f>
        <v>#VALUE!</v>
      </c>
      <c r="V31" s="4" t="e">
        <f>RIGHT(CLEAN(SUBSTITUTE(P31," ","")),10)</f>
        <v>#VALUE!</v>
      </c>
      <c r="W31" s="4" t="e">
        <f>FIND("Status",A31,K31)+LEN("Status")</f>
        <v>#VALUE!</v>
      </c>
      <c r="X31" s="4" t="e">
        <f>FIND("Application Data 
Documents &amp; Transactions",A31)</f>
        <v>#VALUE!</v>
      </c>
      <c r="Y31" s="4" t="e">
        <f>MID(A31,W31,(X31-11)-W31)</f>
        <v>#VALUE!</v>
      </c>
      <c r="Z31" s="4" t="e">
        <f t="shared" si="0"/>
        <v>#VALUE!</v>
      </c>
      <c r="AA31" s="4" t="e">
        <f>FIND("Earliest publication #",A31)+LEN("Earliest publication #
")</f>
        <v>#VALUE!</v>
      </c>
      <c r="AB31" s="4" t="e">
        <f>FIND("Earliest publication date",A31,AA31)</f>
        <v>#VALUE!</v>
      </c>
      <c r="AC31" s="4" t="e">
        <f>CLEAN(TRIM(MID(A31,AA31,AB31-AA31)))</f>
        <v>#VALUE!</v>
      </c>
      <c r="AD31" s="4" t="e">
        <f t="shared" si="1"/>
        <v>#VALUE!</v>
      </c>
      <c r="AE31" s="4" t="e">
        <f>FIND("Earliest publication date",A31,AA31)+LEN("Earliest publication date")</f>
        <v>#VALUE!</v>
      </c>
      <c r="AF31" s="4" t="e">
        <f>FIND("Assignee for publication",A31)</f>
        <v>#VALUE!</v>
      </c>
      <c r="AG31" s="4" t="e">
        <f>CLEAN(SUBSTITUTE(MID(A31,AE31,AF31-AE31)," ",""))</f>
        <v>#VALUE!</v>
      </c>
      <c r="AH31" s="4" t="e">
        <f>FIND("Entity status",A31)+LEN("Entity status")</f>
        <v>#VALUE!</v>
      </c>
      <c r="AI31" s="4" t="e">
        <f>FIND("Earliest publication #",A31,AH31)</f>
        <v>#VALUE!</v>
      </c>
      <c r="AJ31" s="4" t="e">
        <f>CLEAN(TRIM(MID(A31,AH31,AI31-AH31)))</f>
        <v>#VALUE!</v>
      </c>
      <c r="AK31" s="4" t="e">
        <f>FIND("Applicants",A31)+LEN("Applicants")</f>
        <v>#VALUE!</v>
      </c>
      <c r="AL31" s="4" t="e">
        <f>FIND("United States Patent and Trademark Office 
United States Patent and Trademark Office 
 Browse By Topic",A31,AK31)</f>
        <v>#VALUE!</v>
      </c>
      <c r="AM31" s="4" t="e">
        <f>TRIM(CLEAN(MID(A31,AK31,AL31-AK31)))</f>
        <v>#VALUE!</v>
      </c>
      <c r="AN31" s="4" t="e">
        <f>FIND("Assignee for publication",A31)+LEN("Assignee for publication")</f>
        <v>#VALUE!</v>
      </c>
      <c r="AO31" s="4" t="e">
        <f>FIND("Confirmation #",A31,AN31)</f>
        <v>#VALUE!</v>
      </c>
      <c r="AP31" s="4" t="e">
        <f>MID(A31,AN31,AO31-AN31)</f>
        <v>#VALUE!</v>
      </c>
      <c r="AQ31" s="4" t="e">
        <f>FIND("Inventors",A31)+LEN("Inventors")</f>
        <v>#VALUE!</v>
      </c>
      <c r="AR31" s="4" t="e">
        <f>FIND("Applicants",A31,AQ31)</f>
        <v>#VALUE!</v>
      </c>
      <c r="AS31" s="4" t="e">
        <f>FIND("Show all inventors",A31)</f>
        <v>#VALUE!</v>
      </c>
      <c r="AT31" s="4" t="str">
        <f>IFERROR(MID(A31,AS31,24),"")</f>
        <v/>
      </c>
      <c r="AU31" s="7" t="e">
        <f>CLEAN(TRIM(MID(A31,AQ31,AR31-AQ31)))</f>
        <v>#VALUE!</v>
      </c>
      <c r="AV31" s="4" t="e">
        <f>FIND("Assignments found",E31)-3</f>
        <v>#VALUE!</v>
      </c>
      <c r="AW31" s="4" t="e">
        <f>FIND("Application #",E31)+LEN("Application #")</f>
        <v>#VALUE!</v>
      </c>
      <c r="AX31" s="4" t="e">
        <f>FIND("Confirmation #",E31)</f>
        <v>#VALUE!</v>
      </c>
      <c r="AY31" s="4" t="e">
        <f>CLEAN(SUBSTITUTE(MID(E31,AW31,AX31-AW31)," ",""))</f>
        <v>#VALUE!</v>
      </c>
      <c r="AZ31" s="3" t="e">
        <f>AY31=J31</f>
        <v>#VALUE!</v>
      </c>
      <c r="BA31" s="4" t="e">
        <f>TRIM(CLEAN(MID(E31,AV31,LEN("11 Assignments found"))))</f>
        <v>#VALUE!</v>
      </c>
      <c r="BB31" s="4" t="e">
        <f>FIND("Conveyance ",E31)+LEN("Conveyance ")</f>
        <v>#VALUE!</v>
      </c>
      <c r="BC31" s="4" t="e">
        <f>FIND("Assignors 
Execution date ",E31,BB31)</f>
        <v>#VALUE!</v>
      </c>
      <c r="BD31" s="4" t="e">
        <f>MID(E31,BB31,BC31-BB31)</f>
        <v>#VALUE!</v>
      </c>
      <c r="BE31" s="4" t="e">
        <f t="shared" si="2"/>
        <v>#VALUE!</v>
      </c>
      <c r="BF31" s="4" t="e">
        <f t="shared" si="3"/>
        <v>#VALUE!</v>
      </c>
      <c r="BG31" s="4" t="e">
        <f>IF(BA31="1 Assignments Found",FIND("Assignee",E31,AV31)+LEN("Assignee"),"")</f>
        <v>#VALUE!</v>
      </c>
      <c r="BH31" s="4" t="e">
        <f>IF(BA31="1 Assignments Found",FIND("5 per page ",E31),"")</f>
        <v>#VALUE!</v>
      </c>
      <c r="BI31" s="4" t="str">
        <f t="shared" si="7"/>
        <v/>
      </c>
      <c r="BJ31" s="4">
        <f t="shared" si="8"/>
        <v>0</v>
      </c>
      <c r="BK31" s="4" t="str">
        <f t="shared" si="9"/>
        <v/>
      </c>
      <c r="BL31" s="4" t="e">
        <f t="shared" si="10"/>
        <v>#VALUE!</v>
      </c>
      <c r="BM31" s="4" t="e">
        <f t="shared" si="11"/>
        <v>#VALUE!</v>
      </c>
      <c r="BN31" s="7" t="e">
        <f t="shared" si="12"/>
        <v>#VALUE!</v>
      </c>
      <c r="BO31" s="4" t="e">
        <f t="shared" si="13"/>
        <v>#VALUE!</v>
      </c>
      <c r="BP31" s="4" t="e">
        <f t="shared" si="14"/>
        <v>#VALUE!</v>
      </c>
      <c r="BQ31" s="7" t="e">
        <f t="shared" si="4"/>
        <v>#VALUE!</v>
      </c>
    </row>
    <row r="32" spans="1:69" ht="15" customHeight="1" x14ac:dyDescent="0.3">
      <c r="A32" s="5"/>
      <c r="B32" s="5"/>
      <c r="C32" s="5"/>
      <c r="D32" s="5"/>
      <c r="F32" s="6" t="s">
        <v>17</v>
      </c>
      <c r="G32" s="4" t="e">
        <f t="shared" si="15"/>
        <v>#VALUE!</v>
      </c>
      <c r="H32" s="4" t="e">
        <f t="shared" si="16"/>
        <v>#VALUE!</v>
      </c>
      <c r="I32" s="4" t="str">
        <f t="shared" si="5"/>
        <v/>
      </c>
      <c r="J32" s="4" t="e">
        <f>CLEAN(SUBSTITUTE(MID(A32,G32,H32-G32)," ",""))</f>
        <v>#VALUE!</v>
      </c>
      <c r="K32" s="4" t="e">
        <f>FIND("Filing or 371 (c) date",A32)+LEN("Filing or 371 (c) date")</f>
        <v>#VALUE!</v>
      </c>
      <c r="L32" s="4" t="e">
        <f>FIND("Status",A32,K32)</f>
        <v>#VALUE!</v>
      </c>
      <c r="M32" s="4" t="e">
        <f>TRIM(CLEAN(MID(A32,K32,L32-K32)))</f>
        <v>#VALUE!</v>
      </c>
      <c r="N32" s="4" t="e">
        <f>FIND("Patent #",A32)+LEN("Patent #")</f>
        <v>#VALUE!</v>
      </c>
      <c r="O32" s="4" t="e">
        <f>FIND("Filing or 371 (c) date",A32)</f>
        <v>#VALUE!</v>
      </c>
      <c r="P32" s="4" t="e">
        <f>MID(A32,N32,O32-N32)</f>
        <v>#VALUE!</v>
      </c>
      <c r="Q32" s="4" t="e">
        <f t="shared" si="6"/>
        <v>#VALUE!</v>
      </c>
      <c r="R32" s="4" t="e">
        <f>CLEAN(SUBSTITUTE(MID(P32,1,FIND("open",P32)-1)," ",""))</f>
        <v>#VALUE!</v>
      </c>
      <c r="S32" s="4" t="e">
        <f>FIND("open_in_new",P32)+LEN("open_in_new")</f>
        <v>#VALUE!</v>
      </c>
      <c r="T32" s="4" t="e">
        <f>FIND("-",P32,S32)</f>
        <v>#VALUE!</v>
      </c>
      <c r="U32" s="4" t="e">
        <f>CLEAN(SUBSTITUTE(MID(P32,S32,T32-S32)," ",""))</f>
        <v>#VALUE!</v>
      </c>
      <c r="V32" s="4" t="e">
        <f>RIGHT(CLEAN(SUBSTITUTE(P32," ","")),10)</f>
        <v>#VALUE!</v>
      </c>
      <c r="W32" s="4" t="e">
        <f>FIND("Status",A32,K32)+LEN("Status")</f>
        <v>#VALUE!</v>
      </c>
      <c r="X32" s="4" t="e">
        <f>FIND("Application Data 
Documents &amp; Transactions",A32)</f>
        <v>#VALUE!</v>
      </c>
      <c r="Y32" s="4" t="e">
        <f>MID(A32,W32,(X32-11)-W32)</f>
        <v>#VALUE!</v>
      </c>
      <c r="Z32" s="4" t="e">
        <f t="shared" si="0"/>
        <v>#VALUE!</v>
      </c>
      <c r="AA32" s="4" t="e">
        <f>FIND("Earliest publication #",A32)+LEN("Earliest publication #
")</f>
        <v>#VALUE!</v>
      </c>
      <c r="AB32" s="4" t="e">
        <f>FIND("Earliest publication date",A32,AA32)</f>
        <v>#VALUE!</v>
      </c>
      <c r="AC32" s="4" t="e">
        <f>CLEAN(TRIM(MID(A32,AA32,AB32-AA32)))</f>
        <v>#VALUE!</v>
      </c>
      <c r="AD32" s="4" t="e">
        <f t="shared" si="1"/>
        <v>#VALUE!</v>
      </c>
      <c r="AE32" s="4" t="e">
        <f>FIND("Earliest publication date",A32,AA32)+LEN("Earliest publication date")</f>
        <v>#VALUE!</v>
      </c>
      <c r="AF32" s="4" t="e">
        <f>FIND("Assignee for publication",A32)</f>
        <v>#VALUE!</v>
      </c>
      <c r="AG32" s="4" t="e">
        <f>CLEAN(SUBSTITUTE(MID(A32,AE32,AF32-AE32)," ",""))</f>
        <v>#VALUE!</v>
      </c>
      <c r="AH32" s="4" t="e">
        <f>FIND("Entity status",A32)+LEN("Entity status")</f>
        <v>#VALUE!</v>
      </c>
      <c r="AI32" s="4" t="e">
        <f>FIND("Earliest publication #",A32,AH32)</f>
        <v>#VALUE!</v>
      </c>
      <c r="AJ32" s="4" t="e">
        <f>CLEAN(TRIM(MID(A32,AH32,AI32-AH32)))</f>
        <v>#VALUE!</v>
      </c>
      <c r="AK32" s="4" t="e">
        <f>FIND("Applicants",A32)+LEN("Applicants")</f>
        <v>#VALUE!</v>
      </c>
      <c r="AL32" s="4" t="e">
        <f>FIND("United States Patent and Trademark Office 
United States Patent and Trademark Office 
 Browse By Topic",A32,AK32)</f>
        <v>#VALUE!</v>
      </c>
      <c r="AM32" s="4" t="e">
        <f>TRIM(CLEAN(MID(A32,AK32,AL32-AK32)))</f>
        <v>#VALUE!</v>
      </c>
      <c r="AN32" s="4" t="e">
        <f>FIND("Assignee for publication",A32)+LEN("Assignee for publication")</f>
        <v>#VALUE!</v>
      </c>
      <c r="AO32" s="4" t="e">
        <f>FIND("Confirmation #",A32,AN32)</f>
        <v>#VALUE!</v>
      </c>
      <c r="AP32" s="4" t="e">
        <f>MID(A32,AN32,AO32-AN32)</f>
        <v>#VALUE!</v>
      </c>
      <c r="AQ32" s="4" t="e">
        <f>FIND("Inventors",A32)+LEN("Inventors")</f>
        <v>#VALUE!</v>
      </c>
      <c r="AR32" s="4" t="e">
        <f>FIND("Applicants",A32,AQ32)</f>
        <v>#VALUE!</v>
      </c>
      <c r="AS32" s="4" t="e">
        <f>FIND("Show all inventors",A32)</f>
        <v>#VALUE!</v>
      </c>
      <c r="AT32" s="4" t="str">
        <f>IFERROR(MID(A32,AS32,24),"")</f>
        <v/>
      </c>
      <c r="AU32" s="7" t="e">
        <f>CLEAN(TRIM(MID(A32,AQ32,AR32-AQ32)))</f>
        <v>#VALUE!</v>
      </c>
      <c r="AV32" s="4" t="e">
        <f>FIND("Assignments found",E32)-3</f>
        <v>#VALUE!</v>
      </c>
      <c r="AW32" s="4" t="e">
        <f>FIND("Application #",E32)+LEN("Application #")</f>
        <v>#VALUE!</v>
      </c>
      <c r="AX32" s="4" t="e">
        <f>FIND("Confirmation #",E32)</f>
        <v>#VALUE!</v>
      </c>
      <c r="AY32" s="4" t="e">
        <f>CLEAN(SUBSTITUTE(MID(E32,AW32,AX32-AW32)," ",""))</f>
        <v>#VALUE!</v>
      </c>
      <c r="AZ32" s="3" t="e">
        <f>AY32=J32</f>
        <v>#VALUE!</v>
      </c>
      <c r="BA32" s="4" t="e">
        <f>TRIM(CLEAN(MID(E32,AV32,LEN("11 Assignments found"))))</f>
        <v>#VALUE!</v>
      </c>
      <c r="BB32" s="4" t="e">
        <f>FIND("Conveyance ",E32)+LEN("Conveyance ")</f>
        <v>#VALUE!</v>
      </c>
      <c r="BC32" s="4" t="e">
        <f>FIND("Assignors 
Execution date ",E32,BB32)</f>
        <v>#VALUE!</v>
      </c>
      <c r="BD32" s="4" t="e">
        <f>MID(E32,BB32,BC32-BB32)</f>
        <v>#VALUE!</v>
      </c>
      <c r="BE32" s="4" t="e">
        <f t="shared" si="2"/>
        <v>#VALUE!</v>
      </c>
      <c r="BF32" s="4" t="e">
        <f t="shared" si="3"/>
        <v>#VALUE!</v>
      </c>
      <c r="BG32" s="4" t="e">
        <f>IF(BA32="1 Assignments Found",FIND("Assignee",E32,AV32)+LEN("Assignee"),"")</f>
        <v>#VALUE!</v>
      </c>
      <c r="BH32" s="4" t="e">
        <f>IF(BA32="1 Assignments Found",FIND("5 per page ",E32),"")</f>
        <v>#VALUE!</v>
      </c>
      <c r="BI32" s="4" t="str">
        <f t="shared" si="7"/>
        <v/>
      </c>
      <c r="BJ32" s="4">
        <f t="shared" si="8"/>
        <v>0</v>
      </c>
      <c r="BK32" s="4" t="str">
        <f t="shared" si="9"/>
        <v/>
      </c>
      <c r="BL32" s="4" t="e">
        <f t="shared" si="10"/>
        <v>#VALUE!</v>
      </c>
      <c r="BM32" s="4" t="e">
        <f t="shared" si="11"/>
        <v>#VALUE!</v>
      </c>
      <c r="BN32" s="7" t="e">
        <f t="shared" si="12"/>
        <v>#VALUE!</v>
      </c>
      <c r="BO32" s="4" t="e">
        <f t="shared" si="13"/>
        <v>#VALUE!</v>
      </c>
      <c r="BP32" s="4" t="e">
        <f t="shared" si="14"/>
        <v>#VALUE!</v>
      </c>
      <c r="BQ32" s="7" t="e">
        <f t="shared" si="4"/>
        <v>#VALUE!</v>
      </c>
    </row>
    <row r="33" spans="1:69" ht="15" customHeight="1" x14ac:dyDescent="0.3">
      <c r="A33" s="5"/>
      <c r="B33" s="5"/>
      <c r="C33" s="5"/>
      <c r="D33" s="5"/>
      <c r="F33" s="6" t="s">
        <v>17</v>
      </c>
      <c r="G33" s="4" t="e">
        <f t="shared" si="15"/>
        <v>#VALUE!</v>
      </c>
      <c r="H33" s="4" t="e">
        <f t="shared" si="16"/>
        <v>#VALUE!</v>
      </c>
      <c r="I33" s="4" t="str">
        <f t="shared" si="5"/>
        <v/>
      </c>
      <c r="J33" s="4" t="e">
        <f>CLEAN(SUBSTITUTE(MID(A33,G33,H33-G33)," ",""))</f>
        <v>#VALUE!</v>
      </c>
      <c r="K33" s="4" t="e">
        <f>FIND("Filing or 371 (c) date",A33)+LEN("Filing or 371 (c) date")</f>
        <v>#VALUE!</v>
      </c>
      <c r="L33" s="4" t="e">
        <f>FIND("Status",A33,K33)</f>
        <v>#VALUE!</v>
      </c>
      <c r="M33" s="4" t="e">
        <f>TRIM(CLEAN(MID(A33,K33,L33-K33)))</f>
        <v>#VALUE!</v>
      </c>
      <c r="N33" s="4" t="e">
        <f>FIND("Patent #",A33)+LEN("Patent #")</f>
        <v>#VALUE!</v>
      </c>
      <c r="O33" s="4" t="e">
        <f>FIND("Filing or 371 (c) date",A33)</f>
        <v>#VALUE!</v>
      </c>
      <c r="P33" s="4" t="e">
        <f>MID(A33,N33,O33-N33)</f>
        <v>#VALUE!</v>
      </c>
      <c r="Q33" s="4" t="e">
        <f t="shared" si="6"/>
        <v>#VALUE!</v>
      </c>
      <c r="R33" s="4" t="e">
        <f>CLEAN(SUBSTITUTE(MID(P33,1,FIND("open",P33)-1)," ",""))</f>
        <v>#VALUE!</v>
      </c>
      <c r="S33" s="4" t="e">
        <f>FIND("open_in_new",P33)+LEN("open_in_new")</f>
        <v>#VALUE!</v>
      </c>
      <c r="T33" s="4" t="e">
        <f>FIND("-",P33,S33)</f>
        <v>#VALUE!</v>
      </c>
      <c r="U33" s="4" t="e">
        <f>CLEAN(SUBSTITUTE(MID(P33,S33,T33-S33)," ",""))</f>
        <v>#VALUE!</v>
      </c>
      <c r="V33" s="4" t="e">
        <f>RIGHT(CLEAN(SUBSTITUTE(P33," ","")),10)</f>
        <v>#VALUE!</v>
      </c>
      <c r="W33" s="4" t="e">
        <f>FIND("Status",A33,K33)+LEN("Status")</f>
        <v>#VALUE!</v>
      </c>
      <c r="X33" s="4" t="e">
        <f>FIND("Application Data 
Documents &amp; Transactions",A33)</f>
        <v>#VALUE!</v>
      </c>
      <c r="Y33" s="4" t="e">
        <f>MID(A33,W33,(X33-11)-W33)</f>
        <v>#VALUE!</v>
      </c>
      <c r="Z33" s="4" t="e">
        <f t="shared" si="0"/>
        <v>#VALUE!</v>
      </c>
      <c r="AA33" s="4" t="e">
        <f>FIND("Earliest publication #",A33)+LEN("Earliest publication #
")</f>
        <v>#VALUE!</v>
      </c>
      <c r="AB33" s="4" t="e">
        <f>FIND("Earliest publication date",A33,AA33)</f>
        <v>#VALUE!</v>
      </c>
      <c r="AC33" s="4" t="e">
        <f>CLEAN(TRIM(MID(A33,AA33,AB33-AA33)))</f>
        <v>#VALUE!</v>
      </c>
      <c r="AD33" s="4" t="e">
        <f t="shared" si="1"/>
        <v>#VALUE!</v>
      </c>
      <c r="AE33" s="4" t="e">
        <f>FIND("Earliest publication date",A33,AA33)+LEN("Earliest publication date")</f>
        <v>#VALUE!</v>
      </c>
      <c r="AF33" s="4" t="e">
        <f>FIND("Assignee for publication",A33)</f>
        <v>#VALUE!</v>
      </c>
      <c r="AG33" s="4" t="e">
        <f>CLEAN(SUBSTITUTE(MID(A33,AE33,AF33-AE33)," ",""))</f>
        <v>#VALUE!</v>
      </c>
      <c r="AH33" s="4" t="e">
        <f>FIND("Entity status",A33)+LEN("Entity status")</f>
        <v>#VALUE!</v>
      </c>
      <c r="AI33" s="4" t="e">
        <f>FIND("Earliest publication #",A33,AH33)</f>
        <v>#VALUE!</v>
      </c>
      <c r="AJ33" s="4" t="e">
        <f>CLEAN(TRIM(MID(A33,AH33,AI33-AH33)))</f>
        <v>#VALUE!</v>
      </c>
      <c r="AK33" s="4" t="e">
        <f>FIND("Applicants",A33)+LEN("Applicants")</f>
        <v>#VALUE!</v>
      </c>
      <c r="AL33" s="4" t="e">
        <f>FIND("United States Patent and Trademark Office 
United States Patent and Trademark Office 
 Browse By Topic",A33,AK33)</f>
        <v>#VALUE!</v>
      </c>
      <c r="AM33" s="4" t="e">
        <f>TRIM(CLEAN(MID(A33,AK33,AL33-AK33)))</f>
        <v>#VALUE!</v>
      </c>
      <c r="AN33" s="4" t="e">
        <f>FIND("Assignee for publication",A33)+LEN("Assignee for publication")</f>
        <v>#VALUE!</v>
      </c>
      <c r="AO33" s="4" t="e">
        <f>FIND("Confirmation #",A33,AN33)</f>
        <v>#VALUE!</v>
      </c>
      <c r="AP33" s="4" t="e">
        <f>MID(A33,AN33,AO33-AN33)</f>
        <v>#VALUE!</v>
      </c>
      <c r="AQ33" s="4" t="e">
        <f>FIND("Inventors",A33)+LEN("Inventors")</f>
        <v>#VALUE!</v>
      </c>
      <c r="AR33" s="4" t="e">
        <f>FIND("Applicants",A33,AQ33)</f>
        <v>#VALUE!</v>
      </c>
      <c r="AS33" s="4" t="e">
        <f>FIND("Show all inventors",A33)</f>
        <v>#VALUE!</v>
      </c>
      <c r="AT33" s="4" t="str">
        <f>IFERROR(MID(A33,AS33,24),"")</f>
        <v/>
      </c>
      <c r="AU33" s="7" t="e">
        <f>CLEAN(TRIM(MID(A33,AQ33,AR33-AQ33)))</f>
        <v>#VALUE!</v>
      </c>
      <c r="AV33" s="4" t="e">
        <f>FIND("Assignments found",E33)-3</f>
        <v>#VALUE!</v>
      </c>
      <c r="AW33" s="4" t="e">
        <f>FIND("Application #",E33)+LEN("Application #")</f>
        <v>#VALUE!</v>
      </c>
      <c r="AX33" s="4" t="e">
        <f>FIND("Confirmation #",E33)</f>
        <v>#VALUE!</v>
      </c>
      <c r="AY33" s="4" t="e">
        <f>CLEAN(SUBSTITUTE(MID(E33,AW33,AX33-AW33)," ",""))</f>
        <v>#VALUE!</v>
      </c>
      <c r="AZ33" s="3" t="e">
        <f>AY33=J33</f>
        <v>#VALUE!</v>
      </c>
      <c r="BA33" s="4" t="e">
        <f>TRIM(CLEAN(MID(E33,AV33,LEN("11 Assignments found"))))</f>
        <v>#VALUE!</v>
      </c>
      <c r="BB33" s="4" t="e">
        <f>FIND("Conveyance ",E33)+LEN("Conveyance ")</f>
        <v>#VALUE!</v>
      </c>
      <c r="BC33" s="4" t="e">
        <f>FIND("Assignors 
Execution date ",E33,BB33)</f>
        <v>#VALUE!</v>
      </c>
      <c r="BD33" s="4" t="e">
        <f>MID(E33,BB33,BC33-BB33)</f>
        <v>#VALUE!</v>
      </c>
      <c r="BE33" s="4" t="e">
        <f t="shared" si="2"/>
        <v>#VALUE!</v>
      </c>
      <c r="BF33" s="4" t="e">
        <f t="shared" si="3"/>
        <v>#VALUE!</v>
      </c>
      <c r="BG33" s="4" t="e">
        <f>IF(BA33="1 Assignments Found",FIND("Assignee",E33,AV33)+LEN("Assignee"),"")</f>
        <v>#VALUE!</v>
      </c>
      <c r="BH33" s="4" t="e">
        <f>IF(BA33="1 Assignments Found",FIND("5 per page ",E33),"")</f>
        <v>#VALUE!</v>
      </c>
      <c r="BI33" s="4" t="str">
        <f t="shared" si="7"/>
        <v/>
      </c>
      <c r="BJ33" s="4">
        <f t="shared" si="8"/>
        <v>0</v>
      </c>
      <c r="BK33" s="4" t="str">
        <f t="shared" si="9"/>
        <v/>
      </c>
      <c r="BL33" s="4" t="e">
        <f t="shared" si="10"/>
        <v>#VALUE!</v>
      </c>
      <c r="BM33" s="4" t="e">
        <f t="shared" si="11"/>
        <v>#VALUE!</v>
      </c>
      <c r="BN33" s="7" t="e">
        <f t="shared" si="12"/>
        <v>#VALUE!</v>
      </c>
      <c r="BO33" s="4" t="e">
        <f t="shared" si="13"/>
        <v>#VALUE!</v>
      </c>
      <c r="BP33" s="4" t="e">
        <f t="shared" si="14"/>
        <v>#VALUE!</v>
      </c>
      <c r="BQ33" s="7" t="e">
        <f t="shared" si="4"/>
        <v>#VALUE!</v>
      </c>
    </row>
    <row r="34" spans="1:69" ht="15" customHeight="1" x14ac:dyDescent="0.3">
      <c r="A34" s="5"/>
      <c r="B34" s="5"/>
      <c r="C34" s="5"/>
      <c r="D34" s="5"/>
      <c r="F34" s="6" t="s">
        <v>17</v>
      </c>
      <c r="G34" s="4" t="e">
        <f t="shared" si="15"/>
        <v>#VALUE!</v>
      </c>
      <c r="H34" s="4" t="e">
        <f t="shared" si="16"/>
        <v>#VALUE!</v>
      </c>
      <c r="I34" s="4" t="str">
        <f t="shared" si="5"/>
        <v/>
      </c>
      <c r="J34" s="4" t="e">
        <f>CLEAN(SUBSTITUTE(MID(A34,G34,H34-G34)," ",""))</f>
        <v>#VALUE!</v>
      </c>
      <c r="K34" s="4" t="e">
        <f>FIND("Filing or 371 (c) date",A34)+LEN("Filing or 371 (c) date")</f>
        <v>#VALUE!</v>
      </c>
      <c r="L34" s="4" t="e">
        <f>FIND("Status",A34,K34)</f>
        <v>#VALUE!</v>
      </c>
      <c r="M34" s="4" t="e">
        <f>TRIM(CLEAN(MID(A34,K34,L34-K34)))</f>
        <v>#VALUE!</v>
      </c>
      <c r="N34" s="4" t="e">
        <f>FIND("Patent #",A34)+LEN("Patent #")</f>
        <v>#VALUE!</v>
      </c>
      <c r="O34" s="4" t="e">
        <f>FIND("Filing or 371 (c) date",A34)</f>
        <v>#VALUE!</v>
      </c>
      <c r="P34" s="4" t="e">
        <f>MID(A34,N34,O34-N34)</f>
        <v>#VALUE!</v>
      </c>
      <c r="Q34" s="4" t="e">
        <f t="shared" si="6"/>
        <v>#VALUE!</v>
      </c>
      <c r="R34" s="4" t="e">
        <f>CLEAN(SUBSTITUTE(MID(P34,1,FIND("open",P34)-1)," ",""))</f>
        <v>#VALUE!</v>
      </c>
      <c r="S34" s="4" t="e">
        <f>FIND("open_in_new",P34)+LEN("open_in_new")</f>
        <v>#VALUE!</v>
      </c>
      <c r="T34" s="4" t="e">
        <f>FIND("-",P34,S34)</f>
        <v>#VALUE!</v>
      </c>
      <c r="U34" s="4" t="e">
        <f>CLEAN(SUBSTITUTE(MID(P34,S34,T34-S34)," ",""))</f>
        <v>#VALUE!</v>
      </c>
      <c r="V34" s="4" t="e">
        <f>RIGHT(CLEAN(SUBSTITUTE(P34," ","")),10)</f>
        <v>#VALUE!</v>
      </c>
      <c r="W34" s="4" t="e">
        <f>FIND("Status",A34,K34)+LEN("Status")</f>
        <v>#VALUE!</v>
      </c>
      <c r="X34" s="4" t="e">
        <f>FIND("Application Data 
Documents &amp; Transactions",A34)</f>
        <v>#VALUE!</v>
      </c>
      <c r="Y34" s="4" t="e">
        <f>MID(A34,W34,(X34-11)-W34)</f>
        <v>#VALUE!</v>
      </c>
      <c r="Z34" s="4" t="e">
        <f t="shared" si="0"/>
        <v>#VALUE!</v>
      </c>
      <c r="AA34" s="4" t="e">
        <f>FIND("Earliest publication #",A34)+LEN("Earliest publication #
")</f>
        <v>#VALUE!</v>
      </c>
      <c r="AB34" s="4" t="e">
        <f>FIND("Earliest publication date",A34,AA34)</f>
        <v>#VALUE!</v>
      </c>
      <c r="AC34" s="4" t="e">
        <f>CLEAN(TRIM(MID(A34,AA34,AB34-AA34)))</f>
        <v>#VALUE!</v>
      </c>
      <c r="AD34" s="4" t="e">
        <f t="shared" si="1"/>
        <v>#VALUE!</v>
      </c>
      <c r="AE34" s="4" t="e">
        <f>FIND("Earliest publication date",A34,AA34)+LEN("Earliest publication date")</f>
        <v>#VALUE!</v>
      </c>
      <c r="AF34" s="4" t="e">
        <f>FIND("Assignee for publication",A34)</f>
        <v>#VALUE!</v>
      </c>
      <c r="AG34" s="4" t="e">
        <f>CLEAN(SUBSTITUTE(MID(A34,AE34,AF34-AE34)," ",""))</f>
        <v>#VALUE!</v>
      </c>
      <c r="AH34" s="4" t="e">
        <f>FIND("Entity status",A34)+LEN("Entity status")</f>
        <v>#VALUE!</v>
      </c>
      <c r="AI34" s="4" t="e">
        <f>FIND("Earliest publication #",A34,AH34)</f>
        <v>#VALUE!</v>
      </c>
      <c r="AJ34" s="4" t="e">
        <f>CLEAN(TRIM(MID(A34,AH34,AI34-AH34)))</f>
        <v>#VALUE!</v>
      </c>
      <c r="AK34" s="4" t="e">
        <f>FIND("Applicants",A34)+LEN("Applicants")</f>
        <v>#VALUE!</v>
      </c>
      <c r="AL34" s="4" t="e">
        <f>FIND("United States Patent and Trademark Office 
United States Patent and Trademark Office 
 Browse By Topic",A34,AK34)</f>
        <v>#VALUE!</v>
      </c>
      <c r="AM34" s="4" t="e">
        <f>TRIM(CLEAN(MID(A34,AK34,AL34-AK34)))</f>
        <v>#VALUE!</v>
      </c>
      <c r="AN34" s="4" t="e">
        <f>FIND("Assignee for publication",A34)+LEN("Assignee for publication")</f>
        <v>#VALUE!</v>
      </c>
      <c r="AO34" s="4" t="e">
        <f>FIND("Confirmation #",A34,AN34)</f>
        <v>#VALUE!</v>
      </c>
      <c r="AP34" s="4" t="e">
        <f>MID(A34,AN34,AO34-AN34)</f>
        <v>#VALUE!</v>
      </c>
      <c r="AQ34" s="4" t="e">
        <f>FIND("Inventors",A34)+LEN("Inventors")</f>
        <v>#VALUE!</v>
      </c>
      <c r="AR34" s="4" t="e">
        <f>FIND("Applicants",A34,AQ34)</f>
        <v>#VALUE!</v>
      </c>
      <c r="AS34" s="4" t="e">
        <f>FIND("Show all inventors",A34)</f>
        <v>#VALUE!</v>
      </c>
      <c r="AT34" s="4" t="str">
        <f>IFERROR(MID(A34,AS34,24),"")</f>
        <v/>
      </c>
      <c r="AU34" s="7" t="e">
        <f>CLEAN(TRIM(MID(A34,AQ34,AR34-AQ34)))</f>
        <v>#VALUE!</v>
      </c>
      <c r="AV34" s="4" t="e">
        <f>FIND("Assignments found",E34)-3</f>
        <v>#VALUE!</v>
      </c>
      <c r="AW34" s="4" t="e">
        <f>FIND("Application #",E34)+LEN("Application #")</f>
        <v>#VALUE!</v>
      </c>
      <c r="AX34" s="4" t="e">
        <f>FIND("Confirmation #",E34)</f>
        <v>#VALUE!</v>
      </c>
      <c r="AY34" s="4" t="e">
        <f>CLEAN(SUBSTITUTE(MID(E34,AW34,AX34-AW34)," ",""))</f>
        <v>#VALUE!</v>
      </c>
      <c r="AZ34" s="3" t="e">
        <f>AY34=J34</f>
        <v>#VALUE!</v>
      </c>
      <c r="BA34" s="4" t="e">
        <f>TRIM(CLEAN(MID(E34,AV34,LEN("11 Assignments found"))))</f>
        <v>#VALUE!</v>
      </c>
      <c r="BB34" s="4" t="e">
        <f>FIND("Conveyance ",E34)+LEN("Conveyance ")</f>
        <v>#VALUE!</v>
      </c>
      <c r="BC34" s="4" t="e">
        <f>FIND("Assignors 
Execution date ",E34,BB34)</f>
        <v>#VALUE!</v>
      </c>
      <c r="BD34" s="4" t="e">
        <f>MID(E34,BB34,BC34-BB34)</f>
        <v>#VALUE!</v>
      </c>
      <c r="BE34" s="4" t="e">
        <f t="shared" ref="BE34:BE65" si="17">IFERROR(SUBSTITUTE(BD34,"picture_as_pdf ",""),BD34)</f>
        <v>#VALUE!</v>
      </c>
      <c r="BF34" s="4" t="e">
        <f t="shared" ref="BF34:BF65" si="18">IF(BA34="1 Assignments Found",BE34,"")</f>
        <v>#VALUE!</v>
      </c>
      <c r="BG34" s="4" t="e">
        <f>IF(BA34="1 Assignments Found",FIND("Assignee",E34,AV34)+LEN("Assignee"),"")</f>
        <v>#VALUE!</v>
      </c>
      <c r="BH34" s="4" t="e">
        <f>IF(BA34="1 Assignments Found",FIND("5 per page ",E34),"")</f>
        <v>#VALUE!</v>
      </c>
      <c r="BI34" s="4" t="str">
        <f t="shared" si="7"/>
        <v/>
      </c>
      <c r="BJ34" s="4">
        <f t="shared" si="8"/>
        <v>0</v>
      </c>
      <c r="BK34" s="4" t="str">
        <f t="shared" si="9"/>
        <v/>
      </c>
      <c r="BL34" s="4" t="e">
        <f t="shared" si="10"/>
        <v>#VALUE!</v>
      </c>
      <c r="BM34" s="4" t="e">
        <f t="shared" si="11"/>
        <v>#VALUE!</v>
      </c>
      <c r="BN34" s="7" t="e">
        <f t="shared" si="12"/>
        <v>#VALUE!</v>
      </c>
      <c r="BO34" s="4" t="e">
        <f t="shared" si="13"/>
        <v>#VALUE!</v>
      </c>
      <c r="BP34" s="4" t="e">
        <f t="shared" si="14"/>
        <v>#VALUE!</v>
      </c>
      <c r="BQ34" s="7" t="e">
        <f t="shared" si="4"/>
        <v>#VALUE!</v>
      </c>
    </row>
    <row r="35" spans="1:69" ht="15" customHeight="1" x14ac:dyDescent="0.3">
      <c r="A35" s="5"/>
      <c r="B35" s="5"/>
      <c r="C35" s="5"/>
      <c r="D35" s="5"/>
      <c r="F35" s="6" t="s">
        <v>17</v>
      </c>
      <c r="G35" s="4" t="e">
        <f t="shared" si="15"/>
        <v>#VALUE!</v>
      </c>
      <c r="H35" s="4" t="e">
        <f t="shared" si="16"/>
        <v>#VALUE!</v>
      </c>
      <c r="I35" s="4" t="str">
        <f t="shared" si="5"/>
        <v/>
      </c>
      <c r="J35" s="4" t="e">
        <f>CLEAN(SUBSTITUTE(MID(A35,G35,H35-G35)," ",""))</f>
        <v>#VALUE!</v>
      </c>
      <c r="K35" s="4" t="e">
        <f>FIND("Filing or 371 (c) date",A35)+LEN("Filing or 371 (c) date")</f>
        <v>#VALUE!</v>
      </c>
      <c r="L35" s="4" t="e">
        <f>FIND("Status",A35,K35)</f>
        <v>#VALUE!</v>
      </c>
      <c r="M35" s="4" t="e">
        <f>TRIM(CLEAN(MID(A35,K35,L35-K35)))</f>
        <v>#VALUE!</v>
      </c>
      <c r="N35" s="4" t="e">
        <f>FIND("Patent #",A35)+LEN("Patent #")</f>
        <v>#VALUE!</v>
      </c>
      <c r="O35" s="4" t="e">
        <f>FIND("Filing or 371 (c) date",A35)</f>
        <v>#VALUE!</v>
      </c>
      <c r="P35" s="4" t="e">
        <f>MID(A35,N35,O35-N35)</f>
        <v>#VALUE!</v>
      </c>
      <c r="Q35" s="4" t="e">
        <f t="shared" si="6"/>
        <v>#VALUE!</v>
      </c>
      <c r="R35" s="4" t="e">
        <f>CLEAN(SUBSTITUTE(MID(P35,1,FIND("open",P35)-1)," ",""))</f>
        <v>#VALUE!</v>
      </c>
      <c r="S35" s="4" t="e">
        <f>FIND("open_in_new",P35)+LEN("open_in_new")</f>
        <v>#VALUE!</v>
      </c>
      <c r="T35" s="4" t="e">
        <f>FIND("-",P35,S35)</f>
        <v>#VALUE!</v>
      </c>
      <c r="U35" s="4" t="e">
        <f>CLEAN(SUBSTITUTE(MID(P35,S35,T35-S35)," ",""))</f>
        <v>#VALUE!</v>
      </c>
      <c r="V35" s="4" t="e">
        <f>RIGHT(CLEAN(SUBSTITUTE(P35," ","")),10)</f>
        <v>#VALUE!</v>
      </c>
      <c r="W35" s="4" t="e">
        <f>FIND("Status",A35,K35)+LEN("Status")</f>
        <v>#VALUE!</v>
      </c>
      <c r="X35" s="4" t="e">
        <f>FIND("Application Data 
Documents &amp; Transactions",A35)</f>
        <v>#VALUE!</v>
      </c>
      <c r="Y35" s="4" t="e">
        <f>MID(A35,W35,(X35-11)-W35)</f>
        <v>#VALUE!</v>
      </c>
      <c r="Z35" s="4" t="e">
        <f t="shared" si="0"/>
        <v>#VALUE!</v>
      </c>
      <c r="AA35" s="4" t="e">
        <f>FIND("Earliest publication #",A35)+LEN("Earliest publication #
")</f>
        <v>#VALUE!</v>
      </c>
      <c r="AB35" s="4" t="e">
        <f>FIND("Earliest publication date",A35,AA35)</f>
        <v>#VALUE!</v>
      </c>
      <c r="AC35" s="4" t="e">
        <f>CLEAN(TRIM(MID(A35,AA35,AB35-AA35)))</f>
        <v>#VALUE!</v>
      </c>
      <c r="AD35" s="4" t="e">
        <f t="shared" si="1"/>
        <v>#VALUE!</v>
      </c>
      <c r="AE35" s="4" t="e">
        <f>FIND("Earliest publication date",A35,AA35)+LEN("Earliest publication date")</f>
        <v>#VALUE!</v>
      </c>
      <c r="AF35" s="4" t="e">
        <f>FIND("Assignee for publication",A35)</f>
        <v>#VALUE!</v>
      </c>
      <c r="AG35" s="4" t="e">
        <f>CLEAN(SUBSTITUTE(MID(A35,AE35,AF35-AE35)," ",""))</f>
        <v>#VALUE!</v>
      </c>
      <c r="AH35" s="4" t="e">
        <f>FIND("Entity status",A35)+LEN("Entity status")</f>
        <v>#VALUE!</v>
      </c>
      <c r="AI35" s="4" t="e">
        <f>FIND("Earliest publication #",A35,AH35)</f>
        <v>#VALUE!</v>
      </c>
      <c r="AJ35" s="4" t="e">
        <f>CLEAN(TRIM(MID(A35,AH35,AI35-AH35)))</f>
        <v>#VALUE!</v>
      </c>
      <c r="AK35" s="4" t="e">
        <f>FIND("Applicants",A35)+LEN("Applicants")</f>
        <v>#VALUE!</v>
      </c>
      <c r="AL35" s="4" t="e">
        <f>FIND("United States Patent and Trademark Office 
United States Patent and Trademark Office 
 Browse By Topic",A35,AK35)</f>
        <v>#VALUE!</v>
      </c>
      <c r="AM35" s="4" t="e">
        <f>TRIM(CLEAN(MID(A35,AK35,AL35-AK35)))</f>
        <v>#VALUE!</v>
      </c>
      <c r="AN35" s="4" t="e">
        <f>FIND("Assignee for publication",A35)+LEN("Assignee for publication")</f>
        <v>#VALUE!</v>
      </c>
      <c r="AO35" s="4" t="e">
        <f>FIND("Confirmation #",A35,AN35)</f>
        <v>#VALUE!</v>
      </c>
      <c r="AP35" s="4" t="e">
        <f>MID(A35,AN35,AO35-AN35)</f>
        <v>#VALUE!</v>
      </c>
      <c r="AQ35" s="4" t="e">
        <f>FIND("Inventors",A35)+LEN("Inventors")</f>
        <v>#VALUE!</v>
      </c>
      <c r="AR35" s="4" t="e">
        <f>FIND("Applicants",A35,AQ35)</f>
        <v>#VALUE!</v>
      </c>
      <c r="AS35" s="4" t="e">
        <f>FIND("Show all inventors",A35)</f>
        <v>#VALUE!</v>
      </c>
      <c r="AT35" s="4" t="str">
        <f>IFERROR(MID(A35,AS35,24),"")</f>
        <v/>
      </c>
      <c r="AU35" s="7" t="e">
        <f>CLEAN(TRIM(MID(A35,AQ35,AR35-AQ35)))</f>
        <v>#VALUE!</v>
      </c>
      <c r="AV35" s="4" t="e">
        <f>FIND("Assignments found",E35)-3</f>
        <v>#VALUE!</v>
      </c>
      <c r="AW35" s="4" t="e">
        <f>FIND("Application #",E35)+LEN("Application #")</f>
        <v>#VALUE!</v>
      </c>
      <c r="AX35" s="4" t="e">
        <f>FIND("Confirmation #",E35)</f>
        <v>#VALUE!</v>
      </c>
      <c r="AY35" s="4" t="e">
        <f>CLEAN(SUBSTITUTE(MID(E35,AW35,AX35-AW35)," ",""))</f>
        <v>#VALUE!</v>
      </c>
      <c r="AZ35" s="3" t="e">
        <f>AY35=J35</f>
        <v>#VALUE!</v>
      </c>
      <c r="BA35" s="4" t="e">
        <f>TRIM(CLEAN(MID(E35,AV35,LEN("11 Assignments found"))))</f>
        <v>#VALUE!</v>
      </c>
      <c r="BB35" s="4" t="e">
        <f>FIND("Conveyance ",E35)+LEN("Conveyance ")</f>
        <v>#VALUE!</v>
      </c>
      <c r="BC35" s="4" t="e">
        <f>FIND("Assignors 
Execution date ",E35,BB35)</f>
        <v>#VALUE!</v>
      </c>
      <c r="BD35" s="4" t="e">
        <f>MID(E35,BB35,BC35-BB35)</f>
        <v>#VALUE!</v>
      </c>
      <c r="BE35" s="4" t="e">
        <f t="shared" si="17"/>
        <v>#VALUE!</v>
      </c>
      <c r="BF35" s="4" t="e">
        <f t="shared" si="18"/>
        <v>#VALUE!</v>
      </c>
      <c r="BG35" s="4" t="e">
        <f>IF(BA35="1 Assignments Found",FIND("Assignee",E35,AV35)+LEN("Assignee"),"")</f>
        <v>#VALUE!</v>
      </c>
      <c r="BH35" s="4" t="e">
        <f>IF(BA35="1 Assignments Found",FIND("5 per page ",E35),"")</f>
        <v>#VALUE!</v>
      </c>
      <c r="BI35" s="4" t="str">
        <f t="shared" si="7"/>
        <v/>
      </c>
      <c r="BJ35" s="4">
        <f t="shared" si="8"/>
        <v>0</v>
      </c>
      <c r="BK35" s="4" t="str">
        <f t="shared" si="9"/>
        <v/>
      </c>
      <c r="BL35" s="4" t="e">
        <f t="shared" si="10"/>
        <v>#VALUE!</v>
      </c>
      <c r="BM35" s="4" t="e">
        <f t="shared" si="11"/>
        <v>#VALUE!</v>
      </c>
      <c r="BN35" s="7" t="e">
        <f t="shared" si="12"/>
        <v>#VALUE!</v>
      </c>
      <c r="BO35" s="4" t="e">
        <f t="shared" si="13"/>
        <v>#VALUE!</v>
      </c>
      <c r="BP35" s="4" t="e">
        <f t="shared" si="14"/>
        <v>#VALUE!</v>
      </c>
      <c r="BQ35" s="7" t="e">
        <f t="shared" si="4"/>
        <v>#VALUE!</v>
      </c>
    </row>
    <row r="36" spans="1:69" ht="15" customHeight="1" x14ac:dyDescent="0.3">
      <c r="A36" s="5"/>
      <c r="B36" s="5"/>
      <c r="C36" s="5"/>
      <c r="D36" s="5"/>
      <c r="F36" s="6" t="s">
        <v>17</v>
      </c>
      <c r="G36" s="4" t="e">
        <f t="shared" si="15"/>
        <v>#VALUE!</v>
      </c>
      <c r="H36" s="4" t="e">
        <f t="shared" si="16"/>
        <v>#VALUE!</v>
      </c>
      <c r="I36" s="4" t="str">
        <f t="shared" si="5"/>
        <v/>
      </c>
      <c r="J36" s="4" t="e">
        <f>CLEAN(SUBSTITUTE(MID(A36,G36,H36-G36)," ",""))</f>
        <v>#VALUE!</v>
      </c>
      <c r="K36" s="4" t="e">
        <f>FIND("Filing or 371 (c) date",A36)+LEN("Filing or 371 (c) date")</f>
        <v>#VALUE!</v>
      </c>
      <c r="L36" s="4" t="e">
        <f>FIND("Status",A36,K36)</f>
        <v>#VALUE!</v>
      </c>
      <c r="M36" s="4" t="e">
        <f>TRIM(CLEAN(MID(A36,K36,L36-K36)))</f>
        <v>#VALUE!</v>
      </c>
      <c r="N36" s="4" t="e">
        <f>FIND("Patent #",A36)+LEN("Patent #")</f>
        <v>#VALUE!</v>
      </c>
      <c r="O36" s="4" t="e">
        <f>FIND("Filing or 371 (c) date",A36)</f>
        <v>#VALUE!</v>
      </c>
      <c r="P36" s="4" t="e">
        <f>MID(A36,N36,O36-N36)</f>
        <v>#VALUE!</v>
      </c>
      <c r="Q36" s="4" t="e">
        <f t="shared" si="6"/>
        <v>#VALUE!</v>
      </c>
      <c r="R36" s="4" t="e">
        <f>CLEAN(SUBSTITUTE(MID(P36,1,FIND("open",P36)-1)," ",""))</f>
        <v>#VALUE!</v>
      </c>
      <c r="S36" s="4" t="e">
        <f>FIND("open_in_new",P36)+LEN("open_in_new")</f>
        <v>#VALUE!</v>
      </c>
      <c r="T36" s="4" t="e">
        <f>FIND("-",P36,S36)</f>
        <v>#VALUE!</v>
      </c>
      <c r="U36" s="4" t="e">
        <f>CLEAN(SUBSTITUTE(MID(P36,S36,T36-S36)," ",""))</f>
        <v>#VALUE!</v>
      </c>
      <c r="V36" s="4" t="e">
        <f>RIGHT(CLEAN(SUBSTITUTE(P36," ","")),10)</f>
        <v>#VALUE!</v>
      </c>
      <c r="W36" s="4" t="e">
        <f>FIND("Status",A36,K36)+LEN("Status")</f>
        <v>#VALUE!</v>
      </c>
      <c r="X36" s="4" t="e">
        <f>FIND("Application Data 
Documents &amp; Transactions",A36)</f>
        <v>#VALUE!</v>
      </c>
      <c r="Y36" s="4" t="e">
        <f>MID(A36,W36,(X36-11)-W36)</f>
        <v>#VALUE!</v>
      </c>
      <c r="Z36" s="4" t="e">
        <f t="shared" si="0"/>
        <v>#VALUE!</v>
      </c>
      <c r="AA36" s="4" t="e">
        <f>FIND("Earliest publication #",A36)+LEN("Earliest publication #
")</f>
        <v>#VALUE!</v>
      </c>
      <c r="AB36" s="4" t="e">
        <f>FIND("Earliest publication date",A36,AA36)</f>
        <v>#VALUE!</v>
      </c>
      <c r="AC36" s="4" t="e">
        <f>CLEAN(TRIM(MID(A36,AA36,AB36-AA36)))</f>
        <v>#VALUE!</v>
      </c>
      <c r="AD36" s="4" t="e">
        <f t="shared" si="1"/>
        <v>#VALUE!</v>
      </c>
      <c r="AE36" s="4" t="e">
        <f>FIND("Earliest publication date",A36,AA36)+LEN("Earliest publication date")</f>
        <v>#VALUE!</v>
      </c>
      <c r="AF36" s="4" t="e">
        <f>FIND("Assignee for publication",A36)</f>
        <v>#VALUE!</v>
      </c>
      <c r="AG36" s="4" t="e">
        <f>CLEAN(SUBSTITUTE(MID(A36,AE36,AF36-AE36)," ",""))</f>
        <v>#VALUE!</v>
      </c>
      <c r="AH36" s="4" t="e">
        <f>FIND("Entity status",A36)+LEN("Entity status")</f>
        <v>#VALUE!</v>
      </c>
      <c r="AI36" s="4" t="e">
        <f>FIND("Earliest publication #",A36,AH36)</f>
        <v>#VALUE!</v>
      </c>
      <c r="AJ36" s="4" t="e">
        <f>CLEAN(TRIM(MID(A36,AH36,AI36-AH36)))</f>
        <v>#VALUE!</v>
      </c>
      <c r="AK36" s="4" t="e">
        <f>FIND("Applicants",A36)+LEN("Applicants")</f>
        <v>#VALUE!</v>
      </c>
      <c r="AL36" s="4" t="e">
        <f>FIND("United States Patent and Trademark Office 
United States Patent and Trademark Office 
 Browse By Topic",A36,AK36)</f>
        <v>#VALUE!</v>
      </c>
      <c r="AM36" s="4" t="e">
        <f>TRIM(CLEAN(MID(A36,AK36,AL36-AK36)))</f>
        <v>#VALUE!</v>
      </c>
      <c r="AN36" s="4" t="e">
        <f>FIND("Assignee for publication",A36)+LEN("Assignee for publication")</f>
        <v>#VALUE!</v>
      </c>
      <c r="AO36" s="4" t="e">
        <f>FIND("Confirmation #",A36,AN36)</f>
        <v>#VALUE!</v>
      </c>
      <c r="AP36" s="4" t="e">
        <f>MID(A36,AN36,AO36-AN36)</f>
        <v>#VALUE!</v>
      </c>
      <c r="AQ36" s="4" t="e">
        <f>FIND("Inventors",A36)+LEN("Inventors")</f>
        <v>#VALUE!</v>
      </c>
      <c r="AR36" s="4" t="e">
        <f>FIND("Applicants",A36,AQ36)</f>
        <v>#VALUE!</v>
      </c>
      <c r="AS36" s="4" t="e">
        <f>FIND("Show all inventors",A36)</f>
        <v>#VALUE!</v>
      </c>
      <c r="AT36" s="4" t="str">
        <f>IFERROR(MID(A36,AS36,24),"")</f>
        <v/>
      </c>
      <c r="AU36" s="7" t="e">
        <f>CLEAN(TRIM(MID(A36,AQ36,AR36-AQ36)))</f>
        <v>#VALUE!</v>
      </c>
      <c r="AV36" s="4" t="e">
        <f>FIND("Assignments found",E36)-3</f>
        <v>#VALUE!</v>
      </c>
      <c r="AW36" s="4" t="e">
        <f>FIND("Application #",E36)+LEN("Application #")</f>
        <v>#VALUE!</v>
      </c>
      <c r="AX36" s="4" t="e">
        <f>FIND("Confirmation #",E36)</f>
        <v>#VALUE!</v>
      </c>
      <c r="AY36" s="4" t="e">
        <f>CLEAN(SUBSTITUTE(MID(E36,AW36,AX36-AW36)," ",""))</f>
        <v>#VALUE!</v>
      </c>
      <c r="AZ36" s="3" t="e">
        <f>AY36=J36</f>
        <v>#VALUE!</v>
      </c>
      <c r="BA36" s="4" t="e">
        <f>TRIM(CLEAN(MID(E36,AV36,LEN("11 Assignments found"))))</f>
        <v>#VALUE!</v>
      </c>
      <c r="BB36" s="4" t="e">
        <f>FIND("Conveyance ",E36)+LEN("Conveyance ")</f>
        <v>#VALUE!</v>
      </c>
      <c r="BC36" s="4" t="e">
        <f>FIND("Assignors 
Execution date ",E36,BB36)</f>
        <v>#VALUE!</v>
      </c>
      <c r="BD36" s="4" t="e">
        <f>MID(E36,BB36,BC36-BB36)</f>
        <v>#VALUE!</v>
      </c>
      <c r="BE36" s="4" t="e">
        <f t="shared" si="17"/>
        <v>#VALUE!</v>
      </c>
      <c r="BF36" s="4" t="e">
        <f t="shared" si="18"/>
        <v>#VALUE!</v>
      </c>
      <c r="BG36" s="4" t="e">
        <f>IF(BA36="1 Assignments Found",FIND("Assignee",E36,AV36)+LEN("Assignee"),"")</f>
        <v>#VALUE!</v>
      </c>
      <c r="BH36" s="4" t="e">
        <f>IF(BA36="1 Assignments Found",FIND("5 per page ",E36),"")</f>
        <v>#VALUE!</v>
      </c>
      <c r="BI36" s="4" t="str">
        <f t="shared" si="7"/>
        <v/>
      </c>
      <c r="BJ36" s="4">
        <f t="shared" si="8"/>
        <v>0</v>
      </c>
      <c r="BK36" s="4" t="str">
        <f t="shared" si="9"/>
        <v/>
      </c>
      <c r="BL36" s="4" t="e">
        <f t="shared" si="10"/>
        <v>#VALUE!</v>
      </c>
      <c r="BM36" s="4" t="e">
        <f t="shared" si="11"/>
        <v>#VALUE!</v>
      </c>
      <c r="BN36" s="7" t="e">
        <f t="shared" si="12"/>
        <v>#VALUE!</v>
      </c>
      <c r="BO36" s="4" t="e">
        <f t="shared" si="13"/>
        <v>#VALUE!</v>
      </c>
      <c r="BP36" s="4" t="e">
        <f t="shared" si="14"/>
        <v>#VALUE!</v>
      </c>
      <c r="BQ36" s="7" t="e">
        <f t="shared" si="4"/>
        <v>#VALUE!</v>
      </c>
    </row>
    <row r="37" spans="1:69" ht="15" customHeight="1" x14ac:dyDescent="0.3">
      <c r="A37" s="5"/>
      <c r="B37" s="5"/>
      <c r="C37" s="5"/>
      <c r="D37" s="5"/>
      <c r="F37" s="6" t="s">
        <v>17</v>
      </c>
      <c r="G37" s="4" t="e">
        <f t="shared" si="15"/>
        <v>#VALUE!</v>
      </c>
      <c r="H37" s="4" t="e">
        <f t="shared" si="16"/>
        <v>#VALUE!</v>
      </c>
      <c r="I37" s="4" t="str">
        <f t="shared" si="5"/>
        <v/>
      </c>
      <c r="J37" s="4" t="e">
        <f>CLEAN(SUBSTITUTE(MID(A37,G37,H37-G37)," ",""))</f>
        <v>#VALUE!</v>
      </c>
      <c r="K37" s="4" t="e">
        <f>FIND("Filing or 371 (c) date",A37)+LEN("Filing or 371 (c) date")</f>
        <v>#VALUE!</v>
      </c>
      <c r="L37" s="4" t="e">
        <f>FIND("Status",A37,K37)</f>
        <v>#VALUE!</v>
      </c>
      <c r="M37" s="4" t="e">
        <f>TRIM(CLEAN(MID(A37,K37,L37-K37)))</f>
        <v>#VALUE!</v>
      </c>
      <c r="N37" s="4" t="e">
        <f>FIND("Patent #",A37)+LEN("Patent #")</f>
        <v>#VALUE!</v>
      </c>
      <c r="O37" s="4" t="e">
        <f>FIND("Filing or 371 (c) date",A37)</f>
        <v>#VALUE!</v>
      </c>
      <c r="P37" s="4" t="e">
        <f>MID(A37,N37,O37-N37)</f>
        <v>#VALUE!</v>
      </c>
      <c r="Q37" s="4" t="e">
        <f t="shared" si="6"/>
        <v>#VALUE!</v>
      </c>
      <c r="R37" s="4" t="e">
        <f>CLEAN(SUBSTITUTE(MID(P37,1,FIND("open",P37)-1)," ",""))</f>
        <v>#VALUE!</v>
      </c>
      <c r="S37" s="4" t="e">
        <f>FIND("open_in_new",P37)+LEN("open_in_new")</f>
        <v>#VALUE!</v>
      </c>
      <c r="T37" s="4" t="e">
        <f>FIND("-",P37,S37)</f>
        <v>#VALUE!</v>
      </c>
      <c r="U37" s="4" t="e">
        <f>CLEAN(SUBSTITUTE(MID(P37,S37,T37-S37)," ",""))</f>
        <v>#VALUE!</v>
      </c>
      <c r="V37" s="4" t="e">
        <f>RIGHT(CLEAN(SUBSTITUTE(P37," ","")),10)</f>
        <v>#VALUE!</v>
      </c>
      <c r="W37" s="4" t="e">
        <f>FIND("Status",A37,K37)+LEN("Status")</f>
        <v>#VALUE!</v>
      </c>
      <c r="X37" s="4" t="e">
        <f>FIND("Application Data 
Documents &amp; Transactions",A37)</f>
        <v>#VALUE!</v>
      </c>
      <c r="Y37" s="4" t="e">
        <f>MID(A37,W37,(X37-11)-W37)</f>
        <v>#VALUE!</v>
      </c>
      <c r="Z37" s="4" t="e">
        <f t="shared" si="0"/>
        <v>#VALUE!</v>
      </c>
      <c r="AA37" s="4" t="e">
        <f>FIND("Earliest publication #",A37)+LEN("Earliest publication #
")</f>
        <v>#VALUE!</v>
      </c>
      <c r="AB37" s="4" t="e">
        <f>FIND("Earliest publication date",A37,AA37)</f>
        <v>#VALUE!</v>
      </c>
      <c r="AC37" s="4" t="e">
        <f>CLEAN(TRIM(MID(A37,AA37,AB37-AA37)))</f>
        <v>#VALUE!</v>
      </c>
      <c r="AD37" s="4" t="e">
        <f t="shared" si="1"/>
        <v>#VALUE!</v>
      </c>
      <c r="AE37" s="4" t="e">
        <f>FIND("Earliest publication date",A37,AA37)+LEN("Earliest publication date")</f>
        <v>#VALUE!</v>
      </c>
      <c r="AF37" s="4" t="e">
        <f>FIND("Assignee for publication",A37)</f>
        <v>#VALUE!</v>
      </c>
      <c r="AG37" s="4" t="e">
        <f>CLEAN(SUBSTITUTE(MID(A37,AE37,AF37-AE37)," ",""))</f>
        <v>#VALUE!</v>
      </c>
      <c r="AH37" s="4" t="e">
        <f>FIND("Entity status",A37)+LEN("Entity status")</f>
        <v>#VALUE!</v>
      </c>
      <c r="AI37" s="4" t="e">
        <f>FIND("Earliest publication #",A37,AH37)</f>
        <v>#VALUE!</v>
      </c>
      <c r="AJ37" s="4" t="e">
        <f>CLEAN(TRIM(MID(A37,AH37,AI37-AH37)))</f>
        <v>#VALUE!</v>
      </c>
      <c r="AK37" s="4" t="e">
        <f>FIND("Applicants",A37)+LEN("Applicants")</f>
        <v>#VALUE!</v>
      </c>
      <c r="AL37" s="4" t="e">
        <f>FIND("United States Patent and Trademark Office 
United States Patent and Trademark Office 
 Browse By Topic",A37,AK37)</f>
        <v>#VALUE!</v>
      </c>
      <c r="AM37" s="4" t="e">
        <f>TRIM(CLEAN(MID(A37,AK37,AL37-AK37)))</f>
        <v>#VALUE!</v>
      </c>
      <c r="AN37" s="4" t="e">
        <f>FIND("Assignee for publication",A37)+LEN("Assignee for publication")</f>
        <v>#VALUE!</v>
      </c>
      <c r="AO37" s="4" t="e">
        <f>FIND("Confirmation #",A37,AN37)</f>
        <v>#VALUE!</v>
      </c>
      <c r="AP37" s="4" t="e">
        <f>MID(A37,AN37,AO37-AN37)</f>
        <v>#VALUE!</v>
      </c>
      <c r="AQ37" s="4" t="e">
        <f>FIND("Inventors",A37)+LEN("Inventors")</f>
        <v>#VALUE!</v>
      </c>
      <c r="AR37" s="4" t="e">
        <f>FIND("Applicants",A37,AQ37)</f>
        <v>#VALUE!</v>
      </c>
      <c r="AS37" s="4" t="e">
        <f>FIND("Show all inventors",A37)</f>
        <v>#VALUE!</v>
      </c>
      <c r="AT37" s="4" t="str">
        <f>IFERROR(MID(A37,AS37,24),"")</f>
        <v/>
      </c>
      <c r="AU37" s="7" t="e">
        <f>CLEAN(TRIM(MID(A37,AQ37,AR37-AQ37)))</f>
        <v>#VALUE!</v>
      </c>
      <c r="AV37" s="4" t="e">
        <f>FIND("Assignments found",E37)-3</f>
        <v>#VALUE!</v>
      </c>
      <c r="AW37" s="4" t="e">
        <f>FIND("Application #",E37)+LEN("Application #")</f>
        <v>#VALUE!</v>
      </c>
      <c r="AX37" s="4" t="e">
        <f>FIND("Confirmation #",E37)</f>
        <v>#VALUE!</v>
      </c>
      <c r="AY37" s="4" t="e">
        <f>CLEAN(SUBSTITUTE(MID(E37,AW37,AX37-AW37)," ",""))</f>
        <v>#VALUE!</v>
      </c>
      <c r="AZ37" s="3" t="e">
        <f>AY37=J37</f>
        <v>#VALUE!</v>
      </c>
      <c r="BA37" s="4" t="e">
        <f>TRIM(CLEAN(MID(E37,AV37,LEN("11 Assignments found"))))</f>
        <v>#VALUE!</v>
      </c>
      <c r="BB37" s="4" t="e">
        <f>FIND("Conveyance ",E37)+LEN("Conveyance ")</f>
        <v>#VALUE!</v>
      </c>
      <c r="BC37" s="4" t="e">
        <f>FIND("Assignors 
Execution date ",E37,BB37)</f>
        <v>#VALUE!</v>
      </c>
      <c r="BD37" s="4" t="e">
        <f>MID(E37,BB37,BC37-BB37)</f>
        <v>#VALUE!</v>
      </c>
      <c r="BE37" s="4" t="e">
        <f t="shared" si="17"/>
        <v>#VALUE!</v>
      </c>
      <c r="BF37" s="4" t="e">
        <f t="shared" si="18"/>
        <v>#VALUE!</v>
      </c>
      <c r="BG37" s="4" t="e">
        <f>IF(BA37="1 Assignments Found",FIND("Assignee",E37,AV37)+LEN("Assignee"),"")</f>
        <v>#VALUE!</v>
      </c>
      <c r="BH37" s="4" t="e">
        <f>IF(BA37="1 Assignments Found",FIND("5 per page ",E37),"")</f>
        <v>#VALUE!</v>
      </c>
      <c r="BI37" s="4" t="str">
        <f t="shared" si="7"/>
        <v/>
      </c>
      <c r="BJ37" s="4">
        <f t="shared" si="8"/>
        <v>0</v>
      </c>
      <c r="BK37" s="4" t="str">
        <f t="shared" si="9"/>
        <v/>
      </c>
      <c r="BL37" s="4" t="e">
        <f t="shared" si="10"/>
        <v>#VALUE!</v>
      </c>
      <c r="BM37" s="4" t="e">
        <f t="shared" si="11"/>
        <v>#VALUE!</v>
      </c>
      <c r="BN37" s="7" t="e">
        <f t="shared" si="12"/>
        <v>#VALUE!</v>
      </c>
      <c r="BO37" s="4" t="e">
        <f t="shared" si="13"/>
        <v>#VALUE!</v>
      </c>
      <c r="BP37" s="4" t="e">
        <f t="shared" si="14"/>
        <v>#VALUE!</v>
      </c>
      <c r="BQ37" s="7" t="e">
        <f t="shared" si="4"/>
        <v>#VALUE!</v>
      </c>
    </row>
    <row r="38" spans="1:69" ht="15" customHeight="1" x14ac:dyDescent="0.3">
      <c r="A38" s="5"/>
      <c r="B38" s="5"/>
      <c r="C38" s="5"/>
      <c r="D38" s="5"/>
      <c r="F38" s="6" t="s">
        <v>17</v>
      </c>
      <c r="G38" s="4" t="e">
        <f t="shared" si="15"/>
        <v>#VALUE!</v>
      </c>
      <c r="H38" s="4" t="e">
        <f t="shared" si="16"/>
        <v>#VALUE!</v>
      </c>
      <c r="I38" s="4" t="str">
        <f t="shared" si="5"/>
        <v/>
      </c>
      <c r="J38" s="4" t="e">
        <f>CLEAN(SUBSTITUTE(MID(A38,G38,H38-G38)," ",""))</f>
        <v>#VALUE!</v>
      </c>
      <c r="K38" s="4" t="e">
        <f>FIND("Filing or 371 (c) date",A38)+LEN("Filing or 371 (c) date")</f>
        <v>#VALUE!</v>
      </c>
      <c r="L38" s="4" t="e">
        <f>FIND("Status",A38,K38)</f>
        <v>#VALUE!</v>
      </c>
      <c r="M38" s="4" t="e">
        <f>TRIM(CLEAN(MID(A38,K38,L38-K38)))</f>
        <v>#VALUE!</v>
      </c>
      <c r="N38" s="4" t="e">
        <f>FIND("Patent #",A38)+LEN("Patent #")</f>
        <v>#VALUE!</v>
      </c>
      <c r="O38" s="4" t="e">
        <f>FIND("Filing or 371 (c) date",A38)</f>
        <v>#VALUE!</v>
      </c>
      <c r="P38" s="4" t="e">
        <f>MID(A38,N38,O38-N38)</f>
        <v>#VALUE!</v>
      </c>
      <c r="Q38" s="4" t="e">
        <f t="shared" si="6"/>
        <v>#VALUE!</v>
      </c>
      <c r="R38" s="4" t="e">
        <f>CLEAN(SUBSTITUTE(MID(P38,1,FIND("open",P38)-1)," ",""))</f>
        <v>#VALUE!</v>
      </c>
      <c r="S38" s="4" t="e">
        <f>FIND("open_in_new",P38)+LEN("open_in_new")</f>
        <v>#VALUE!</v>
      </c>
      <c r="T38" s="4" t="e">
        <f>FIND("-",P38,S38)</f>
        <v>#VALUE!</v>
      </c>
      <c r="U38" s="4" t="e">
        <f>CLEAN(SUBSTITUTE(MID(P38,S38,T38-S38)," ",""))</f>
        <v>#VALUE!</v>
      </c>
      <c r="V38" s="4" t="e">
        <f>RIGHT(CLEAN(SUBSTITUTE(P38," ","")),10)</f>
        <v>#VALUE!</v>
      </c>
      <c r="W38" s="4" t="e">
        <f>FIND("Status",A38,K38)+LEN("Status")</f>
        <v>#VALUE!</v>
      </c>
      <c r="X38" s="4" t="e">
        <f>FIND("Application Data 
Documents &amp; Transactions",A38)</f>
        <v>#VALUE!</v>
      </c>
      <c r="Y38" s="4" t="e">
        <f>MID(A38,W38,(X38-11)-W38)</f>
        <v>#VALUE!</v>
      </c>
      <c r="Z38" s="4" t="e">
        <f t="shared" si="0"/>
        <v>#VALUE!</v>
      </c>
      <c r="AA38" s="4" t="e">
        <f>FIND("Earliest publication #",A38)+LEN("Earliest publication #
")</f>
        <v>#VALUE!</v>
      </c>
      <c r="AB38" s="4" t="e">
        <f>FIND("Earliest publication date",A38,AA38)</f>
        <v>#VALUE!</v>
      </c>
      <c r="AC38" s="4" t="e">
        <f>CLEAN(TRIM(MID(A38,AA38,AB38-AA38)))</f>
        <v>#VALUE!</v>
      </c>
      <c r="AD38" s="4" t="e">
        <f t="shared" si="1"/>
        <v>#VALUE!</v>
      </c>
      <c r="AE38" s="4" t="e">
        <f>FIND("Earliest publication date",A38,AA38)+LEN("Earliest publication date")</f>
        <v>#VALUE!</v>
      </c>
      <c r="AF38" s="4" t="e">
        <f>FIND("Assignee for publication",A38)</f>
        <v>#VALUE!</v>
      </c>
      <c r="AG38" s="4" t="e">
        <f>CLEAN(SUBSTITUTE(MID(A38,AE38,AF38-AE38)," ",""))</f>
        <v>#VALUE!</v>
      </c>
      <c r="AH38" s="4" t="e">
        <f>FIND("Entity status",A38)+LEN("Entity status")</f>
        <v>#VALUE!</v>
      </c>
      <c r="AI38" s="4" t="e">
        <f>FIND("Earliest publication #",A38,AH38)</f>
        <v>#VALUE!</v>
      </c>
      <c r="AJ38" s="4" t="e">
        <f>CLEAN(TRIM(MID(A38,AH38,AI38-AH38)))</f>
        <v>#VALUE!</v>
      </c>
      <c r="AK38" s="4" t="e">
        <f>FIND("Applicants",A38)+LEN("Applicants")</f>
        <v>#VALUE!</v>
      </c>
      <c r="AL38" s="4" t="e">
        <f>FIND("United States Patent and Trademark Office 
United States Patent and Trademark Office 
 Browse By Topic",A38,AK38)</f>
        <v>#VALUE!</v>
      </c>
      <c r="AM38" s="4" t="e">
        <f>TRIM(CLEAN(MID(A38,AK38,AL38-AK38)))</f>
        <v>#VALUE!</v>
      </c>
      <c r="AN38" s="4" t="e">
        <f>FIND("Assignee for publication",A38)+LEN("Assignee for publication")</f>
        <v>#VALUE!</v>
      </c>
      <c r="AO38" s="4" t="e">
        <f>FIND("Confirmation #",A38,AN38)</f>
        <v>#VALUE!</v>
      </c>
      <c r="AP38" s="4" t="e">
        <f>MID(A38,AN38,AO38-AN38)</f>
        <v>#VALUE!</v>
      </c>
      <c r="AQ38" s="4" t="e">
        <f>FIND("Inventors",A38)+LEN("Inventors")</f>
        <v>#VALUE!</v>
      </c>
      <c r="AR38" s="4" t="e">
        <f>FIND("Applicants",A38,AQ38)</f>
        <v>#VALUE!</v>
      </c>
      <c r="AS38" s="4" t="e">
        <f>FIND("Show all inventors",A38)</f>
        <v>#VALUE!</v>
      </c>
      <c r="AT38" s="4" t="str">
        <f>IFERROR(MID(A38,AS38,24),"")</f>
        <v/>
      </c>
      <c r="AU38" s="7" t="e">
        <f>CLEAN(TRIM(MID(A38,AQ38,AR38-AQ38)))</f>
        <v>#VALUE!</v>
      </c>
      <c r="AV38" s="4" t="e">
        <f>FIND("Assignments found",E38)-3</f>
        <v>#VALUE!</v>
      </c>
      <c r="AW38" s="4" t="e">
        <f>FIND("Application #",E38)+LEN("Application #")</f>
        <v>#VALUE!</v>
      </c>
      <c r="AX38" s="4" t="e">
        <f>FIND("Confirmation #",E38)</f>
        <v>#VALUE!</v>
      </c>
      <c r="AY38" s="4" t="e">
        <f>CLEAN(SUBSTITUTE(MID(E38,AW38,AX38-AW38)," ",""))</f>
        <v>#VALUE!</v>
      </c>
      <c r="AZ38" s="3" t="e">
        <f>AY38=J38</f>
        <v>#VALUE!</v>
      </c>
      <c r="BA38" s="4" t="e">
        <f>TRIM(CLEAN(MID(E38,AV38,LEN("11 Assignments found"))))</f>
        <v>#VALUE!</v>
      </c>
      <c r="BB38" s="4" t="e">
        <f>FIND("Conveyance ",E38)+LEN("Conveyance ")</f>
        <v>#VALUE!</v>
      </c>
      <c r="BC38" s="4" t="e">
        <f>FIND("Assignors 
Execution date ",E38,BB38)</f>
        <v>#VALUE!</v>
      </c>
      <c r="BD38" s="4" t="e">
        <f>MID(E38,BB38,BC38-BB38)</f>
        <v>#VALUE!</v>
      </c>
      <c r="BE38" s="4" t="e">
        <f t="shared" si="17"/>
        <v>#VALUE!</v>
      </c>
      <c r="BF38" s="4" t="e">
        <f t="shared" si="18"/>
        <v>#VALUE!</v>
      </c>
      <c r="BG38" s="4" t="e">
        <f>IF(BA38="1 Assignments Found",FIND("Assignee",E38,AV38)+LEN("Assignee"),"")</f>
        <v>#VALUE!</v>
      </c>
      <c r="BH38" s="4" t="e">
        <f>IF(BA38="1 Assignments Found",FIND("5 per page ",E38),"")</f>
        <v>#VALUE!</v>
      </c>
      <c r="BI38" s="4" t="str">
        <f t="shared" si="7"/>
        <v/>
      </c>
      <c r="BJ38" s="4">
        <f t="shared" si="8"/>
        <v>0</v>
      </c>
      <c r="BK38" s="4" t="str">
        <f t="shared" si="9"/>
        <v/>
      </c>
      <c r="BL38" s="4" t="e">
        <f t="shared" si="10"/>
        <v>#VALUE!</v>
      </c>
      <c r="BM38" s="4" t="e">
        <f t="shared" si="11"/>
        <v>#VALUE!</v>
      </c>
      <c r="BN38" s="7" t="e">
        <f t="shared" si="12"/>
        <v>#VALUE!</v>
      </c>
      <c r="BO38" s="4" t="e">
        <f t="shared" si="13"/>
        <v>#VALUE!</v>
      </c>
      <c r="BP38" s="4" t="e">
        <f t="shared" si="14"/>
        <v>#VALUE!</v>
      </c>
      <c r="BQ38" s="7" t="e">
        <f t="shared" si="4"/>
        <v>#VALUE!</v>
      </c>
    </row>
    <row r="39" spans="1:69" ht="15" customHeight="1" x14ac:dyDescent="0.3">
      <c r="A39" s="5"/>
      <c r="B39" s="5"/>
      <c r="C39" s="5"/>
      <c r="D39" s="5"/>
      <c r="F39" s="6" t="s">
        <v>17</v>
      </c>
      <c r="G39" s="4" t="e">
        <f t="shared" si="15"/>
        <v>#VALUE!</v>
      </c>
      <c r="H39" s="4" t="e">
        <f t="shared" si="16"/>
        <v>#VALUE!</v>
      </c>
      <c r="I39" s="4" t="str">
        <f t="shared" si="5"/>
        <v/>
      </c>
      <c r="J39" s="4" t="e">
        <f>CLEAN(SUBSTITUTE(MID(A39,G39,H39-G39)," ",""))</f>
        <v>#VALUE!</v>
      </c>
      <c r="K39" s="4" t="e">
        <f>FIND("Filing or 371 (c) date",A39)+LEN("Filing or 371 (c) date")</f>
        <v>#VALUE!</v>
      </c>
      <c r="L39" s="4" t="e">
        <f>FIND("Status",A39,K39)</f>
        <v>#VALUE!</v>
      </c>
      <c r="M39" s="4" t="e">
        <f>TRIM(CLEAN(MID(A39,K39,L39-K39)))</f>
        <v>#VALUE!</v>
      </c>
      <c r="N39" s="4" t="e">
        <f>FIND("Patent #",A39)+LEN("Patent #")</f>
        <v>#VALUE!</v>
      </c>
      <c r="O39" s="4" t="e">
        <f>FIND("Filing or 371 (c) date",A39)</f>
        <v>#VALUE!</v>
      </c>
      <c r="P39" s="4" t="e">
        <f>MID(A39,N39,O39-N39)</f>
        <v>#VALUE!</v>
      </c>
      <c r="Q39" s="4" t="e">
        <f t="shared" si="6"/>
        <v>#VALUE!</v>
      </c>
      <c r="R39" s="4" t="e">
        <f>CLEAN(SUBSTITUTE(MID(P39,1,FIND("open",P39)-1)," ",""))</f>
        <v>#VALUE!</v>
      </c>
      <c r="S39" s="4" t="e">
        <f>FIND("open_in_new",P39)+LEN("open_in_new")</f>
        <v>#VALUE!</v>
      </c>
      <c r="T39" s="4" t="e">
        <f>FIND("-",P39,S39)</f>
        <v>#VALUE!</v>
      </c>
      <c r="U39" s="4" t="e">
        <f>CLEAN(SUBSTITUTE(MID(P39,S39,T39-S39)," ",""))</f>
        <v>#VALUE!</v>
      </c>
      <c r="V39" s="4" t="e">
        <f>RIGHT(CLEAN(SUBSTITUTE(P39," ","")),10)</f>
        <v>#VALUE!</v>
      </c>
      <c r="W39" s="4" t="e">
        <f>FIND("Status",A39,K39)+LEN("Status")</f>
        <v>#VALUE!</v>
      </c>
      <c r="X39" s="4" t="e">
        <f>FIND("Application Data 
Documents &amp; Transactions",A39)</f>
        <v>#VALUE!</v>
      </c>
      <c r="Y39" s="4" t="e">
        <f>MID(A39,W39,(X39-11)-W39)</f>
        <v>#VALUE!</v>
      </c>
      <c r="Z39" s="4" t="e">
        <f t="shared" si="0"/>
        <v>#VALUE!</v>
      </c>
      <c r="AA39" s="4" t="e">
        <f>FIND("Earliest publication #",A39)+LEN("Earliest publication #
")</f>
        <v>#VALUE!</v>
      </c>
      <c r="AB39" s="4" t="e">
        <f>FIND("Earliest publication date",A39,AA39)</f>
        <v>#VALUE!</v>
      </c>
      <c r="AC39" s="4" t="e">
        <f>CLEAN(TRIM(MID(A39,AA39,AB39-AA39)))</f>
        <v>#VALUE!</v>
      </c>
      <c r="AD39" s="4" t="e">
        <f t="shared" si="1"/>
        <v>#VALUE!</v>
      </c>
      <c r="AE39" s="4" t="e">
        <f>FIND("Earliest publication date",A39,AA39)+LEN("Earliest publication date")</f>
        <v>#VALUE!</v>
      </c>
      <c r="AF39" s="4" t="e">
        <f>FIND("Assignee for publication",A39)</f>
        <v>#VALUE!</v>
      </c>
      <c r="AG39" s="4" t="e">
        <f>CLEAN(SUBSTITUTE(MID(A39,AE39,AF39-AE39)," ",""))</f>
        <v>#VALUE!</v>
      </c>
      <c r="AH39" s="4" t="e">
        <f>FIND("Entity status",A39)+LEN("Entity status")</f>
        <v>#VALUE!</v>
      </c>
      <c r="AI39" s="4" t="e">
        <f>FIND("Earliest publication #",A39,AH39)</f>
        <v>#VALUE!</v>
      </c>
      <c r="AJ39" s="4" t="e">
        <f>CLEAN(TRIM(MID(A39,AH39,AI39-AH39)))</f>
        <v>#VALUE!</v>
      </c>
      <c r="AK39" s="4" t="e">
        <f>FIND("Applicants",A39)+LEN("Applicants")</f>
        <v>#VALUE!</v>
      </c>
      <c r="AL39" s="4" t="e">
        <f>FIND("United States Patent and Trademark Office 
United States Patent and Trademark Office 
 Browse By Topic",A39,AK39)</f>
        <v>#VALUE!</v>
      </c>
      <c r="AM39" s="4" t="e">
        <f>TRIM(CLEAN(MID(A39,AK39,AL39-AK39)))</f>
        <v>#VALUE!</v>
      </c>
      <c r="AN39" s="4" t="e">
        <f>FIND("Assignee for publication",A39)+LEN("Assignee for publication")</f>
        <v>#VALUE!</v>
      </c>
      <c r="AO39" s="4" t="e">
        <f>FIND("Confirmation #",A39,AN39)</f>
        <v>#VALUE!</v>
      </c>
      <c r="AP39" s="4" t="e">
        <f>MID(A39,AN39,AO39-AN39)</f>
        <v>#VALUE!</v>
      </c>
      <c r="AQ39" s="4" t="e">
        <f>FIND("Inventors",A39)+LEN("Inventors")</f>
        <v>#VALUE!</v>
      </c>
      <c r="AR39" s="4" t="e">
        <f>FIND("Applicants",A39,AQ39)</f>
        <v>#VALUE!</v>
      </c>
      <c r="AS39" s="4" t="e">
        <f>FIND("Show all inventors",A39)</f>
        <v>#VALUE!</v>
      </c>
      <c r="AT39" s="4" t="str">
        <f>IFERROR(MID(A39,AS39,24),"")</f>
        <v/>
      </c>
      <c r="AU39" s="7" t="e">
        <f>CLEAN(TRIM(MID(A39,AQ39,AR39-AQ39)))</f>
        <v>#VALUE!</v>
      </c>
      <c r="AV39" s="4" t="e">
        <f>FIND("Assignments found",E39)-3</f>
        <v>#VALUE!</v>
      </c>
      <c r="AW39" s="4" t="e">
        <f>FIND("Application #",E39)+LEN("Application #")</f>
        <v>#VALUE!</v>
      </c>
      <c r="AX39" s="4" t="e">
        <f>FIND("Confirmation #",E39)</f>
        <v>#VALUE!</v>
      </c>
      <c r="AY39" s="4" t="e">
        <f>CLEAN(SUBSTITUTE(MID(E39,AW39,AX39-AW39)," ",""))</f>
        <v>#VALUE!</v>
      </c>
      <c r="AZ39" s="3" t="e">
        <f>AY39=J39</f>
        <v>#VALUE!</v>
      </c>
      <c r="BA39" s="4" t="e">
        <f>TRIM(CLEAN(MID(E39,AV39,LEN("11 Assignments found"))))</f>
        <v>#VALUE!</v>
      </c>
      <c r="BB39" s="4" t="e">
        <f>FIND("Conveyance ",E39)+LEN("Conveyance ")</f>
        <v>#VALUE!</v>
      </c>
      <c r="BC39" s="4" t="e">
        <f>FIND("Assignors 
Execution date ",E39,BB39)</f>
        <v>#VALUE!</v>
      </c>
      <c r="BD39" s="4" t="e">
        <f>MID(E39,BB39,BC39-BB39)</f>
        <v>#VALUE!</v>
      </c>
      <c r="BE39" s="4" t="e">
        <f t="shared" si="17"/>
        <v>#VALUE!</v>
      </c>
      <c r="BF39" s="4" t="e">
        <f t="shared" si="18"/>
        <v>#VALUE!</v>
      </c>
      <c r="BG39" s="4" t="e">
        <f>IF(BA39="1 Assignments Found",FIND("Assignee",E39,AV39)+LEN("Assignee"),"")</f>
        <v>#VALUE!</v>
      </c>
      <c r="BH39" s="4" t="e">
        <f>IF(BA39="1 Assignments Found",FIND("5 per page ",E39),"")</f>
        <v>#VALUE!</v>
      </c>
      <c r="BI39" s="4" t="str">
        <f t="shared" si="7"/>
        <v/>
      </c>
      <c r="BJ39" s="4">
        <f t="shared" si="8"/>
        <v>0</v>
      </c>
      <c r="BK39" s="4" t="str">
        <f t="shared" si="9"/>
        <v/>
      </c>
      <c r="BL39" s="4" t="e">
        <f t="shared" si="10"/>
        <v>#VALUE!</v>
      </c>
      <c r="BM39" s="4" t="e">
        <f t="shared" si="11"/>
        <v>#VALUE!</v>
      </c>
      <c r="BN39" s="7" t="e">
        <f t="shared" si="12"/>
        <v>#VALUE!</v>
      </c>
      <c r="BO39" s="4" t="e">
        <f t="shared" si="13"/>
        <v>#VALUE!</v>
      </c>
      <c r="BP39" s="4" t="e">
        <f t="shared" si="14"/>
        <v>#VALUE!</v>
      </c>
      <c r="BQ39" s="7" t="e">
        <f t="shared" si="4"/>
        <v>#VALUE!</v>
      </c>
    </row>
    <row r="40" spans="1:69" ht="15" customHeight="1" x14ac:dyDescent="0.3">
      <c r="A40" s="5"/>
      <c r="B40" s="5"/>
      <c r="C40" s="5"/>
      <c r="D40" s="5"/>
      <c r="F40" s="6" t="s">
        <v>17</v>
      </c>
      <c r="G40" s="4" t="e">
        <f t="shared" si="15"/>
        <v>#VALUE!</v>
      </c>
      <c r="H40" s="4" t="e">
        <f t="shared" si="16"/>
        <v>#VALUE!</v>
      </c>
      <c r="I40" s="4" t="str">
        <f t="shared" si="5"/>
        <v/>
      </c>
      <c r="J40" s="4" t="e">
        <f>CLEAN(SUBSTITUTE(MID(A40,G40,H40-G40)," ",""))</f>
        <v>#VALUE!</v>
      </c>
      <c r="K40" s="4" t="e">
        <f>FIND("Filing or 371 (c) date",A40)+LEN("Filing or 371 (c) date")</f>
        <v>#VALUE!</v>
      </c>
      <c r="L40" s="4" t="e">
        <f>FIND("Status",A40,K40)</f>
        <v>#VALUE!</v>
      </c>
      <c r="M40" s="4" t="e">
        <f>TRIM(CLEAN(MID(A40,K40,L40-K40)))</f>
        <v>#VALUE!</v>
      </c>
      <c r="N40" s="4" t="e">
        <f>FIND("Patent #",A40)+LEN("Patent #")</f>
        <v>#VALUE!</v>
      </c>
      <c r="O40" s="4" t="e">
        <f>FIND("Filing or 371 (c) date",A40)</f>
        <v>#VALUE!</v>
      </c>
      <c r="P40" s="4" t="e">
        <f>MID(A40,N40,O40-N40)</f>
        <v>#VALUE!</v>
      </c>
      <c r="Q40" s="4" t="e">
        <f t="shared" si="6"/>
        <v>#VALUE!</v>
      </c>
      <c r="R40" s="4" t="e">
        <f>CLEAN(SUBSTITUTE(MID(P40,1,FIND("open",P40)-1)," ",""))</f>
        <v>#VALUE!</v>
      </c>
      <c r="S40" s="4" t="e">
        <f>FIND("open_in_new",P40)+LEN("open_in_new")</f>
        <v>#VALUE!</v>
      </c>
      <c r="T40" s="4" t="e">
        <f>FIND("-",P40,S40)</f>
        <v>#VALUE!</v>
      </c>
      <c r="U40" s="4" t="e">
        <f>CLEAN(SUBSTITUTE(MID(P40,S40,T40-S40)," ",""))</f>
        <v>#VALUE!</v>
      </c>
      <c r="V40" s="4" t="e">
        <f>RIGHT(CLEAN(SUBSTITUTE(P40," ","")),10)</f>
        <v>#VALUE!</v>
      </c>
      <c r="W40" s="4" t="e">
        <f>FIND("Status",A40,K40)+LEN("Status")</f>
        <v>#VALUE!</v>
      </c>
      <c r="X40" s="4" t="e">
        <f>FIND("Application Data 
Documents &amp; Transactions",A40)</f>
        <v>#VALUE!</v>
      </c>
      <c r="Y40" s="4" t="e">
        <f>MID(A40,W40,(X40-11)-W40)</f>
        <v>#VALUE!</v>
      </c>
      <c r="Z40" s="4" t="e">
        <f t="shared" si="0"/>
        <v>#VALUE!</v>
      </c>
      <c r="AA40" s="4" t="e">
        <f>FIND("Earliest publication #",A40)+LEN("Earliest publication #
")</f>
        <v>#VALUE!</v>
      </c>
      <c r="AB40" s="4" t="e">
        <f>FIND("Earliest publication date",A40,AA40)</f>
        <v>#VALUE!</v>
      </c>
      <c r="AC40" s="4" t="e">
        <f>CLEAN(TRIM(MID(A40,AA40,AB40-AA40)))</f>
        <v>#VALUE!</v>
      </c>
      <c r="AD40" s="4" t="e">
        <f t="shared" si="1"/>
        <v>#VALUE!</v>
      </c>
      <c r="AE40" s="4" t="e">
        <f>FIND("Earliest publication date",A40,AA40)+LEN("Earliest publication date")</f>
        <v>#VALUE!</v>
      </c>
      <c r="AF40" s="4" t="e">
        <f>FIND("Assignee for publication",A40)</f>
        <v>#VALUE!</v>
      </c>
      <c r="AG40" s="4" t="e">
        <f>CLEAN(SUBSTITUTE(MID(A40,AE40,AF40-AE40)," ",""))</f>
        <v>#VALUE!</v>
      </c>
      <c r="AH40" s="4" t="e">
        <f>FIND("Entity status",A40)+LEN("Entity status")</f>
        <v>#VALUE!</v>
      </c>
      <c r="AI40" s="4" t="e">
        <f>FIND("Earliest publication #",A40,AH40)</f>
        <v>#VALUE!</v>
      </c>
      <c r="AJ40" s="4" t="e">
        <f>CLEAN(TRIM(MID(A40,AH40,AI40-AH40)))</f>
        <v>#VALUE!</v>
      </c>
      <c r="AK40" s="4" t="e">
        <f>FIND("Applicants",A40)+LEN("Applicants")</f>
        <v>#VALUE!</v>
      </c>
      <c r="AL40" s="4" t="e">
        <f>FIND("United States Patent and Trademark Office 
United States Patent and Trademark Office 
 Browse By Topic",A40,AK40)</f>
        <v>#VALUE!</v>
      </c>
      <c r="AM40" s="4" t="e">
        <f>TRIM(CLEAN(MID(A40,AK40,AL40-AK40)))</f>
        <v>#VALUE!</v>
      </c>
      <c r="AN40" s="4" t="e">
        <f>FIND("Assignee for publication",A40)+LEN("Assignee for publication")</f>
        <v>#VALUE!</v>
      </c>
      <c r="AO40" s="4" t="e">
        <f>FIND("Confirmation #",A40,AN40)</f>
        <v>#VALUE!</v>
      </c>
      <c r="AP40" s="4" t="e">
        <f>MID(A40,AN40,AO40-AN40)</f>
        <v>#VALUE!</v>
      </c>
      <c r="AQ40" s="4" t="e">
        <f>FIND("Inventors",A40)+LEN("Inventors")</f>
        <v>#VALUE!</v>
      </c>
      <c r="AR40" s="4" t="e">
        <f>FIND("Applicants",A40,AQ40)</f>
        <v>#VALUE!</v>
      </c>
      <c r="AS40" s="4" t="e">
        <f>FIND("Show all inventors",A40)</f>
        <v>#VALUE!</v>
      </c>
      <c r="AT40" s="4" t="str">
        <f>IFERROR(MID(A40,AS40,24),"")</f>
        <v/>
      </c>
      <c r="AU40" s="7" t="e">
        <f>CLEAN(TRIM(MID(A40,AQ40,AR40-AQ40)))</f>
        <v>#VALUE!</v>
      </c>
      <c r="AV40" s="4" t="e">
        <f>FIND("Assignments found",E40)-3</f>
        <v>#VALUE!</v>
      </c>
      <c r="AW40" s="4" t="e">
        <f>FIND("Application #",E40)+LEN("Application #")</f>
        <v>#VALUE!</v>
      </c>
      <c r="AX40" s="4" t="e">
        <f>FIND("Confirmation #",E40)</f>
        <v>#VALUE!</v>
      </c>
      <c r="AY40" s="4" t="e">
        <f>CLEAN(SUBSTITUTE(MID(E40,AW40,AX40-AW40)," ",""))</f>
        <v>#VALUE!</v>
      </c>
      <c r="AZ40" s="3" t="e">
        <f>AY40=J40</f>
        <v>#VALUE!</v>
      </c>
      <c r="BA40" s="4" t="e">
        <f>TRIM(CLEAN(MID(E40,AV40,LEN("11 Assignments found"))))</f>
        <v>#VALUE!</v>
      </c>
      <c r="BB40" s="4" t="e">
        <f>FIND("Conveyance ",E40)+LEN("Conveyance ")</f>
        <v>#VALUE!</v>
      </c>
      <c r="BC40" s="4" t="e">
        <f>FIND("Assignors 
Execution date ",E40,BB40)</f>
        <v>#VALUE!</v>
      </c>
      <c r="BD40" s="4" t="e">
        <f>MID(E40,BB40,BC40-BB40)</f>
        <v>#VALUE!</v>
      </c>
      <c r="BE40" s="4" t="e">
        <f t="shared" si="17"/>
        <v>#VALUE!</v>
      </c>
      <c r="BF40" s="4" t="e">
        <f t="shared" si="18"/>
        <v>#VALUE!</v>
      </c>
      <c r="BG40" s="4" t="e">
        <f>IF(BA40="1 Assignments Found",FIND("Assignee",E40,AV40)+LEN("Assignee"),"")</f>
        <v>#VALUE!</v>
      </c>
      <c r="BH40" s="4" t="e">
        <f>IF(BA40="1 Assignments Found",FIND("5 per page ",E40),"")</f>
        <v>#VALUE!</v>
      </c>
      <c r="BI40" s="4" t="str">
        <f t="shared" si="7"/>
        <v/>
      </c>
      <c r="BJ40" s="4">
        <f t="shared" si="8"/>
        <v>0</v>
      </c>
      <c r="BK40" s="4" t="str">
        <f t="shared" si="9"/>
        <v/>
      </c>
      <c r="BL40" s="4" t="e">
        <f t="shared" si="10"/>
        <v>#VALUE!</v>
      </c>
      <c r="BM40" s="4" t="e">
        <f t="shared" si="11"/>
        <v>#VALUE!</v>
      </c>
      <c r="BN40" s="7" t="e">
        <f t="shared" si="12"/>
        <v>#VALUE!</v>
      </c>
      <c r="BO40" s="4" t="e">
        <f t="shared" si="13"/>
        <v>#VALUE!</v>
      </c>
      <c r="BP40" s="4" t="e">
        <f t="shared" si="14"/>
        <v>#VALUE!</v>
      </c>
      <c r="BQ40" s="7" t="e">
        <f t="shared" si="4"/>
        <v>#VALUE!</v>
      </c>
    </row>
    <row r="41" spans="1:69" ht="15" customHeight="1" x14ac:dyDescent="0.3">
      <c r="A41" s="5"/>
      <c r="B41" s="5"/>
      <c r="C41" s="5"/>
      <c r="D41" s="5"/>
      <c r="F41" s="6" t="s">
        <v>17</v>
      </c>
      <c r="G41" s="4" t="e">
        <f t="shared" si="15"/>
        <v>#VALUE!</v>
      </c>
      <c r="H41" s="4" t="e">
        <f t="shared" si="16"/>
        <v>#VALUE!</v>
      </c>
      <c r="I41" s="4" t="str">
        <f t="shared" si="5"/>
        <v/>
      </c>
      <c r="J41" s="4" t="e">
        <f>CLEAN(SUBSTITUTE(MID(A41,G41,H41-G41)," ",""))</f>
        <v>#VALUE!</v>
      </c>
      <c r="K41" s="4" t="e">
        <f>FIND("Filing or 371 (c) date",A41)+LEN("Filing or 371 (c) date")</f>
        <v>#VALUE!</v>
      </c>
      <c r="L41" s="4" t="e">
        <f>FIND("Status",A41,K41)</f>
        <v>#VALUE!</v>
      </c>
      <c r="M41" s="4" t="e">
        <f>TRIM(CLEAN(MID(A41,K41,L41-K41)))</f>
        <v>#VALUE!</v>
      </c>
      <c r="N41" s="4" t="e">
        <f>FIND("Patent #",A41)+LEN("Patent #")</f>
        <v>#VALUE!</v>
      </c>
      <c r="O41" s="4" t="e">
        <f>FIND("Filing or 371 (c) date",A41)</f>
        <v>#VALUE!</v>
      </c>
      <c r="P41" s="4" t="e">
        <f>MID(A41,N41,O41-N41)</f>
        <v>#VALUE!</v>
      </c>
      <c r="Q41" s="4" t="e">
        <f t="shared" si="6"/>
        <v>#VALUE!</v>
      </c>
      <c r="R41" s="4" t="e">
        <f>CLEAN(SUBSTITUTE(MID(P41,1,FIND("open",P41)-1)," ",""))</f>
        <v>#VALUE!</v>
      </c>
      <c r="S41" s="4" t="e">
        <f>FIND("open_in_new",P41)+LEN("open_in_new")</f>
        <v>#VALUE!</v>
      </c>
      <c r="T41" s="4" t="e">
        <f>FIND("-",P41,S41)</f>
        <v>#VALUE!</v>
      </c>
      <c r="U41" s="4" t="e">
        <f>CLEAN(SUBSTITUTE(MID(P41,S41,T41-S41)," ",""))</f>
        <v>#VALUE!</v>
      </c>
      <c r="V41" s="4" t="e">
        <f>RIGHT(CLEAN(SUBSTITUTE(P41," ","")),10)</f>
        <v>#VALUE!</v>
      </c>
      <c r="W41" s="4" t="e">
        <f>FIND("Status",A41,K41)+LEN("Status")</f>
        <v>#VALUE!</v>
      </c>
      <c r="X41" s="4" t="e">
        <f>FIND("Application Data 
Documents &amp; Transactions",A41)</f>
        <v>#VALUE!</v>
      </c>
      <c r="Y41" s="4" t="e">
        <f>MID(A41,W41,(X41-11)-W41)</f>
        <v>#VALUE!</v>
      </c>
      <c r="Z41" s="4" t="e">
        <f t="shared" si="0"/>
        <v>#VALUE!</v>
      </c>
      <c r="AA41" s="4" t="e">
        <f>FIND("Earliest publication #",A41)+LEN("Earliest publication #
")</f>
        <v>#VALUE!</v>
      </c>
      <c r="AB41" s="4" t="e">
        <f>FIND("Earliest publication date",A41,AA41)</f>
        <v>#VALUE!</v>
      </c>
      <c r="AC41" s="4" t="e">
        <f>CLEAN(TRIM(MID(A41,AA41,AB41-AA41)))</f>
        <v>#VALUE!</v>
      </c>
      <c r="AD41" s="4" t="e">
        <f t="shared" si="1"/>
        <v>#VALUE!</v>
      </c>
      <c r="AE41" s="4" t="e">
        <f>FIND("Earliest publication date",A41,AA41)+LEN("Earliest publication date")</f>
        <v>#VALUE!</v>
      </c>
      <c r="AF41" s="4" t="e">
        <f>FIND("Assignee for publication",A41)</f>
        <v>#VALUE!</v>
      </c>
      <c r="AG41" s="4" t="e">
        <f>CLEAN(SUBSTITUTE(MID(A41,AE41,AF41-AE41)," ",""))</f>
        <v>#VALUE!</v>
      </c>
      <c r="AH41" s="4" t="e">
        <f>FIND("Entity status",A41)+LEN("Entity status")</f>
        <v>#VALUE!</v>
      </c>
      <c r="AI41" s="4" t="e">
        <f>FIND("Earliest publication #",A41,AH41)</f>
        <v>#VALUE!</v>
      </c>
      <c r="AJ41" s="4" t="e">
        <f>CLEAN(TRIM(MID(A41,AH41,AI41-AH41)))</f>
        <v>#VALUE!</v>
      </c>
      <c r="AK41" s="4" t="e">
        <f>FIND("Applicants",A41)+LEN("Applicants")</f>
        <v>#VALUE!</v>
      </c>
      <c r="AL41" s="4" t="e">
        <f>FIND("United States Patent and Trademark Office 
United States Patent and Trademark Office 
 Browse By Topic",A41,AK41)</f>
        <v>#VALUE!</v>
      </c>
      <c r="AM41" s="4" t="e">
        <f>TRIM(CLEAN(MID(A41,AK41,AL41-AK41)))</f>
        <v>#VALUE!</v>
      </c>
      <c r="AN41" s="4" t="e">
        <f>FIND("Assignee for publication",A41)+LEN("Assignee for publication")</f>
        <v>#VALUE!</v>
      </c>
      <c r="AO41" s="4" t="e">
        <f>FIND("Confirmation #",A41,AN41)</f>
        <v>#VALUE!</v>
      </c>
      <c r="AP41" s="4" t="e">
        <f>MID(A41,AN41,AO41-AN41)</f>
        <v>#VALUE!</v>
      </c>
      <c r="AQ41" s="4" t="e">
        <f>FIND("Inventors",A41)+LEN("Inventors")</f>
        <v>#VALUE!</v>
      </c>
      <c r="AR41" s="4" t="e">
        <f>FIND("Applicants",A41,AQ41)</f>
        <v>#VALUE!</v>
      </c>
      <c r="AS41" s="4" t="e">
        <f>FIND("Show all inventors",A41)</f>
        <v>#VALUE!</v>
      </c>
      <c r="AT41" s="4" t="str">
        <f>IFERROR(MID(A41,AS41,24),"")</f>
        <v/>
      </c>
      <c r="AU41" s="7" t="e">
        <f>CLEAN(TRIM(MID(A41,AQ41,AR41-AQ41)))</f>
        <v>#VALUE!</v>
      </c>
      <c r="AV41" s="4" t="e">
        <f>FIND("Assignments found",E41)-3</f>
        <v>#VALUE!</v>
      </c>
      <c r="AW41" s="4" t="e">
        <f>FIND("Application #",E41)+LEN("Application #")</f>
        <v>#VALUE!</v>
      </c>
      <c r="AX41" s="4" t="e">
        <f>FIND("Confirmation #",E41)</f>
        <v>#VALUE!</v>
      </c>
      <c r="AY41" s="4" t="e">
        <f>CLEAN(SUBSTITUTE(MID(E41,AW41,AX41-AW41)," ",""))</f>
        <v>#VALUE!</v>
      </c>
      <c r="AZ41" s="3" t="e">
        <f>AY41=J41</f>
        <v>#VALUE!</v>
      </c>
      <c r="BA41" s="4" t="e">
        <f>TRIM(CLEAN(MID(E41,AV41,LEN("11 Assignments found"))))</f>
        <v>#VALUE!</v>
      </c>
      <c r="BB41" s="4" t="e">
        <f>FIND("Conveyance ",E41)+LEN("Conveyance ")</f>
        <v>#VALUE!</v>
      </c>
      <c r="BC41" s="4" t="e">
        <f>FIND("Assignors 
Execution date ",E41,BB41)</f>
        <v>#VALUE!</v>
      </c>
      <c r="BD41" s="4" t="e">
        <f>MID(E41,BB41,BC41-BB41)</f>
        <v>#VALUE!</v>
      </c>
      <c r="BE41" s="4" t="e">
        <f t="shared" si="17"/>
        <v>#VALUE!</v>
      </c>
      <c r="BF41" s="4" t="e">
        <f t="shared" si="18"/>
        <v>#VALUE!</v>
      </c>
      <c r="BG41" s="4" t="e">
        <f>IF(BA41="1 Assignments Found",FIND("Assignee",E41,AV41)+LEN("Assignee"),"")</f>
        <v>#VALUE!</v>
      </c>
      <c r="BH41" s="4" t="e">
        <f>IF(BA41="1 Assignments Found",FIND("5 per page ",E41),"")</f>
        <v>#VALUE!</v>
      </c>
      <c r="BI41" s="4" t="str">
        <f t="shared" si="7"/>
        <v/>
      </c>
      <c r="BJ41" s="4">
        <f t="shared" si="8"/>
        <v>0</v>
      </c>
      <c r="BK41" s="4" t="str">
        <f t="shared" si="9"/>
        <v/>
      </c>
      <c r="BL41" s="4" t="e">
        <f t="shared" si="10"/>
        <v>#VALUE!</v>
      </c>
      <c r="BM41" s="4" t="e">
        <f t="shared" si="11"/>
        <v>#VALUE!</v>
      </c>
      <c r="BN41" s="7" t="e">
        <f t="shared" si="12"/>
        <v>#VALUE!</v>
      </c>
      <c r="BO41" s="4" t="e">
        <f t="shared" si="13"/>
        <v>#VALUE!</v>
      </c>
      <c r="BP41" s="4" t="e">
        <f t="shared" si="14"/>
        <v>#VALUE!</v>
      </c>
      <c r="BQ41" s="7" t="e">
        <f t="shared" si="4"/>
        <v>#VALUE!</v>
      </c>
    </row>
    <row r="42" spans="1:69" ht="15" customHeight="1" x14ac:dyDescent="0.3">
      <c r="A42" s="5"/>
      <c r="B42" s="5"/>
      <c r="C42" s="5"/>
      <c r="D42" s="5"/>
      <c r="F42" s="6" t="s">
        <v>17</v>
      </c>
      <c r="G42" s="4" t="e">
        <f t="shared" si="15"/>
        <v>#VALUE!</v>
      </c>
      <c r="H42" s="4" t="e">
        <f t="shared" si="16"/>
        <v>#VALUE!</v>
      </c>
      <c r="I42" s="4" t="str">
        <f t="shared" si="5"/>
        <v/>
      </c>
      <c r="J42" s="4" t="e">
        <f>CLEAN(SUBSTITUTE(MID(A42,G42,H42-G42)," ",""))</f>
        <v>#VALUE!</v>
      </c>
      <c r="K42" s="4" t="e">
        <f>FIND("Filing or 371 (c) date",A42)+LEN("Filing or 371 (c) date")</f>
        <v>#VALUE!</v>
      </c>
      <c r="L42" s="4" t="e">
        <f>FIND("Status",A42,K42)</f>
        <v>#VALUE!</v>
      </c>
      <c r="M42" s="4" t="e">
        <f>TRIM(CLEAN(MID(A42,K42,L42-K42)))</f>
        <v>#VALUE!</v>
      </c>
      <c r="N42" s="4" t="e">
        <f>FIND("Patent #",A42)+LEN("Patent #")</f>
        <v>#VALUE!</v>
      </c>
      <c r="O42" s="4" t="e">
        <f>FIND("Filing or 371 (c) date",A42)</f>
        <v>#VALUE!</v>
      </c>
      <c r="P42" s="4" t="e">
        <f>MID(A42,N42,O42-N42)</f>
        <v>#VALUE!</v>
      </c>
      <c r="Q42" s="4" t="e">
        <f t="shared" si="6"/>
        <v>#VALUE!</v>
      </c>
      <c r="R42" s="4" t="e">
        <f>CLEAN(SUBSTITUTE(MID(P42,1,FIND("open",P42)-1)," ",""))</f>
        <v>#VALUE!</v>
      </c>
      <c r="S42" s="4" t="e">
        <f>FIND("open_in_new",P42)+LEN("open_in_new")</f>
        <v>#VALUE!</v>
      </c>
      <c r="T42" s="4" t="e">
        <f>FIND("-",P42,S42)</f>
        <v>#VALUE!</v>
      </c>
      <c r="U42" s="4" t="e">
        <f>CLEAN(SUBSTITUTE(MID(P42,S42,T42-S42)," ",""))</f>
        <v>#VALUE!</v>
      </c>
      <c r="V42" s="4" t="e">
        <f>RIGHT(CLEAN(SUBSTITUTE(P42," ","")),10)</f>
        <v>#VALUE!</v>
      </c>
      <c r="W42" s="4" t="e">
        <f>FIND("Status",A42,K42)+LEN("Status")</f>
        <v>#VALUE!</v>
      </c>
      <c r="X42" s="4" t="e">
        <f>FIND("Application Data 
Documents &amp; Transactions",A42)</f>
        <v>#VALUE!</v>
      </c>
      <c r="Y42" s="4" t="e">
        <f>MID(A42,W42,(X42-11)-W42)</f>
        <v>#VALUE!</v>
      </c>
      <c r="Z42" s="4" t="e">
        <f t="shared" si="0"/>
        <v>#VALUE!</v>
      </c>
      <c r="AA42" s="4" t="e">
        <f>FIND("Earliest publication #",A42)+LEN("Earliest publication #
")</f>
        <v>#VALUE!</v>
      </c>
      <c r="AB42" s="4" t="e">
        <f>FIND("Earliest publication date",A42,AA42)</f>
        <v>#VALUE!</v>
      </c>
      <c r="AC42" s="4" t="e">
        <f>CLEAN(TRIM(MID(A42,AA42,AB42-AA42)))</f>
        <v>#VALUE!</v>
      </c>
      <c r="AD42" s="4" t="e">
        <f t="shared" si="1"/>
        <v>#VALUE!</v>
      </c>
      <c r="AE42" s="4" t="e">
        <f>FIND("Earliest publication date",A42,AA42)+LEN("Earliest publication date")</f>
        <v>#VALUE!</v>
      </c>
      <c r="AF42" s="4" t="e">
        <f>FIND("Assignee for publication",A42)</f>
        <v>#VALUE!</v>
      </c>
      <c r="AG42" s="4" t="e">
        <f>CLEAN(SUBSTITUTE(MID(A42,AE42,AF42-AE42)," ",""))</f>
        <v>#VALUE!</v>
      </c>
      <c r="AH42" s="4" t="e">
        <f>FIND("Entity status",A42)+LEN("Entity status")</f>
        <v>#VALUE!</v>
      </c>
      <c r="AI42" s="4" t="e">
        <f>FIND("Earliest publication #",A42,AH42)</f>
        <v>#VALUE!</v>
      </c>
      <c r="AJ42" s="4" t="e">
        <f>CLEAN(TRIM(MID(A42,AH42,AI42-AH42)))</f>
        <v>#VALUE!</v>
      </c>
      <c r="AK42" s="4" t="e">
        <f>FIND("Applicants",A42)+LEN("Applicants")</f>
        <v>#VALUE!</v>
      </c>
      <c r="AL42" s="4" t="e">
        <f>FIND("United States Patent and Trademark Office 
United States Patent and Trademark Office 
 Browse By Topic",A42,AK42)</f>
        <v>#VALUE!</v>
      </c>
      <c r="AM42" s="4" t="e">
        <f>TRIM(CLEAN(MID(A42,AK42,AL42-AK42)))</f>
        <v>#VALUE!</v>
      </c>
      <c r="AN42" s="4" t="e">
        <f>FIND("Assignee for publication",A42)+LEN("Assignee for publication")</f>
        <v>#VALUE!</v>
      </c>
      <c r="AO42" s="4" t="e">
        <f>FIND("Confirmation #",A42,AN42)</f>
        <v>#VALUE!</v>
      </c>
      <c r="AP42" s="4" t="e">
        <f>MID(A42,AN42,AO42-AN42)</f>
        <v>#VALUE!</v>
      </c>
      <c r="AQ42" s="4" t="e">
        <f>FIND("Inventors",A42)+LEN("Inventors")</f>
        <v>#VALUE!</v>
      </c>
      <c r="AR42" s="4" t="e">
        <f>FIND("Applicants",A42,AQ42)</f>
        <v>#VALUE!</v>
      </c>
      <c r="AS42" s="4" t="e">
        <f>FIND("Show all inventors",A42)</f>
        <v>#VALUE!</v>
      </c>
      <c r="AT42" s="4" t="str">
        <f>IFERROR(MID(A42,AS42,24),"")</f>
        <v/>
      </c>
      <c r="AU42" s="7" t="e">
        <f>CLEAN(TRIM(MID(A42,AQ42,AR42-AQ42)))</f>
        <v>#VALUE!</v>
      </c>
      <c r="AV42" s="4" t="e">
        <f>FIND("Assignments found",E42)-3</f>
        <v>#VALUE!</v>
      </c>
      <c r="AW42" s="4" t="e">
        <f>FIND("Application #",E42)+LEN("Application #")</f>
        <v>#VALUE!</v>
      </c>
      <c r="AX42" s="4" t="e">
        <f>FIND("Confirmation #",E42)</f>
        <v>#VALUE!</v>
      </c>
      <c r="AY42" s="4" t="e">
        <f>CLEAN(SUBSTITUTE(MID(E42,AW42,AX42-AW42)," ",""))</f>
        <v>#VALUE!</v>
      </c>
      <c r="AZ42" s="3" t="e">
        <f>AY42=J42</f>
        <v>#VALUE!</v>
      </c>
      <c r="BA42" s="4" t="e">
        <f>TRIM(CLEAN(MID(E42,AV42,LEN("11 Assignments found"))))</f>
        <v>#VALUE!</v>
      </c>
      <c r="BB42" s="4" t="e">
        <f>FIND("Conveyance ",E42)+LEN("Conveyance ")</f>
        <v>#VALUE!</v>
      </c>
      <c r="BC42" s="4" t="e">
        <f>FIND("Assignors 
Execution date ",E42,BB42)</f>
        <v>#VALUE!</v>
      </c>
      <c r="BD42" s="4" t="e">
        <f>MID(E42,BB42,BC42-BB42)</f>
        <v>#VALUE!</v>
      </c>
      <c r="BE42" s="4" t="e">
        <f t="shared" si="17"/>
        <v>#VALUE!</v>
      </c>
      <c r="BF42" s="4" t="e">
        <f t="shared" si="18"/>
        <v>#VALUE!</v>
      </c>
      <c r="BG42" s="4" t="e">
        <f>IF(BA42="1 Assignments Found",FIND("Assignee",E42,AV42)+LEN("Assignee"),"")</f>
        <v>#VALUE!</v>
      </c>
      <c r="BH42" s="4" t="e">
        <f>IF(BA42="1 Assignments Found",FIND("5 per page ",E42),"")</f>
        <v>#VALUE!</v>
      </c>
      <c r="BI42" s="4" t="str">
        <f t="shared" si="7"/>
        <v/>
      </c>
      <c r="BJ42" s="4">
        <f t="shared" si="8"/>
        <v>0</v>
      </c>
      <c r="BK42" s="4" t="str">
        <f t="shared" si="9"/>
        <v/>
      </c>
      <c r="BL42" s="4" t="e">
        <f t="shared" si="10"/>
        <v>#VALUE!</v>
      </c>
      <c r="BM42" s="4" t="e">
        <f t="shared" si="11"/>
        <v>#VALUE!</v>
      </c>
      <c r="BN42" s="7" t="e">
        <f t="shared" si="12"/>
        <v>#VALUE!</v>
      </c>
      <c r="BO42" s="4" t="e">
        <f t="shared" si="13"/>
        <v>#VALUE!</v>
      </c>
      <c r="BP42" s="4" t="e">
        <f t="shared" si="14"/>
        <v>#VALUE!</v>
      </c>
      <c r="BQ42" s="7" t="e">
        <f t="shared" si="4"/>
        <v>#VALUE!</v>
      </c>
    </row>
    <row r="43" spans="1:69" ht="15" customHeight="1" x14ac:dyDescent="0.3">
      <c r="A43" s="5"/>
      <c r="B43" s="5"/>
      <c r="C43" s="5"/>
      <c r="D43" s="5"/>
      <c r="F43" s="6" t="s">
        <v>17</v>
      </c>
      <c r="G43" s="4" t="e">
        <f t="shared" si="15"/>
        <v>#VALUE!</v>
      </c>
      <c r="H43" s="4" t="e">
        <f t="shared" si="16"/>
        <v>#VALUE!</v>
      </c>
      <c r="I43" s="4" t="str">
        <f t="shared" si="5"/>
        <v/>
      </c>
      <c r="J43" s="4" t="e">
        <f>CLEAN(SUBSTITUTE(MID(A43,G43,H43-G43)," ",""))</f>
        <v>#VALUE!</v>
      </c>
      <c r="K43" s="4" t="e">
        <f>FIND("Filing or 371 (c) date",A43)+LEN("Filing or 371 (c) date")</f>
        <v>#VALUE!</v>
      </c>
      <c r="L43" s="4" t="e">
        <f>FIND("Status",A43,K43)</f>
        <v>#VALUE!</v>
      </c>
      <c r="M43" s="4" t="e">
        <f>TRIM(CLEAN(MID(A43,K43,L43-K43)))</f>
        <v>#VALUE!</v>
      </c>
      <c r="N43" s="4" t="e">
        <f>FIND("Patent #",A43)+LEN("Patent #")</f>
        <v>#VALUE!</v>
      </c>
      <c r="O43" s="4" t="e">
        <f>FIND("Filing or 371 (c) date",A43)</f>
        <v>#VALUE!</v>
      </c>
      <c r="P43" s="4" t="e">
        <f>MID(A43,N43,O43-N43)</f>
        <v>#VALUE!</v>
      </c>
      <c r="Q43" s="4" t="e">
        <f t="shared" si="6"/>
        <v>#VALUE!</v>
      </c>
      <c r="R43" s="4" t="e">
        <f>CLEAN(SUBSTITUTE(MID(P43,1,FIND("open",P43)-1)," ",""))</f>
        <v>#VALUE!</v>
      </c>
      <c r="S43" s="4" t="e">
        <f>FIND("open_in_new",P43)+LEN("open_in_new")</f>
        <v>#VALUE!</v>
      </c>
      <c r="T43" s="4" t="e">
        <f>FIND("-",P43,S43)</f>
        <v>#VALUE!</v>
      </c>
      <c r="U43" s="4" t="e">
        <f>CLEAN(SUBSTITUTE(MID(P43,S43,T43-S43)," ",""))</f>
        <v>#VALUE!</v>
      </c>
      <c r="V43" s="4" t="e">
        <f>RIGHT(CLEAN(SUBSTITUTE(P43," ","")),10)</f>
        <v>#VALUE!</v>
      </c>
      <c r="W43" s="4" t="e">
        <f>FIND("Status",A43,K43)+LEN("Status")</f>
        <v>#VALUE!</v>
      </c>
      <c r="X43" s="4" t="e">
        <f>FIND("Application Data 
Documents &amp; Transactions",A43)</f>
        <v>#VALUE!</v>
      </c>
      <c r="Y43" s="4" t="e">
        <f>MID(A43,W43,(X43-11)-W43)</f>
        <v>#VALUE!</v>
      </c>
      <c r="Z43" s="4" t="e">
        <f t="shared" si="0"/>
        <v>#VALUE!</v>
      </c>
      <c r="AA43" s="4" t="e">
        <f>FIND("Earliest publication #",A43)+LEN("Earliest publication #
")</f>
        <v>#VALUE!</v>
      </c>
      <c r="AB43" s="4" t="e">
        <f>FIND("Earliest publication date",A43,AA43)</f>
        <v>#VALUE!</v>
      </c>
      <c r="AC43" s="4" t="e">
        <f>CLEAN(TRIM(MID(A43,AA43,AB43-AA43)))</f>
        <v>#VALUE!</v>
      </c>
      <c r="AD43" s="4" t="e">
        <f t="shared" si="1"/>
        <v>#VALUE!</v>
      </c>
      <c r="AE43" s="4" t="e">
        <f>FIND("Earliest publication date",A43,AA43)+LEN("Earliest publication date")</f>
        <v>#VALUE!</v>
      </c>
      <c r="AF43" s="4" t="e">
        <f>FIND("Assignee for publication",A43)</f>
        <v>#VALUE!</v>
      </c>
      <c r="AG43" s="4" t="e">
        <f>CLEAN(SUBSTITUTE(MID(A43,AE43,AF43-AE43)," ",""))</f>
        <v>#VALUE!</v>
      </c>
      <c r="AH43" s="4" t="e">
        <f>FIND("Entity status",A43)+LEN("Entity status")</f>
        <v>#VALUE!</v>
      </c>
      <c r="AI43" s="4" t="e">
        <f>FIND("Earliest publication #",A43,AH43)</f>
        <v>#VALUE!</v>
      </c>
      <c r="AJ43" s="4" t="e">
        <f>CLEAN(TRIM(MID(A43,AH43,AI43-AH43)))</f>
        <v>#VALUE!</v>
      </c>
      <c r="AK43" s="4" t="e">
        <f>FIND("Applicants",A43)+LEN("Applicants")</f>
        <v>#VALUE!</v>
      </c>
      <c r="AL43" s="4" t="e">
        <f>FIND("United States Patent and Trademark Office 
United States Patent and Trademark Office 
 Browse By Topic",A43,AK43)</f>
        <v>#VALUE!</v>
      </c>
      <c r="AM43" s="4" t="e">
        <f>TRIM(CLEAN(MID(A43,AK43,AL43-AK43)))</f>
        <v>#VALUE!</v>
      </c>
      <c r="AN43" s="4" t="e">
        <f>FIND("Assignee for publication",A43)+LEN("Assignee for publication")</f>
        <v>#VALUE!</v>
      </c>
      <c r="AO43" s="4" t="e">
        <f>FIND("Confirmation #",A43,AN43)</f>
        <v>#VALUE!</v>
      </c>
      <c r="AP43" s="4" t="e">
        <f>MID(A43,AN43,AO43-AN43)</f>
        <v>#VALUE!</v>
      </c>
      <c r="AQ43" s="4" t="e">
        <f>FIND("Inventors",A43)+LEN("Inventors")</f>
        <v>#VALUE!</v>
      </c>
      <c r="AR43" s="4" t="e">
        <f>FIND("Applicants",A43,AQ43)</f>
        <v>#VALUE!</v>
      </c>
      <c r="AS43" s="4" t="e">
        <f>FIND("Show all inventors",A43)</f>
        <v>#VALUE!</v>
      </c>
      <c r="AT43" s="4" t="str">
        <f>IFERROR(MID(A43,AS43,24),"")</f>
        <v/>
      </c>
      <c r="AU43" s="7" t="e">
        <f>CLEAN(TRIM(MID(A43,AQ43,AR43-AQ43)))</f>
        <v>#VALUE!</v>
      </c>
      <c r="AV43" s="4" t="e">
        <f>FIND("Assignments found",E43)-3</f>
        <v>#VALUE!</v>
      </c>
      <c r="AW43" s="4" t="e">
        <f>FIND("Application #",E43)+LEN("Application #")</f>
        <v>#VALUE!</v>
      </c>
      <c r="AX43" s="4" t="e">
        <f>FIND("Confirmation #",E43)</f>
        <v>#VALUE!</v>
      </c>
      <c r="AY43" s="4" t="e">
        <f>CLEAN(SUBSTITUTE(MID(E43,AW43,AX43-AW43)," ",""))</f>
        <v>#VALUE!</v>
      </c>
      <c r="AZ43" s="3" t="e">
        <f>AY43=J43</f>
        <v>#VALUE!</v>
      </c>
      <c r="BA43" s="4" t="e">
        <f>TRIM(CLEAN(MID(E43,AV43,LEN("11 Assignments found"))))</f>
        <v>#VALUE!</v>
      </c>
      <c r="BB43" s="4" t="e">
        <f>FIND("Conveyance ",E43)+LEN("Conveyance ")</f>
        <v>#VALUE!</v>
      </c>
      <c r="BC43" s="4" t="e">
        <f>FIND("Assignors 
Execution date ",E43,BB43)</f>
        <v>#VALUE!</v>
      </c>
      <c r="BD43" s="4" t="e">
        <f>MID(E43,BB43,BC43-BB43)</f>
        <v>#VALUE!</v>
      </c>
      <c r="BE43" s="4" t="e">
        <f t="shared" si="17"/>
        <v>#VALUE!</v>
      </c>
      <c r="BF43" s="4" t="e">
        <f t="shared" si="18"/>
        <v>#VALUE!</v>
      </c>
      <c r="BG43" s="4" t="e">
        <f>IF(BA43="1 Assignments Found",FIND("Assignee",E43,AV43)+LEN("Assignee"),"")</f>
        <v>#VALUE!</v>
      </c>
      <c r="BH43" s="4" t="e">
        <f>IF(BA43="1 Assignments Found",FIND("5 per page ",E43),"")</f>
        <v>#VALUE!</v>
      </c>
      <c r="BI43" s="4" t="str">
        <f t="shared" si="7"/>
        <v/>
      </c>
      <c r="BJ43" s="4">
        <f t="shared" si="8"/>
        <v>0</v>
      </c>
      <c r="BK43" s="4" t="str">
        <f t="shared" si="9"/>
        <v/>
      </c>
      <c r="BL43" s="4" t="e">
        <f t="shared" si="10"/>
        <v>#VALUE!</v>
      </c>
      <c r="BM43" s="4" t="e">
        <f t="shared" si="11"/>
        <v>#VALUE!</v>
      </c>
      <c r="BN43" s="7" t="e">
        <f t="shared" si="12"/>
        <v>#VALUE!</v>
      </c>
      <c r="BO43" s="4" t="e">
        <f t="shared" si="13"/>
        <v>#VALUE!</v>
      </c>
      <c r="BP43" s="4" t="e">
        <f t="shared" si="14"/>
        <v>#VALUE!</v>
      </c>
      <c r="BQ43" s="7" t="e">
        <f t="shared" si="4"/>
        <v>#VALUE!</v>
      </c>
    </row>
    <row r="44" spans="1:69" ht="15" customHeight="1" x14ac:dyDescent="0.3">
      <c r="A44" s="5"/>
      <c r="B44" s="5"/>
      <c r="C44" s="5"/>
      <c r="D44" s="5"/>
      <c r="F44" s="6" t="s">
        <v>17</v>
      </c>
      <c r="G44" s="4" t="e">
        <f t="shared" si="15"/>
        <v>#VALUE!</v>
      </c>
      <c r="H44" s="4" t="e">
        <f t="shared" si="16"/>
        <v>#VALUE!</v>
      </c>
      <c r="I44" s="4" t="str">
        <f t="shared" si="5"/>
        <v/>
      </c>
      <c r="J44" s="4" t="e">
        <f>CLEAN(SUBSTITUTE(MID(A44,G44,H44-G44)," ",""))</f>
        <v>#VALUE!</v>
      </c>
      <c r="K44" s="4" t="e">
        <f>FIND("Filing or 371 (c) date",A44)+LEN("Filing or 371 (c) date")</f>
        <v>#VALUE!</v>
      </c>
      <c r="L44" s="4" t="e">
        <f>FIND("Status",A44,K44)</f>
        <v>#VALUE!</v>
      </c>
      <c r="M44" s="4" t="e">
        <f>TRIM(CLEAN(MID(A44,K44,L44-K44)))</f>
        <v>#VALUE!</v>
      </c>
      <c r="N44" s="4" t="e">
        <f>FIND("Patent #",A44)+LEN("Patent #")</f>
        <v>#VALUE!</v>
      </c>
      <c r="O44" s="4" t="e">
        <f>FIND("Filing or 371 (c) date",A44)</f>
        <v>#VALUE!</v>
      </c>
      <c r="P44" s="4" t="e">
        <f>MID(A44,N44,O44-N44)</f>
        <v>#VALUE!</v>
      </c>
      <c r="Q44" s="4" t="e">
        <f t="shared" si="6"/>
        <v>#VALUE!</v>
      </c>
      <c r="R44" s="4" t="e">
        <f>CLEAN(SUBSTITUTE(MID(P44,1,FIND("open",P44)-1)," ",""))</f>
        <v>#VALUE!</v>
      </c>
      <c r="S44" s="4" t="e">
        <f>FIND("open_in_new",P44)+LEN("open_in_new")</f>
        <v>#VALUE!</v>
      </c>
      <c r="T44" s="4" t="e">
        <f>FIND("-",P44,S44)</f>
        <v>#VALUE!</v>
      </c>
      <c r="U44" s="4" t="e">
        <f>CLEAN(SUBSTITUTE(MID(P44,S44,T44-S44)," ",""))</f>
        <v>#VALUE!</v>
      </c>
      <c r="V44" s="4" t="e">
        <f>RIGHT(CLEAN(SUBSTITUTE(P44," ","")),10)</f>
        <v>#VALUE!</v>
      </c>
      <c r="W44" s="4" t="e">
        <f>FIND("Status",A44,K44)+LEN("Status")</f>
        <v>#VALUE!</v>
      </c>
      <c r="X44" s="4" t="e">
        <f>FIND("Application Data 
Documents &amp; Transactions",A44)</f>
        <v>#VALUE!</v>
      </c>
      <c r="Y44" s="4" t="e">
        <f>MID(A44,W44,(X44-11)-W44)</f>
        <v>#VALUE!</v>
      </c>
      <c r="Z44" s="4" t="e">
        <f t="shared" si="0"/>
        <v>#VALUE!</v>
      </c>
      <c r="AA44" s="4" t="e">
        <f>FIND("Earliest publication #",A44)+LEN("Earliest publication #
")</f>
        <v>#VALUE!</v>
      </c>
      <c r="AB44" s="4" t="e">
        <f>FIND("Earliest publication date",A44,AA44)</f>
        <v>#VALUE!</v>
      </c>
      <c r="AC44" s="4" t="e">
        <f>CLEAN(TRIM(MID(A44,AA44,AB44-AA44)))</f>
        <v>#VALUE!</v>
      </c>
      <c r="AD44" s="4" t="e">
        <f t="shared" si="1"/>
        <v>#VALUE!</v>
      </c>
      <c r="AE44" s="4" t="e">
        <f>FIND("Earliest publication date",A44,AA44)+LEN("Earliest publication date")</f>
        <v>#VALUE!</v>
      </c>
      <c r="AF44" s="4" t="e">
        <f>FIND("Assignee for publication",A44)</f>
        <v>#VALUE!</v>
      </c>
      <c r="AG44" s="4" t="e">
        <f>CLEAN(SUBSTITUTE(MID(A44,AE44,AF44-AE44)," ",""))</f>
        <v>#VALUE!</v>
      </c>
      <c r="AH44" s="4" t="e">
        <f>FIND("Entity status",A44)+LEN("Entity status")</f>
        <v>#VALUE!</v>
      </c>
      <c r="AI44" s="4" t="e">
        <f>FIND("Earliest publication #",A44,AH44)</f>
        <v>#VALUE!</v>
      </c>
      <c r="AJ44" s="4" t="e">
        <f>CLEAN(TRIM(MID(A44,AH44,AI44-AH44)))</f>
        <v>#VALUE!</v>
      </c>
      <c r="AK44" s="4" t="e">
        <f>FIND("Applicants",A44)+LEN("Applicants")</f>
        <v>#VALUE!</v>
      </c>
      <c r="AL44" s="4" t="e">
        <f>FIND("United States Patent and Trademark Office 
United States Patent and Trademark Office 
 Browse By Topic",A44,AK44)</f>
        <v>#VALUE!</v>
      </c>
      <c r="AM44" s="4" t="e">
        <f>TRIM(CLEAN(MID(A44,AK44,AL44-AK44)))</f>
        <v>#VALUE!</v>
      </c>
      <c r="AN44" s="4" t="e">
        <f>FIND("Assignee for publication",A44)+LEN("Assignee for publication")</f>
        <v>#VALUE!</v>
      </c>
      <c r="AO44" s="4" t="e">
        <f>FIND("Confirmation #",A44,AN44)</f>
        <v>#VALUE!</v>
      </c>
      <c r="AP44" s="4" t="e">
        <f>MID(A44,AN44,AO44-AN44)</f>
        <v>#VALUE!</v>
      </c>
      <c r="AQ44" s="4" t="e">
        <f>FIND("Inventors",A44)+LEN("Inventors")</f>
        <v>#VALUE!</v>
      </c>
      <c r="AR44" s="4" t="e">
        <f>FIND("Applicants",A44,AQ44)</f>
        <v>#VALUE!</v>
      </c>
      <c r="AS44" s="4" t="e">
        <f>FIND("Show all inventors",A44)</f>
        <v>#VALUE!</v>
      </c>
      <c r="AT44" s="4" t="str">
        <f>IFERROR(MID(A44,AS44,24),"")</f>
        <v/>
      </c>
      <c r="AU44" s="7" t="e">
        <f>CLEAN(TRIM(MID(A44,AQ44,AR44-AQ44)))</f>
        <v>#VALUE!</v>
      </c>
      <c r="AV44" s="4" t="e">
        <f>FIND("Assignments found",E44)-3</f>
        <v>#VALUE!</v>
      </c>
      <c r="AW44" s="4" t="e">
        <f>FIND("Application #",E44)+LEN("Application #")</f>
        <v>#VALUE!</v>
      </c>
      <c r="AX44" s="4" t="e">
        <f>FIND("Confirmation #",E44)</f>
        <v>#VALUE!</v>
      </c>
      <c r="AY44" s="4" t="e">
        <f>CLEAN(SUBSTITUTE(MID(E44,AW44,AX44-AW44)," ",""))</f>
        <v>#VALUE!</v>
      </c>
      <c r="AZ44" s="3" t="e">
        <f>AY44=J44</f>
        <v>#VALUE!</v>
      </c>
      <c r="BA44" s="4" t="e">
        <f>TRIM(CLEAN(MID(E44,AV44,LEN("11 Assignments found"))))</f>
        <v>#VALUE!</v>
      </c>
      <c r="BB44" s="4" t="e">
        <f>FIND("Conveyance ",E44)+LEN("Conveyance ")</f>
        <v>#VALUE!</v>
      </c>
      <c r="BC44" s="4" t="e">
        <f>FIND("Assignors 
Execution date ",E44,BB44)</f>
        <v>#VALUE!</v>
      </c>
      <c r="BD44" s="4" t="e">
        <f>MID(E44,BB44,BC44-BB44)</f>
        <v>#VALUE!</v>
      </c>
      <c r="BE44" s="4" t="e">
        <f t="shared" si="17"/>
        <v>#VALUE!</v>
      </c>
      <c r="BF44" s="4" t="e">
        <f t="shared" si="18"/>
        <v>#VALUE!</v>
      </c>
      <c r="BG44" s="4" t="e">
        <f>IF(BA44="1 Assignments Found",FIND("Assignee",E44,AV44)+LEN("Assignee"),"")</f>
        <v>#VALUE!</v>
      </c>
      <c r="BH44" s="4" t="e">
        <f>IF(BA44="1 Assignments Found",FIND("5 per page ",E44),"")</f>
        <v>#VALUE!</v>
      </c>
      <c r="BI44" s="4" t="str">
        <f t="shared" si="7"/>
        <v/>
      </c>
      <c r="BJ44" s="4">
        <f t="shared" si="8"/>
        <v>0</v>
      </c>
      <c r="BK44" s="4" t="str">
        <f t="shared" si="9"/>
        <v/>
      </c>
      <c r="BL44" s="4" t="e">
        <f t="shared" si="10"/>
        <v>#VALUE!</v>
      </c>
      <c r="BM44" s="4" t="e">
        <f t="shared" si="11"/>
        <v>#VALUE!</v>
      </c>
      <c r="BN44" s="7" t="e">
        <f t="shared" si="12"/>
        <v>#VALUE!</v>
      </c>
      <c r="BO44" s="4" t="e">
        <f t="shared" si="13"/>
        <v>#VALUE!</v>
      </c>
      <c r="BP44" s="4" t="e">
        <f t="shared" si="14"/>
        <v>#VALUE!</v>
      </c>
      <c r="BQ44" s="7" t="e">
        <f t="shared" si="4"/>
        <v>#VALUE!</v>
      </c>
    </row>
    <row r="45" spans="1:69" ht="15" customHeight="1" x14ac:dyDescent="0.3">
      <c r="A45" s="5"/>
      <c r="B45" s="5"/>
      <c r="C45" s="5"/>
      <c r="D45" s="5"/>
      <c r="F45" s="6" t="s">
        <v>17</v>
      </c>
      <c r="G45" s="4" t="e">
        <f t="shared" si="15"/>
        <v>#VALUE!</v>
      </c>
      <c r="H45" s="4" t="e">
        <f t="shared" si="16"/>
        <v>#VALUE!</v>
      </c>
      <c r="I45" s="4" t="str">
        <f t="shared" si="5"/>
        <v/>
      </c>
      <c r="J45" s="4" t="e">
        <f>CLEAN(SUBSTITUTE(MID(A45,G45,H45-G45)," ",""))</f>
        <v>#VALUE!</v>
      </c>
      <c r="K45" s="4" t="e">
        <f>FIND("Filing or 371 (c) date",A45)+LEN("Filing or 371 (c) date")</f>
        <v>#VALUE!</v>
      </c>
      <c r="L45" s="4" t="e">
        <f>FIND("Status",A45,K45)</f>
        <v>#VALUE!</v>
      </c>
      <c r="M45" s="4" t="e">
        <f>TRIM(CLEAN(MID(A45,K45,L45-K45)))</f>
        <v>#VALUE!</v>
      </c>
      <c r="N45" s="4" t="e">
        <f>FIND("Patent #",A45)+LEN("Patent #")</f>
        <v>#VALUE!</v>
      </c>
      <c r="O45" s="4" t="e">
        <f>FIND("Filing or 371 (c) date",A45)</f>
        <v>#VALUE!</v>
      </c>
      <c r="P45" s="4" t="e">
        <f>MID(A45,N45,O45-N45)</f>
        <v>#VALUE!</v>
      </c>
      <c r="Q45" s="4" t="e">
        <f t="shared" si="6"/>
        <v>#VALUE!</v>
      </c>
      <c r="R45" s="4" t="e">
        <f>CLEAN(SUBSTITUTE(MID(P45,1,FIND("open",P45)-1)," ",""))</f>
        <v>#VALUE!</v>
      </c>
      <c r="S45" s="4" t="e">
        <f>FIND("open_in_new",P45)+LEN("open_in_new")</f>
        <v>#VALUE!</v>
      </c>
      <c r="T45" s="4" t="e">
        <f>FIND("-",P45,S45)</f>
        <v>#VALUE!</v>
      </c>
      <c r="U45" s="4" t="e">
        <f>CLEAN(SUBSTITUTE(MID(P45,S45,T45-S45)," ",""))</f>
        <v>#VALUE!</v>
      </c>
      <c r="V45" s="4" t="e">
        <f>RIGHT(CLEAN(SUBSTITUTE(P45," ","")),10)</f>
        <v>#VALUE!</v>
      </c>
      <c r="W45" s="4" t="e">
        <f>FIND("Status",A45,K45)+LEN("Status")</f>
        <v>#VALUE!</v>
      </c>
      <c r="X45" s="4" t="e">
        <f>FIND("Application Data 
Documents &amp; Transactions",A45)</f>
        <v>#VALUE!</v>
      </c>
      <c r="Y45" s="4" t="e">
        <f>MID(A45,W45,(X45-11)-W45)</f>
        <v>#VALUE!</v>
      </c>
      <c r="Z45" s="4" t="e">
        <f t="shared" si="0"/>
        <v>#VALUE!</v>
      </c>
      <c r="AA45" s="4" t="e">
        <f>FIND("Earliest publication #",A45)+LEN("Earliest publication #
")</f>
        <v>#VALUE!</v>
      </c>
      <c r="AB45" s="4" t="e">
        <f>FIND("Earliest publication date",A45,AA45)</f>
        <v>#VALUE!</v>
      </c>
      <c r="AC45" s="4" t="e">
        <f>CLEAN(TRIM(MID(A45,AA45,AB45-AA45)))</f>
        <v>#VALUE!</v>
      </c>
      <c r="AD45" s="4" t="e">
        <f t="shared" si="1"/>
        <v>#VALUE!</v>
      </c>
      <c r="AE45" s="4" t="e">
        <f>FIND("Earliest publication date",A45,AA45)+LEN("Earliest publication date")</f>
        <v>#VALUE!</v>
      </c>
      <c r="AF45" s="4" t="e">
        <f>FIND("Assignee for publication",A45)</f>
        <v>#VALUE!</v>
      </c>
      <c r="AG45" s="4" t="e">
        <f>CLEAN(SUBSTITUTE(MID(A45,AE45,AF45-AE45)," ",""))</f>
        <v>#VALUE!</v>
      </c>
      <c r="AH45" s="4" t="e">
        <f>FIND("Entity status",A45)+LEN("Entity status")</f>
        <v>#VALUE!</v>
      </c>
      <c r="AI45" s="4" t="e">
        <f>FIND("Earliest publication #",A45,AH45)</f>
        <v>#VALUE!</v>
      </c>
      <c r="AJ45" s="4" t="e">
        <f>CLEAN(TRIM(MID(A45,AH45,AI45-AH45)))</f>
        <v>#VALUE!</v>
      </c>
      <c r="AK45" s="4" t="e">
        <f>FIND("Applicants",A45)+LEN("Applicants")</f>
        <v>#VALUE!</v>
      </c>
      <c r="AL45" s="4" t="e">
        <f>FIND("United States Patent and Trademark Office 
United States Patent and Trademark Office 
 Browse By Topic",A45,AK45)</f>
        <v>#VALUE!</v>
      </c>
      <c r="AM45" s="4" t="e">
        <f>TRIM(CLEAN(MID(A45,AK45,AL45-AK45)))</f>
        <v>#VALUE!</v>
      </c>
      <c r="AN45" s="4" t="e">
        <f>FIND("Assignee for publication",A45)+LEN("Assignee for publication")</f>
        <v>#VALUE!</v>
      </c>
      <c r="AO45" s="4" t="e">
        <f>FIND("Confirmation #",A45,AN45)</f>
        <v>#VALUE!</v>
      </c>
      <c r="AP45" s="4" t="e">
        <f>MID(A45,AN45,AO45-AN45)</f>
        <v>#VALUE!</v>
      </c>
      <c r="AQ45" s="4" t="e">
        <f>FIND("Inventors",A45)+LEN("Inventors")</f>
        <v>#VALUE!</v>
      </c>
      <c r="AR45" s="4" t="e">
        <f>FIND("Applicants",A45,AQ45)</f>
        <v>#VALUE!</v>
      </c>
      <c r="AS45" s="4" t="e">
        <f>FIND("Show all inventors",A45)</f>
        <v>#VALUE!</v>
      </c>
      <c r="AT45" s="4" t="str">
        <f>IFERROR(MID(A45,AS45,24),"")</f>
        <v/>
      </c>
      <c r="AU45" s="7" t="e">
        <f>CLEAN(TRIM(MID(A45,AQ45,AR45-AQ45)))</f>
        <v>#VALUE!</v>
      </c>
      <c r="AV45" s="4" t="e">
        <f>FIND("Assignments found",E45)-3</f>
        <v>#VALUE!</v>
      </c>
      <c r="AW45" s="4" t="e">
        <f>FIND("Application #",E45)+LEN("Application #")</f>
        <v>#VALUE!</v>
      </c>
      <c r="AX45" s="4" t="e">
        <f>FIND("Confirmation #",E45)</f>
        <v>#VALUE!</v>
      </c>
      <c r="AY45" s="4" t="e">
        <f>CLEAN(SUBSTITUTE(MID(E45,AW45,AX45-AW45)," ",""))</f>
        <v>#VALUE!</v>
      </c>
      <c r="AZ45" s="3" t="e">
        <f>AY45=J45</f>
        <v>#VALUE!</v>
      </c>
      <c r="BA45" s="4" t="e">
        <f>TRIM(CLEAN(MID(E45,AV45,LEN("11 Assignments found"))))</f>
        <v>#VALUE!</v>
      </c>
      <c r="BB45" s="4" t="e">
        <f>FIND("Conveyance ",E45)+LEN("Conveyance ")</f>
        <v>#VALUE!</v>
      </c>
      <c r="BC45" s="4" t="e">
        <f>FIND("Assignors 
Execution date ",E45,BB45)</f>
        <v>#VALUE!</v>
      </c>
      <c r="BD45" s="4" t="e">
        <f>MID(E45,BB45,BC45-BB45)</f>
        <v>#VALUE!</v>
      </c>
      <c r="BE45" s="4" t="e">
        <f t="shared" si="17"/>
        <v>#VALUE!</v>
      </c>
      <c r="BF45" s="4" t="e">
        <f t="shared" si="18"/>
        <v>#VALUE!</v>
      </c>
      <c r="BG45" s="4" t="e">
        <f>IF(BA45="1 Assignments Found",FIND("Assignee",E45,AV45)+LEN("Assignee"),"")</f>
        <v>#VALUE!</v>
      </c>
      <c r="BH45" s="4" t="e">
        <f>IF(BA45="1 Assignments Found",FIND("5 per page ",E45),"")</f>
        <v>#VALUE!</v>
      </c>
      <c r="BI45" s="4" t="str">
        <f t="shared" si="7"/>
        <v/>
      </c>
      <c r="BJ45" s="4">
        <f t="shared" si="8"/>
        <v>0</v>
      </c>
      <c r="BK45" s="4" t="str">
        <f t="shared" si="9"/>
        <v/>
      </c>
      <c r="BL45" s="4" t="e">
        <f t="shared" si="10"/>
        <v>#VALUE!</v>
      </c>
      <c r="BM45" s="4" t="e">
        <f t="shared" si="11"/>
        <v>#VALUE!</v>
      </c>
      <c r="BN45" s="7" t="e">
        <f t="shared" si="12"/>
        <v>#VALUE!</v>
      </c>
      <c r="BO45" s="4" t="e">
        <f t="shared" si="13"/>
        <v>#VALUE!</v>
      </c>
      <c r="BP45" s="4" t="e">
        <f t="shared" si="14"/>
        <v>#VALUE!</v>
      </c>
      <c r="BQ45" s="7" t="e">
        <f t="shared" si="4"/>
        <v>#VALUE!</v>
      </c>
    </row>
    <row r="46" spans="1:69" ht="15" customHeight="1" x14ac:dyDescent="0.3">
      <c r="A46" s="5"/>
      <c r="B46" s="5"/>
      <c r="C46" s="5"/>
      <c r="D46" s="5"/>
      <c r="F46" s="6" t="s">
        <v>17</v>
      </c>
      <c r="G46" s="4" t="e">
        <f t="shared" si="15"/>
        <v>#VALUE!</v>
      </c>
      <c r="H46" s="4" t="e">
        <f t="shared" si="16"/>
        <v>#VALUE!</v>
      </c>
      <c r="I46" s="4" t="str">
        <f t="shared" si="5"/>
        <v/>
      </c>
      <c r="J46" s="4" t="e">
        <f>CLEAN(SUBSTITUTE(MID(A46,G46,H46-G46)," ",""))</f>
        <v>#VALUE!</v>
      </c>
      <c r="K46" s="4" t="e">
        <f>FIND("Filing or 371 (c) date",A46)+LEN("Filing or 371 (c) date")</f>
        <v>#VALUE!</v>
      </c>
      <c r="L46" s="4" t="e">
        <f>FIND("Status",A46,K46)</f>
        <v>#VALUE!</v>
      </c>
      <c r="M46" s="4" t="e">
        <f>TRIM(CLEAN(MID(A46,K46,L46-K46)))</f>
        <v>#VALUE!</v>
      </c>
      <c r="N46" s="4" t="e">
        <f>FIND("Patent #",A46)+LEN("Patent #")</f>
        <v>#VALUE!</v>
      </c>
      <c r="O46" s="4" t="e">
        <f>FIND("Filing or 371 (c) date",A46)</f>
        <v>#VALUE!</v>
      </c>
      <c r="P46" s="4" t="e">
        <f>MID(A46,N46,O46-N46)</f>
        <v>#VALUE!</v>
      </c>
      <c r="Q46" s="4" t="e">
        <f t="shared" si="6"/>
        <v>#VALUE!</v>
      </c>
      <c r="R46" s="4" t="e">
        <f>CLEAN(SUBSTITUTE(MID(P46,1,FIND("open",P46)-1)," ",""))</f>
        <v>#VALUE!</v>
      </c>
      <c r="S46" s="4" t="e">
        <f>FIND("open_in_new",P46)+LEN("open_in_new")</f>
        <v>#VALUE!</v>
      </c>
      <c r="T46" s="4" t="e">
        <f>FIND("-",P46,S46)</f>
        <v>#VALUE!</v>
      </c>
      <c r="U46" s="4" t="e">
        <f>CLEAN(SUBSTITUTE(MID(P46,S46,T46-S46)," ",""))</f>
        <v>#VALUE!</v>
      </c>
      <c r="V46" s="4" t="e">
        <f>RIGHT(CLEAN(SUBSTITUTE(P46," ","")),10)</f>
        <v>#VALUE!</v>
      </c>
      <c r="W46" s="4" t="e">
        <f>FIND("Status",A46,K46)+LEN("Status")</f>
        <v>#VALUE!</v>
      </c>
      <c r="X46" s="4" t="e">
        <f>FIND("Application Data 
Documents &amp; Transactions",A46)</f>
        <v>#VALUE!</v>
      </c>
      <c r="Y46" s="4" t="e">
        <f>MID(A46,W46,(X46-11)-W46)</f>
        <v>#VALUE!</v>
      </c>
      <c r="Z46" s="4" t="e">
        <f t="shared" si="0"/>
        <v>#VALUE!</v>
      </c>
      <c r="AA46" s="4" t="e">
        <f>FIND("Earliest publication #",A46)+LEN("Earliest publication #
")</f>
        <v>#VALUE!</v>
      </c>
      <c r="AB46" s="4" t="e">
        <f>FIND("Earliest publication date",A46,AA46)</f>
        <v>#VALUE!</v>
      </c>
      <c r="AC46" s="4" t="e">
        <f>CLEAN(TRIM(MID(A46,AA46,AB46-AA46)))</f>
        <v>#VALUE!</v>
      </c>
      <c r="AD46" s="4" t="e">
        <f t="shared" si="1"/>
        <v>#VALUE!</v>
      </c>
      <c r="AE46" s="4" t="e">
        <f>FIND("Earliest publication date",A46,AA46)+LEN("Earliest publication date")</f>
        <v>#VALUE!</v>
      </c>
      <c r="AF46" s="4" t="e">
        <f>FIND("Assignee for publication",A46)</f>
        <v>#VALUE!</v>
      </c>
      <c r="AG46" s="4" t="e">
        <f>CLEAN(SUBSTITUTE(MID(A46,AE46,AF46-AE46)," ",""))</f>
        <v>#VALUE!</v>
      </c>
      <c r="AH46" s="4" t="e">
        <f>FIND("Entity status",A46)+LEN("Entity status")</f>
        <v>#VALUE!</v>
      </c>
      <c r="AI46" s="4" t="e">
        <f>FIND("Earliest publication #",A46,AH46)</f>
        <v>#VALUE!</v>
      </c>
      <c r="AJ46" s="4" t="e">
        <f>CLEAN(TRIM(MID(A46,AH46,AI46-AH46)))</f>
        <v>#VALUE!</v>
      </c>
      <c r="AK46" s="4" t="e">
        <f>FIND("Applicants",A46)+LEN("Applicants")</f>
        <v>#VALUE!</v>
      </c>
      <c r="AL46" s="4" t="e">
        <f>FIND("United States Patent and Trademark Office 
United States Patent and Trademark Office 
 Browse By Topic",A46,AK46)</f>
        <v>#VALUE!</v>
      </c>
      <c r="AM46" s="4" t="e">
        <f>TRIM(CLEAN(MID(A46,AK46,AL46-AK46)))</f>
        <v>#VALUE!</v>
      </c>
      <c r="AN46" s="4" t="e">
        <f>FIND("Assignee for publication",A46)+LEN("Assignee for publication")</f>
        <v>#VALUE!</v>
      </c>
      <c r="AO46" s="4" t="e">
        <f>FIND("Confirmation #",A46,AN46)</f>
        <v>#VALUE!</v>
      </c>
      <c r="AP46" s="4" t="e">
        <f>MID(A46,AN46,AO46-AN46)</f>
        <v>#VALUE!</v>
      </c>
      <c r="AQ46" s="4" t="e">
        <f>FIND("Inventors",A46)+LEN("Inventors")</f>
        <v>#VALUE!</v>
      </c>
      <c r="AR46" s="4" t="e">
        <f>FIND("Applicants",A46,AQ46)</f>
        <v>#VALUE!</v>
      </c>
      <c r="AS46" s="4" t="e">
        <f>FIND("Show all inventors",A46)</f>
        <v>#VALUE!</v>
      </c>
      <c r="AT46" s="4" t="str">
        <f>IFERROR(MID(A46,AS46,24),"")</f>
        <v/>
      </c>
      <c r="AU46" s="7" t="e">
        <f>CLEAN(TRIM(MID(A46,AQ46,AR46-AQ46)))</f>
        <v>#VALUE!</v>
      </c>
      <c r="AV46" s="4" t="e">
        <f>FIND("Assignments found",E46)-3</f>
        <v>#VALUE!</v>
      </c>
      <c r="AW46" s="4" t="e">
        <f>FIND("Application #",E46)+LEN("Application #")</f>
        <v>#VALUE!</v>
      </c>
      <c r="AX46" s="4" t="e">
        <f>FIND("Confirmation #",E46)</f>
        <v>#VALUE!</v>
      </c>
      <c r="AY46" s="4" t="e">
        <f>CLEAN(SUBSTITUTE(MID(E46,AW46,AX46-AW46)," ",""))</f>
        <v>#VALUE!</v>
      </c>
      <c r="AZ46" s="3" t="e">
        <f>AY46=J46</f>
        <v>#VALUE!</v>
      </c>
      <c r="BA46" s="4" t="e">
        <f>TRIM(CLEAN(MID(E46,AV46,LEN("11 Assignments found"))))</f>
        <v>#VALUE!</v>
      </c>
      <c r="BB46" s="4" t="e">
        <f>FIND("Conveyance ",E46)+LEN("Conveyance ")</f>
        <v>#VALUE!</v>
      </c>
      <c r="BC46" s="4" t="e">
        <f>FIND("Assignors 
Execution date ",E46,BB46)</f>
        <v>#VALUE!</v>
      </c>
      <c r="BD46" s="4" t="e">
        <f>MID(E46,BB46,BC46-BB46)</f>
        <v>#VALUE!</v>
      </c>
      <c r="BE46" s="4" t="e">
        <f t="shared" si="17"/>
        <v>#VALUE!</v>
      </c>
      <c r="BF46" s="4" t="e">
        <f t="shared" si="18"/>
        <v>#VALUE!</v>
      </c>
      <c r="BG46" s="4" t="e">
        <f>IF(BA46="1 Assignments Found",FIND("Assignee",E46,AV46)+LEN("Assignee"),"")</f>
        <v>#VALUE!</v>
      </c>
      <c r="BH46" s="4" t="e">
        <f>IF(BA46="1 Assignments Found",FIND("5 per page ",E46),"")</f>
        <v>#VALUE!</v>
      </c>
      <c r="BI46" s="4" t="str">
        <f t="shared" si="7"/>
        <v/>
      </c>
      <c r="BJ46" s="4">
        <f t="shared" si="8"/>
        <v>0</v>
      </c>
      <c r="BK46" s="4" t="str">
        <f t="shared" si="9"/>
        <v/>
      </c>
      <c r="BL46" s="4" t="e">
        <f t="shared" si="10"/>
        <v>#VALUE!</v>
      </c>
      <c r="BM46" s="4" t="e">
        <f t="shared" si="11"/>
        <v>#VALUE!</v>
      </c>
      <c r="BN46" s="7" t="e">
        <f t="shared" si="12"/>
        <v>#VALUE!</v>
      </c>
      <c r="BO46" s="4" t="e">
        <f t="shared" si="13"/>
        <v>#VALUE!</v>
      </c>
      <c r="BP46" s="4" t="e">
        <f t="shared" si="14"/>
        <v>#VALUE!</v>
      </c>
      <c r="BQ46" s="7" t="e">
        <f t="shared" si="4"/>
        <v>#VALUE!</v>
      </c>
    </row>
    <row r="47" spans="1:69" ht="15" customHeight="1" x14ac:dyDescent="0.3">
      <c r="A47" s="5"/>
      <c r="B47" s="5"/>
      <c r="C47" s="5"/>
      <c r="D47" s="5"/>
      <c r="F47" s="6" t="s">
        <v>17</v>
      </c>
      <c r="G47" s="4" t="e">
        <f t="shared" si="15"/>
        <v>#VALUE!</v>
      </c>
      <c r="H47" s="4" t="e">
        <f t="shared" si="16"/>
        <v>#VALUE!</v>
      </c>
      <c r="I47" s="4" t="str">
        <f t="shared" si="5"/>
        <v/>
      </c>
      <c r="J47" s="4" t="e">
        <f>CLEAN(SUBSTITUTE(MID(A47,G47,H47-G47)," ",""))</f>
        <v>#VALUE!</v>
      </c>
      <c r="K47" s="4" t="e">
        <f>FIND("Filing or 371 (c) date",A47)+LEN("Filing or 371 (c) date")</f>
        <v>#VALUE!</v>
      </c>
      <c r="L47" s="4" t="e">
        <f>FIND("Status",A47,K47)</f>
        <v>#VALUE!</v>
      </c>
      <c r="M47" s="4" t="e">
        <f>TRIM(CLEAN(MID(A47,K47,L47-K47)))</f>
        <v>#VALUE!</v>
      </c>
      <c r="N47" s="4" t="e">
        <f>FIND("Patent #",A47)+LEN("Patent #")</f>
        <v>#VALUE!</v>
      </c>
      <c r="O47" s="4" t="e">
        <f>FIND("Filing or 371 (c) date",A47)</f>
        <v>#VALUE!</v>
      </c>
      <c r="P47" s="4" t="e">
        <f>MID(A47,N47,O47-N47)</f>
        <v>#VALUE!</v>
      </c>
      <c r="Q47" s="4" t="e">
        <f t="shared" si="6"/>
        <v>#VALUE!</v>
      </c>
      <c r="R47" s="4" t="e">
        <f>CLEAN(SUBSTITUTE(MID(P47,1,FIND("open",P47)-1)," ",""))</f>
        <v>#VALUE!</v>
      </c>
      <c r="S47" s="4" t="e">
        <f>FIND("open_in_new",P47)+LEN("open_in_new")</f>
        <v>#VALUE!</v>
      </c>
      <c r="T47" s="4" t="e">
        <f>FIND("-",P47,S47)</f>
        <v>#VALUE!</v>
      </c>
      <c r="U47" s="4" t="e">
        <f>CLEAN(SUBSTITUTE(MID(P47,S47,T47-S47)," ",""))</f>
        <v>#VALUE!</v>
      </c>
      <c r="V47" s="4" t="e">
        <f>RIGHT(CLEAN(SUBSTITUTE(P47," ","")),10)</f>
        <v>#VALUE!</v>
      </c>
      <c r="W47" s="4" t="e">
        <f>FIND("Status",A47,K47)+LEN("Status")</f>
        <v>#VALUE!</v>
      </c>
      <c r="X47" s="4" t="e">
        <f>FIND("Application Data 
Documents &amp; Transactions",A47)</f>
        <v>#VALUE!</v>
      </c>
      <c r="Y47" s="4" t="e">
        <f>MID(A47,W47,(X47-11)-W47)</f>
        <v>#VALUE!</v>
      </c>
      <c r="Z47" s="4" t="e">
        <f t="shared" si="0"/>
        <v>#VALUE!</v>
      </c>
      <c r="AA47" s="4" t="e">
        <f>FIND("Earliest publication #",A47)+LEN("Earliest publication #
")</f>
        <v>#VALUE!</v>
      </c>
      <c r="AB47" s="4" t="e">
        <f>FIND("Earliest publication date",A47,AA47)</f>
        <v>#VALUE!</v>
      </c>
      <c r="AC47" s="4" t="e">
        <f>CLEAN(TRIM(MID(A47,AA47,AB47-AA47)))</f>
        <v>#VALUE!</v>
      </c>
      <c r="AD47" s="4" t="e">
        <f t="shared" si="1"/>
        <v>#VALUE!</v>
      </c>
      <c r="AE47" s="4" t="e">
        <f>FIND("Earliest publication date",A47,AA47)+LEN("Earliest publication date")</f>
        <v>#VALUE!</v>
      </c>
      <c r="AF47" s="4" t="e">
        <f>FIND("Assignee for publication",A47)</f>
        <v>#VALUE!</v>
      </c>
      <c r="AG47" s="4" t="e">
        <f>CLEAN(SUBSTITUTE(MID(A47,AE47,AF47-AE47)," ",""))</f>
        <v>#VALUE!</v>
      </c>
      <c r="AH47" s="4" t="e">
        <f>FIND("Entity status",A47)+LEN("Entity status")</f>
        <v>#VALUE!</v>
      </c>
      <c r="AI47" s="4" t="e">
        <f>FIND("Earliest publication #",A47,AH47)</f>
        <v>#VALUE!</v>
      </c>
      <c r="AJ47" s="4" t="e">
        <f>CLEAN(TRIM(MID(A47,AH47,AI47-AH47)))</f>
        <v>#VALUE!</v>
      </c>
      <c r="AK47" s="4" t="e">
        <f>FIND("Applicants",A47)+LEN("Applicants")</f>
        <v>#VALUE!</v>
      </c>
      <c r="AL47" s="4" t="e">
        <f>FIND("United States Patent and Trademark Office 
United States Patent and Trademark Office 
 Browse By Topic",A47,AK47)</f>
        <v>#VALUE!</v>
      </c>
      <c r="AM47" s="4" t="e">
        <f>TRIM(CLEAN(MID(A47,AK47,AL47-AK47)))</f>
        <v>#VALUE!</v>
      </c>
      <c r="AN47" s="4" t="e">
        <f>FIND("Assignee for publication",A47)+LEN("Assignee for publication")</f>
        <v>#VALUE!</v>
      </c>
      <c r="AO47" s="4" t="e">
        <f>FIND("Confirmation #",A47,AN47)</f>
        <v>#VALUE!</v>
      </c>
      <c r="AP47" s="4" t="e">
        <f>MID(A47,AN47,AO47-AN47)</f>
        <v>#VALUE!</v>
      </c>
      <c r="AQ47" s="4" t="e">
        <f>FIND("Inventors",A47)+LEN("Inventors")</f>
        <v>#VALUE!</v>
      </c>
      <c r="AR47" s="4" t="e">
        <f>FIND("Applicants",A47,AQ47)</f>
        <v>#VALUE!</v>
      </c>
      <c r="AS47" s="4" t="e">
        <f>FIND("Show all inventors",A47)</f>
        <v>#VALUE!</v>
      </c>
      <c r="AT47" s="4" t="str">
        <f>IFERROR(MID(A47,AS47,24),"")</f>
        <v/>
      </c>
      <c r="AU47" s="7" t="e">
        <f>CLEAN(TRIM(MID(A47,AQ47,AR47-AQ47)))</f>
        <v>#VALUE!</v>
      </c>
      <c r="AV47" s="4" t="e">
        <f>FIND("Assignments found",E47)-3</f>
        <v>#VALUE!</v>
      </c>
      <c r="AW47" s="4" t="e">
        <f>FIND("Application #",E47)+LEN("Application #")</f>
        <v>#VALUE!</v>
      </c>
      <c r="AX47" s="4" t="e">
        <f>FIND("Confirmation #",E47)</f>
        <v>#VALUE!</v>
      </c>
      <c r="AY47" s="4" t="e">
        <f>CLEAN(SUBSTITUTE(MID(E47,AW47,AX47-AW47)," ",""))</f>
        <v>#VALUE!</v>
      </c>
      <c r="AZ47" s="3" t="e">
        <f>AY47=J47</f>
        <v>#VALUE!</v>
      </c>
      <c r="BA47" s="4" t="e">
        <f>TRIM(CLEAN(MID(E47,AV47,LEN("11 Assignments found"))))</f>
        <v>#VALUE!</v>
      </c>
      <c r="BB47" s="4" t="e">
        <f>FIND("Conveyance ",E47)+LEN("Conveyance ")</f>
        <v>#VALUE!</v>
      </c>
      <c r="BC47" s="4" t="e">
        <f>FIND("Assignors 
Execution date ",E47,BB47)</f>
        <v>#VALUE!</v>
      </c>
      <c r="BD47" s="4" t="e">
        <f>MID(E47,BB47,BC47-BB47)</f>
        <v>#VALUE!</v>
      </c>
      <c r="BE47" s="4" t="e">
        <f t="shared" si="17"/>
        <v>#VALUE!</v>
      </c>
      <c r="BF47" s="4" t="e">
        <f t="shared" si="18"/>
        <v>#VALUE!</v>
      </c>
      <c r="BG47" s="4" t="e">
        <f>IF(BA47="1 Assignments Found",FIND("Assignee",E47,AV47)+LEN("Assignee"),"")</f>
        <v>#VALUE!</v>
      </c>
      <c r="BH47" s="4" t="e">
        <f>IF(BA47="1 Assignments Found",FIND("5 per page ",E47),"")</f>
        <v>#VALUE!</v>
      </c>
      <c r="BI47" s="4" t="str">
        <f t="shared" si="7"/>
        <v/>
      </c>
      <c r="BJ47" s="4">
        <f t="shared" si="8"/>
        <v>0</v>
      </c>
      <c r="BK47" s="4" t="str">
        <f t="shared" si="9"/>
        <v/>
      </c>
      <c r="BL47" s="4" t="e">
        <f t="shared" si="10"/>
        <v>#VALUE!</v>
      </c>
      <c r="BM47" s="4" t="e">
        <f t="shared" si="11"/>
        <v>#VALUE!</v>
      </c>
      <c r="BN47" s="7" t="e">
        <f t="shared" si="12"/>
        <v>#VALUE!</v>
      </c>
      <c r="BO47" s="4" t="e">
        <f t="shared" si="13"/>
        <v>#VALUE!</v>
      </c>
      <c r="BP47" s="4" t="e">
        <f t="shared" si="14"/>
        <v>#VALUE!</v>
      </c>
      <c r="BQ47" s="7" t="e">
        <f t="shared" si="4"/>
        <v>#VALUE!</v>
      </c>
    </row>
    <row r="48" spans="1:69" ht="15" customHeight="1" x14ac:dyDescent="0.3">
      <c r="A48" s="5"/>
      <c r="B48" s="5"/>
      <c r="C48" s="5"/>
      <c r="D48" s="5"/>
      <c r="F48" s="6" t="s">
        <v>17</v>
      </c>
      <c r="G48" s="4" t="e">
        <f t="shared" si="15"/>
        <v>#VALUE!</v>
      </c>
      <c r="H48" s="4" t="e">
        <f t="shared" si="16"/>
        <v>#VALUE!</v>
      </c>
      <c r="I48" s="4" t="str">
        <f t="shared" si="5"/>
        <v/>
      </c>
      <c r="J48" s="4" t="e">
        <f>CLEAN(SUBSTITUTE(MID(A48,G48,H48-G48)," ",""))</f>
        <v>#VALUE!</v>
      </c>
      <c r="K48" s="4" t="e">
        <f>FIND("Filing or 371 (c) date",A48)+LEN("Filing or 371 (c) date")</f>
        <v>#VALUE!</v>
      </c>
      <c r="L48" s="4" t="e">
        <f>FIND("Status",A48,K48)</f>
        <v>#VALUE!</v>
      </c>
      <c r="M48" s="4" t="e">
        <f>TRIM(CLEAN(MID(A48,K48,L48-K48)))</f>
        <v>#VALUE!</v>
      </c>
      <c r="N48" s="4" t="e">
        <f>FIND("Patent #",A48)+LEN("Patent #")</f>
        <v>#VALUE!</v>
      </c>
      <c r="O48" s="4" t="e">
        <f>FIND("Filing or 371 (c) date",A48)</f>
        <v>#VALUE!</v>
      </c>
      <c r="P48" s="4" t="e">
        <f>MID(A48,N48,O48-N48)</f>
        <v>#VALUE!</v>
      </c>
      <c r="Q48" s="4" t="e">
        <f t="shared" si="6"/>
        <v>#VALUE!</v>
      </c>
      <c r="R48" s="4" t="e">
        <f>CLEAN(SUBSTITUTE(MID(P48,1,FIND("open",P48)-1)," ",""))</f>
        <v>#VALUE!</v>
      </c>
      <c r="S48" s="4" t="e">
        <f>FIND("open_in_new",P48)+LEN("open_in_new")</f>
        <v>#VALUE!</v>
      </c>
      <c r="T48" s="4" t="e">
        <f>FIND("-",P48,S48)</f>
        <v>#VALUE!</v>
      </c>
      <c r="U48" s="4" t="e">
        <f>CLEAN(SUBSTITUTE(MID(P48,S48,T48-S48)," ",""))</f>
        <v>#VALUE!</v>
      </c>
      <c r="V48" s="4" t="e">
        <f>RIGHT(CLEAN(SUBSTITUTE(P48," ","")),10)</f>
        <v>#VALUE!</v>
      </c>
      <c r="W48" s="4" t="e">
        <f>FIND("Status",A48,K48)+LEN("Status")</f>
        <v>#VALUE!</v>
      </c>
      <c r="X48" s="4" t="e">
        <f>FIND("Application Data 
Documents &amp; Transactions",A48)</f>
        <v>#VALUE!</v>
      </c>
      <c r="Y48" s="4" t="e">
        <f>MID(A48,W48,(X48-11)-W48)</f>
        <v>#VALUE!</v>
      </c>
      <c r="Z48" s="4" t="e">
        <f t="shared" si="0"/>
        <v>#VALUE!</v>
      </c>
      <c r="AA48" s="4" t="e">
        <f>FIND("Earliest publication #",A48)+LEN("Earliest publication #
")</f>
        <v>#VALUE!</v>
      </c>
      <c r="AB48" s="4" t="e">
        <f>FIND("Earliest publication date",A48,AA48)</f>
        <v>#VALUE!</v>
      </c>
      <c r="AC48" s="4" t="e">
        <f>CLEAN(TRIM(MID(A48,AA48,AB48-AA48)))</f>
        <v>#VALUE!</v>
      </c>
      <c r="AD48" s="4" t="e">
        <f t="shared" si="1"/>
        <v>#VALUE!</v>
      </c>
      <c r="AE48" s="4" t="e">
        <f>FIND("Earliest publication date",A48,AA48)+LEN("Earliest publication date")</f>
        <v>#VALUE!</v>
      </c>
      <c r="AF48" s="4" t="e">
        <f>FIND("Assignee for publication",A48)</f>
        <v>#VALUE!</v>
      </c>
      <c r="AG48" s="4" t="e">
        <f>CLEAN(SUBSTITUTE(MID(A48,AE48,AF48-AE48)," ",""))</f>
        <v>#VALUE!</v>
      </c>
      <c r="AH48" s="4" t="e">
        <f>FIND("Entity status",A48)+LEN("Entity status")</f>
        <v>#VALUE!</v>
      </c>
      <c r="AI48" s="4" t="e">
        <f>FIND("Earliest publication #",A48,AH48)</f>
        <v>#VALUE!</v>
      </c>
      <c r="AJ48" s="4" t="e">
        <f>CLEAN(TRIM(MID(A48,AH48,AI48-AH48)))</f>
        <v>#VALUE!</v>
      </c>
      <c r="AK48" s="4" t="e">
        <f>FIND("Applicants",A48)+LEN("Applicants")</f>
        <v>#VALUE!</v>
      </c>
      <c r="AL48" s="4" t="e">
        <f>FIND("United States Patent and Trademark Office 
United States Patent and Trademark Office 
 Browse By Topic",A48,AK48)</f>
        <v>#VALUE!</v>
      </c>
      <c r="AM48" s="4" t="e">
        <f>TRIM(CLEAN(MID(A48,AK48,AL48-AK48)))</f>
        <v>#VALUE!</v>
      </c>
      <c r="AN48" s="4" t="e">
        <f>FIND("Assignee for publication",A48)+LEN("Assignee for publication")</f>
        <v>#VALUE!</v>
      </c>
      <c r="AO48" s="4" t="e">
        <f>FIND("Confirmation #",A48,AN48)</f>
        <v>#VALUE!</v>
      </c>
      <c r="AP48" s="4" t="e">
        <f>MID(A48,AN48,AO48-AN48)</f>
        <v>#VALUE!</v>
      </c>
      <c r="AQ48" s="4" t="e">
        <f>FIND("Inventors",A48)+LEN("Inventors")</f>
        <v>#VALUE!</v>
      </c>
      <c r="AR48" s="4" t="e">
        <f>FIND("Applicants",A48,AQ48)</f>
        <v>#VALUE!</v>
      </c>
      <c r="AS48" s="4" t="e">
        <f>FIND("Show all inventors",A48)</f>
        <v>#VALUE!</v>
      </c>
      <c r="AT48" s="4" t="str">
        <f>IFERROR(MID(A48,AS48,24),"")</f>
        <v/>
      </c>
      <c r="AU48" s="7" t="e">
        <f>CLEAN(TRIM(MID(A48,AQ48,AR48-AQ48)))</f>
        <v>#VALUE!</v>
      </c>
      <c r="AV48" s="4" t="e">
        <f>FIND("Assignments found",E48)-3</f>
        <v>#VALUE!</v>
      </c>
      <c r="AW48" s="4" t="e">
        <f>FIND("Application #",E48)+LEN("Application #")</f>
        <v>#VALUE!</v>
      </c>
      <c r="AX48" s="4" t="e">
        <f>FIND("Confirmation #",E48)</f>
        <v>#VALUE!</v>
      </c>
      <c r="AY48" s="4" t="e">
        <f>CLEAN(SUBSTITUTE(MID(E48,AW48,AX48-AW48)," ",""))</f>
        <v>#VALUE!</v>
      </c>
      <c r="AZ48" s="3" t="e">
        <f>AY48=J48</f>
        <v>#VALUE!</v>
      </c>
      <c r="BA48" s="4" t="e">
        <f>TRIM(CLEAN(MID(E48,AV48,LEN("11 Assignments found"))))</f>
        <v>#VALUE!</v>
      </c>
      <c r="BB48" s="4" t="e">
        <f>FIND("Conveyance ",E48)+LEN("Conveyance ")</f>
        <v>#VALUE!</v>
      </c>
      <c r="BC48" s="4" t="e">
        <f>FIND("Assignors 
Execution date ",E48,BB48)</f>
        <v>#VALUE!</v>
      </c>
      <c r="BD48" s="4" t="e">
        <f>MID(E48,BB48,BC48-BB48)</f>
        <v>#VALUE!</v>
      </c>
      <c r="BE48" s="4" t="e">
        <f t="shared" si="17"/>
        <v>#VALUE!</v>
      </c>
      <c r="BF48" s="4" t="e">
        <f t="shared" si="18"/>
        <v>#VALUE!</v>
      </c>
      <c r="BG48" s="4" t="e">
        <f>IF(BA48="1 Assignments Found",FIND("Assignee",E48,AV48)+LEN("Assignee"),"")</f>
        <v>#VALUE!</v>
      </c>
      <c r="BH48" s="4" t="e">
        <f>IF(BA48="1 Assignments Found",FIND("5 per page ",E48),"")</f>
        <v>#VALUE!</v>
      </c>
      <c r="BI48" s="4" t="str">
        <f t="shared" si="7"/>
        <v/>
      </c>
      <c r="BJ48" s="4">
        <f t="shared" si="8"/>
        <v>0</v>
      </c>
      <c r="BK48" s="4" t="str">
        <f t="shared" si="9"/>
        <v/>
      </c>
      <c r="BL48" s="4" t="e">
        <f t="shared" si="10"/>
        <v>#VALUE!</v>
      </c>
      <c r="BM48" s="4" t="e">
        <f t="shared" si="11"/>
        <v>#VALUE!</v>
      </c>
      <c r="BN48" s="7" t="e">
        <f t="shared" si="12"/>
        <v>#VALUE!</v>
      </c>
      <c r="BO48" s="4" t="e">
        <f t="shared" si="13"/>
        <v>#VALUE!</v>
      </c>
      <c r="BP48" s="4" t="e">
        <f t="shared" si="14"/>
        <v>#VALUE!</v>
      </c>
      <c r="BQ48" s="7" t="e">
        <f t="shared" si="4"/>
        <v>#VALUE!</v>
      </c>
    </row>
    <row r="49" spans="1:69" ht="15" customHeight="1" x14ac:dyDescent="0.3">
      <c r="A49" s="5"/>
      <c r="B49" s="5"/>
      <c r="C49" s="5"/>
      <c r="D49" s="5"/>
      <c r="F49" s="6" t="s">
        <v>17</v>
      </c>
      <c r="G49" s="4" t="e">
        <f t="shared" si="15"/>
        <v>#VALUE!</v>
      </c>
      <c r="H49" s="4" t="e">
        <f t="shared" si="16"/>
        <v>#VALUE!</v>
      </c>
      <c r="I49" s="4" t="str">
        <f t="shared" si="5"/>
        <v/>
      </c>
      <c r="J49" s="4" t="e">
        <f>CLEAN(SUBSTITUTE(MID(A49,G49,H49-G49)," ",""))</f>
        <v>#VALUE!</v>
      </c>
      <c r="K49" s="4" t="e">
        <f>FIND("Filing or 371 (c) date",A49)+LEN("Filing or 371 (c) date")</f>
        <v>#VALUE!</v>
      </c>
      <c r="L49" s="4" t="e">
        <f>FIND("Status",A49,K49)</f>
        <v>#VALUE!</v>
      </c>
      <c r="M49" s="4" t="e">
        <f>TRIM(CLEAN(MID(A49,K49,L49-K49)))</f>
        <v>#VALUE!</v>
      </c>
      <c r="N49" s="4" t="e">
        <f>FIND("Patent #",A49)+LEN("Patent #")</f>
        <v>#VALUE!</v>
      </c>
      <c r="O49" s="4" t="e">
        <f>FIND("Filing or 371 (c) date",A49)</f>
        <v>#VALUE!</v>
      </c>
      <c r="P49" s="4" t="e">
        <f>MID(A49,N49,O49-N49)</f>
        <v>#VALUE!</v>
      </c>
      <c r="Q49" s="4" t="e">
        <f t="shared" si="6"/>
        <v>#VALUE!</v>
      </c>
      <c r="R49" s="4" t="e">
        <f>CLEAN(SUBSTITUTE(MID(P49,1,FIND("open",P49)-1)," ",""))</f>
        <v>#VALUE!</v>
      </c>
      <c r="S49" s="4" t="e">
        <f>FIND("open_in_new",P49)+LEN("open_in_new")</f>
        <v>#VALUE!</v>
      </c>
      <c r="T49" s="4" t="e">
        <f>FIND("-",P49,S49)</f>
        <v>#VALUE!</v>
      </c>
      <c r="U49" s="4" t="e">
        <f>CLEAN(SUBSTITUTE(MID(P49,S49,T49-S49)," ",""))</f>
        <v>#VALUE!</v>
      </c>
      <c r="V49" s="4" t="e">
        <f>RIGHT(CLEAN(SUBSTITUTE(P49," ","")),10)</f>
        <v>#VALUE!</v>
      </c>
      <c r="W49" s="4" t="e">
        <f>FIND("Status",A49,K49)+LEN("Status")</f>
        <v>#VALUE!</v>
      </c>
      <c r="X49" s="4" t="e">
        <f>FIND("Application Data 
Documents &amp; Transactions",A49)</f>
        <v>#VALUE!</v>
      </c>
      <c r="Y49" s="4" t="e">
        <f>MID(A49,W49,(X49-11)-W49)</f>
        <v>#VALUE!</v>
      </c>
      <c r="Z49" s="4" t="e">
        <f t="shared" si="0"/>
        <v>#VALUE!</v>
      </c>
      <c r="AA49" s="4" t="e">
        <f>FIND("Earliest publication #",A49)+LEN("Earliest publication #
")</f>
        <v>#VALUE!</v>
      </c>
      <c r="AB49" s="4" t="e">
        <f>FIND("Earliest publication date",A49,AA49)</f>
        <v>#VALUE!</v>
      </c>
      <c r="AC49" s="4" t="e">
        <f>CLEAN(TRIM(MID(A49,AA49,AB49-AA49)))</f>
        <v>#VALUE!</v>
      </c>
      <c r="AD49" s="4" t="e">
        <f t="shared" si="1"/>
        <v>#VALUE!</v>
      </c>
      <c r="AE49" s="4" t="e">
        <f>FIND("Earliest publication date",A49,AA49)+LEN("Earliest publication date")</f>
        <v>#VALUE!</v>
      </c>
      <c r="AF49" s="4" t="e">
        <f>FIND("Assignee for publication",A49)</f>
        <v>#VALUE!</v>
      </c>
      <c r="AG49" s="4" t="e">
        <f>CLEAN(SUBSTITUTE(MID(A49,AE49,AF49-AE49)," ",""))</f>
        <v>#VALUE!</v>
      </c>
      <c r="AH49" s="4" t="e">
        <f>FIND("Entity status",A49)+LEN("Entity status")</f>
        <v>#VALUE!</v>
      </c>
      <c r="AI49" s="4" t="e">
        <f>FIND("Earliest publication #",A49,AH49)</f>
        <v>#VALUE!</v>
      </c>
      <c r="AJ49" s="4" t="e">
        <f>CLEAN(TRIM(MID(A49,AH49,AI49-AH49)))</f>
        <v>#VALUE!</v>
      </c>
      <c r="AK49" s="4" t="e">
        <f>FIND("Applicants",A49)+LEN("Applicants")</f>
        <v>#VALUE!</v>
      </c>
      <c r="AL49" s="4" t="e">
        <f>FIND("United States Patent and Trademark Office 
United States Patent and Trademark Office 
 Browse By Topic",A49,AK49)</f>
        <v>#VALUE!</v>
      </c>
      <c r="AM49" s="4" t="e">
        <f>TRIM(CLEAN(MID(A49,AK49,AL49-AK49)))</f>
        <v>#VALUE!</v>
      </c>
      <c r="AN49" s="4" t="e">
        <f>FIND("Assignee for publication",A49)+LEN("Assignee for publication")</f>
        <v>#VALUE!</v>
      </c>
      <c r="AO49" s="4" t="e">
        <f>FIND("Confirmation #",A49,AN49)</f>
        <v>#VALUE!</v>
      </c>
      <c r="AP49" s="4" t="e">
        <f>MID(A49,AN49,AO49-AN49)</f>
        <v>#VALUE!</v>
      </c>
      <c r="AQ49" s="4" t="e">
        <f>FIND("Inventors",A49)+LEN("Inventors")</f>
        <v>#VALUE!</v>
      </c>
      <c r="AR49" s="4" t="e">
        <f>FIND("Applicants",A49,AQ49)</f>
        <v>#VALUE!</v>
      </c>
      <c r="AS49" s="4" t="e">
        <f>FIND("Show all inventors",A49)</f>
        <v>#VALUE!</v>
      </c>
      <c r="AT49" s="4" t="str">
        <f>IFERROR(MID(A49,AS49,24),"")</f>
        <v/>
      </c>
      <c r="AU49" s="7" t="e">
        <f>CLEAN(TRIM(MID(A49,AQ49,AR49-AQ49)))</f>
        <v>#VALUE!</v>
      </c>
      <c r="AV49" s="4" t="e">
        <f>FIND("Assignments found",E49)-3</f>
        <v>#VALUE!</v>
      </c>
      <c r="AW49" s="4" t="e">
        <f>FIND("Application #",E49)+LEN("Application #")</f>
        <v>#VALUE!</v>
      </c>
      <c r="AX49" s="4" t="e">
        <f>FIND("Confirmation #",E49)</f>
        <v>#VALUE!</v>
      </c>
      <c r="AY49" s="4" t="e">
        <f>CLEAN(SUBSTITUTE(MID(E49,AW49,AX49-AW49)," ",""))</f>
        <v>#VALUE!</v>
      </c>
      <c r="AZ49" s="3" t="e">
        <f>AY49=J49</f>
        <v>#VALUE!</v>
      </c>
      <c r="BA49" s="4" t="e">
        <f>TRIM(CLEAN(MID(E49,AV49,LEN("11 Assignments found"))))</f>
        <v>#VALUE!</v>
      </c>
      <c r="BB49" s="4" t="e">
        <f>FIND("Conveyance ",E49)+LEN("Conveyance ")</f>
        <v>#VALUE!</v>
      </c>
      <c r="BC49" s="4" t="e">
        <f>FIND("Assignors 
Execution date ",E49,BB49)</f>
        <v>#VALUE!</v>
      </c>
      <c r="BD49" s="4" t="e">
        <f>MID(E49,BB49,BC49-BB49)</f>
        <v>#VALUE!</v>
      </c>
      <c r="BE49" s="4" t="e">
        <f t="shared" si="17"/>
        <v>#VALUE!</v>
      </c>
      <c r="BF49" s="4" t="e">
        <f t="shared" si="18"/>
        <v>#VALUE!</v>
      </c>
      <c r="BG49" s="4" t="e">
        <f>IF(BA49="1 Assignments Found",FIND("Assignee",E49,AV49)+LEN("Assignee"),"")</f>
        <v>#VALUE!</v>
      </c>
      <c r="BH49" s="4" t="e">
        <f>IF(BA49="1 Assignments Found",FIND("5 per page ",E49),"")</f>
        <v>#VALUE!</v>
      </c>
      <c r="BI49" s="4" t="str">
        <f t="shared" si="7"/>
        <v/>
      </c>
      <c r="BJ49" s="4">
        <f t="shared" si="8"/>
        <v>0</v>
      </c>
      <c r="BK49" s="4" t="str">
        <f t="shared" si="9"/>
        <v/>
      </c>
      <c r="BL49" s="4" t="e">
        <f t="shared" si="10"/>
        <v>#VALUE!</v>
      </c>
      <c r="BM49" s="4" t="e">
        <f t="shared" si="11"/>
        <v>#VALUE!</v>
      </c>
      <c r="BN49" s="7" t="e">
        <f t="shared" si="12"/>
        <v>#VALUE!</v>
      </c>
      <c r="BO49" s="4" t="e">
        <f t="shared" si="13"/>
        <v>#VALUE!</v>
      </c>
      <c r="BP49" s="4" t="e">
        <f t="shared" si="14"/>
        <v>#VALUE!</v>
      </c>
      <c r="BQ49" s="7" t="e">
        <f t="shared" si="4"/>
        <v>#VALUE!</v>
      </c>
    </row>
    <row r="50" spans="1:69" ht="15" customHeight="1" x14ac:dyDescent="0.3">
      <c r="A50" s="5"/>
      <c r="B50" s="5"/>
      <c r="C50" s="5"/>
      <c r="D50" s="5"/>
      <c r="F50" s="6" t="s">
        <v>17</v>
      </c>
      <c r="G50" s="4" t="e">
        <f t="shared" si="15"/>
        <v>#VALUE!</v>
      </c>
      <c r="H50" s="4" t="e">
        <f t="shared" si="16"/>
        <v>#VALUE!</v>
      </c>
      <c r="I50" s="4" t="str">
        <f t="shared" si="5"/>
        <v/>
      </c>
      <c r="J50" s="4" t="e">
        <f>CLEAN(SUBSTITUTE(MID(A50,G50,H50-G50)," ",""))</f>
        <v>#VALUE!</v>
      </c>
      <c r="K50" s="4" t="e">
        <f>FIND("Filing or 371 (c) date",A50)+LEN("Filing or 371 (c) date")</f>
        <v>#VALUE!</v>
      </c>
      <c r="L50" s="4" t="e">
        <f>FIND("Status",A50,K50)</f>
        <v>#VALUE!</v>
      </c>
      <c r="M50" s="4" t="e">
        <f>TRIM(CLEAN(MID(A50,K50,L50-K50)))</f>
        <v>#VALUE!</v>
      </c>
      <c r="N50" s="4" t="e">
        <f>FIND("Patent #",A50)+LEN("Patent #")</f>
        <v>#VALUE!</v>
      </c>
      <c r="O50" s="4" t="e">
        <f>FIND("Filing or 371 (c) date",A50)</f>
        <v>#VALUE!</v>
      </c>
      <c r="P50" s="4" t="e">
        <f>MID(A50,N50,O50-N50)</f>
        <v>#VALUE!</v>
      </c>
      <c r="Q50" s="4" t="e">
        <f t="shared" si="6"/>
        <v>#VALUE!</v>
      </c>
      <c r="R50" s="4" t="e">
        <f>CLEAN(SUBSTITUTE(MID(P50,1,FIND("open",P50)-1)," ",""))</f>
        <v>#VALUE!</v>
      </c>
      <c r="S50" s="4" t="e">
        <f>FIND("open_in_new",P50)+LEN("open_in_new")</f>
        <v>#VALUE!</v>
      </c>
      <c r="T50" s="4" t="e">
        <f>FIND("-",P50,S50)</f>
        <v>#VALUE!</v>
      </c>
      <c r="U50" s="4" t="e">
        <f>CLEAN(SUBSTITUTE(MID(P50,S50,T50-S50)," ",""))</f>
        <v>#VALUE!</v>
      </c>
      <c r="V50" s="4" t="e">
        <f>RIGHT(CLEAN(SUBSTITUTE(P50," ","")),10)</f>
        <v>#VALUE!</v>
      </c>
      <c r="W50" s="4" t="e">
        <f>FIND("Status",A50,K50)+LEN("Status")</f>
        <v>#VALUE!</v>
      </c>
      <c r="X50" s="4" t="e">
        <f>FIND("Application Data 
Documents &amp; Transactions",A50)</f>
        <v>#VALUE!</v>
      </c>
      <c r="Y50" s="4" t="e">
        <f>MID(A50,W50,(X50-11)-W50)</f>
        <v>#VALUE!</v>
      </c>
      <c r="Z50" s="4" t="e">
        <f t="shared" si="0"/>
        <v>#VALUE!</v>
      </c>
      <c r="AA50" s="4" t="e">
        <f>FIND("Earliest publication #",A50)+LEN("Earliest publication #
")</f>
        <v>#VALUE!</v>
      </c>
      <c r="AB50" s="4" t="e">
        <f>FIND("Earliest publication date",A50,AA50)</f>
        <v>#VALUE!</v>
      </c>
      <c r="AC50" s="4" t="e">
        <f>CLEAN(TRIM(MID(A50,AA50,AB50-AA50)))</f>
        <v>#VALUE!</v>
      </c>
      <c r="AD50" s="4" t="e">
        <f t="shared" si="1"/>
        <v>#VALUE!</v>
      </c>
      <c r="AE50" s="4" t="e">
        <f>FIND("Earliest publication date",A50,AA50)+LEN("Earliest publication date")</f>
        <v>#VALUE!</v>
      </c>
      <c r="AF50" s="4" t="e">
        <f>FIND("Assignee for publication",A50)</f>
        <v>#VALUE!</v>
      </c>
      <c r="AG50" s="4" t="e">
        <f>CLEAN(SUBSTITUTE(MID(A50,AE50,AF50-AE50)," ",""))</f>
        <v>#VALUE!</v>
      </c>
      <c r="AH50" s="4" t="e">
        <f>FIND("Entity status",A50)+LEN("Entity status")</f>
        <v>#VALUE!</v>
      </c>
      <c r="AI50" s="4" t="e">
        <f>FIND("Earliest publication #",A50,AH50)</f>
        <v>#VALUE!</v>
      </c>
      <c r="AJ50" s="4" t="e">
        <f>CLEAN(TRIM(MID(A50,AH50,AI50-AH50)))</f>
        <v>#VALUE!</v>
      </c>
      <c r="AK50" s="4" t="e">
        <f>FIND("Applicants",A50)+LEN("Applicants")</f>
        <v>#VALUE!</v>
      </c>
      <c r="AL50" s="4" t="e">
        <f>FIND("United States Patent and Trademark Office 
United States Patent and Trademark Office 
 Browse By Topic",A50,AK50)</f>
        <v>#VALUE!</v>
      </c>
      <c r="AM50" s="4" t="e">
        <f>TRIM(CLEAN(MID(A50,AK50,AL50-AK50)))</f>
        <v>#VALUE!</v>
      </c>
      <c r="AN50" s="4" t="e">
        <f>FIND("Assignee for publication",A50)+LEN("Assignee for publication")</f>
        <v>#VALUE!</v>
      </c>
      <c r="AO50" s="4" t="e">
        <f>FIND("Confirmation #",A50,AN50)</f>
        <v>#VALUE!</v>
      </c>
      <c r="AP50" s="4" t="e">
        <f>MID(A50,AN50,AO50-AN50)</f>
        <v>#VALUE!</v>
      </c>
      <c r="AQ50" s="4" t="e">
        <f>FIND("Inventors",A50)+LEN("Inventors")</f>
        <v>#VALUE!</v>
      </c>
      <c r="AR50" s="4" t="e">
        <f>FIND("Applicants",A50,AQ50)</f>
        <v>#VALUE!</v>
      </c>
      <c r="AS50" s="4" t="e">
        <f>FIND("Show all inventors",A50)</f>
        <v>#VALUE!</v>
      </c>
      <c r="AT50" s="4" t="str">
        <f>IFERROR(MID(A50,AS50,24),"")</f>
        <v/>
      </c>
      <c r="AU50" s="7" t="e">
        <f>CLEAN(TRIM(MID(A50,AQ50,AR50-AQ50)))</f>
        <v>#VALUE!</v>
      </c>
      <c r="AV50" s="4" t="e">
        <f>FIND("Assignments found",E50)-3</f>
        <v>#VALUE!</v>
      </c>
      <c r="AW50" s="4" t="e">
        <f>FIND("Application #",E50)+LEN("Application #")</f>
        <v>#VALUE!</v>
      </c>
      <c r="AX50" s="4" t="e">
        <f>FIND("Confirmation #",E50)</f>
        <v>#VALUE!</v>
      </c>
      <c r="AY50" s="4" t="e">
        <f>CLEAN(SUBSTITUTE(MID(E50,AW50,AX50-AW50)," ",""))</f>
        <v>#VALUE!</v>
      </c>
      <c r="AZ50" s="3" t="e">
        <f>AY50=J50</f>
        <v>#VALUE!</v>
      </c>
      <c r="BA50" s="4" t="e">
        <f>TRIM(CLEAN(MID(E50,AV50,LEN("11 Assignments found"))))</f>
        <v>#VALUE!</v>
      </c>
      <c r="BB50" s="4" t="e">
        <f>FIND("Conveyance ",E50)+LEN("Conveyance ")</f>
        <v>#VALUE!</v>
      </c>
      <c r="BC50" s="4" t="e">
        <f>FIND("Assignors 
Execution date ",E50,BB50)</f>
        <v>#VALUE!</v>
      </c>
      <c r="BD50" s="4" t="e">
        <f>MID(E50,BB50,BC50-BB50)</f>
        <v>#VALUE!</v>
      </c>
      <c r="BE50" s="4" t="e">
        <f t="shared" si="17"/>
        <v>#VALUE!</v>
      </c>
      <c r="BF50" s="4" t="e">
        <f t="shared" si="18"/>
        <v>#VALUE!</v>
      </c>
      <c r="BG50" s="4" t="e">
        <f>IF(BA50="1 Assignments Found",FIND("Assignee",E50,AV50)+LEN("Assignee"),"")</f>
        <v>#VALUE!</v>
      </c>
      <c r="BH50" s="4" t="e">
        <f>IF(BA50="1 Assignments Found",FIND("5 per page ",E50),"")</f>
        <v>#VALUE!</v>
      </c>
      <c r="BI50" s="4" t="str">
        <f t="shared" si="7"/>
        <v/>
      </c>
      <c r="BJ50" s="4">
        <f t="shared" si="8"/>
        <v>0</v>
      </c>
      <c r="BK50" s="4" t="str">
        <f t="shared" si="9"/>
        <v/>
      </c>
      <c r="BL50" s="4" t="e">
        <f t="shared" si="10"/>
        <v>#VALUE!</v>
      </c>
      <c r="BM50" s="4" t="e">
        <f t="shared" si="11"/>
        <v>#VALUE!</v>
      </c>
      <c r="BN50" s="7" t="e">
        <f t="shared" si="12"/>
        <v>#VALUE!</v>
      </c>
      <c r="BO50" s="4" t="e">
        <f t="shared" si="13"/>
        <v>#VALUE!</v>
      </c>
      <c r="BP50" s="4" t="e">
        <f t="shared" si="14"/>
        <v>#VALUE!</v>
      </c>
      <c r="BQ50" s="7" t="e">
        <f t="shared" si="4"/>
        <v>#VALUE!</v>
      </c>
    </row>
    <row r="51" spans="1:69" ht="15" customHeight="1" x14ac:dyDescent="0.3">
      <c r="A51" s="5"/>
      <c r="B51" s="5"/>
      <c r="C51" s="5"/>
      <c r="D51" s="5"/>
      <c r="F51" s="6" t="s">
        <v>17</v>
      </c>
      <c r="G51" s="4" t="e">
        <f t="shared" si="15"/>
        <v>#VALUE!</v>
      </c>
      <c r="H51" s="4" t="e">
        <f t="shared" si="16"/>
        <v>#VALUE!</v>
      </c>
      <c r="I51" s="4" t="str">
        <f t="shared" si="5"/>
        <v/>
      </c>
      <c r="J51" s="4" t="e">
        <f>CLEAN(SUBSTITUTE(MID(A51,G51,H51-G51)," ",""))</f>
        <v>#VALUE!</v>
      </c>
      <c r="K51" s="4" t="e">
        <f>FIND("Filing or 371 (c) date",A51)+LEN("Filing or 371 (c) date")</f>
        <v>#VALUE!</v>
      </c>
      <c r="L51" s="4" t="e">
        <f>FIND("Status",A51,K51)</f>
        <v>#VALUE!</v>
      </c>
      <c r="M51" s="4" t="e">
        <f>TRIM(CLEAN(MID(A51,K51,L51-K51)))</f>
        <v>#VALUE!</v>
      </c>
      <c r="N51" s="4" t="e">
        <f>FIND("Patent #",A51)+LEN("Patent #")</f>
        <v>#VALUE!</v>
      </c>
      <c r="O51" s="4" t="e">
        <f>FIND("Filing or 371 (c) date",A51)</f>
        <v>#VALUE!</v>
      </c>
      <c r="P51" s="4" t="e">
        <f>MID(A51,N51,O51-N51)</f>
        <v>#VALUE!</v>
      </c>
      <c r="Q51" s="4" t="e">
        <f t="shared" si="6"/>
        <v>#VALUE!</v>
      </c>
      <c r="R51" s="4" t="e">
        <f>CLEAN(SUBSTITUTE(MID(P51,1,FIND("open",P51)-1)," ",""))</f>
        <v>#VALUE!</v>
      </c>
      <c r="S51" s="4" t="e">
        <f>FIND("open_in_new",P51)+LEN("open_in_new")</f>
        <v>#VALUE!</v>
      </c>
      <c r="T51" s="4" t="e">
        <f>FIND("-",P51,S51)</f>
        <v>#VALUE!</v>
      </c>
      <c r="U51" s="4" t="e">
        <f>CLEAN(SUBSTITUTE(MID(P51,S51,T51-S51)," ",""))</f>
        <v>#VALUE!</v>
      </c>
      <c r="V51" s="4" t="e">
        <f>RIGHT(CLEAN(SUBSTITUTE(P51," ","")),10)</f>
        <v>#VALUE!</v>
      </c>
      <c r="W51" s="4" t="e">
        <f>FIND("Status",A51,K51)+LEN("Status")</f>
        <v>#VALUE!</v>
      </c>
      <c r="X51" s="4" t="e">
        <f>FIND("Application Data 
Documents &amp; Transactions",A51)</f>
        <v>#VALUE!</v>
      </c>
      <c r="Y51" s="4" t="e">
        <f>MID(A51,W51,(X51-11)-W51)</f>
        <v>#VALUE!</v>
      </c>
      <c r="Z51" s="4" t="e">
        <f t="shared" si="0"/>
        <v>#VALUE!</v>
      </c>
      <c r="AA51" s="4" t="e">
        <f>FIND("Earliest publication #",A51)+LEN("Earliest publication #
")</f>
        <v>#VALUE!</v>
      </c>
      <c r="AB51" s="4" t="e">
        <f>FIND("Earliest publication date",A51,AA51)</f>
        <v>#VALUE!</v>
      </c>
      <c r="AC51" s="4" t="e">
        <f>CLEAN(TRIM(MID(A51,AA51,AB51-AA51)))</f>
        <v>#VALUE!</v>
      </c>
      <c r="AD51" s="4" t="e">
        <f t="shared" si="1"/>
        <v>#VALUE!</v>
      </c>
      <c r="AE51" s="4" t="e">
        <f>FIND("Earliest publication date",A51,AA51)+LEN("Earliest publication date")</f>
        <v>#VALUE!</v>
      </c>
      <c r="AF51" s="4" t="e">
        <f>FIND("Assignee for publication",A51)</f>
        <v>#VALUE!</v>
      </c>
      <c r="AG51" s="4" t="e">
        <f>CLEAN(SUBSTITUTE(MID(A51,AE51,AF51-AE51)," ",""))</f>
        <v>#VALUE!</v>
      </c>
      <c r="AH51" s="4" t="e">
        <f>FIND("Entity status",A51)+LEN("Entity status")</f>
        <v>#VALUE!</v>
      </c>
      <c r="AI51" s="4" t="e">
        <f>FIND("Earliest publication #",A51,AH51)</f>
        <v>#VALUE!</v>
      </c>
      <c r="AJ51" s="4" t="e">
        <f>CLEAN(TRIM(MID(A51,AH51,AI51-AH51)))</f>
        <v>#VALUE!</v>
      </c>
      <c r="AK51" s="4" t="e">
        <f>FIND("Applicants",A51)+LEN("Applicants")</f>
        <v>#VALUE!</v>
      </c>
      <c r="AL51" s="4" t="e">
        <f>FIND("United States Patent and Trademark Office 
United States Patent and Trademark Office 
 Browse By Topic",A51,AK51)</f>
        <v>#VALUE!</v>
      </c>
      <c r="AM51" s="4" t="e">
        <f>TRIM(CLEAN(MID(A51,AK51,AL51-AK51)))</f>
        <v>#VALUE!</v>
      </c>
      <c r="AN51" s="4" t="e">
        <f>FIND("Assignee for publication",A51)+LEN("Assignee for publication")</f>
        <v>#VALUE!</v>
      </c>
      <c r="AO51" s="4" t="e">
        <f>FIND("Confirmation #",A51,AN51)</f>
        <v>#VALUE!</v>
      </c>
      <c r="AP51" s="4" t="e">
        <f>MID(A51,AN51,AO51-AN51)</f>
        <v>#VALUE!</v>
      </c>
      <c r="AQ51" s="4" t="e">
        <f>FIND("Inventors",A51)+LEN("Inventors")</f>
        <v>#VALUE!</v>
      </c>
      <c r="AR51" s="4" t="e">
        <f>FIND("Applicants",A51,AQ51)</f>
        <v>#VALUE!</v>
      </c>
      <c r="AS51" s="4" t="e">
        <f>FIND("Show all inventors",A51)</f>
        <v>#VALUE!</v>
      </c>
      <c r="AT51" s="4" t="str">
        <f>IFERROR(MID(A51,AS51,24),"")</f>
        <v/>
      </c>
      <c r="AU51" s="7" t="e">
        <f>CLEAN(TRIM(MID(A51,AQ51,AR51-AQ51)))</f>
        <v>#VALUE!</v>
      </c>
      <c r="AV51" s="4" t="e">
        <f>FIND("Assignments found",E51)-3</f>
        <v>#VALUE!</v>
      </c>
      <c r="AW51" s="4" t="e">
        <f>FIND("Application #",E51)+LEN("Application #")</f>
        <v>#VALUE!</v>
      </c>
      <c r="AX51" s="4" t="e">
        <f>FIND("Confirmation #",E51)</f>
        <v>#VALUE!</v>
      </c>
      <c r="AY51" s="4" t="e">
        <f>CLEAN(SUBSTITUTE(MID(E51,AW51,AX51-AW51)," ",""))</f>
        <v>#VALUE!</v>
      </c>
      <c r="AZ51" s="3" t="e">
        <f>AY51=J51</f>
        <v>#VALUE!</v>
      </c>
      <c r="BA51" s="4" t="e">
        <f>TRIM(CLEAN(MID(E51,AV51,LEN("11 Assignments found"))))</f>
        <v>#VALUE!</v>
      </c>
      <c r="BB51" s="4" t="e">
        <f>FIND("Conveyance ",E51)+LEN("Conveyance ")</f>
        <v>#VALUE!</v>
      </c>
      <c r="BC51" s="4" t="e">
        <f>FIND("Assignors 
Execution date ",E51,BB51)</f>
        <v>#VALUE!</v>
      </c>
      <c r="BD51" s="4" t="e">
        <f>MID(E51,BB51,BC51-BB51)</f>
        <v>#VALUE!</v>
      </c>
      <c r="BE51" s="4" t="e">
        <f t="shared" si="17"/>
        <v>#VALUE!</v>
      </c>
      <c r="BF51" s="4" t="e">
        <f t="shared" si="18"/>
        <v>#VALUE!</v>
      </c>
      <c r="BG51" s="4" t="e">
        <f>IF(BA51="1 Assignments Found",FIND("Assignee",E51,AV51)+LEN("Assignee"),"")</f>
        <v>#VALUE!</v>
      </c>
      <c r="BH51" s="4" t="e">
        <f>IF(BA51="1 Assignments Found",FIND("5 per page ",E51),"")</f>
        <v>#VALUE!</v>
      </c>
      <c r="BI51" s="4" t="str">
        <f t="shared" si="7"/>
        <v/>
      </c>
      <c r="BJ51" s="4">
        <f t="shared" si="8"/>
        <v>0</v>
      </c>
      <c r="BK51" s="4" t="str">
        <f t="shared" si="9"/>
        <v/>
      </c>
      <c r="BL51" s="4" t="e">
        <f t="shared" si="10"/>
        <v>#VALUE!</v>
      </c>
      <c r="BM51" s="4" t="e">
        <f t="shared" si="11"/>
        <v>#VALUE!</v>
      </c>
      <c r="BN51" s="7" t="e">
        <f t="shared" si="12"/>
        <v>#VALUE!</v>
      </c>
      <c r="BO51" s="4" t="e">
        <f t="shared" si="13"/>
        <v>#VALUE!</v>
      </c>
      <c r="BP51" s="4" t="e">
        <f t="shared" si="14"/>
        <v>#VALUE!</v>
      </c>
      <c r="BQ51" s="7" t="e">
        <f t="shared" si="4"/>
        <v>#VALUE!</v>
      </c>
    </row>
    <row r="52" spans="1:69" ht="15" customHeight="1" x14ac:dyDescent="0.3">
      <c r="A52" s="5"/>
      <c r="B52" s="5"/>
      <c r="C52" s="5"/>
      <c r="D52" s="5"/>
      <c r="F52" s="6" t="s">
        <v>17</v>
      </c>
      <c r="G52" s="4" t="e">
        <f t="shared" si="15"/>
        <v>#VALUE!</v>
      </c>
      <c r="H52" s="4" t="e">
        <f t="shared" si="16"/>
        <v>#VALUE!</v>
      </c>
      <c r="I52" s="4" t="str">
        <f t="shared" si="5"/>
        <v/>
      </c>
      <c r="J52" s="4" t="e">
        <f>CLEAN(SUBSTITUTE(MID(A52,G52,H52-G52)," ",""))</f>
        <v>#VALUE!</v>
      </c>
      <c r="K52" s="4" t="e">
        <f>FIND("Filing or 371 (c) date",A52)+LEN("Filing or 371 (c) date")</f>
        <v>#VALUE!</v>
      </c>
      <c r="L52" s="4" t="e">
        <f>FIND("Status",A52,K52)</f>
        <v>#VALUE!</v>
      </c>
      <c r="M52" s="4" t="e">
        <f>TRIM(CLEAN(MID(A52,K52,L52-K52)))</f>
        <v>#VALUE!</v>
      </c>
      <c r="N52" s="4" t="e">
        <f>FIND("Patent #",A52)+LEN("Patent #")</f>
        <v>#VALUE!</v>
      </c>
      <c r="O52" s="4" t="e">
        <f>FIND("Filing or 371 (c) date",A52)</f>
        <v>#VALUE!</v>
      </c>
      <c r="P52" s="4" t="e">
        <f>MID(A52,N52,O52-N52)</f>
        <v>#VALUE!</v>
      </c>
      <c r="Q52" s="4" t="e">
        <f t="shared" si="6"/>
        <v>#VALUE!</v>
      </c>
      <c r="R52" s="4" t="e">
        <f>CLEAN(SUBSTITUTE(MID(P52,1,FIND("open",P52)-1)," ",""))</f>
        <v>#VALUE!</v>
      </c>
      <c r="S52" s="4" t="e">
        <f>FIND("open_in_new",P52)+LEN("open_in_new")</f>
        <v>#VALUE!</v>
      </c>
      <c r="T52" s="4" t="e">
        <f>FIND("-",P52,S52)</f>
        <v>#VALUE!</v>
      </c>
      <c r="U52" s="4" t="e">
        <f>CLEAN(SUBSTITUTE(MID(P52,S52,T52-S52)," ",""))</f>
        <v>#VALUE!</v>
      </c>
      <c r="V52" s="4" t="e">
        <f>RIGHT(CLEAN(SUBSTITUTE(P52," ","")),10)</f>
        <v>#VALUE!</v>
      </c>
      <c r="W52" s="4" t="e">
        <f>FIND("Status",A52,K52)+LEN("Status")</f>
        <v>#VALUE!</v>
      </c>
      <c r="X52" s="4" t="e">
        <f>FIND("Application Data 
Documents &amp; Transactions",A52)</f>
        <v>#VALUE!</v>
      </c>
      <c r="Y52" s="4" t="e">
        <f>MID(A52,W52,(X52-11)-W52)</f>
        <v>#VALUE!</v>
      </c>
      <c r="Z52" s="4" t="e">
        <f t="shared" si="0"/>
        <v>#VALUE!</v>
      </c>
      <c r="AA52" s="4" t="e">
        <f>FIND("Earliest publication #",A52)+LEN("Earliest publication #
")</f>
        <v>#VALUE!</v>
      </c>
      <c r="AB52" s="4" t="e">
        <f>FIND("Earliest publication date",A52,AA52)</f>
        <v>#VALUE!</v>
      </c>
      <c r="AC52" s="4" t="e">
        <f>CLEAN(TRIM(MID(A52,AA52,AB52-AA52)))</f>
        <v>#VALUE!</v>
      </c>
      <c r="AD52" s="4" t="e">
        <f t="shared" si="1"/>
        <v>#VALUE!</v>
      </c>
      <c r="AE52" s="4" t="e">
        <f>FIND("Earliest publication date",A52,AA52)+LEN("Earliest publication date")</f>
        <v>#VALUE!</v>
      </c>
      <c r="AF52" s="4" t="e">
        <f>FIND("Assignee for publication",A52)</f>
        <v>#VALUE!</v>
      </c>
      <c r="AG52" s="4" t="e">
        <f>CLEAN(SUBSTITUTE(MID(A52,AE52,AF52-AE52)," ",""))</f>
        <v>#VALUE!</v>
      </c>
      <c r="AH52" s="4" t="e">
        <f>FIND("Entity status",A52)+LEN("Entity status")</f>
        <v>#VALUE!</v>
      </c>
      <c r="AI52" s="4" t="e">
        <f>FIND("Earliest publication #",A52,AH52)</f>
        <v>#VALUE!</v>
      </c>
      <c r="AJ52" s="4" t="e">
        <f>CLEAN(TRIM(MID(A52,AH52,AI52-AH52)))</f>
        <v>#VALUE!</v>
      </c>
      <c r="AK52" s="4" t="e">
        <f>FIND("Applicants",A52)+LEN("Applicants")</f>
        <v>#VALUE!</v>
      </c>
      <c r="AL52" s="4" t="e">
        <f>FIND("United States Patent and Trademark Office 
United States Patent and Trademark Office 
 Browse By Topic",A52,AK52)</f>
        <v>#VALUE!</v>
      </c>
      <c r="AM52" s="4" t="e">
        <f>TRIM(CLEAN(MID(A52,AK52,AL52-AK52)))</f>
        <v>#VALUE!</v>
      </c>
      <c r="AN52" s="4" t="e">
        <f>FIND("Assignee for publication",A52)+LEN("Assignee for publication")</f>
        <v>#VALUE!</v>
      </c>
      <c r="AO52" s="4" t="e">
        <f>FIND("Confirmation #",A52,AN52)</f>
        <v>#VALUE!</v>
      </c>
      <c r="AP52" s="4" t="e">
        <f>MID(A52,AN52,AO52-AN52)</f>
        <v>#VALUE!</v>
      </c>
      <c r="AQ52" s="4" t="e">
        <f>FIND("Inventors",A52)+LEN("Inventors")</f>
        <v>#VALUE!</v>
      </c>
      <c r="AR52" s="4" t="e">
        <f>FIND("Applicants",A52,AQ52)</f>
        <v>#VALUE!</v>
      </c>
      <c r="AS52" s="4" t="e">
        <f>FIND("Show all inventors",A52)</f>
        <v>#VALUE!</v>
      </c>
      <c r="AT52" s="4" t="str">
        <f>IFERROR(MID(A52,AS52,24),"")</f>
        <v/>
      </c>
      <c r="AU52" s="7" t="e">
        <f>CLEAN(TRIM(MID(A52,AQ52,AR52-AQ52)))</f>
        <v>#VALUE!</v>
      </c>
      <c r="AV52" s="4" t="e">
        <f>FIND("Assignments found",E52)-3</f>
        <v>#VALUE!</v>
      </c>
      <c r="AW52" s="4" t="e">
        <f>FIND("Application #",E52)+LEN("Application #")</f>
        <v>#VALUE!</v>
      </c>
      <c r="AX52" s="4" t="e">
        <f>FIND("Confirmation #",E52)</f>
        <v>#VALUE!</v>
      </c>
      <c r="AY52" s="4" t="e">
        <f>CLEAN(SUBSTITUTE(MID(E52,AW52,AX52-AW52)," ",""))</f>
        <v>#VALUE!</v>
      </c>
      <c r="AZ52" s="3" t="e">
        <f>AY52=J52</f>
        <v>#VALUE!</v>
      </c>
      <c r="BA52" s="4" t="e">
        <f>TRIM(CLEAN(MID(E52,AV52,LEN("11 Assignments found"))))</f>
        <v>#VALUE!</v>
      </c>
      <c r="BB52" s="4" t="e">
        <f>FIND("Conveyance ",E52)+LEN("Conveyance ")</f>
        <v>#VALUE!</v>
      </c>
      <c r="BC52" s="4" t="e">
        <f>FIND("Assignors 
Execution date ",E52,BB52)</f>
        <v>#VALUE!</v>
      </c>
      <c r="BD52" s="4" t="e">
        <f>MID(E52,BB52,BC52-BB52)</f>
        <v>#VALUE!</v>
      </c>
      <c r="BE52" s="4" t="e">
        <f t="shared" si="17"/>
        <v>#VALUE!</v>
      </c>
      <c r="BF52" s="4" t="e">
        <f t="shared" si="18"/>
        <v>#VALUE!</v>
      </c>
      <c r="BG52" s="4" t="e">
        <f>IF(BA52="1 Assignments Found",FIND("Assignee",E52,AV52)+LEN("Assignee"),"")</f>
        <v>#VALUE!</v>
      </c>
      <c r="BH52" s="4" t="e">
        <f>IF(BA52="1 Assignments Found",FIND("5 per page ",E52),"")</f>
        <v>#VALUE!</v>
      </c>
      <c r="BI52" s="4" t="str">
        <f t="shared" si="7"/>
        <v/>
      </c>
      <c r="BJ52" s="4">
        <f t="shared" si="8"/>
        <v>0</v>
      </c>
      <c r="BK52" s="4" t="str">
        <f t="shared" si="9"/>
        <v/>
      </c>
      <c r="BL52" s="4" t="e">
        <f t="shared" si="10"/>
        <v>#VALUE!</v>
      </c>
      <c r="BM52" s="4" t="e">
        <f t="shared" si="11"/>
        <v>#VALUE!</v>
      </c>
      <c r="BN52" s="7" t="e">
        <f t="shared" si="12"/>
        <v>#VALUE!</v>
      </c>
      <c r="BO52" s="4" t="e">
        <f t="shared" si="13"/>
        <v>#VALUE!</v>
      </c>
      <c r="BP52" s="4" t="e">
        <f t="shared" si="14"/>
        <v>#VALUE!</v>
      </c>
      <c r="BQ52" s="7" t="e">
        <f t="shared" si="4"/>
        <v>#VALUE!</v>
      </c>
    </row>
    <row r="53" spans="1:69" ht="15" customHeight="1" x14ac:dyDescent="0.3">
      <c r="A53" s="5"/>
      <c r="B53" s="5"/>
      <c r="C53" s="5"/>
      <c r="D53" s="5"/>
      <c r="F53" s="6" t="s">
        <v>17</v>
      </c>
      <c r="G53" s="4" t="e">
        <f t="shared" si="15"/>
        <v>#VALUE!</v>
      </c>
      <c r="H53" s="4" t="e">
        <f t="shared" si="16"/>
        <v>#VALUE!</v>
      </c>
      <c r="I53" s="4" t="str">
        <f t="shared" si="5"/>
        <v/>
      </c>
      <c r="J53" s="4" t="e">
        <f>CLEAN(SUBSTITUTE(MID(A53,G53,H53-G53)," ",""))</f>
        <v>#VALUE!</v>
      </c>
      <c r="K53" s="4" t="e">
        <f>FIND("Filing or 371 (c) date",A53)+LEN("Filing or 371 (c) date")</f>
        <v>#VALUE!</v>
      </c>
      <c r="L53" s="4" t="e">
        <f>FIND("Status",A53,K53)</f>
        <v>#VALUE!</v>
      </c>
      <c r="M53" s="4" t="e">
        <f>TRIM(CLEAN(MID(A53,K53,L53-K53)))</f>
        <v>#VALUE!</v>
      </c>
      <c r="N53" s="4" t="e">
        <f>FIND("Patent #",A53)+LEN("Patent #")</f>
        <v>#VALUE!</v>
      </c>
      <c r="O53" s="4" t="e">
        <f>FIND("Filing or 371 (c) date",A53)</f>
        <v>#VALUE!</v>
      </c>
      <c r="P53" s="4" t="e">
        <f>MID(A53,N53,O53-N53)</f>
        <v>#VALUE!</v>
      </c>
      <c r="Q53" s="4" t="e">
        <f t="shared" si="6"/>
        <v>#VALUE!</v>
      </c>
      <c r="R53" s="4" t="e">
        <f>CLEAN(SUBSTITUTE(MID(P53,1,FIND("open",P53)-1)," ",""))</f>
        <v>#VALUE!</v>
      </c>
      <c r="S53" s="4" t="e">
        <f>FIND("open_in_new",P53)+LEN("open_in_new")</f>
        <v>#VALUE!</v>
      </c>
      <c r="T53" s="4" t="e">
        <f>FIND("-",P53,S53)</f>
        <v>#VALUE!</v>
      </c>
      <c r="U53" s="4" t="e">
        <f>CLEAN(SUBSTITUTE(MID(P53,S53,T53-S53)," ",""))</f>
        <v>#VALUE!</v>
      </c>
      <c r="V53" s="4" t="e">
        <f>RIGHT(CLEAN(SUBSTITUTE(P53," ","")),10)</f>
        <v>#VALUE!</v>
      </c>
      <c r="W53" s="4" t="e">
        <f>FIND("Status",A53,K53)+LEN("Status")</f>
        <v>#VALUE!</v>
      </c>
      <c r="X53" s="4" t="e">
        <f>FIND("Application Data 
Documents &amp; Transactions",A53)</f>
        <v>#VALUE!</v>
      </c>
      <c r="Y53" s="4" t="e">
        <f>MID(A53,W53,(X53-11)-W53)</f>
        <v>#VALUE!</v>
      </c>
      <c r="Z53" s="4" t="e">
        <f t="shared" si="0"/>
        <v>#VALUE!</v>
      </c>
      <c r="AA53" s="4" t="e">
        <f>FIND("Earliest publication #",A53)+LEN("Earliest publication #
")</f>
        <v>#VALUE!</v>
      </c>
      <c r="AB53" s="4" t="e">
        <f>FIND("Earliest publication date",A53,AA53)</f>
        <v>#VALUE!</v>
      </c>
      <c r="AC53" s="4" t="e">
        <f>CLEAN(TRIM(MID(A53,AA53,AB53-AA53)))</f>
        <v>#VALUE!</v>
      </c>
      <c r="AD53" s="4" t="e">
        <f t="shared" si="1"/>
        <v>#VALUE!</v>
      </c>
      <c r="AE53" s="4" t="e">
        <f>FIND("Earliest publication date",A53,AA53)+LEN("Earliest publication date")</f>
        <v>#VALUE!</v>
      </c>
      <c r="AF53" s="4" t="e">
        <f>FIND("Assignee for publication",A53)</f>
        <v>#VALUE!</v>
      </c>
      <c r="AG53" s="4" t="e">
        <f>CLEAN(SUBSTITUTE(MID(A53,AE53,AF53-AE53)," ",""))</f>
        <v>#VALUE!</v>
      </c>
      <c r="AH53" s="4" t="e">
        <f>FIND("Entity status",A53)+LEN("Entity status")</f>
        <v>#VALUE!</v>
      </c>
      <c r="AI53" s="4" t="e">
        <f>FIND("Earliest publication #",A53,AH53)</f>
        <v>#VALUE!</v>
      </c>
      <c r="AJ53" s="4" t="e">
        <f>CLEAN(TRIM(MID(A53,AH53,AI53-AH53)))</f>
        <v>#VALUE!</v>
      </c>
      <c r="AK53" s="4" t="e">
        <f>FIND("Applicants",A53)+LEN("Applicants")</f>
        <v>#VALUE!</v>
      </c>
      <c r="AL53" s="4" t="e">
        <f>FIND("United States Patent and Trademark Office 
United States Patent and Trademark Office 
 Browse By Topic",A53,AK53)</f>
        <v>#VALUE!</v>
      </c>
      <c r="AM53" s="4" t="e">
        <f>TRIM(CLEAN(MID(A53,AK53,AL53-AK53)))</f>
        <v>#VALUE!</v>
      </c>
      <c r="AN53" s="4" t="e">
        <f>FIND("Assignee for publication",A53)+LEN("Assignee for publication")</f>
        <v>#VALUE!</v>
      </c>
      <c r="AO53" s="4" t="e">
        <f>FIND("Confirmation #",A53,AN53)</f>
        <v>#VALUE!</v>
      </c>
      <c r="AP53" s="4" t="e">
        <f>MID(A53,AN53,AO53-AN53)</f>
        <v>#VALUE!</v>
      </c>
      <c r="AQ53" s="4" t="e">
        <f>FIND("Inventors",A53)+LEN("Inventors")</f>
        <v>#VALUE!</v>
      </c>
      <c r="AR53" s="4" t="e">
        <f>FIND("Applicants",A53,AQ53)</f>
        <v>#VALUE!</v>
      </c>
      <c r="AS53" s="4" t="e">
        <f>FIND("Show all inventors",A53)</f>
        <v>#VALUE!</v>
      </c>
      <c r="AT53" s="4" t="str">
        <f>IFERROR(MID(A53,AS53,24),"")</f>
        <v/>
      </c>
      <c r="AU53" s="7" t="e">
        <f>CLEAN(TRIM(MID(A53,AQ53,AR53-AQ53)))</f>
        <v>#VALUE!</v>
      </c>
      <c r="AV53" s="4" t="e">
        <f>FIND("Assignments found",E53)-3</f>
        <v>#VALUE!</v>
      </c>
      <c r="AW53" s="4" t="e">
        <f>FIND("Application #",E53)+LEN("Application #")</f>
        <v>#VALUE!</v>
      </c>
      <c r="AX53" s="4" t="e">
        <f>FIND("Confirmation #",E53)</f>
        <v>#VALUE!</v>
      </c>
      <c r="AY53" s="4" t="e">
        <f>CLEAN(SUBSTITUTE(MID(E53,AW53,AX53-AW53)," ",""))</f>
        <v>#VALUE!</v>
      </c>
      <c r="AZ53" s="3" t="e">
        <f>AY53=J53</f>
        <v>#VALUE!</v>
      </c>
      <c r="BA53" s="4" t="e">
        <f>TRIM(CLEAN(MID(E53,AV53,LEN("11 Assignments found"))))</f>
        <v>#VALUE!</v>
      </c>
      <c r="BB53" s="4" t="e">
        <f>FIND("Conveyance ",E53)+LEN("Conveyance ")</f>
        <v>#VALUE!</v>
      </c>
      <c r="BC53" s="4" t="e">
        <f>FIND("Assignors 
Execution date ",E53,BB53)</f>
        <v>#VALUE!</v>
      </c>
      <c r="BD53" s="4" t="e">
        <f>MID(E53,BB53,BC53-BB53)</f>
        <v>#VALUE!</v>
      </c>
      <c r="BE53" s="4" t="e">
        <f t="shared" si="17"/>
        <v>#VALUE!</v>
      </c>
      <c r="BF53" s="4" t="e">
        <f t="shared" si="18"/>
        <v>#VALUE!</v>
      </c>
      <c r="BG53" s="4" t="e">
        <f>IF(BA53="1 Assignments Found",FIND("Assignee",E53,AV53)+LEN("Assignee"),"")</f>
        <v>#VALUE!</v>
      </c>
      <c r="BH53" s="4" t="e">
        <f>IF(BA53="1 Assignments Found",FIND("5 per page ",E53),"")</f>
        <v>#VALUE!</v>
      </c>
      <c r="BI53" s="4" t="str">
        <f t="shared" si="7"/>
        <v/>
      </c>
      <c r="BJ53" s="4">
        <f t="shared" si="8"/>
        <v>0</v>
      </c>
      <c r="BK53" s="4" t="str">
        <f t="shared" si="9"/>
        <v/>
      </c>
      <c r="BL53" s="4" t="e">
        <f t="shared" si="10"/>
        <v>#VALUE!</v>
      </c>
      <c r="BM53" s="4" t="e">
        <f t="shared" si="11"/>
        <v>#VALUE!</v>
      </c>
      <c r="BN53" s="7" t="e">
        <f t="shared" si="12"/>
        <v>#VALUE!</v>
      </c>
      <c r="BO53" s="4" t="e">
        <f t="shared" si="13"/>
        <v>#VALUE!</v>
      </c>
      <c r="BP53" s="4" t="e">
        <f t="shared" si="14"/>
        <v>#VALUE!</v>
      </c>
      <c r="BQ53" s="7" t="e">
        <f t="shared" si="4"/>
        <v>#VALUE!</v>
      </c>
    </row>
    <row r="54" spans="1:69" ht="15" customHeight="1" x14ac:dyDescent="0.3">
      <c r="A54" s="5"/>
      <c r="B54" s="5"/>
      <c r="C54" s="5"/>
      <c r="D54" s="5"/>
      <c r="F54" s="6" t="s">
        <v>17</v>
      </c>
      <c r="G54" s="4" t="e">
        <f t="shared" si="15"/>
        <v>#VALUE!</v>
      </c>
      <c r="H54" s="4" t="e">
        <f t="shared" si="16"/>
        <v>#VALUE!</v>
      </c>
      <c r="I54" s="4" t="str">
        <f t="shared" si="5"/>
        <v/>
      </c>
      <c r="J54" s="4" t="e">
        <f>CLEAN(SUBSTITUTE(MID(A54,G54,H54-G54)," ",""))</f>
        <v>#VALUE!</v>
      </c>
      <c r="K54" s="4" t="e">
        <f>FIND("Filing or 371 (c) date",A54)+LEN("Filing or 371 (c) date")</f>
        <v>#VALUE!</v>
      </c>
      <c r="L54" s="4" t="e">
        <f>FIND("Status",A54,K54)</f>
        <v>#VALUE!</v>
      </c>
      <c r="M54" s="4" t="e">
        <f>TRIM(CLEAN(MID(A54,K54,L54-K54)))</f>
        <v>#VALUE!</v>
      </c>
      <c r="N54" s="4" t="e">
        <f>FIND("Patent #",A54)+LEN("Patent #")</f>
        <v>#VALUE!</v>
      </c>
      <c r="O54" s="4" t="e">
        <f>FIND("Filing or 371 (c) date",A54)</f>
        <v>#VALUE!</v>
      </c>
      <c r="P54" s="4" t="e">
        <f>MID(A54,N54,O54-N54)</f>
        <v>#VALUE!</v>
      </c>
      <c r="Q54" s="4" t="e">
        <f t="shared" si="6"/>
        <v>#VALUE!</v>
      </c>
      <c r="R54" s="4" t="e">
        <f>CLEAN(SUBSTITUTE(MID(P54,1,FIND("open",P54)-1)," ",""))</f>
        <v>#VALUE!</v>
      </c>
      <c r="S54" s="4" t="e">
        <f>FIND("open_in_new",P54)+LEN("open_in_new")</f>
        <v>#VALUE!</v>
      </c>
      <c r="T54" s="4" t="e">
        <f>FIND("-",P54,S54)</f>
        <v>#VALUE!</v>
      </c>
      <c r="U54" s="4" t="e">
        <f>CLEAN(SUBSTITUTE(MID(P54,S54,T54-S54)," ",""))</f>
        <v>#VALUE!</v>
      </c>
      <c r="V54" s="4" t="e">
        <f>RIGHT(CLEAN(SUBSTITUTE(P54," ","")),10)</f>
        <v>#VALUE!</v>
      </c>
      <c r="W54" s="4" t="e">
        <f>FIND("Status",A54,K54)+LEN("Status")</f>
        <v>#VALUE!</v>
      </c>
      <c r="X54" s="4" t="e">
        <f>FIND("Application Data 
Documents &amp; Transactions",A54)</f>
        <v>#VALUE!</v>
      </c>
      <c r="Y54" s="4" t="e">
        <f>MID(A54,W54,(X54-11)-W54)</f>
        <v>#VALUE!</v>
      </c>
      <c r="Z54" s="4" t="e">
        <f t="shared" si="0"/>
        <v>#VALUE!</v>
      </c>
      <c r="AA54" s="4" t="e">
        <f>FIND("Earliest publication #",A54)+LEN("Earliest publication #
")</f>
        <v>#VALUE!</v>
      </c>
      <c r="AB54" s="4" t="e">
        <f>FIND("Earliest publication date",A54,AA54)</f>
        <v>#VALUE!</v>
      </c>
      <c r="AC54" s="4" t="e">
        <f>CLEAN(TRIM(MID(A54,AA54,AB54-AA54)))</f>
        <v>#VALUE!</v>
      </c>
      <c r="AD54" s="4" t="e">
        <f t="shared" si="1"/>
        <v>#VALUE!</v>
      </c>
      <c r="AE54" s="4" t="e">
        <f>FIND("Earliest publication date",A54,AA54)+LEN("Earliest publication date")</f>
        <v>#VALUE!</v>
      </c>
      <c r="AF54" s="4" t="e">
        <f>FIND("Assignee for publication",A54)</f>
        <v>#VALUE!</v>
      </c>
      <c r="AG54" s="4" t="e">
        <f>CLEAN(SUBSTITUTE(MID(A54,AE54,AF54-AE54)," ",""))</f>
        <v>#VALUE!</v>
      </c>
      <c r="AH54" s="4" t="e">
        <f>FIND("Entity status",A54)+LEN("Entity status")</f>
        <v>#VALUE!</v>
      </c>
      <c r="AI54" s="4" t="e">
        <f>FIND("Earliest publication #",A54,AH54)</f>
        <v>#VALUE!</v>
      </c>
      <c r="AJ54" s="4" t="e">
        <f>CLEAN(TRIM(MID(A54,AH54,AI54-AH54)))</f>
        <v>#VALUE!</v>
      </c>
      <c r="AK54" s="4" t="e">
        <f>FIND("Applicants",A54)+LEN("Applicants")</f>
        <v>#VALUE!</v>
      </c>
      <c r="AL54" s="4" t="e">
        <f>FIND("United States Patent and Trademark Office 
United States Patent and Trademark Office 
 Browse By Topic",A54,AK54)</f>
        <v>#VALUE!</v>
      </c>
      <c r="AM54" s="4" t="e">
        <f>TRIM(CLEAN(MID(A54,AK54,AL54-AK54)))</f>
        <v>#VALUE!</v>
      </c>
      <c r="AN54" s="4" t="e">
        <f>FIND("Assignee for publication",A54)+LEN("Assignee for publication")</f>
        <v>#VALUE!</v>
      </c>
      <c r="AO54" s="4" t="e">
        <f>FIND("Confirmation #",A54,AN54)</f>
        <v>#VALUE!</v>
      </c>
      <c r="AP54" s="4" t="e">
        <f>MID(A54,AN54,AO54-AN54)</f>
        <v>#VALUE!</v>
      </c>
      <c r="AQ54" s="4" t="e">
        <f>FIND("Inventors",A54)+LEN("Inventors")</f>
        <v>#VALUE!</v>
      </c>
      <c r="AR54" s="4" t="e">
        <f>FIND("Applicants",A54,AQ54)</f>
        <v>#VALUE!</v>
      </c>
      <c r="AS54" s="4" t="e">
        <f>FIND("Show all inventors",A54)</f>
        <v>#VALUE!</v>
      </c>
      <c r="AT54" s="4" t="str">
        <f>IFERROR(MID(A54,AS54,24),"")</f>
        <v/>
      </c>
      <c r="AU54" s="7" t="e">
        <f>CLEAN(TRIM(MID(A54,AQ54,AR54-AQ54)))</f>
        <v>#VALUE!</v>
      </c>
      <c r="AV54" s="4" t="e">
        <f>FIND("Assignments found",E54)-3</f>
        <v>#VALUE!</v>
      </c>
      <c r="AW54" s="4" t="e">
        <f>FIND("Application #",E54)+LEN("Application #")</f>
        <v>#VALUE!</v>
      </c>
      <c r="AX54" s="4" t="e">
        <f>FIND("Confirmation #",E54)</f>
        <v>#VALUE!</v>
      </c>
      <c r="AY54" s="4" t="e">
        <f>CLEAN(SUBSTITUTE(MID(E54,AW54,AX54-AW54)," ",""))</f>
        <v>#VALUE!</v>
      </c>
      <c r="AZ54" s="3" t="e">
        <f>AY54=J54</f>
        <v>#VALUE!</v>
      </c>
      <c r="BA54" s="4" t="e">
        <f>TRIM(CLEAN(MID(E54,AV54,LEN("11 Assignments found"))))</f>
        <v>#VALUE!</v>
      </c>
      <c r="BB54" s="4" t="e">
        <f>FIND("Conveyance ",E54)+LEN("Conveyance ")</f>
        <v>#VALUE!</v>
      </c>
      <c r="BC54" s="4" t="e">
        <f>FIND("Assignors 
Execution date ",E54,BB54)</f>
        <v>#VALUE!</v>
      </c>
      <c r="BD54" s="4" t="e">
        <f>MID(E54,BB54,BC54-BB54)</f>
        <v>#VALUE!</v>
      </c>
      <c r="BE54" s="4" t="e">
        <f t="shared" si="17"/>
        <v>#VALUE!</v>
      </c>
      <c r="BF54" s="4" t="e">
        <f t="shared" si="18"/>
        <v>#VALUE!</v>
      </c>
      <c r="BG54" s="4" t="e">
        <f>IF(BA54="1 Assignments Found",FIND("Assignee",E54,AV54)+LEN("Assignee"),"")</f>
        <v>#VALUE!</v>
      </c>
      <c r="BH54" s="4" t="e">
        <f>IF(BA54="1 Assignments Found",FIND("5 per page ",E54),"")</f>
        <v>#VALUE!</v>
      </c>
      <c r="BI54" s="4" t="str">
        <f t="shared" si="7"/>
        <v/>
      </c>
      <c r="BJ54" s="4">
        <f t="shared" si="8"/>
        <v>0</v>
      </c>
      <c r="BK54" s="4" t="str">
        <f t="shared" si="9"/>
        <v/>
      </c>
      <c r="BL54" s="4" t="e">
        <f t="shared" si="10"/>
        <v>#VALUE!</v>
      </c>
      <c r="BM54" s="4" t="e">
        <f t="shared" si="11"/>
        <v>#VALUE!</v>
      </c>
      <c r="BN54" s="7" t="e">
        <f t="shared" si="12"/>
        <v>#VALUE!</v>
      </c>
      <c r="BO54" s="4" t="e">
        <f t="shared" si="13"/>
        <v>#VALUE!</v>
      </c>
      <c r="BP54" s="4" t="e">
        <f t="shared" si="14"/>
        <v>#VALUE!</v>
      </c>
      <c r="BQ54" s="7" t="e">
        <f t="shared" si="4"/>
        <v>#VALUE!</v>
      </c>
    </row>
    <row r="55" spans="1:69" ht="15" customHeight="1" x14ac:dyDescent="0.3">
      <c r="A55" s="5"/>
      <c r="B55" s="5"/>
      <c r="C55" s="5"/>
      <c r="D55" s="5"/>
      <c r="F55" s="6" t="s">
        <v>17</v>
      </c>
      <c r="G55" s="4" t="e">
        <f t="shared" si="15"/>
        <v>#VALUE!</v>
      </c>
      <c r="H55" s="4" t="e">
        <f t="shared" si="16"/>
        <v>#VALUE!</v>
      </c>
      <c r="I55" s="4" t="str">
        <f t="shared" si="5"/>
        <v/>
      </c>
      <c r="J55" s="4" t="e">
        <f>CLEAN(SUBSTITUTE(MID(A55,G55,H55-G55)," ",""))</f>
        <v>#VALUE!</v>
      </c>
      <c r="K55" s="4" t="e">
        <f>FIND("Filing or 371 (c) date",A55)+LEN("Filing or 371 (c) date")</f>
        <v>#VALUE!</v>
      </c>
      <c r="L55" s="4" t="e">
        <f>FIND("Status",A55,K55)</f>
        <v>#VALUE!</v>
      </c>
      <c r="M55" s="4" t="e">
        <f>TRIM(CLEAN(MID(A55,K55,L55-K55)))</f>
        <v>#VALUE!</v>
      </c>
      <c r="N55" s="4" t="e">
        <f>FIND("Patent #",A55)+LEN("Patent #")</f>
        <v>#VALUE!</v>
      </c>
      <c r="O55" s="4" t="e">
        <f>FIND("Filing or 371 (c) date",A55)</f>
        <v>#VALUE!</v>
      </c>
      <c r="P55" s="4" t="e">
        <f>MID(A55,N55,O55-N55)</f>
        <v>#VALUE!</v>
      </c>
      <c r="Q55" s="4" t="e">
        <f t="shared" si="6"/>
        <v>#VALUE!</v>
      </c>
      <c r="R55" s="4" t="e">
        <f>CLEAN(SUBSTITUTE(MID(P55,1,FIND("open",P55)-1)," ",""))</f>
        <v>#VALUE!</v>
      </c>
      <c r="S55" s="4" t="e">
        <f>FIND("open_in_new",P55)+LEN("open_in_new")</f>
        <v>#VALUE!</v>
      </c>
      <c r="T55" s="4" t="e">
        <f>FIND("-",P55,S55)</f>
        <v>#VALUE!</v>
      </c>
      <c r="U55" s="4" t="e">
        <f>CLEAN(SUBSTITUTE(MID(P55,S55,T55-S55)," ",""))</f>
        <v>#VALUE!</v>
      </c>
      <c r="V55" s="4" t="e">
        <f>RIGHT(CLEAN(SUBSTITUTE(P55," ","")),10)</f>
        <v>#VALUE!</v>
      </c>
      <c r="W55" s="4" t="e">
        <f>FIND("Status",A55,K55)+LEN("Status")</f>
        <v>#VALUE!</v>
      </c>
      <c r="X55" s="4" t="e">
        <f>FIND("Application Data 
Documents &amp; Transactions",A55)</f>
        <v>#VALUE!</v>
      </c>
      <c r="Y55" s="4" t="e">
        <f>MID(A55,W55,(X55-11)-W55)</f>
        <v>#VALUE!</v>
      </c>
      <c r="Z55" s="4" t="e">
        <f t="shared" si="0"/>
        <v>#VALUE!</v>
      </c>
      <c r="AA55" s="4" t="e">
        <f>FIND("Earliest publication #",A55)+LEN("Earliest publication #
")</f>
        <v>#VALUE!</v>
      </c>
      <c r="AB55" s="4" t="e">
        <f>FIND("Earliest publication date",A55,AA55)</f>
        <v>#VALUE!</v>
      </c>
      <c r="AC55" s="4" t="e">
        <f>CLEAN(TRIM(MID(A55,AA55,AB55-AA55)))</f>
        <v>#VALUE!</v>
      </c>
      <c r="AD55" s="4" t="e">
        <f t="shared" si="1"/>
        <v>#VALUE!</v>
      </c>
      <c r="AE55" s="4" t="e">
        <f>FIND("Earliest publication date",A55,AA55)+LEN("Earliest publication date")</f>
        <v>#VALUE!</v>
      </c>
      <c r="AF55" s="4" t="e">
        <f>FIND("Assignee for publication",A55)</f>
        <v>#VALUE!</v>
      </c>
      <c r="AG55" s="4" t="e">
        <f>CLEAN(SUBSTITUTE(MID(A55,AE55,AF55-AE55)," ",""))</f>
        <v>#VALUE!</v>
      </c>
      <c r="AH55" s="4" t="e">
        <f>FIND("Entity status",A55)+LEN("Entity status")</f>
        <v>#VALUE!</v>
      </c>
      <c r="AI55" s="4" t="e">
        <f>FIND("Earliest publication #",A55,AH55)</f>
        <v>#VALUE!</v>
      </c>
      <c r="AJ55" s="4" t="e">
        <f>CLEAN(TRIM(MID(A55,AH55,AI55-AH55)))</f>
        <v>#VALUE!</v>
      </c>
      <c r="AK55" s="4" t="e">
        <f>FIND("Applicants",A55)+LEN("Applicants")</f>
        <v>#VALUE!</v>
      </c>
      <c r="AL55" s="4" t="e">
        <f>FIND("United States Patent and Trademark Office 
United States Patent and Trademark Office 
 Browse By Topic",A55,AK55)</f>
        <v>#VALUE!</v>
      </c>
      <c r="AM55" s="4" t="e">
        <f>TRIM(CLEAN(MID(A55,AK55,AL55-AK55)))</f>
        <v>#VALUE!</v>
      </c>
      <c r="AN55" s="4" t="e">
        <f>FIND("Assignee for publication",A55)+LEN("Assignee for publication")</f>
        <v>#VALUE!</v>
      </c>
      <c r="AO55" s="4" t="e">
        <f>FIND("Confirmation #",A55,AN55)</f>
        <v>#VALUE!</v>
      </c>
      <c r="AP55" s="4" t="e">
        <f>MID(A55,AN55,AO55-AN55)</f>
        <v>#VALUE!</v>
      </c>
      <c r="AQ55" s="4" t="e">
        <f>FIND("Inventors",A55)+LEN("Inventors")</f>
        <v>#VALUE!</v>
      </c>
      <c r="AR55" s="4" t="e">
        <f>FIND("Applicants",A55,AQ55)</f>
        <v>#VALUE!</v>
      </c>
      <c r="AS55" s="4" t="e">
        <f>FIND("Show all inventors",A55)</f>
        <v>#VALUE!</v>
      </c>
      <c r="AT55" s="4" t="str">
        <f>IFERROR(MID(A55,AS55,24),"")</f>
        <v/>
      </c>
      <c r="AU55" s="7" t="e">
        <f>CLEAN(TRIM(MID(A55,AQ55,AR55-AQ55)))</f>
        <v>#VALUE!</v>
      </c>
      <c r="AV55" s="4" t="e">
        <f>FIND("Assignments found",E55)-3</f>
        <v>#VALUE!</v>
      </c>
      <c r="AW55" s="4" t="e">
        <f>FIND("Application #",E55)+LEN("Application #")</f>
        <v>#VALUE!</v>
      </c>
      <c r="AX55" s="4" t="e">
        <f>FIND("Confirmation #",E55)</f>
        <v>#VALUE!</v>
      </c>
      <c r="AY55" s="4" t="e">
        <f>CLEAN(SUBSTITUTE(MID(E55,AW55,AX55-AW55)," ",""))</f>
        <v>#VALUE!</v>
      </c>
      <c r="AZ55" s="3" t="e">
        <f>AY55=J55</f>
        <v>#VALUE!</v>
      </c>
      <c r="BA55" s="4" t="e">
        <f>TRIM(CLEAN(MID(E55,AV55,LEN("11 Assignments found"))))</f>
        <v>#VALUE!</v>
      </c>
      <c r="BB55" s="4" t="e">
        <f>FIND("Conveyance ",E55)+LEN("Conveyance ")</f>
        <v>#VALUE!</v>
      </c>
      <c r="BC55" s="4" t="e">
        <f>FIND("Assignors 
Execution date ",E55,BB55)</f>
        <v>#VALUE!</v>
      </c>
      <c r="BD55" s="4" t="e">
        <f>MID(E55,BB55,BC55-BB55)</f>
        <v>#VALUE!</v>
      </c>
      <c r="BE55" s="4" t="e">
        <f t="shared" si="17"/>
        <v>#VALUE!</v>
      </c>
      <c r="BF55" s="4" t="e">
        <f t="shared" si="18"/>
        <v>#VALUE!</v>
      </c>
      <c r="BG55" s="4" t="e">
        <f>IF(BA55="1 Assignments Found",FIND("Assignee",E55,AV55)+LEN("Assignee"),"")</f>
        <v>#VALUE!</v>
      </c>
      <c r="BH55" s="4" t="e">
        <f>IF(BA55="1 Assignments Found",FIND("5 per page ",E55),"")</f>
        <v>#VALUE!</v>
      </c>
      <c r="BI55" s="4" t="str">
        <f t="shared" si="7"/>
        <v/>
      </c>
      <c r="BJ55" s="4">
        <f t="shared" si="8"/>
        <v>0</v>
      </c>
      <c r="BK55" s="4" t="str">
        <f t="shared" si="9"/>
        <v/>
      </c>
      <c r="BL55" s="4" t="e">
        <f t="shared" si="10"/>
        <v>#VALUE!</v>
      </c>
      <c r="BM55" s="4" t="e">
        <f t="shared" si="11"/>
        <v>#VALUE!</v>
      </c>
      <c r="BN55" s="7" t="e">
        <f t="shared" si="12"/>
        <v>#VALUE!</v>
      </c>
      <c r="BO55" s="4" t="e">
        <f t="shared" si="13"/>
        <v>#VALUE!</v>
      </c>
      <c r="BP55" s="4" t="e">
        <f t="shared" si="14"/>
        <v>#VALUE!</v>
      </c>
      <c r="BQ55" s="7" t="e">
        <f t="shared" si="4"/>
        <v>#VALUE!</v>
      </c>
    </row>
    <row r="56" spans="1:69" ht="15" customHeight="1" x14ac:dyDescent="0.3">
      <c r="A56" s="5"/>
      <c r="B56" s="5"/>
      <c r="C56" s="5"/>
      <c r="D56" s="5"/>
      <c r="F56" s="6" t="s">
        <v>17</v>
      </c>
      <c r="G56" s="4" t="e">
        <f t="shared" si="15"/>
        <v>#VALUE!</v>
      </c>
      <c r="H56" s="4" t="e">
        <f t="shared" si="16"/>
        <v>#VALUE!</v>
      </c>
      <c r="I56" s="4" t="str">
        <f t="shared" si="5"/>
        <v/>
      </c>
      <c r="J56" s="4" t="e">
        <f>CLEAN(SUBSTITUTE(MID(A56,G56,H56-G56)," ",""))</f>
        <v>#VALUE!</v>
      </c>
      <c r="K56" s="4" t="e">
        <f>FIND("Filing or 371 (c) date",A56)+LEN("Filing or 371 (c) date")</f>
        <v>#VALUE!</v>
      </c>
      <c r="L56" s="4" t="e">
        <f>FIND("Status",A56,K56)</f>
        <v>#VALUE!</v>
      </c>
      <c r="M56" s="4" t="e">
        <f>TRIM(CLEAN(MID(A56,K56,L56-K56)))</f>
        <v>#VALUE!</v>
      </c>
      <c r="N56" s="4" t="e">
        <f>FIND("Patent #",A56)+LEN("Patent #")</f>
        <v>#VALUE!</v>
      </c>
      <c r="O56" s="4" t="e">
        <f>FIND("Filing or 371 (c) date",A56)</f>
        <v>#VALUE!</v>
      </c>
      <c r="P56" s="4" t="e">
        <f>MID(A56,N56,O56-N56)</f>
        <v>#VALUE!</v>
      </c>
      <c r="Q56" s="4" t="e">
        <f t="shared" si="6"/>
        <v>#VALUE!</v>
      </c>
      <c r="R56" s="4" t="e">
        <f>CLEAN(SUBSTITUTE(MID(P56,1,FIND("open",P56)-1)," ",""))</f>
        <v>#VALUE!</v>
      </c>
      <c r="S56" s="4" t="e">
        <f>FIND("open_in_new",P56)+LEN("open_in_new")</f>
        <v>#VALUE!</v>
      </c>
      <c r="T56" s="4" t="e">
        <f>FIND("-",P56,S56)</f>
        <v>#VALUE!</v>
      </c>
      <c r="U56" s="4" t="e">
        <f>CLEAN(SUBSTITUTE(MID(P56,S56,T56-S56)," ",""))</f>
        <v>#VALUE!</v>
      </c>
      <c r="V56" s="4" t="e">
        <f>RIGHT(CLEAN(SUBSTITUTE(P56," ","")),10)</f>
        <v>#VALUE!</v>
      </c>
      <c r="W56" s="4" t="e">
        <f>FIND("Status",A56,K56)+LEN("Status")</f>
        <v>#VALUE!</v>
      </c>
      <c r="X56" s="4" t="e">
        <f>FIND("Application Data 
Documents &amp; Transactions",A56)</f>
        <v>#VALUE!</v>
      </c>
      <c r="Y56" s="4" t="e">
        <f>MID(A56,W56,(X56-11)-W56)</f>
        <v>#VALUE!</v>
      </c>
      <c r="Z56" s="4" t="e">
        <f t="shared" si="0"/>
        <v>#VALUE!</v>
      </c>
      <c r="AA56" s="4" t="e">
        <f>FIND("Earliest publication #",A56)+LEN("Earliest publication #
")</f>
        <v>#VALUE!</v>
      </c>
      <c r="AB56" s="4" t="e">
        <f>FIND("Earliest publication date",A56,AA56)</f>
        <v>#VALUE!</v>
      </c>
      <c r="AC56" s="4" t="e">
        <f>CLEAN(TRIM(MID(A56,AA56,AB56-AA56)))</f>
        <v>#VALUE!</v>
      </c>
      <c r="AD56" s="4" t="e">
        <f t="shared" si="1"/>
        <v>#VALUE!</v>
      </c>
      <c r="AE56" s="4" t="e">
        <f>FIND("Earliest publication date",A56,AA56)+LEN("Earliest publication date")</f>
        <v>#VALUE!</v>
      </c>
      <c r="AF56" s="4" t="e">
        <f>FIND("Assignee for publication",A56)</f>
        <v>#VALUE!</v>
      </c>
      <c r="AG56" s="4" t="e">
        <f>CLEAN(SUBSTITUTE(MID(A56,AE56,AF56-AE56)," ",""))</f>
        <v>#VALUE!</v>
      </c>
      <c r="AH56" s="4" t="e">
        <f>FIND("Entity status",A56)+LEN("Entity status")</f>
        <v>#VALUE!</v>
      </c>
      <c r="AI56" s="4" t="e">
        <f>FIND("Earliest publication #",A56,AH56)</f>
        <v>#VALUE!</v>
      </c>
      <c r="AJ56" s="4" t="e">
        <f>CLEAN(TRIM(MID(A56,AH56,AI56-AH56)))</f>
        <v>#VALUE!</v>
      </c>
      <c r="AK56" s="4" t="e">
        <f>FIND("Applicants",A56)+LEN("Applicants")</f>
        <v>#VALUE!</v>
      </c>
      <c r="AL56" s="4" t="e">
        <f>FIND("United States Patent and Trademark Office 
United States Patent and Trademark Office 
 Browse By Topic",A56,AK56)</f>
        <v>#VALUE!</v>
      </c>
      <c r="AM56" s="4" t="e">
        <f>TRIM(CLEAN(MID(A56,AK56,AL56-AK56)))</f>
        <v>#VALUE!</v>
      </c>
      <c r="AN56" s="4" t="e">
        <f>FIND("Assignee for publication",A56)+LEN("Assignee for publication")</f>
        <v>#VALUE!</v>
      </c>
      <c r="AO56" s="4" t="e">
        <f>FIND("Confirmation #",A56,AN56)</f>
        <v>#VALUE!</v>
      </c>
      <c r="AP56" s="4" t="e">
        <f>MID(A56,AN56,AO56-AN56)</f>
        <v>#VALUE!</v>
      </c>
      <c r="AQ56" s="4" t="e">
        <f>FIND("Inventors",A56)+LEN("Inventors")</f>
        <v>#VALUE!</v>
      </c>
      <c r="AR56" s="4" t="e">
        <f>FIND("Applicants",A56,AQ56)</f>
        <v>#VALUE!</v>
      </c>
      <c r="AS56" s="4" t="e">
        <f>FIND("Show all inventors",A56)</f>
        <v>#VALUE!</v>
      </c>
      <c r="AT56" s="4" t="str">
        <f>IFERROR(MID(A56,AS56,24),"")</f>
        <v/>
      </c>
      <c r="AU56" s="7" t="e">
        <f>CLEAN(TRIM(MID(A56,AQ56,AR56-AQ56)))</f>
        <v>#VALUE!</v>
      </c>
      <c r="AV56" s="4" t="e">
        <f>FIND("Assignments found",E56)-3</f>
        <v>#VALUE!</v>
      </c>
      <c r="AW56" s="4" t="e">
        <f>FIND("Application #",E56)+LEN("Application #")</f>
        <v>#VALUE!</v>
      </c>
      <c r="AX56" s="4" t="e">
        <f>FIND("Confirmation #",E56)</f>
        <v>#VALUE!</v>
      </c>
      <c r="AY56" s="4" t="e">
        <f>CLEAN(SUBSTITUTE(MID(E56,AW56,AX56-AW56)," ",""))</f>
        <v>#VALUE!</v>
      </c>
      <c r="AZ56" s="3" t="e">
        <f>AY56=J56</f>
        <v>#VALUE!</v>
      </c>
      <c r="BA56" s="4" t="e">
        <f>TRIM(CLEAN(MID(E56,AV56,LEN("11 Assignments found"))))</f>
        <v>#VALUE!</v>
      </c>
      <c r="BB56" s="4" t="e">
        <f>FIND("Conveyance ",E56)+LEN("Conveyance ")</f>
        <v>#VALUE!</v>
      </c>
      <c r="BC56" s="4" t="e">
        <f>FIND("Assignors 
Execution date ",E56,BB56)</f>
        <v>#VALUE!</v>
      </c>
      <c r="BD56" s="4" t="e">
        <f>MID(E56,BB56,BC56-BB56)</f>
        <v>#VALUE!</v>
      </c>
      <c r="BE56" s="4" t="e">
        <f t="shared" si="17"/>
        <v>#VALUE!</v>
      </c>
      <c r="BF56" s="4" t="e">
        <f t="shared" si="18"/>
        <v>#VALUE!</v>
      </c>
      <c r="BG56" s="4" t="e">
        <f>IF(BA56="1 Assignments Found",FIND("Assignee",E56,AV56)+LEN("Assignee"),"")</f>
        <v>#VALUE!</v>
      </c>
      <c r="BH56" s="4" t="e">
        <f>IF(BA56="1 Assignments Found",FIND("5 per page ",E56),"")</f>
        <v>#VALUE!</v>
      </c>
      <c r="BI56" s="4" t="str">
        <f t="shared" si="7"/>
        <v/>
      </c>
      <c r="BJ56" s="4">
        <f t="shared" si="8"/>
        <v>0</v>
      </c>
      <c r="BK56" s="4" t="str">
        <f t="shared" si="9"/>
        <v/>
      </c>
      <c r="BL56" s="4" t="e">
        <f t="shared" si="10"/>
        <v>#VALUE!</v>
      </c>
      <c r="BM56" s="4" t="e">
        <f t="shared" si="11"/>
        <v>#VALUE!</v>
      </c>
      <c r="BN56" s="7" t="e">
        <f t="shared" si="12"/>
        <v>#VALUE!</v>
      </c>
      <c r="BO56" s="4" t="e">
        <f t="shared" si="13"/>
        <v>#VALUE!</v>
      </c>
      <c r="BP56" s="4" t="e">
        <f t="shared" si="14"/>
        <v>#VALUE!</v>
      </c>
      <c r="BQ56" s="7" t="e">
        <f t="shared" si="4"/>
        <v>#VALUE!</v>
      </c>
    </row>
    <row r="57" spans="1:69" ht="15" customHeight="1" x14ac:dyDescent="0.3">
      <c r="A57" s="5"/>
      <c r="B57" s="5"/>
      <c r="C57" s="5"/>
      <c r="D57" s="5"/>
      <c r="F57" s="6" t="s">
        <v>17</v>
      </c>
      <c r="G57" s="4" t="e">
        <f t="shared" si="15"/>
        <v>#VALUE!</v>
      </c>
      <c r="H57" s="4" t="e">
        <f t="shared" si="16"/>
        <v>#VALUE!</v>
      </c>
      <c r="I57" s="4" t="str">
        <f t="shared" si="5"/>
        <v/>
      </c>
      <c r="J57" s="4" t="e">
        <f>CLEAN(SUBSTITUTE(MID(A57,G57,H57-G57)," ",""))</f>
        <v>#VALUE!</v>
      </c>
      <c r="K57" s="4" t="e">
        <f>FIND("Filing or 371 (c) date",A57)+LEN("Filing or 371 (c) date")</f>
        <v>#VALUE!</v>
      </c>
      <c r="L57" s="4" t="e">
        <f>FIND("Status",A57,K57)</f>
        <v>#VALUE!</v>
      </c>
      <c r="M57" s="4" t="e">
        <f>TRIM(CLEAN(MID(A57,K57,L57-K57)))</f>
        <v>#VALUE!</v>
      </c>
      <c r="N57" s="4" t="e">
        <f>FIND("Patent #",A57)+LEN("Patent #")</f>
        <v>#VALUE!</v>
      </c>
      <c r="O57" s="4" t="e">
        <f>FIND("Filing or 371 (c) date",A57)</f>
        <v>#VALUE!</v>
      </c>
      <c r="P57" s="4" t="e">
        <f>MID(A57,N57,O57-N57)</f>
        <v>#VALUE!</v>
      </c>
      <c r="Q57" s="4" t="e">
        <f t="shared" si="6"/>
        <v>#VALUE!</v>
      </c>
      <c r="R57" s="4" t="e">
        <f>CLEAN(SUBSTITUTE(MID(P57,1,FIND("open",P57)-1)," ",""))</f>
        <v>#VALUE!</v>
      </c>
      <c r="S57" s="4" t="e">
        <f>FIND("open_in_new",P57)+LEN("open_in_new")</f>
        <v>#VALUE!</v>
      </c>
      <c r="T57" s="4" t="e">
        <f>FIND("-",P57,S57)</f>
        <v>#VALUE!</v>
      </c>
      <c r="U57" s="4" t="e">
        <f>CLEAN(SUBSTITUTE(MID(P57,S57,T57-S57)," ",""))</f>
        <v>#VALUE!</v>
      </c>
      <c r="V57" s="4" t="e">
        <f>RIGHT(CLEAN(SUBSTITUTE(P57," ","")),10)</f>
        <v>#VALUE!</v>
      </c>
      <c r="W57" s="4" t="e">
        <f>FIND("Status",A57,K57)+LEN("Status")</f>
        <v>#VALUE!</v>
      </c>
      <c r="X57" s="4" t="e">
        <f>FIND("Application Data 
Documents &amp; Transactions",A57)</f>
        <v>#VALUE!</v>
      </c>
      <c r="Y57" s="4" t="e">
        <f>MID(A57,W57,(X57-11)-W57)</f>
        <v>#VALUE!</v>
      </c>
      <c r="Z57" s="4" t="e">
        <f t="shared" si="0"/>
        <v>#VALUE!</v>
      </c>
      <c r="AA57" s="4" t="e">
        <f>FIND("Earliest publication #",A57)+LEN("Earliest publication #
")</f>
        <v>#VALUE!</v>
      </c>
      <c r="AB57" s="4" t="e">
        <f>FIND("Earliest publication date",A57,AA57)</f>
        <v>#VALUE!</v>
      </c>
      <c r="AC57" s="4" t="e">
        <f>CLEAN(TRIM(MID(A57,AA57,AB57-AA57)))</f>
        <v>#VALUE!</v>
      </c>
      <c r="AD57" s="4" t="e">
        <f t="shared" si="1"/>
        <v>#VALUE!</v>
      </c>
      <c r="AE57" s="4" t="e">
        <f>FIND("Earliest publication date",A57,AA57)+LEN("Earliest publication date")</f>
        <v>#VALUE!</v>
      </c>
      <c r="AF57" s="4" t="e">
        <f>FIND("Assignee for publication",A57)</f>
        <v>#VALUE!</v>
      </c>
      <c r="AG57" s="4" t="e">
        <f>CLEAN(SUBSTITUTE(MID(A57,AE57,AF57-AE57)," ",""))</f>
        <v>#VALUE!</v>
      </c>
      <c r="AH57" s="4" t="e">
        <f>FIND("Entity status",A57)+LEN("Entity status")</f>
        <v>#VALUE!</v>
      </c>
      <c r="AI57" s="4" t="e">
        <f>FIND("Earliest publication #",A57,AH57)</f>
        <v>#VALUE!</v>
      </c>
      <c r="AJ57" s="4" t="e">
        <f>CLEAN(TRIM(MID(A57,AH57,AI57-AH57)))</f>
        <v>#VALUE!</v>
      </c>
      <c r="AK57" s="4" t="e">
        <f>FIND("Applicants",A57)+LEN("Applicants")</f>
        <v>#VALUE!</v>
      </c>
      <c r="AL57" s="4" t="e">
        <f>FIND("United States Patent and Trademark Office 
United States Patent and Trademark Office 
 Browse By Topic",A57,AK57)</f>
        <v>#VALUE!</v>
      </c>
      <c r="AM57" s="4" t="e">
        <f>TRIM(CLEAN(MID(A57,AK57,AL57-AK57)))</f>
        <v>#VALUE!</v>
      </c>
      <c r="AN57" s="4" t="e">
        <f>FIND("Assignee for publication",A57)+LEN("Assignee for publication")</f>
        <v>#VALUE!</v>
      </c>
      <c r="AO57" s="4" t="e">
        <f>FIND("Confirmation #",A57,AN57)</f>
        <v>#VALUE!</v>
      </c>
      <c r="AP57" s="4" t="e">
        <f>MID(A57,AN57,AO57-AN57)</f>
        <v>#VALUE!</v>
      </c>
      <c r="AQ57" s="4" t="e">
        <f>FIND("Inventors",A57)+LEN("Inventors")</f>
        <v>#VALUE!</v>
      </c>
      <c r="AR57" s="4" t="e">
        <f>FIND("Applicants",A57,AQ57)</f>
        <v>#VALUE!</v>
      </c>
      <c r="AS57" s="4" t="e">
        <f>FIND("Show all inventors",A57)</f>
        <v>#VALUE!</v>
      </c>
      <c r="AT57" s="4" t="str">
        <f>IFERROR(MID(A57,AS57,24),"")</f>
        <v/>
      </c>
      <c r="AU57" s="7" t="e">
        <f>CLEAN(TRIM(MID(A57,AQ57,AR57-AQ57)))</f>
        <v>#VALUE!</v>
      </c>
      <c r="AV57" s="4" t="e">
        <f>FIND("Assignments found",E57)-3</f>
        <v>#VALUE!</v>
      </c>
      <c r="AW57" s="4" t="e">
        <f>FIND("Application #",E57)+LEN("Application #")</f>
        <v>#VALUE!</v>
      </c>
      <c r="AX57" s="4" t="e">
        <f>FIND("Confirmation #",E57)</f>
        <v>#VALUE!</v>
      </c>
      <c r="AY57" s="4" t="e">
        <f>CLEAN(SUBSTITUTE(MID(E57,AW57,AX57-AW57)," ",""))</f>
        <v>#VALUE!</v>
      </c>
      <c r="AZ57" s="3" t="e">
        <f>AY57=J57</f>
        <v>#VALUE!</v>
      </c>
      <c r="BA57" s="4" t="e">
        <f>TRIM(CLEAN(MID(E57,AV57,LEN("11 Assignments found"))))</f>
        <v>#VALUE!</v>
      </c>
      <c r="BB57" s="4" t="e">
        <f>FIND("Conveyance ",E57)+LEN("Conveyance ")</f>
        <v>#VALUE!</v>
      </c>
      <c r="BC57" s="4" t="e">
        <f>FIND("Assignors 
Execution date ",E57,BB57)</f>
        <v>#VALUE!</v>
      </c>
      <c r="BD57" s="4" t="e">
        <f>MID(E57,BB57,BC57-BB57)</f>
        <v>#VALUE!</v>
      </c>
      <c r="BE57" s="4" t="e">
        <f t="shared" si="17"/>
        <v>#VALUE!</v>
      </c>
      <c r="BF57" s="4" t="e">
        <f t="shared" si="18"/>
        <v>#VALUE!</v>
      </c>
      <c r="BG57" s="4" t="e">
        <f>IF(BA57="1 Assignments Found",FIND("Assignee",E57,AV57)+LEN("Assignee"),"")</f>
        <v>#VALUE!</v>
      </c>
      <c r="BH57" s="4" t="e">
        <f>IF(BA57="1 Assignments Found",FIND("5 per page ",E57),"")</f>
        <v>#VALUE!</v>
      </c>
      <c r="BI57" s="4" t="str">
        <f t="shared" si="7"/>
        <v/>
      </c>
      <c r="BJ57" s="4">
        <f t="shared" si="8"/>
        <v>0</v>
      </c>
      <c r="BK57" s="4" t="str">
        <f t="shared" si="9"/>
        <v/>
      </c>
      <c r="BL57" s="4" t="e">
        <f t="shared" si="10"/>
        <v>#VALUE!</v>
      </c>
      <c r="BM57" s="4" t="e">
        <f t="shared" si="11"/>
        <v>#VALUE!</v>
      </c>
      <c r="BN57" s="7" t="e">
        <f t="shared" si="12"/>
        <v>#VALUE!</v>
      </c>
      <c r="BO57" s="4" t="e">
        <f t="shared" si="13"/>
        <v>#VALUE!</v>
      </c>
      <c r="BP57" s="4" t="e">
        <f t="shared" si="14"/>
        <v>#VALUE!</v>
      </c>
      <c r="BQ57" s="7" t="e">
        <f t="shared" si="4"/>
        <v>#VALUE!</v>
      </c>
    </row>
    <row r="58" spans="1:69" ht="15" customHeight="1" x14ac:dyDescent="0.3">
      <c r="A58" s="5"/>
      <c r="B58" s="5"/>
      <c r="C58" s="5"/>
      <c r="D58" s="5"/>
      <c r="F58" s="6" t="s">
        <v>17</v>
      </c>
      <c r="G58" s="4" t="e">
        <f t="shared" si="15"/>
        <v>#VALUE!</v>
      </c>
      <c r="H58" s="4" t="e">
        <f t="shared" si="16"/>
        <v>#VALUE!</v>
      </c>
      <c r="I58" s="4" t="str">
        <f t="shared" si="5"/>
        <v/>
      </c>
      <c r="J58" s="4" t="e">
        <f>CLEAN(SUBSTITUTE(MID(A58,G58,H58-G58)," ",""))</f>
        <v>#VALUE!</v>
      </c>
      <c r="K58" s="4" t="e">
        <f>FIND("Filing or 371 (c) date",A58)+LEN("Filing or 371 (c) date")</f>
        <v>#VALUE!</v>
      </c>
      <c r="L58" s="4" t="e">
        <f>FIND("Status",A58,K58)</f>
        <v>#VALUE!</v>
      </c>
      <c r="M58" s="4" t="e">
        <f>TRIM(CLEAN(MID(A58,K58,L58-K58)))</f>
        <v>#VALUE!</v>
      </c>
      <c r="N58" s="4" t="e">
        <f>FIND("Patent #",A58)+LEN("Patent #")</f>
        <v>#VALUE!</v>
      </c>
      <c r="O58" s="4" t="e">
        <f>FIND("Filing or 371 (c) date",A58)</f>
        <v>#VALUE!</v>
      </c>
      <c r="P58" s="4" t="e">
        <f>MID(A58,N58,O58-N58)</f>
        <v>#VALUE!</v>
      </c>
      <c r="Q58" s="4" t="e">
        <f t="shared" si="6"/>
        <v>#VALUE!</v>
      </c>
      <c r="R58" s="4" t="e">
        <f>CLEAN(SUBSTITUTE(MID(P58,1,FIND("open",P58)-1)," ",""))</f>
        <v>#VALUE!</v>
      </c>
      <c r="S58" s="4" t="e">
        <f>FIND("open_in_new",P58)+LEN("open_in_new")</f>
        <v>#VALUE!</v>
      </c>
      <c r="T58" s="4" t="e">
        <f>FIND("-",P58,S58)</f>
        <v>#VALUE!</v>
      </c>
      <c r="U58" s="4" t="e">
        <f>CLEAN(SUBSTITUTE(MID(P58,S58,T58-S58)," ",""))</f>
        <v>#VALUE!</v>
      </c>
      <c r="V58" s="4" t="e">
        <f>RIGHT(CLEAN(SUBSTITUTE(P58," ","")),10)</f>
        <v>#VALUE!</v>
      </c>
      <c r="W58" s="4" t="e">
        <f>FIND("Status",A58,K58)+LEN("Status")</f>
        <v>#VALUE!</v>
      </c>
      <c r="X58" s="4" t="e">
        <f>FIND("Application Data 
Documents &amp; Transactions",A58)</f>
        <v>#VALUE!</v>
      </c>
      <c r="Y58" s="4" t="e">
        <f>MID(A58,W58,(X58-11)-W58)</f>
        <v>#VALUE!</v>
      </c>
      <c r="Z58" s="4" t="e">
        <f t="shared" si="0"/>
        <v>#VALUE!</v>
      </c>
      <c r="AA58" s="4" t="e">
        <f>FIND("Earliest publication #",A58)+LEN("Earliest publication #
")</f>
        <v>#VALUE!</v>
      </c>
      <c r="AB58" s="4" t="e">
        <f>FIND("Earliest publication date",A58,AA58)</f>
        <v>#VALUE!</v>
      </c>
      <c r="AC58" s="4" t="e">
        <f>CLEAN(TRIM(MID(A58,AA58,AB58-AA58)))</f>
        <v>#VALUE!</v>
      </c>
      <c r="AD58" s="4" t="e">
        <f t="shared" si="1"/>
        <v>#VALUE!</v>
      </c>
      <c r="AE58" s="4" t="e">
        <f>FIND("Earliest publication date",A58,AA58)+LEN("Earliest publication date")</f>
        <v>#VALUE!</v>
      </c>
      <c r="AF58" s="4" t="e">
        <f>FIND("Assignee for publication",A58)</f>
        <v>#VALUE!</v>
      </c>
      <c r="AG58" s="4" t="e">
        <f>CLEAN(SUBSTITUTE(MID(A58,AE58,AF58-AE58)," ",""))</f>
        <v>#VALUE!</v>
      </c>
      <c r="AH58" s="4" t="e">
        <f>FIND("Entity status",A58)+LEN("Entity status")</f>
        <v>#VALUE!</v>
      </c>
      <c r="AI58" s="4" t="e">
        <f>FIND("Earliest publication #",A58,AH58)</f>
        <v>#VALUE!</v>
      </c>
      <c r="AJ58" s="4" t="e">
        <f>CLEAN(TRIM(MID(A58,AH58,AI58-AH58)))</f>
        <v>#VALUE!</v>
      </c>
      <c r="AK58" s="4" t="e">
        <f>FIND("Applicants",A58)+LEN("Applicants")</f>
        <v>#VALUE!</v>
      </c>
      <c r="AL58" s="4" t="e">
        <f>FIND("United States Patent and Trademark Office 
United States Patent and Trademark Office 
 Browse By Topic",A58,AK58)</f>
        <v>#VALUE!</v>
      </c>
      <c r="AM58" s="4" t="e">
        <f>TRIM(CLEAN(MID(A58,AK58,AL58-AK58)))</f>
        <v>#VALUE!</v>
      </c>
      <c r="AN58" s="4" t="e">
        <f>FIND("Assignee for publication",A58)+LEN("Assignee for publication")</f>
        <v>#VALUE!</v>
      </c>
      <c r="AO58" s="4" t="e">
        <f>FIND("Confirmation #",A58,AN58)</f>
        <v>#VALUE!</v>
      </c>
      <c r="AP58" s="4" t="e">
        <f>MID(A58,AN58,AO58-AN58)</f>
        <v>#VALUE!</v>
      </c>
      <c r="AQ58" s="4" t="e">
        <f>FIND("Inventors",A58)+LEN("Inventors")</f>
        <v>#VALUE!</v>
      </c>
      <c r="AR58" s="4" t="e">
        <f>FIND("Applicants",A58,AQ58)</f>
        <v>#VALUE!</v>
      </c>
      <c r="AS58" s="4" t="e">
        <f>FIND("Show all inventors",A58)</f>
        <v>#VALUE!</v>
      </c>
      <c r="AT58" s="4" t="str">
        <f>IFERROR(MID(A58,AS58,24),"")</f>
        <v/>
      </c>
      <c r="AU58" s="7" t="e">
        <f>CLEAN(TRIM(MID(A58,AQ58,AR58-AQ58)))</f>
        <v>#VALUE!</v>
      </c>
      <c r="AV58" s="4" t="e">
        <f>FIND("Assignments found",E58)-3</f>
        <v>#VALUE!</v>
      </c>
      <c r="AW58" s="4" t="e">
        <f>FIND("Application #",E58)+LEN("Application #")</f>
        <v>#VALUE!</v>
      </c>
      <c r="AX58" s="4" t="e">
        <f>FIND("Confirmation #",E58)</f>
        <v>#VALUE!</v>
      </c>
      <c r="AY58" s="4" t="e">
        <f>CLEAN(SUBSTITUTE(MID(E58,AW58,AX58-AW58)," ",""))</f>
        <v>#VALUE!</v>
      </c>
      <c r="AZ58" s="3" t="e">
        <f>AY58=J58</f>
        <v>#VALUE!</v>
      </c>
      <c r="BA58" s="4" t="e">
        <f>TRIM(CLEAN(MID(E58,AV58,LEN("11 Assignments found"))))</f>
        <v>#VALUE!</v>
      </c>
      <c r="BB58" s="4" t="e">
        <f>FIND("Conveyance ",E58)+LEN("Conveyance ")</f>
        <v>#VALUE!</v>
      </c>
      <c r="BC58" s="4" t="e">
        <f>FIND("Assignors 
Execution date ",E58,BB58)</f>
        <v>#VALUE!</v>
      </c>
      <c r="BD58" s="4" t="e">
        <f>MID(E58,BB58,BC58-BB58)</f>
        <v>#VALUE!</v>
      </c>
      <c r="BE58" s="4" t="e">
        <f t="shared" si="17"/>
        <v>#VALUE!</v>
      </c>
      <c r="BF58" s="4" t="e">
        <f t="shared" si="18"/>
        <v>#VALUE!</v>
      </c>
      <c r="BG58" s="4" t="e">
        <f>IF(BA58="1 Assignments Found",FIND("Assignee",E58,AV58)+LEN("Assignee"),"")</f>
        <v>#VALUE!</v>
      </c>
      <c r="BH58" s="4" t="e">
        <f>IF(BA58="1 Assignments Found",FIND("5 per page ",E58),"")</f>
        <v>#VALUE!</v>
      </c>
      <c r="BI58" s="4" t="str">
        <f t="shared" si="7"/>
        <v/>
      </c>
      <c r="BJ58" s="4">
        <f t="shared" si="8"/>
        <v>0</v>
      </c>
      <c r="BK58" s="4" t="str">
        <f t="shared" si="9"/>
        <v/>
      </c>
      <c r="BL58" s="4" t="e">
        <f t="shared" si="10"/>
        <v>#VALUE!</v>
      </c>
      <c r="BM58" s="4" t="e">
        <f t="shared" si="11"/>
        <v>#VALUE!</v>
      </c>
      <c r="BN58" s="7" t="e">
        <f t="shared" si="12"/>
        <v>#VALUE!</v>
      </c>
      <c r="BO58" s="4" t="e">
        <f t="shared" si="13"/>
        <v>#VALUE!</v>
      </c>
      <c r="BP58" s="4" t="e">
        <f t="shared" si="14"/>
        <v>#VALUE!</v>
      </c>
      <c r="BQ58" s="7" t="e">
        <f t="shared" si="4"/>
        <v>#VALUE!</v>
      </c>
    </row>
    <row r="59" spans="1:69" ht="15" customHeight="1" x14ac:dyDescent="0.3">
      <c r="A59" s="5"/>
      <c r="B59" s="5"/>
      <c r="C59" s="5"/>
      <c r="D59" s="5"/>
      <c r="F59" s="6" t="s">
        <v>17</v>
      </c>
      <c r="G59" s="4" t="e">
        <f t="shared" si="15"/>
        <v>#VALUE!</v>
      </c>
      <c r="H59" s="4" t="e">
        <f t="shared" si="16"/>
        <v>#VALUE!</v>
      </c>
      <c r="I59" s="4" t="str">
        <f t="shared" si="5"/>
        <v/>
      </c>
      <c r="J59" s="4" t="e">
        <f>CLEAN(SUBSTITUTE(MID(A59,G59,H59-G59)," ",""))</f>
        <v>#VALUE!</v>
      </c>
      <c r="K59" s="4" t="e">
        <f>FIND("Filing or 371 (c) date",A59)+LEN("Filing or 371 (c) date")</f>
        <v>#VALUE!</v>
      </c>
      <c r="L59" s="4" t="e">
        <f>FIND("Status",A59,K59)</f>
        <v>#VALUE!</v>
      </c>
      <c r="M59" s="4" t="e">
        <f>TRIM(CLEAN(MID(A59,K59,L59-K59)))</f>
        <v>#VALUE!</v>
      </c>
      <c r="N59" s="4" t="e">
        <f>FIND("Patent #",A59)+LEN("Patent #")</f>
        <v>#VALUE!</v>
      </c>
      <c r="O59" s="4" t="e">
        <f>FIND("Filing or 371 (c) date",A59)</f>
        <v>#VALUE!</v>
      </c>
      <c r="P59" s="4" t="e">
        <f>MID(A59,N59,O59-N59)</f>
        <v>#VALUE!</v>
      </c>
      <c r="Q59" s="4" t="e">
        <f t="shared" si="6"/>
        <v>#VALUE!</v>
      </c>
      <c r="R59" s="4" t="e">
        <f>CLEAN(SUBSTITUTE(MID(P59,1,FIND("open",P59)-1)," ",""))</f>
        <v>#VALUE!</v>
      </c>
      <c r="S59" s="4" t="e">
        <f>FIND("open_in_new",P59)+LEN("open_in_new")</f>
        <v>#VALUE!</v>
      </c>
      <c r="T59" s="4" t="e">
        <f>FIND("-",P59,S59)</f>
        <v>#VALUE!</v>
      </c>
      <c r="U59" s="4" t="e">
        <f>CLEAN(SUBSTITUTE(MID(P59,S59,T59-S59)," ",""))</f>
        <v>#VALUE!</v>
      </c>
      <c r="V59" s="4" t="e">
        <f>RIGHT(CLEAN(SUBSTITUTE(P59," ","")),10)</f>
        <v>#VALUE!</v>
      </c>
      <c r="W59" s="4" t="e">
        <f>FIND("Status",A59,K59)+LEN("Status")</f>
        <v>#VALUE!</v>
      </c>
      <c r="X59" s="4" t="e">
        <f>FIND("Application Data 
Documents &amp; Transactions",A59)</f>
        <v>#VALUE!</v>
      </c>
      <c r="Y59" s="4" t="e">
        <f>MID(A59,W59,(X59-11)-W59)</f>
        <v>#VALUE!</v>
      </c>
      <c r="Z59" s="4" t="e">
        <f t="shared" si="0"/>
        <v>#VALUE!</v>
      </c>
      <c r="AA59" s="4" t="e">
        <f>FIND("Earliest publication #",A59)+LEN("Earliest publication #
")</f>
        <v>#VALUE!</v>
      </c>
      <c r="AB59" s="4" t="e">
        <f>FIND("Earliest publication date",A59,AA59)</f>
        <v>#VALUE!</v>
      </c>
      <c r="AC59" s="4" t="e">
        <f>CLEAN(TRIM(MID(A59,AA59,AB59-AA59)))</f>
        <v>#VALUE!</v>
      </c>
      <c r="AD59" s="4" t="e">
        <f t="shared" si="1"/>
        <v>#VALUE!</v>
      </c>
      <c r="AE59" s="4" t="e">
        <f>FIND("Earliest publication date",A59,AA59)+LEN("Earliest publication date")</f>
        <v>#VALUE!</v>
      </c>
      <c r="AF59" s="4" t="e">
        <f>FIND("Assignee for publication",A59)</f>
        <v>#VALUE!</v>
      </c>
      <c r="AG59" s="4" t="e">
        <f>CLEAN(SUBSTITUTE(MID(A59,AE59,AF59-AE59)," ",""))</f>
        <v>#VALUE!</v>
      </c>
      <c r="AH59" s="4" t="e">
        <f>FIND("Entity status",A59)+LEN("Entity status")</f>
        <v>#VALUE!</v>
      </c>
      <c r="AI59" s="4" t="e">
        <f>FIND("Earliest publication #",A59,AH59)</f>
        <v>#VALUE!</v>
      </c>
      <c r="AJ59" s="4" t="e">
        <f>CLEAN(TRIM(MID(A59,AH59,AI59-AH59)))</f>
        <v>#VALUE!</v>
      </c>
      <c r="AK59" s="4" t="e">
        <f>FIND("Applicants",A59)+LEN("Applicants")</f>
        <v>#VALUE!</v>
      </c>
      <c r="AL59" s="4" t="e">
        <f>FIND("United States Patent and Trademark Office 
United States Patent and Trademark Office 
 Browse By Topic",A59,AK59)</f>
        <v>#VALUE!</v>
      </c>
      <c r="AM59" s="4" t="e">
        <f>TRIM(CLEAN(MID(A59,AK59,AL59-AK59)))</f>
        <v>#VALUE!</v>
      </c>
      <c r="AN59" s="4" t="e">
        <f>FIND("Assignee for publication",A59)+LEN("Assignee for publication")</f>
        <v>#VALUE!</v>
      </c>
      <c r="AO59" s="4" t="e">
        <f>FIND("Confirmation #",A59,AN59)</f>
        <v>#VALUE!</v>
      </c>
      <c r="AP59" s="4" t="e">
        <f>MID(A59,AN59,AO59-AN59)</f>
        <v>#VALUE!</v>
      </c>
      <c r="AQ59" s="4" t="e">
        <f>FIND("Inventors",A59)+LEN("Inventors")</f>
        <v>#VALUE!</v>
      </c>
      <c r="AR59" s="4" t="e">
        <f>FIND("Applicants",A59,AQ59)</f>
        <v>#VALUE!</v>
      </c>
      <c r="AS59" s="4" t="e">
        <f>FIND("Show all inventors",A59)</f>
        <v>#VALUE!</v>
      </c>
      <c r="AT59" s="4" t="str">
        <f>IFERROR(MID(A59,AS59,24),"")</f>
        <v/>
      </c>
      <c r="AU59" s="7" t="e">
        <f>CLEAN(TRIM(MID(A59,AQ59,AR59-AQ59)))</f>
        <v>#VALUE!</v>
      </c>
      <c r="AV59" s="4" t="e">
        <f>FIND("Assignments found",E59)-3</f>
        <v>#VALUE!</v>
      </c>
      <c r="AW59" s="4" t="e">
        <f>FIND("Application #",E59)+LEN("Application #")</f>
        <v>#VALUE!</v>
      </c>
      <c r="AX59" s="4" t="e">
        <f>FIND("Confirmation #",E59)</f>
        <v>#VALUE!</v>
      </c>
      <c r="AY59" s="4" t="e">
        <f>CLEAN(SUBSTITUTE(MID(E59,AW59,AX59-AW59)," ",""))</f>
        <v>#VALUE!</v>
      </c>
      <c r="AZ59" s="3" t="e">
        <f>AY59=J59</f>
        <v>#VALUE!</v>
      </c>
      <c r="BA59" s="4" t="e">
        <f>TRIM(CLEAN(MID(E59,AV59,LEN("11 Assignments found"))))</f>
        <v>#VALUE!</v>
      </c>
      <c r="BB59" s="4" t="e">
        <f>FIND("Conveyance ",E59)+LEN("Conveyance ")</f>
        <v>#VALUE!</v>
      </c>
      <c r="BC59" s="4" t="e">
        <f>FIND("Assignors 
Execution date ",E59,BB59)</f>
        <v>#VALUE!</v>
      </c>
      <c r="BD59" s="4" t="e">
        <f>MID(E59,BB59,BC59-BB59)</f>
        <v>#VALUE!</v>
      </c>
      <c r="BE59" s="4" t="e">
        <f t="shared" si="17"/>
        <v>#VALUE!</v>
      </c>
      <c r="BF59" s="4" t="e">
        <f t="shared" si="18"/>
        <v>#VALUE!</v>
      </c>
      <c r="BG59" s="4" t="e">
        <f>IF(BA59="1 Assignments Found",FIND("Assignee",E59,AV59)+LEN("Assignee"),"")</f>
        <v>#VALUE!</v>
      </c>
      <c r="BH59" s="4" t="e">
        <f>IF(BA59="1 Assignments Found",FIND("5 per page ",E59),"")</f>
        <v>#VALUE!</v>
      </c>
      <c r="BI59" s="4" t="str">
        <f t="shared" si="7"/>
        <v/>
      </c>
      <c r="BJ59" s="4">
        <f t="shared" si="8"/>
        <v>0</v>
      </c>
      <c r="BK59" s="4" t="str">
        <f t="shared" si="9"/>
        <v/>
      </c>
      <c r="BL59" s="4" t="e">
        <f t="shared" si="10"/>
        <v>#VALUE!</v>
      </c>
      <c r="BM59" s="4" t="e">
        <f t="shared" si="11"/>
        <v>#VALUE!</v>
      </c>
      <c r="BN59" s="7" t="e">
        <f t="shared" si="12"/>
        <v>#VALUE!</v>
      </c>
      <c r="BO59" s="4" t="e">
        <f t="shared" si="13"/>
        <v>#VALUE!</v>
      </c>
      <c r="BP59" s="4" t="e">
        <f t="shared" si="14"/>
        <v>#VALUE!</v>
      </c>
      <c r="BQ59" s="7" t="e">
        <f t="shared" si="4"/>
        <v>#VALUE!</v>
      </c>
    </row>
    <row r="60" spans="1:69" ht="15" customHeight="1" x14ac:dyDescent="0.3">
      <c r="A60" s="5"/>
      <c r="B60" s="5"/>
      <c r="C60" s="5"/>
      <c r="D60" s="5"/>
      <c r="F60" s="6" t="s">
        <v>17</v>
      </c>
      <c r="G60" s="4" t="e">
        <f t="shared" si="15"/>
        <v>#VALUE!</v>
      </c>
      <c r="H60" s="4" t="e">
        <f t="shared" si="16"/>
        <v>#VALUE!</v>
      </c>
      <c r="I60" s="4" t="str">
        <f t="shared" si="5"/>
        <v/>
      </c>
      <c r="J60" s="4" t="e">
        <f>CLEAN(SUBSTITUTE(MID(A60,G60,H60-G60)," ",""))</f>
        <v>#VALUE!</v>
      </c>
      <c r="K60" s="4" t="e">
        <f>FIND("Filing or 371 (c) date",A60)+LEN("Filing or 371 (c) date")</f>
        <v>#VALUE!</v>
      </c>
      <c r="L60" s="4" t="e">
        <f>FIND("Status",A60,K60)</f>
        <v>#VALUE!</v>
      </c>
      <c r="M60" s="4" t="e">
        <f>TRIM(CLEAN(MID(A60,K60,L60-K60)))</f>
        <v>#VALUE!</v>
      </c>
      <c r="N60" s="4" t="e">
        <f>FIND("Patent #",A60)+LEN("Patent #")</f>
        <v>#VALUE!</v>
      </c>
      <c r="O60" s="4" t="e">
        <f>FIND("Filing or 371 (c) date",A60)</f>
        <v>#VALUE!</v>
      </c>
      <c r="P60" s="4" t="e">
        <f>MID(A60,N60,O60-N60)</f>
        <v>#VALUE!</v>
      </c>
      <c r="Q60" s="4" t="e">
        <f t="shared" si="6"/>
        <v>#VALUE!</v>
      </c>
      <c r="R60" s="4" t="e">
        <f>CLEAN(SUBSTITUTE(MID(P60,1,FIND("open",P60)-1)," ",""))</f>
        <v>#VALUE!</v>
      </c>
      <c r="S60" s="4" t="e">
        <f>FIND("open_in_new",P60)+LEN("open_in_new")</f>
        <v>#VALUE!</v>
      </c>
      <c r="T60" s="4" t="e">
        <f>FIND("-",P60,S60)</f>
        <v>#VALUE!</v>
      </c>
      <c r="U60" s="4" t="e">
        <f>CLEAN(SUBSTITUTE(MID(P60,S60,T60-S60)," ",""))</f>
        <v>#VALUE!</v>
      </c>
      <c r="V60" s="4" t="e">
        <f>RIGHT(CLEAN(SUBSTITUTE(P60," ","")),10)</f>
        <v>#VALUE!</v>
      </c>
      <c r="W60" s="4" t="e">
        <f>FIND("Status",A60,K60)+LEN("Status")</f>
        <v>#VALUE!</v>
      </c>
      <c r="X60" s="4" t="e">
        <f>FIND("Application Data 
Documents &amp; Transactions",A60)</f>
        <v>#VALUE!</v>
      </c>
      <c r="Y60" s="4" t="e">
        <f>MID(A60,W60,(X60-11)-W60)</f>
        <v>#VALUE!</v>
      </c>
      <c r="Z60" s="4" t="e">
        <f t="shared" si="0"/>
        <v>#VALUE!</v>
      </c>
      <c r="AA60" s="4" t="e">
        <f>FIND("Earliest publication #",A60)+LEN("Earliest publication #
")</f>
        <v>#VALUE!</v>
      </c>
      <c r="AB60" s="4" t="e">
        <f>FIND("Earliest publication date",A60,AA60)</f>
        <v>#VALUE!</v>
      </c>
      <c r="AC60" s="4" t="e">
        <f>CLEAN(TRIM(MID(A60,AA60,AB60-AA60)))</f>
        <v>#VALUE!</v>
      </c>
      <c r="AD60" s="4" t="e">
        <f t="shared" si="1"/>
        <v>#VALUE!</v>
      </c>
      <c r="AE60" s="4" t="e">
        <f>FIND("Earliest publication date",A60,AA60)+LEN("Earliest publication date")</f>
        <v>#VALUE!</v>
      </c>
      <c r="AF60" s="4" t="e">
        <f>FIND("Assignee for publication",A60)</f>
        <v>#VALUE!</v>
      </c>
      <c r="AG60" s="4" t="e">
        <f>CLEAN(SUBSTITUTE(MID(A60,AE60,AF60-AE60)," ",""))</f>
        <v>#VALUE!</v>
      </c>
      <c r="AH60" s="4" t="e">
        <f>FIND("Entity status",A60)+LEN("Entity status")</f>
        <v>#VALUE!</v>
      </c>
      <c r="AI60" s="4" t="e">
        <f>FIND("Earliest publication #",A60,AH60)</f>
        <v>#VALUE!</v>
      </c>
      <c r="AJ60" s="4" t="e">
        <f>CLEAN(TRIM(MID(A60,AH60,AI60-AH60)))</f>
        <v>#VALUE!</v>
      </c>
      <c r="AK60" s="4" t="e">
        <f>FIND("Applicants",A60)+LEN("Applicants")</f>
        <v>#VALUE!</v>
      </c>
      <c r="AL60" s="4" t="e">
        <f>FIND("United States Patent and Trademark Office 
United States Patent and Trademark Office 
 Browse By Topic",A60,AK60)</f>
        <v>#VALUE!</v>
      </c>
      <c r="AM60" s="4" t="e">
        <f>TRIM(CLEAN(MID(A60,AK60,AL60-AK60)))</f>
        <v>#VALUE!</v>
      </c>
      <c r="AN60" s="4" t="e">
        <f>FIND("Assignee for publication",A60)+LEN("Assignee for publication")</f>
        <v>#VALUE!</v>
      </c>
      <c r="AO60" s="4" t="e">
        <f>FIND("Confirmation #",A60,AN60)</f>
        <v>#VALUE!</v>
      </c>
      <c r="AP60" s="4" t="e">
        <f>MID(A60,AN60,AO60-AN60)</f>
        <v>#VALUE!</v>
      </c>
      <c r="AQ60" s="4" t="e">
        <f>FIND("Inventors",A60)+LEN("Inventors")</f>
        <v>#VALUE!</v>
      </c>
      <c r="AR60" s="4" t="e">
        <f>FIND("Applicants",A60,AQ60)</f>
        <v>#VALUE!</v>
      </c>
      <c r="AS60" s="4" t="e">
        <f>FIND("Show all inventors",A60)</f>
        <v>#VALUE!</v>
      </c>
      <c r="AT60" s="4" t="str">
        <f>IFERROR(MID(A60,AS60,24),"")</f>
        <v/>
      </c>
      <c r="AU60" s="7" t="e">
        <f>CLEAN(TRIM(MID(A60,AQ60,AR60-AQ60)))</f>
        <v>#VALUE!</v>
      </c>
      <c r="AV60" s="4" t="e">
        <f>FIND("Assignments found",E60)-3</f>
        <v>#VALUE!</v>
      </c>
      <c r="AW60" s="4" t="e">
        <f>FIND("Application #",E60)+LEN("Application #")</f>
        <v>#VALUE!</v>
      </c>
      <c r="AX60" s="4" t="e">
        <f>FIND("Confirmation #",E60)</f>
        <v>#VALUE!</v>
      </c>
      <c r="AY60" s="4" t="e">
        <f>CLEAN(SUBSTITUTE(MID(E60,AW60,AX60-AW60)," ",""))</f>
        <v>#VALUE!</v>
      </c>
      <c r="AZ60" s="3" t="e">
        <f>AY60=J60</f>
        <v>#VALUE!</v>
      </c>
      <c r="BA60" s="4" t="e">
        <f>TRIM(CLEAN(MID(E60,AV60,LEN("11 Assignments found"))))</f>
        <v>#VALUE!</v>
      </c>
      <c r="BB60" s="4" t="e">
        <f>FIND("Conveyance ",E60)+LEN("Conveyance ")</f>
        <v>#VALUE!</v>
      </c>
      <c r="BC60" s="4" t="e">
        <f>FIND("Assignors 
Execution date ",E60,BB60)</f>
        <v>#VALUE!</v>
      </c>
      <c r="BD60" s="4" t="e">
        <f>MID(E60,BB60,BC60-BB60)</f>
        <v>#VALUE!</v>
      </c>
      <c r="BE60" s="4" t="e">
        <f t="shared" si="17"/>
        <v>#VALUE!</v>
      </c>
      <c r="BF60" s="4" t="e">
        <f t="shared" si="18"/>
        <v>#VALUE!</v>
      </c>
      <c r="BG60" s="4" t="e">
        <f>IF(BA60="1 Assignments Found",FIND("Assignee",E60,AV60)+LEN("Assignee"),"")</f>
        <v>#VALUE!</v>
      </c>
      <c r="BH60" s="4" t="e">
        <f>IF(BA60="1 Assignments Found",FIND("5 per page ",E60),"")</f>
        <v>#VALUE!</v>
      </c>
      <c r="BI60" s="4" t="str">
        <f t="shared" si="7"/>
        <v/>
      </c>
      <c r="BJ60" s="4">
        <f t="shared" si="8"/>
        <v>0</v>
      </c>
      <c r="BK60" s="4" t="str">
        <f t="shared" si="9"/>
        <v/>
      </c>
      <c r="BL60" s="4" t="e">
        <f t="shared" si="10"/>
        <v>#VALUE!</v>
      </c>
      <c r="BM60" s="4" t="e">
        <f t="shared" si="11"/>
        <v>#VALUE!</v>
      </c>
      <c r="BN60" s="7" t="e">
        <f t="shared" si="12"/>
        <v>#VALUE!</v>
      </c>
      <c r="BO60" s="4" t="e">
        <f t="shared" si="13"/>
        <v>#VALUE!</v>
      </c>
      <c r="BP60" s="4" t="e">
        <f t="shared" si="14"/>
        <v>#VALUE!</v>
      </c>
      <c r="BQ60" s="7" t="e">
        <f t="shared" si="4"/>
        <v>#VALUE!</v>
      </c>
    </row>
    <row r="61" spans="1:69" ht="15" customHeight="1" x14ac:dyDescent="0.3">
      <c r="A61" s="5"/>
      <c r="B61" s="5"/>
      <c r="C61" s="5"/>
      <c r="D61" s="5"/>
      <c r="F61" s="6" t="s">
        <v>17</v>
      </c>
      <c r="G61" s="4" t="e">
        <f t="shared" si="15"/>
        <v>#VALUE!</v>
      </c>
      <c r="H61" s="4" t="e">
        <f t="shared" si="16"/>
        <v>#VALUE!</v>
      </c>
      <c r="I61" s="4" t="str">
        <f t="shared" si="5"/>
        <v/>
      </c>
      <c r="J61" s="4" t="e">
        <f>CLEAN(SUBSTITUTE(MID(A61,G61,H61-G61)," ",""))</f>
        <v>#VALUE!</v>
      </c>
      <c r="K61" s="4" t="e">
        <f>FIND("Filing or 371 (c) date",A61)+LEN("Filing or 371 (c) date")</f>
        <v>#VALUE!</v>
      </c>
      <c r="L61" s="4" t="e">
        <f>FIND("Status",A61,K61)</f>
        <v>#VALUE!</v>
      </c>
      <c r="M61" s="4" t="e">
        <f>TRIM(CLEAN(MID(A61,K61,L61-K61)))</f>
        <v>#VALUE!</v>
      </c>
      <c r="N61" s="4" t="e">
        <f>FIND("Patent #",A61)+LEN("Patent #")</f>
        <v>#VALUE!</v>
      </c>
      <c r="O61" s="4" t="e">
        <f>FIND("Filing or 371 (c) date",A61)</f>
        <v>#VALUE!</v>
      </c>
      <c r="P61" s="4" t="e">
        <f>MID(A61,N61,O61-N61)</f>
        <v>#VALUE!</v>
      </c>
      <c r="Q61" s="4" t="e">
        <f t="shared" si="6"/>
        <v>#VALUE!</v>
      </c>
      <c r="R61" s="4" t="e">
        <f>CLEAN(SUBSTITUTE(MID(P61,1,FIND("open",P61)-1)," ",""))</f>
        <v>#VALUE!</v>
      </c>
      <c r="S61" s="4" t="e">
        <f>FIND("open_in_new",P61)+LEN("open_in_new")</f>
        <v>#VALUE!</v>
      </c>
      <c r="T61" s="4" t="e">
        <f>FIND("-",P61,S61)</f>
        <v>#VALUE!</v>
      </c>
      <c r="U61" s="4" t="e">
        <f>CLEAN(SUBSTITUTE(MID(P61,S61,T61-S61)," ",""))</f>
        <v>#VALUE!</v>
      </c>
      <c r="V61" s="4" t="e">
        <f>RIGHT(CLEAN(SUBSTITUTE(P61," ","")),10)</f>
        <v>#VALUE!</v>
      </c>
      <c r="W61" s="4" t="e">
        <f>FIND("Status",A61,K61)+LEN("Status")</f>
        <v>#VALUE!</v>
      </c>
      <c r="X61" s="4" t="e">
        <f>FIND("Application Data 
Documents &amp; Transactions",A61)</f>
        <v>#VALUE!</v>
      </c>
      <c r="Y61" s="4" t="e">
        <f>MID(A61,W61,(X61-11)-W61)</f>
        <v>#VALUE!</v>
      </c>
      <c r="Z61" s="4" t="e">
        <f t="shared" si="0"/>
        <v>#VALUE!</v>
      </c>
      <c r="AA61" s="4" t="e">
        <f>FIND("Earliest publication #",A61)+LEN("Earliest publication #
")</f>
        <v>#VALUE!</v>
      </c>
      <c r="AB61" s="4" t="e">
        <f>FIND("Earliest publication date",A61,AA61)</f>
        <v>#VALUE!</v>
      </c>
      <c r="AC61" s="4" t="e">
        <f>CLEAN(TRIM(MID(A61,AA61,AB61-AA61)))</f>
        <v>#VALUE!</v>
      </c>
      <c r="AD61" s="4" t="e">
        <f t="shared" si="1"/>
        <v>#VALUE!</v>
      </c>
      <c r="AE61" s="4" t="e">
        <f>FIND("Earliest publication date",A61,AA61)+LEN("Earliest publication date")</f>
        <v>#VALUE!</v>
      </c>
      <c r="AF61" s="4" t="e">
        <f>FIND("Assignee for publication",A61)</f>
        <v>#VALUE!</v>
      </c>
      <c r="AG61" s="4" t="e">
        <f>CLEAN(SUBSTITUTE(MID(A61,AE61,AF61-AE61)," ",""))</f>
        <v>#VALUE!</v>
      </c>
      <c r="AH61" s="4" t="e">
        <f>FIND("Entity status",A61)+LEN("Entity status")</f>
        <v>#VALUE!</v>
      </c>
      <c r="AI61" s="4" t="e">
        <f>FIND("Earliest publication #",A61,AH61)</f>
        <v>#VALUE!</v>
      </c>
      <c r="AJ61" s="4" t="e">
        <f>CLEAN(TRIM(MID(A61,AH61,AI61-AH61)))</f>
        <v>#VALUE!</v>
      </c>
      <c r="AK61" s="4" t="e">
        <f>FIND("Applicants",A61)+LEN("Applicants")</f>
        <v>#VALUE!</v>
      </c>
      <c r="AL61" s="4" t="e">
        <f>FIND("United States Patent and Trademark Office 
United States Patent and Trademark Office 
 Browse By Topic",A61,AK61)</f>
        <v>#VALUE!</v>
      </c>
      <c r="AM61" s="4" t="e">
        <f>TRIM(CLEAN(MID(A61,AK61,AL61-AK61)))</f>
        <v>#VALUE!</v>
      </c>
      <c r="AN61" s="4" t="e">
        <f>FIND("Assignee for publication",A61)+LEN("Assignee for publication")</f>
        <v>#VALUE!</v>
      </c>
      <c r="AO61" s="4" t="e">
        <f>FIND("Confirmation #",A61,AN61)</f>
        <v>#VALUE!</v>
      </c>
      <c r="AP61" s="4" t="e">
        <f>MID(A61,AN61,AO61-AN61)</f>
        <v>#VALUE!</v>
      </c>
      <c r="AQ61" s="4" t="e">
        <f>FIND("Inventors",A61)+LEN("Inventors")</f>
        <v>#VALUE!</v>
      </c>
      <c r="AR61" s="4" t="e">
        <f>FIND("Applicants",A61,AQ61)</f>
        <v>#VALUE!</v>
      </c>
      <c r="AS61" s="4" t="e">
        <f>FIND("Show all inventors",A61)</f>
        <v>#VALUE!</v>
      </c>
      <c r="AT61" s="4" t="str">
        <f>IFERROR(MID(A61,AS61,24),"")</f>
        <v/>
      </c>
      <c r="AU61" s="7" t="e">
        <f>CLEAN(TRIM(MID(A61,AQ61,AR61-AQ61)))</f>
        <v>#VALUE!</v>
      </c>
      <c r="AV61" s="4" t="e">
        <f>FIND("Assignments found",E61)-3</f>
        <v>#VALUE!</v>
      </c>
      <c r="AW61" s="4" t="e">
        <f>FIND("Application #",E61)+LEN("Application #")</f>
        <v>#VALUE!</v>
      </c>
      <c r="AX61" s="4" t="e">
        <f>FIND("Confirmation #",E61)</f>
        <v>#VALUE!</v>
      </c>
      <c r="AY61" s="4" t="e">
        <f>CLEAN(SUBSTITUTE(MID(E61,AW61,AX61-AW61)," ",""))</f>
        <v>#VALUE!</v>
      </c>
      <c r="AZ61" s="3" t="e">
        <f>AY61=J61</f>
        <v>#VALUE!</v>
      </c>
      <c r="BA61" s="4" t="e">
        <f>TRIM(CLEAN(MID(E61,AV61,LEN("11 Assignments found"))))</f>
        <v>#VALUE!</v>
      </c>
      <c r="BB61" s="4" t="e">
        <f>FIND("Conveyance ",E61)+LEN("Conveyance ")</f>
        <v>#VALUE!</v>
      </c>
      <c r="BC61" s="4" t="e">
        <f>FIND("Assignors 
Execution date ",E61,BB61)</f>
        <v>#VALUE!</v>
      </c>
      <c r="BD61" s="4" t="e">
        <f>MID(E61,BB61,BC61-BB61)</f>
        <v>#VALUE!</v>
      </c>
      <c r="BE61" s="4" t="e">
        <f t="shared" si="17"/>
        <v>#VALUE!</v>
      </c>
      <c r="BF61" s="4" t="e">
        <f t="shared" si="18"/>
        <v>#VALUE!</v>
      </c>
      <c r="BG61" s="4" t="e">
        <f>IF(BA61="1 Assignments Found",FIND("Assignee",E61,AV61)+LEN("Assignee"),"")</f>
        <v>#VALUE!</v>
      </c>
      <c r="BH61" s="4" t="e">
        <f>IF(BA61="1 Assignments Found",FIND("5 per page ",E61),"")</f>
        <v>#VALUE!</v>
      </c>
      <c r="BI61" s="4" t="str">
        <f t="shared" si="7"/>
        <v/>
      </c>
      <c r="BJ61" s="4">
        <f t="shared" si="8"/>
        <v>0</v>
      </c>
      <c r="BK61" s="4" t="str">
        <f t="shared" si="9"/>
        <v/>
      </c>
      <c r="BL61" s="4" t="e">
        <f t="shared" si="10"/>
        <v>#VALUE!</v>
      </c>
      <c r="BM61" s="4" t="e">
        <f t="shared" si="11"/>
        <v>#VALUE!</v>
      </c>
      <c r="BN61" s="7" t="e">
        <f t="shared" si="12"/>
        <v>#VALUE!</v>
      </c>
      <c r="BO61" s="4" t="e">
        <f t="shared" si="13"/>
        <v>#VALUE!</v>
      </c>
      <c r="BP61" s="4" t="e">
        <f t="shared" si="14"/>
        <v>#VALUE!</v>
      </c>
      <c r="BQ61" s="7" t="e">
        <f t="shared" si="4"/>
        <v>#VALUE!</v>
      </c>
    </row>
    <row r="62" spans="1:69" ht="15" customHeight="1" x14ac:dyDescent="0.3">
      <c r="A62" s="5"/>
      <c r="B62" s="5"/>
      <c r="C62" s="5"/>
      <c r="D62" s="5"/>
      <c r="F62" s="6" t="s">
        <v>17</v>
      </c>
      <c r="G62" s="4" t="e">
        <f t="shared" si="15"/>
        <v>#VALUE!</v>
      </c>
      <c r="H62" s="4" t="e">
        <f t="shared" si="16"/>
        <v>#VALUE!</v>
      </c>
      <c r="I62" s="4" t="str">
        <f t="shared" si="5"/>
        <v/>
      </c>
      <c r="J62" s="4" t="e">
        <f>CLEAN(SUBSTITUTE(MID(A62,G62,H62-G62)," ",""))</f>
        <v>#VALUE!</v>
      </c>
      <c r="K62" s="4" t="e">
        <f>FIND("Filing or 371 (c) date",A62)+LEN("Filing or 371 (c) date")</f>
        <v>#VALUE!</v>
      </c>
      <c r="L62" s="4" t="e">
        <f>FIND("Status",A62,K62)</f>
        <v>#VALUE!</v>
      </c>
      <c r="M62" s="4" t="e">
        <f>TRIM(CLEAN(MID(A62,K62,L62-K62)))</f>
        <v>#VALUE!</v>
      </c>
      <c r="N62" s="4" t="e">
        <f>FIND("Patent #",A62)+LEN("Patent #")</f>
        <v>#VALUE!</v>
      </c>
      <c r="O62" s="4" t="e">
        <f>FIND("Filing or 371 (c) date",A62)</f>
        <v>#VALUE!</v>
      </c>
      <c r="P62" s="4" t="e">
        <f>MID(A62,N62,O62-N62)</f>
        <v>#VALUE!</v>
      </c>
      <c r="Q62" s="4" t="e">
        <f t="shared" si="6"/>
        <v>#VALUE!</v>
      </c>
      <c r="R62" s="4" t="e">
        <f>CLEAN(SUBSTITUTE(MID(P62,1,FIND("open",P62)-1)," ",""))</f>
        <v>#VALUE!</v>
      </c>
      <c r="S62" s="4" t="e">
        <f>FIND("open_in_new",P62)+LEN("open_in_new")</f>
        <v>#VALUE!</v>
      </c>
      <c r="T62" s="4" t="e">
        <f>FIND("-",P62,S62)</f>
        <v>#VALUE!</v>
      </c>
      <c r="U62" s="4" t="e">
        <f>CLEAN(SUBSTITUTE(MID(P62,S62,T62-S62)," ",""))</f>
        <v>#VALUE!</v>
      </c>
      <c r="V62" s="4" t="e">
        <f>RIGHT(CLEAN(SUBSTITUTE(P62," ","")),10)</f>
        <v>#VALUE!</v>
      </c>
      <c r="W62" s="4" t="e">
        <f>FIND("Status",A62,K62)+LEN("Status")</f>
        <v>#VALUE!</v>
      </c>
      <c r="X62" s="4" t="e">
        <f>FIND("Application Data 
Documents &amp; Transactions",A62)</f>
        <v>#VALUE!</v>
      </c>
      <c r="Y62" s="4" t="e">
        <f>MID(A62,W62,(X62-11)-W62)</f>
        <v>#VALUE!</v>
      </c>
      <c r="Z62" s="4" t="e">
        <f t="shared" si="0"/>
        <v>#VALUE!</v>
      </c>
      <c r="AA62" s="4" t="e">
        <f>FIND("Earliest publication #",A62)+LEN("Earliest publication #
")</f>
        <v>#VALUE!</v>
      </c>
      <c r="AB62" s="4" t="e">
        <f>FIND("Earliest publication date",A62,AA62)</f>
        <v>#VALUE!</v>
      </c>
      <c r="AC62" s="4" t="e">
        <f>CLEAN(TRIM(MID(A62,AA62,AB62-AA62)))</f>
        <v>#VALUE!</v>
      </c>
      <c r="AD62" s="4" t="e">
        <f t="shared" si="1"/>
        <v>#VALUE!</v>
      </c>
      <c r="AE62" s="4" t="e">
        <f>FIND("Earliest publication date",A62,AA62)+LEN("Earliest publication date")</f>
        <v>#VALUE!</v>
      </c>
      <c r="AF62" s="4" t="e">
        <f>FIND("Assignee for publication",A62)</f>
        <v>#VALUE!</v>
      </c>
      <c r="AG62" s="4" t="e">
        <f>CLEAN(SUBSTITUTE(MID(A62,AE62,AF62-AE62)," ",""))</f>
        <v>#VALUE!</v>
      </c>
      <c r="AH62" s="4" t="e">
        <f>FIND("Entity status",A62)+LEN("Entity status")</f>
        <v>#VALUE!</v>
      </c>
      <c r="AI62" s="4" t="e">
        <f>FIND("Earliest publication #",A62,AH62)</f>
        <v>#VALUE!</v>
      </c>
      <c r="AJ62" s="4" t="e">
        <f>CLEAN(TRIM(MID(A62,AH62,AI62-AH62)))</f>
        <v>#VALUE!</v>
      </c>
      <c r="AK62" s="4" t="e">
        <f>FIND("Applicants",A62)+LEN("Applicants")</f>
        <v>#VALUE!</v>
      </c>
      <c r="AL62" s="4" t="e">
        <f>FIND("United States Patent and Trademark Office 
United States Patent and Trademark Office 
 Browse By Topic",A62,AK62)</f>
        <v>#VALUE!</v>
      </c>
      <c r="AM62" s="4" t="e">
        <f>TRIM(CLEAN(MID(A62,AK62,AL62-AK62)))</f>
        <v>#VALUE!</v>
      </c>
      <c r="AN62" s="4" t="e">
        <f>FIND("Assignee for publication",A62)+LEN("Assignee for publication")</f>
        <v>#VALUE!</v>
      </c>
      <c r="AO62" s="4" t="e">
        <f>FIND("Confirmation #",A62,AN62)</f>
        <v>#VALUE!</v>
      </c>
      <c r="AP62" s="4" t="e">
        <f>MID(A62,AN62,AO62-AN62)</f>
        <v>#VALUE!</v>
      </c>
      <c r="AQ62" s="4" t="e">
        <f>FIND("Inventors",A62)+LEN("Inventors")</f>
        <v>#VALUE!</v>
      </c>
      <c r="AR62" s="4" t="e">
        <f>FIND("Applicants",A62,AQ62)</f>
        <v>#VALUE!</v>
      </c>
      <c r="AS62" s="4" t="e">
        <f>FIND("Show all inventors",A62)</f>
        <v>#VALUE!</v>
      </c>
      <c r="AT62" s="4" t="str">
        <f>IFERROR(MID(A62,AS62,24),"")</f>
        <v/>
      </c>
      <c r="AU62" s="7" t="e">
        <f>CLEAN(TRIM(MID(A62,AQ62,AR62-AQ62)))</f>
        <v>#VALUE!</v>
      </c>
      <c r="AV62" s="4" t="e">
        <f>FIND("Assignments found",E62)-3</f>
        <v>#VALUE!</v>
      </c>
      <c r="AW62" s="4" t="e">
        <f>FIND("Application #",E62)+LEN("Application #")</f>
        <v>#VALUE!</v>
      </c>
      <c r="AX62" s="4" t="e">
        <f>FIND("Confirmation #",E62)</f>
        <v>#VALUE!</v>
      </c>
      <c r="AY62" s="4" t="e">
        <f>CLEAN(SUBSTITUTE(MID(E62,AW62,AX62-AW62)," ",""))</f>
        <v>#VALUE!</v>
      </c>
      <c r="AZ62" s="3" t="e">
        <f>AY62=J62</f>
        <v>#VALUE!</v>
      </c>
      <c r="BA62" s="4" t="e">
        <f>TRIM(CLEAN(MID(E62,AV62,LEN("11 Assignments found"))))</f>
        <v>#VALUE!</v>
      </c>
      <c r="BB62" s="4" t="e">
        <f>FIND("Conveyance ",E62)+LEN("Conveyance ")</f>
        <v>#VALUE!</v>
      </c>
      <c r="BC62" s="4" t="e">
        <f>FIND("Assignors 
Execution date ",E62,BB62)</f>
        <v>#VALUE!</v>
      </c>
      <c r="BD62" s="4" t="e">
        <f>MID(E62,BB62,BC62-BB62)</f>
        <v>#VALUE!</v>
      </c>
      <c r="BE62" s="4" t="e">
        <f t="shared" si="17"/>
        <v>#VALUE!</v>
      </c>
      <c r="BF62" s="4" t="e">
        <f t="shared" si="18"/>
        <v>#VALUE!</v>
      </c>
      <c r="BG62" s="4" t="e">
        <f>IF(BA62="1 Assignments Found",FIND("Assignee",E62,AV62)+LEN("Assignee"),"")</f>
        <v>#VALUE!</v>
      </c>
      <c r="BH62" s="4" t="e">
        <f>IF(BA62="1 Assignments Found",FIND("5 per page ",E62),"")</f>
        <v>#VALUE!</v>
      </c>
      <c r="BI62" s="4" t="str">
        <f t="shared" si="7"/>
        <v/>
      </c>
      <c r="BJ62" s="4">
        <f t="shared" si="8"/>
        <v>0</v>
      </c>
      <c r="BK62" s="4" t="str">
        <f t="shared" si="9"/>
        <v/>
      </c>
      <c r="BL62" s="4" t="e">
        <f t="shared" si="10"/>
        <v>#VALUE!</v>
      </c>
      <c r="BM62" s="4" t="e">
        <f t="shared" si="11"/>
        <v>#VALUE!</v>
      </c>
      <c r="BN62" s="7" t="e">
        <f t="shared" si="12"/>
        <v>#VALUE!</v>
      </c>
      <c r="BO62" s="4" t="e">
        <f t="shared" si="13"/>
        <v>#VALUE!</v>
      </c>
      <c r="BP62" s="4" t="e">
        <f t="shared" si="14"/>
        <v>#VALUE!</v>
      </c>
      <c r="BQ62" s="7" t="e">
        <f t="shared" si="4"/>
        <v>#VALUE!</v>
      </c>
    </row>
    <row r="63" spans="1:69" ht="15" customHeight="1" x14ac:dyDescent="0.3">
      <c r="A63" s="5"/>
      <c r="B63" s="5"/>
      <c r="C63" s="5"/>
      <c r="D63" s="5"/>
      <c r="F63" s="6" t="s">
        <v>17</v>
      </c>
      <c r="G63" s="4" t="e">
        <f t="shared" si="15"/>
        <v>#VALUE!</v>
      </c>
      <c r="H63" s="4" t="e">
        <f t="shared" si="16"/>
        <v>#VALUE!</v>
      </c>
      <c r="I63" s="4" t="str">
        <f t="shared" si="5"/>
        <v/>
      </c>
      <c r="J63" s="4" t="e">
        <f>CLEAN(SUBSTITUTE(MID(A63,G63,H63-G63)," ",""))</f>
        <v>#VALUE!</v>
      </c>
      <c r="K63" s="4" t="e">
        <f>FIND("Filing or 371 (c) date",A63)+LEN("Filing or 371 (c) date")</f>
        <v>#VALUE!</v>
      </c>
      <c r="L63" s="4" t="e">
        <f>FIND("Status",A63,K63)</f>
        <v>#VALUE!</v>
      </c>
      <c r="M63" s="4" t="e">
        <f>TRIM(CLEAN(MID(A63,K63,L63-K63)))</f>
        <v>#VALUE!</v>
      </c>
      <c r="N63" s="4" t="e">
        <f>FIND("Patent #",A63)+LEN("Patent #")</f>
        <v>#VALUE!</v>
      </c>
      <c r="O63" s="4" t="e">
        <f>FIND("Filing or 371 (c) date",A63)</f>
        <v>#VALUE!</v>
      </c>
      <c r="P63" s="4" t="e">
        <f>MID(A63,N63,O63-N63)</f>
        <v>#VALUE!</v>
      </c>
      <c r="Q63" s="4" t="e">
        <f t="shared" si="6"/>
        <v>#VALUE!</v>
      </c>
      <c r="R63" s="4" t="e">
        <f>CLEAN(SUBSTITUTE(MID(P63,1,FIND("open",P63)-1)," ",""))</f>
        <v>#VALUE!</v>
      </c>
      <c r="S63" s="4" t="e">
        <f>FIND("open_in_new",P63)+LEN("open_in_new")</f>
        <v>#VALUE!</v>
      </c>
      <c r="T63" s="4" t="e">
        <f>FIND("-",P63,S63)</f>
        <v>#VALUE!</v>
      </c>
      <c r="U63" s="4" t="e">
        <f>CLEAN(SUBSTITUTE(MID(P63,S63,T63-S63)," ",""))</f>
        <v>#VALUE!</v>
      </c>
      <c r="V63" s="4" t="e">
        <f>RIGHT(CLEAN(SUBSTITUTE(P63," ","")),10)</f>
        <v>#VALUE!</v>
      </c>
      <c r="W63" s="4" t="e">
        <f>FIND("Status",A63,K63)+LEN("Status")</f>
        <v>#VALUE!</v>
      </c>
      <c r="X63" s="4" t="e">
        <f>FIND("Application Data 
Documents &amp; Transactions",A63)</f>
        <v>#VALUE!</v>
      </c>
      <c r="Y63" s="4" t="e">
        <f>MID(A63,W63,(X63-11)-W63)</f>
        <v>#VALUE!</v>
      </c>
      <c r="Z63" s="4" t="e">
        <f t="shared" si="0"/>
        <v>#VALUE!</v>
      </c>
      <c r="AA63" s="4" t="e">
        <f>FIND("Earliest publication #",A63)+LEN("Earliest publication #
")</f>
        <v>#VALUE!</v>
      </c>
      <c r="AB63" s="4" t="e">
        <f>FIND("Earliest publication date",A63,AA63)</f>
        <v>#VALUE!</v>
      </c>
      <c r="AC63" s="4" t="e">
        <f>CLEAN(TRIM(MID(A63,AA63,AB63-AA63)))</f>
        <v>#VALUE!</v>
      </c>
      <c r="AD63" s="4" t="e">
        <f t="shared" si="1"/>
        <v>#VALUE!</v>
      </c>
      <c r="AE63" s="4" t="e">
        <f>FIND("Earliest publication date",A63,AA63)+LEN("Earliest publication date")</f>
        <v>#VALUE!</v>
      </c>
      <c r="AF63" s="4" t="e">
        <f>FIND("Assignee for publication",A63)</f>
        <v>#VALUE!</v>
      </c>
      <c r="AG63" s="4" t="e">
        <f>CLEAN(SUBSTITUTE(MID(A63,AE63,AF63-AE63)," ",""))</f>
        <v>#VALUE!</v>
      </c>
      <c r="AH63" s="4" t="e">
        <f>FIND("Entity status",A63)+LEN("Entity status")</f>
        <v>#VALUE!</v>
      </c>
      <c r="AI63" s="4" t="e">
        <f>FIND("Earliest publication #",A63,AH63)</f>
        <v>#VALUE!</v>
      </c>
      <c r="AJ63" s="4" t="e">
        <f>CLEAN(TRIM(MID(A63,AH63,AI63-AH63)))</f>
        <v>#VALUE!</v>
      </c>
      <c r="AK63" s="4" t="e">
        <f>FIND("Applicants",A63)+LEN("Applicants")</f>
        <v>#VALUE!</v>
      </c>
      <c r="AL63" s="4" t="e">
        <f>FIND("United States Patent and Trademark Office 
United States Patent and Trademark Office 
 Browse By Topic",A63,AK63)</f>
        <v>#VALUE!</v>
      </c>
      <c r="AM63" s="4" t="e">
        <f>TRIM(CLEAN(MID(A63,AK63,AL63-AK63)))</f>
        <v>#VALUE!</v>
      </c>
      <c r="AN63" s="4" t="e">
        <f>FIND("Assignee for publication",A63)+LEN("Assignee for publication")</f>
        <v>#VALUE!</v>
      </c>
      <c r="AO63" s="4" t="e">
        <f>FIND("Confirmation #",A63,AN63)</f>
        <v>#VALUE!</v>
      </c>
      <c r="AP63" s="4" t="e">
        <f>MID(A63,AN63,AO63-AN63)</f>
        <v>#VALUE!</v>
      </c>
      <c r="AQ63" s="4" t="e">
        <f>FIND("Inventors",A63)+LEN("Inventors")</f>
        <v>#VALUE!</v>
      </c>
      <c r="AR63" s="4" t="e">
        <f>FIND("Applicants",A63,AQ63)</f>
        <v>#VALUE!</v>
      </c>
      <c r="AS63" s="4" t="e">
        <f>FIND("Show all inventors",A63)</f>
        <v>#VALUE!</v>
      </c>
      <c r="AT63" s="4" t="str">
        <f>IFERROR(MID(A63,AS63,24),"")</f>
        <v/>
      </c>
      <c r="AU63" s="7" t="e">
        <f>CLEAN(TRIM(MID(A63,AQ63,AR63-AQ63)))</f>
        <v>#VALUE!</v>
      </c>
      <c r="AV63" s="4" t="e">
        <f>FIND("Assignments found",E63)-3</f>
        <v>#VALUE!</v>
      </c>
      <c r="AW63" s="4" t="e">
        <f>FIND("Application #",E63)+LEN("Application #")</f>
        <v>#VALUE!</v>
      </c>
      <c r="AX63" s="4" t="e">
        <f>FIND("Confirmation #",E63)</f>
        <v>#VALUE!</v>
      </c>
      <c r="AY63" s="4" t="e">
        <f>CLEAN(SUBSTITUTE(MID(E63,AW63,AX63-AW63)," ",""))</f>
        <v>#VALUE!</v>
      </c>
      <c r="AZ63" s="3" t="e">
        <f>AY63=J63</f>
        <v>#VALUE!</v>
      </c>
      <c r="BA63" s="4" t="e">
        <f>TRIM(CLEAN(MID(E63,AV63,LEN("11 Assignments found"))))</f>
        <v>#VALUE!</v>
      </c>
      <c r="BB63" s="4" t="e">
        <f>FIND("Conveyance ",E63)+LEN("Conveyance ")</f>
        <v>#VALUE!</v>
      </c>
      <c r="BC63" s="4" t="e">
        <f>FIND("Assignors 
Execution date ",E63,BB63)</f>
        <v>#VALUE!</v>
      </c>
      <c r="BD63" s="4" t="e">
        <f>MID(E63,BB63,BC63-BB63)</f>
        <v>#VALUE!</v>
      </c>
      <c r="BE63" s="4" t="e">
        <f t="shared" si="17"/>
        <v>#VALUE!</v>
      </c>
      <c r="BF63" s="4" t="e">
        <f t="shared" si="18"/>
        <v>#VALUE!</v>
      </c>
      <c r="BG63" s="4" t="e">
        <f>IF(BA63="1 Assignments Found",FIND("Assignee",E63,AV63)+LEN("Assignee"),"")</f>
        <v>#VALUE!</v>
      </c>
      <c r="BH63" s="4" t="e">
        <f>IF(BA63="1 Assignments Found",FIND("5 per page ",E63),"")</f>
        <v>#VALUE!</v>
      </c>
      <c r="BI63" s="4" t="str">
        <f t="shared" si="7"/>
        <v/>
      </c>
      <c r="BJ63" s="4">
        <f t="shared" si="8"/>
        <v>0</v>
      </c>
      <c r="BK63" s="4" t="str">
        <f t="shared" si="9"/>
        <v/>
      </c>
      <c r="BL63" s="4" t="e">
        <f t="shared" si="10"/>
        <v>#VALUE!</v>
      </c>
      <c r="BM63" s="4" t="e">
        <f t="shared" si="11"/>
        <v>#VALUE!</v>
      </c>
      <c r="BN63" s="7" t="e">
        <f t="shared" si="12"/>
        <v>#VALUE!</v>
      </c>
      <c r="BO63" s="4" t="e">
        <f t="shared" si="13"/>
        <v>#VALUE!</v>
      </c>
      <c r="BP63" s="4" t="e">
        <f t="shared" si="14"/>
        <v>#VALUE!</v>
      </c>
      <c r="BQ63" s="7" t="e">
        <f t="shared" si="4"/>
        <v>#VALUE!</v>
      </c>
    </row>
    <row r="64" spans="1:69" ht="15" customHeight="1" x14ac:dyDescent="0.3">
      <c r="A64" s="5"/>
      <c r="B64" s="5"/>
      <c r="C64" s="5"/>
      <c r="D64" s="5"/>
      <c r="F64" s="6" t="s">
        <v>17</v>
      </c>
      <c r="G64" s="4" t="e">
        <f t="shared" si="15"/>
        <v>#VALUE!</v>
      </c>
      <c r="H64" s="4" t="e">
        <f t="shared" si="16"/>
        <v>#VALUE!</v>
      </c>
      <c r="I64" s="4" t="str">
        <f t="shared" si="5"/>
        <v/>
      </c>
      <c r="J64" s="4" t="e">
        <f>CLEAN(SUBSTITUTE(MID(A64,G64,H64-G64)," ",""))</f>
        <v>#VALUE!</v>
      </c>
      <c r="K64" s="4" t="e">
        <f>FIND("Filing or 371 (c) date",A64)+LEN("Filing or 371 (c) date")</f>
        <v>#VALUE!</v>
      </c>
      <c r="L64" s="4" t="e">
        <f>FIND("Status",A64,K64)</f>
        <v>#VALUE!</v>
      </c>
      <c r="M64" s="4" t="e">
        <f>TRIM(CLEAN(MID(A64,K64,L64-K64)))</f>
        <v>#VALUE!</v>
      </c>
      <c r="N64" s="4" t="e">
        <f>FIND("Patent #",A64)+LEN("Patent #")</f>
        <v>#VALUE!</v>
      </c>
      <c r="O64" s="4" t="e">
        <f>FIND("Filing or 371 (c) date",A64)</f>
        <v>#VALUE!</v>
      </c>
      <c r="P64" s="4" t="e">
        <f>MID(A64,N64,O64-N64)</f>
        <v>#VALUE!</v>
      </c>
      <c r="Q64" s="4" t="e">
        <f t="shared" si="6"/>
        <v>#VALUE!</v>
      </c>
      <c r="R64" s="4" t="e">
        <f>CLEAN(SUBSTITUTE(MID(P64,1,FIND("open",P64)-1)," ",""))</f>
        <v>#VALUE!</v>
      </c>
      <c r="S64" s="4" t="e">
        <f>FIND("open_in_new",P64)+LEN("open_in_new")</f>
        <v>#VALUE!</v>
      </c>
      <c r="T64" s="4" t="e">
        <f>FIND("-",P64,S64)</f>
        <v>#VALUE!</v>
      </c>
      <c r="U64" s="4" t="e">
        <f>CLEAN(SUBSTITUTE(MID(P64,S64,T64-S64)," ",""))</f>
        <v>#VALUE!</v>
      </c>
      <c r="V64" s="4" t="e">
        <f>RIGHT(CLEAN(SUBSTITUTE(P64," ","")),10)</f>
        <v>#VALUE!</v>
      </c>
      <c r="W64" s="4" t="e">
        <f>FIND("Status",A64,K64)+LEN("Status")</f>
        <v>#VALUE!</v>
      </c>
      <c r="X64" s="4" t="e">
        <f>FIND("Application Data 
Documents &amp; Transactions",A64)</f>
        <v>#VALUE!</v>
      </c>
      <c r="Y64" s="4" t="e">
        <f>MID(A64,W64,(X64-11)-W64)</f>
        <v>#VALUE!</v>
      </c>
      <c r="Z64" s="4" t="e">
        <f t="shared" si="0"/>
        <v>#VALUE!</v>
      </c>
      <c r="AA64" s="4" t="e">
        <f>FIND("Earliest publication #",A64)+LEN("Earliest publication #
")</f>
        <v>#VALUE!</v>
      </c>
      <c r="AB64" s="4" t="e">
        <f>FIND("Earliest publication date",A64,AA64)</f>
        <v>#VALUE!</v>
      </c>
      <c r="AC64" s="4" t="e">
        <f>CLEAN(TRIM(MID(A64,AA64,AB64-AA64)))</f>
        <v>#VALUE!</v>
      </c>
      <c r="AD64" s="4" t="e">
        <f t="shared" si="1"/>
        <v>#VALUE!</v>
      </c>
      <c r="AE64" s="4" t="e">
        <f>FIND("Earliest publication date",A64,AA64)+LEN("Earliest publication date")</f>
        <v>#VALUE!</v>
      </c>
      <c r="AF64" s="4" t="e">
        <f>FIND("Assignee for publication",A64)</f>
        <v>#VALUE!</v>
      </c>
      <c r="AG64" s="4" t="e">
        <f>CLEAN(SUBSTITUTE(MID(A64,AE64,AF64-AE64)," ",""))</f>
        <v>#VALUE!</v>
      </c>
      <c r="AH64" s="4" t="e">
        <f>FIND("Entity status",A64)+LEN("Entity status")</f>
        <v>#VALUE!</v>
      </c>
      <c r="AI64" s="4" t="e">
        <f>FIND("Earliest publication #",A64,AH64)</f>
        <v>#VALUE!</v>
      </c>
      <c r="AJ64" s="4" t="e">
        <f>CLEAN(TRIM(MID(A64,AH64,AI64-AH64)))</f>
        <v>#VALUE!</v>
      </c>
      <c r="AK64" s="4" t="e">
        <f>FIND("Applicants",A64)+LEN("Applicants")</f>
        <v>#VALUE!</v>
      </c>
      <c r="AL64" s="4" t="e">
        <f>FIND("United States Patent and Trademark Office 
United States Patent and Trademark Office 
 Browse By Topic",A64,AK64)</f>
        <v>#VALUE!</v>
      </c>
      <c r="AM64" s="4" t="e">
        <f>TRIM(CLEAN(MID(A64,AK64,AL64-AK64)))</f>
        <v>#VALUE!</v>
      </c>
      <c r="AN64" s="4" t="e">
        <f>FIND("Assignee for publication",A64)+LEN("Assignee for publication")</f>
        <v>#VALUE!</v>
      </c>
      <c r="AO64" s="4" t="e">
        <f>FIND("Confirmation #",A64,AN64)</f>
        <v>#VALUE!</v>
      </c>
      <c r="AP64" s="4" t="e">
        <f>MID(A64,AN64,AO64-AN64)</f>
        <v>#VALUE!</v>
      </c>
      <c r="AQ64" s="4" t="e">
        <f>FIND("Inventors",A64)+LEN("Inventors")</f>
        <v>#VALUE!</v>
      </c>
      <c r="AR64" s="4" t="e">
        <f>FIND("Applicants",A64,AQ64)</f>
        <v>#VALUE!</v>
      </c>
      <c r="AS64" s="4" t="e">
        <f>FIND("Show all inventors",A64)</f>
        <v>#VALUE!</v>
      </c>
      <c r="AT64" s="4" t="str">
        <f>IFERROR(MID(A64,AS64,24),"")</f>
        <v/>
      </c>
      <c r="AU64" s="7" t="e">
        <f>CLEAN(TRIM(MID(A64,AQ64,AR64-AQ64)))</f>
        <v>#VALUE!</v>
      </c>
      <c r="AV64" s="4" t="e">
        <f>FIND("Assignments found",E64)-3</f>
        <v>#VALUE!</v>
      </c>
      <c r="AW64" s="4" t="e">
        <f>FIND("Application #",E64)+LEN("Application #")</f>
        <v>#VALUE!</v>
      </c>
      <c r="AX64" s="4" t="e">
        <f>FIND("Confirmation #",E64)</f>
        <v>#VALUE!</v>
      </c>
      <c r="AY64" s="4" t="e">
        <f>CLEAN(SUBSTITUTE(MID(E64,AW64,AX64-AW64)," ",""))</f>
        <v>#VALUE!</v>
      </c>
      <c r="AZ64" s="3" t="e">
        <f>AY64=J64</f>
        <v>#VALUE!</v>
      </c>
      <c r="BA64" s="4" t="e">
        <f>TRIM(CLEAN(MID(E64,AV64,LEN("11 Assignments found"))))</f>
        <v>#VALUE!</v>
      </c>
      <c r="BB64" s="4" t="e">
        <f>FIND("Conveyance ",E64)+LEN("Conveyance ")</f>
        <v>#VALUE!</v>
      </c>
      <c r="BC64" s="4" t="e">
        <f>FIND("Assignors 
Execution date ",E64,BB64)</f>
        <v>#VALUE!</v>
      </c>
      <c r="BD64" s="4" t="e">
        <f>MID(E64,BB64,BC64-BB64)</f>
        <v>#VALUE!</v>
      </c>
      <c r="BE64" s="4" t="e">
        <f t="shared" si="17"/>
        <v>#VALUE!</v>
      </c>
      <c r="BF64" s="4" t="e">
        <f t="shared" si="18"/>
        <v>#VALUE!</v>
      </c>
      <c r="BG64" s="4" t="e">
        <f>IF(BA64="1 Assignments Found",FIND("Assignee",E64,AV64)+LEN("Assignee"),"")</f>
        <v>#VALUE!</v>
      </c>
      <c r="BH64" s="4" t="e">
        <f>IF(BA64="1 Assignments Found",FIND("5 per page ",E64),"")</f>
        <v>#VALUE!</v>
      </c>
      <c r="BI64" s="4" t="str">
        <f t="shared" si="7"/>
        <v/>
      </c>
      <c r="BJ64" s="4">
        <f t="shared" si="8"/>
        <v>0</v>
      </c>
      <c r="BK64" s="4" t="str">
        <f t="shared" si="9"/>
        <v/>
      </c>
      <c r="BL64" s="4" t="e">
        <f t="shared" si="10"/>
        <v>#VALUE!</v>
      </c>
      <c r="BM64" s="4" t="e">
        <f t="shared" si="11"/>
        <v>#VALUE!</v>
      </c>
      <c r="BN64" s="7" t="e">
        <f t="shared" si="12"/>
        <v>#VALUE!</v>
      </c>
      <c r="BO64" s="4" t="e">
        <f t="shared" si="13"/>
        <v>#VALUE!</v>
      </c>
      <c r="BP64" s="4" t="e">
        <f t="shared" si="14"/>
        <v>#VALUE!</v>
      </c>
      <c r="BQ64" s="7" t="e">
        <f t="shared" si="4"/>
        <v>#VALUE!</v>
      </c>
    </row>
    <row r="65" spans="1:69" ht="15" customHeight="1" x14ac:dyDescent="0.3">
      <c r="A65" s="5"/>
      <c r="B65" s="5"/>
      <c r="C65" s="5"/>
      <c r="D65" s="5"/>
      <c r="F65" s="6" t="s">
        <v>17</v>
      </c>
      <c r="G65" s="4" t="e">
        <f t="shared" si="15"/>
        <v>#VALUE!</v>
      </c>
      <c r="H65" s="4" t="e">
        <f t="shared" si="16"/>
        <v>#VALUE!</v>
      </c>
      <c r="I65" s="4" t="str">
        <f t="shared" si="5"/>
        <v/>
      </c>
      <c r="J65" s="4" t="e">
        <f>CLEAN(SUBSTITUTE(MID(A65,G65,H65-G65)," ",""))</f>
        <v>#VALUE!</v>
      </c>
      <c r="K65" s="4" t="e">
        <f>FIND("Filing or 371 (c) date",A65)+LEN("Filing or 371 (c) date")</f>
        <v>#VALUE!</v>
      </c>
      <c r="L65" s="4" t="e">
        <f>FIND("Status",A65,K65)</f>
        <v>#VALUE!</v>
      </c>
      <c r="M65" s="4" t="e">
        <f>TRIM(CLEAN(MID(A65,K65,L65-K65)))</f>
        <v>#VALUE!</v>
      </c>
      <c r="N65" s="4" t="e">
        <f>FIND("Patent #",A65)+LEN("Patent #")</f>
        <v>#VALUE!</v>
      </c>
      <c r="O65" s="4" t="e">
        <f>FIND("Filing or 371 (c) date",A65)</f>
        <v>#VALUE!</v>
      </c>
      <c r="P65" s="4" t="e">
        <f>MID(A65,N65,O65-N65)</f>
        <v>#VALUE!</v>
      </c>
      <c r="Q65" s="4" t="e">
        <f t="shared" si="6"/>
        <v>#VALUE!</v>
      </c>
      <c r="R65" s="4" t="e">
        <f>CLEAN(SUBSTITUTE(MID(P65,1,FIND("open",P65)-1)," ",""))</f>
        <v>#VALUE!</v>
      </c>
      <c r="S65" s="4" t="e">
        <f>FIND("open_in_new",P65)+LEN("open_in_new")</f>
        <v>#VALUE!</v>
      </c>
      <c r="T65" s="4" t="e">
        <f>FIND("-",P65,S65)</f>
        <v>#VALUE!</v>
      </c>
      <c r="U65" s="4" t="e">
        <f>CLEAN(SUBSTITUTE(MID(P65,S65,T65-S65)," ",""))</f>
        <v>#VALUE!</v>
      </c>
      <c r="V65" s="4" t="e">
        <f>RIGHT(CLEAN(SUBSTITUTE(P65," ","")),10)</f>
        <v>#VALUE!</v>
      </c>
      <c r="W65" s="4" t="e">
        <f>FIND("Status",A65,K65)+LEN("Status")</f>
        <v>#VALUE!</v>
      </c>
      <c r="X65" s="4" t="e">
        <f>FIND("Application Data 
Documents &amp; Transactions",A65)</f>
        <v>#VALUE!</v>
      </c>
      <c r="Y65" s="4" t="e">
        <f>MID(A65,W65,(X65-11)-W65)</f>
        <v>#VALUE!</v>
      </c>
      <c r="Z65" s="4" t="e">
        <f t="shared" si="0"/>
        <v>#VALUE!</v>
      </c>
      <c r="AA65" s="4" t="e">
        <f>FIND("Earliest publication #",A65)+LEN("Earliest publication #
")</f>
        <v>#VALUE!</v>
      </c>
      <c r="AB65" s="4" t="e">
        <f>FIND("Earliest publication date",A65,AA65)</f>
        <v>#VALUE!</v>
      </c>
      <c r="AC65" s="4" t="e">
        <f>CLEAN(TRIM(MID(A65,AA65,AB65-AA65)))</f>
        <v>#VALUE!</v>
      </c>
      <c r="AD65" s="4" t="e">
        <f t="shared" si="1"/>
        <v>#VALUE!</v>
      </c>
      <c r="AE65" s="4" t="e">
        <f>FIND("Earliest publication date",A65,AA65)+LEN("Earliest publication date")</f>
        <v>#VALUE!</v>
      </c>
      <c r="AF65" s="4" t="e">
        <f>FIND("Assignee for publication",A65)</f>
        <v>#VALUE!</v>
      </c>
      <c r="AG65" s="4" t="e">
        <f>CLEAN(SUBSTITUTE(MID(A65,AE65,AF65-AE65)," ",""))</f>
        <v>#VALUE!</v>
      </c>
      <c r="AH65" s="4" t="e">
        <f>FIND("Entity status",A65)+LEN("Entity status")</f>
        <v>#VALUE!</v>
      </c>
      <c r="AI65" s="4" t="e">
        <f>FIND("Earliest publication #",A65,AH65)</f>
        <v>#VALUE!</v>
      </c>
      <c r="AJ65" s="4" t="e">
        <f>CLEAN(TRIM(MID(A65,AH65,AI65-AH65)))</f>
        <v>#VALUE!</v>
      </c>
      <c r="AK65" s="4" t="e">
        <f>FIND("Applicants",A65)+LEN("Applicants")</f>
        <v>#VALUE!</v>
      </c>
      <c r="AL65" s="4" t="e">
        <f>FIND("United States Patent and Trademark Office 
United States Patent and Trademark Office 
 Browse By Topic",A65,AK65)</f>
        <v>#VALUE!</v>
      </c>
      <c r="AM65" s="4" t="e">
        <f>TRIM(CLEAN(MID(A65,AK65,AL65-AK65)))</f>
        <v>#VALUE!</v>
      </c>
      <c r="AN65" s="4" t="e">
        <f>FIND("Assignee for publication",A65)+LEN("Assignee for publication")</f>
        <v>#VALUE!</v>
      </c>
      <c r="AO65" s="4" t="e">
        <f>FIND("Confirmation #",A65,AN65)</f>
        <v>#VALUE!</v>
      </c>
      <c r="AP65" s="4" t="e">
        <f>MID(A65,AN65,AO65-AN65)</f>
        <v>#VALUE!</v>
      </c>
      <c r="AQ65" s="4" t="e">
        <f>FIND("Inventors",A65)+LEN("Inventors")</f>
        <v>#VALUE!</v>
      </c>
      <c r="AR65" s="4" t="e">
        <f>FIND("Applicants",A65,AQ65)</f>
        <v>#VALUE!</v>
      </c>
      <c r="AS65" s="4" t="e">
        <f>FIND("Show all inventors",A65)</f>
        <v>#VALUE!</v>
      </c>
      <c r="AT65" s="4" t="str">
        <f>IFERROR(MID(A65,AS65,24),"")</f>
        <v/>
      </c>
      <c r="AU65" s="7" t="e">
        <f>CLEAN(TRIM(MID(A65,AQ65,AR65-AQ65)))</f>
        <v>#VALUE!</v>
      </c>
      <c r="AV65" s="4" t="e">
        <f>FIND("Assignments found",E65)-3</f>
        <v>#VALUE!</v>
      </c>
      <c r="AW65" s="4" t="e">
        <f>FIND("Application #",E65)+LEN("Application #")</f>
        <v>#VALUE!</v>
      </c>
      <c r="AX65" s="4" t="e">
        <f>FIND("Confirmation #",E65)</f>
        <v>#VALUE!</v>
      </c>
      <c r="AY65" s="4" t="e">
        <f>CLEAN(SUBSTITUTE(MID(E65,AW65,AX65-AW65)," ",""))</f>
        <v>#VALUE!</v>
      </c>
      <c r="AZ65" s="3" t="e">
        <f>AY65=J65</f>
        <v>#VALUE!</v>
      </c>
      <c r="BA65" s="4" t="e">
        <f>TRIM(CLEAN(MID(E65,AV65,LEN("11 Assignments found"))))</f>
        <v>#VALUE!</v>
      </c>
      <c r="BB65" s="4" t="e">
        <f>FIND("Conveyance ",E65)+LEN("Conveyance ")</f>
        <v>#VALUE!</v>
      </c>
      <c r="BC65" s="4" t="e">
        <f>FIND("Assignors 
Execution date ",E65,BB65)</f>
        <v>#VALUE!</v>
      </c>
      <c r="BD65" s="4" t="e">
        <f>MID(E65,BB65,BC65-BB65)</f>
        <v>#VALUE!</v>
      </c>
      <c r="BE65" s="4" t="e">
        <f t="shared" si="17"/>
        <v>#VALUE!</v>
      </c>
      <c r="BF65" s="4" t="e">
        <f t="shared" si="18"/>
        <v>#VALUE!</v>
      </c>
      <c r="BG65" s="4" t="e">
        <f>IF(BA65="1 Assignments Found",FIND("Assignee",E65,AV65)+LEN("Assignee"),"")</f>
        <v>#VALUE!</v>
      </c>
      <c r="BH65" s="4" t="e">
        <f>IF(BA65="1 Assignments Found",FIND("5 per page ",E65),"")</f>
        <v>#VALUE!</v>
      </c>
      <c r="BI65" s="4" t="str">
        <f t="shared" si="7"/>
        <v/>
      </c>
      <c r="BJ65" s="4">
        <f t="shared" si="8"/>
        <v>0</v>
      </c>
      <c r="BK65" s="4" t="str">
        <f t="shared" si="9"/>
        <v/>
      </c>
      <c r="BL65" s="4" t="e">
        <f t="shared" si="10"/>
        <v>#VALUE!</v>
      </c>
      <c r="BM65" s="4" t="e">
        <f t="shared" si="11"/>
        <v>#VALUE!</v>
      </c>
      <c r="BN65" s="7" t="e">
        <f t="shared" si="12"/>
        <v>#VALUE!</v>
      </c>
      <c r="BO65" s="4" t="e">
        <f t="shared" si="13"/>
        <v>#VALUE!</v>
      </c>
      <c r="BP65" s="4" t="e">
        <f t="shared" si="14"/>
        <v>#VALUE!</v>
      </c>
      <c r="BQ65" s="7" t="e">
        <f t="shared" si="4"/>
        <v>#VALUE!</v>
      </c>
    </row>
    <row r="66" spans="1:69" ht="15" customHeight="1" x14ac:dyDescent="0.3">
      <c r="A66" s="5"/>
      <c r="B66" s="5"/>
      <c r="C66" s="5"/>
      <c r="D66" s="5"/>
      <c r="F66" s="6" t="s">
        <v>17</v>
      </c>
      <c r="G66" s="4" t="e">
        <f t="shared" si="15"/>
        <v>#VALUE!</v>
      </c>
      <c r="H66" s="4" t="e">
        <f t="shared" si="16"/>
        <v>#VALUE!</v>
      </c>
      <c r="I66" s="4" t="str">
        <f t="shared" si="5"/>
        <v/>
      </c>
      <c r="J66" s="4" t="e">
        <f>CLEAN(SUBSTITUTE(MID(A66,G66,H66-G66)," ",""))</f>
        <v>#VALUE!</v>
      </c>
      <c r="K66" s="4" t="e">
        <f>FIND("Filing or 371 (c) date",A66)+LEN("Filing or 371 (c) date")</f>
        <v>#VALUE!</v>
      </c>
      <c r="L66" s="4" t="e">
        <f>FIND("Status",A66,K66)</f>
        <v>#VALUE!</v>
      </c>
      <c r="M66" s="4" t="e">
        <f>TRIM(CLEAN(MID(A66,K66,L66-K66)))</f>
        <v>#VALUE!</v>
      </c>
      <c r="N66" s="4" t="e">
        <f>FIND("Patent #",A66)+LEN("Patent #")</f>
        <v>#VALUE!</v>
      </c>
      <c r="O66" s="4" t="e">
        <f>FIND("Filing or 371 (c) date",A66)</f>
        <v>#VALUE!</v>
      </c>
      <c r="P66" s="4" t="e">
        <f>MID(A66,N66,O66-N66)</f>
        <v>#VALUE!</v>
      </c>
      <c r="Q66" s="4" t="e">
        <f t="shared" si="6"/>
        <v>#VALUE!</v>
      </c>
      <c r="R66" s="4" t="e">
        <f>CLEAN(SUBSTITUTE(MID(P66,1,FIND("open",P66)-1)," ",""))</f>
        <v>#VALUE!</v>
      </c>
      <c r="S66" s="4" t="e">
        <f>FIND("open_in_new",P66)+LEN("open_in_new")</f>
        <v>#VALUE!</v>
      </c>
      <c r="T66" s="4" t="e">
        <f>FIND("-",P66,S66)</f>
        <v>#VALUE!</v>
      </c>
      <c r="U66" s="4" t="e">
        <f>CLEAN(SUBSTITUTE(MID(P66,S66,T66-S66)," ",""))</f>
        <v>#VALUE!</v>
      </c>
      <c r="V66" s="4" t="e">
        <f>RIGHT(CLEAN(SUBSTITUTE(P66," ","")),10)</f>
        <v>#VALUE!</v>
      </c>
      <c r="W66" s="4" t="e">
        <f>FIND("Status",A66,K66)+LEN("Status")</f>
        <v>#VALUE!</v>
      </c>
      <c r="X66" s="4" t="e">
        <f>FIND("Application Data 
Documents &amp; Transactions",A66)</f>
        <v>#VALUE!</v>
      </c>
      <c r="Y66" s="4" t="e">
        <f>MID(A66,W66,(X66-11)-W66)</f>
        <v>#VALUE!</v>
      </c>
      <c r="Z66" s="4" t="e">
        <f t="shared" ref="Z66:Z129" si="19">TRIM(CLEAN(TRIM(MID(Y66,1,FIND("/",Y66)-3))))</f>
        <v>#VALUE!</v>
      </c>
      <c r="AA66" s="4" t="e">
        <f>FIND("Earliest publication #",A66)+LEN("Earliest publication #
")</f>
        <v>#VALUE!</v>
      </c>
      <c r="AB66" s="4" t="e">
        <f>FIND("Earliest publication date",A66,AA66)</f>
        <v>#VALUE!</v>
      </c>
      <c r="AC66" s="4" t="e">
        <f>CLEAN(TRIM(MID(A66,AA66,AB66-AA66)))</f>
        <v>#VALUE!</v>
      </c>
      <c r="AD66" s="4" t="e">
        <f t="shared" ref="AD66:AD129" si="20">TRIM(CLEAN(SUBSTITUTE(AC66,"open_in_new","")))</f>
        <v>#VALUE!</v>
      </c>
      <c r="AE66" s="4" t="e">
        <f>FIND("Earliest publication date",A66,AA66)+LEN("Earliest publication date")</f>
        <v>#VALUE!</v>
      </c>
      <c r="AF66" s="4" t="e">
        <f>FIND("Assignee for publication",A66)</f>
        <v>#VALUE!</v>
      </c>
      <c r="AG66" s="4" t="e">
        <f>CLEAN(SUBSTITUTE(MID(A66,AE66,AF66-AE66)," ",""))</f>
        <v>#VALUE!</v>
      </c>
      <c r="AH66" s="4" t="e">
        <f>FIND("Entity status",A66)+LEN("Entity status")</f>
        <v>#VALUE!</v>
      </c>
      <c r="AI66" s="4" t="e">
        <f>FIND("Earliest publication #",A66,AH66)</f>
        <v>#VALUE!</v>
      </c>
      <c r="AJ66" s="4" t="e">
        <f>CLEAN(TRIM(MID(A66,AH66,AI66-AH66)))</f>
        <v>#VALUE!</v>
      </c>
      <c r="AK66" s="4" t="e">
        <f>FIND("Applicants",A66)+LEN("Applicants")</f>
        <v>#VALUE!</v>
      </c>
      <c r="AL66" s="4" t="e">
        <f>FIND("United States Patent and Trademark Office 
United States Patent and Trademark Office 
 Browse By Topic",A66,AK66)</f>
        <v>#VALUE!</v>
      </c>
      <c r="AM66" s="4" t="e">
        <f>TRIM(CLEAN(MID(A66,AK66,AL66-AK66)))</f>
        <v>#VALUE!</v>
      </c>
      <c r="AN66" s="4" t="e">
        <f>FIND("Assignee for publication",A66)+LEN("Assignee for publication")</f>
        <v>#VALUE!</v>
      </c>
      <c r="AO66" s="4" t="e">
        <f>FIND("Confirmation #",A66,AN66)</f>
        <v>#VALUE!</v>
      </c>
      <c r="AP66" s="4" t="e">
        <f>MID(A66,AN66,AO66-AN66)</f>
        <v>#VALUE!</v>
      </c>
      <c r="AQ66" s="4" t="e">
        <f>FIND("Inventors",A66)+LEN("Inventors")</f>
        <v>#VALUE!</v>
      </c>
      <c r="AR66" s="4" t="e">
        <f>FIND("Applicants",A66,AQ66)</f>
        <v>#VALUE!</v>
      </c>
      <c r="AS66" s="4" t="e">
        <f>FIND("Show all inventors",A66)</f>
        <v>#VALUE!</v>
      </c>
      <c r="AT66" s="4" t="str">
        <f>IFERROR(MID(A66,AS66,24),"")</f>
        <v/>
      </c>
      <c r="AU66" s="7" t="e">
        <f>CLEAN(TRIM(MID(A66,AQ66,AR66-AQ66)))</f>
        <v>#VALUE!</v>
      </c>
      <c r="AV66" s="4" t="e">
        <f>FIND("Assignments found",E66)-3</f>
        <v>#VALUE!</v>
      </c>
      <c r="AW66" s="4" t="e">
        <f>FIND("Application #",E66)+LEN("Application #")</f>
        <v>#VALUE!</v>
      </c>
      <c r="AX66" s="4" t="e">
        <f>FIND("Confirmation #",E66)</f>
        <v>#VALUE!</v>
      </c>
      <c r="AY66" s="4" t="e">
        <f>CLEAN(SUBSTITUTE(MID(E66,AW66,AX66-AW66)," ",""))</f>
        <v>#VALUE!</v>
      </c>
      <c r="AZ66" s="3" t="e">
        <f>AY66=J66</f>
        <v>#VALUE!</v>
      </c>
      <c r="BA66" s="4" t="e">
        <f>TRIM(CLEAN(MID(E66,AV66,LEN("11 Assignments found"))))</f>
        <v>#VALUE!</v>
      </c>
      <c r="BB66" s="4" t="e">
        <f>FIND("Conveyance ",E66)+LEN("Conveyance ")</f>
        <v>#VALUE!</v>
      </c>
      <c r="BC66" s="4" t="e">
        <f>FIND("Assignors 
Execution date ",E66,BB66)</f>
        <v>#VALUE!</v>
      </c>
      <c r="BD66" s="4" t="e">
        <f>MID(E66,BB66,BC66-BB66)</f>
        <v>#VALUE!</v>
      </c>
      <c r="BE66" s="4" t="e">
        <f t="shared" ref="BE66:BE97" si="21">IFERROR(SUBSTITUTE(BD66,"picture_as_pdf ",""),BD66)</f>
        <v>#VALUE!</v>
      </c>
      <c r="BF66" s="4" t="e">
        <f t="shared" ref="BF66:BF97" si="22">IF(BA66="1 Assignments Found",BE66,"")</f>
        <v>#VALUE!</v>
      </c>
      <c r="BG66" s="4" t="e">
        <f>IF(BA66="1 Assignments Found",FIND("Assignee",E66,AV66)+LEN("Assignee"),"")</f>
        <v>#VALUE!</v>
      </c>
      <c r="BH66" s="4" t="e">
        <f>IF(BA66="1 Assignments Found",FIND("5 per page ",E66),"")</f>
        <v>#VALUE!</v>
      </c>
      <c r="BI66" s="4" t="str">
        <f t="shared" si="7"/>
        <v/>
      </c>
      <c r="BJ66" s="4">
        <f t="shared" si="8"/>
        <v>0</v>
      </c>
      <c r="BK66" s="4" t="str">
        <f t="shared" si="9"/>
        <v/>
      </c>
      <c r="BL66" s="4" t="e">
        <f t="shared" si="10"/>
        <v>#VALUE!</v>
      </c>
      <c r="BM66" s="4" t="e">
        <f t="shared" si="11"/>
        <v>#VALUE!</v>
      </c>
      <c r="BN66" s="7" t="e">
        <f t="shared" si="12"/>
        <v>#VALUE!</v>
      </c>
      <c r="BO66" s="4" t="e">
        <f t="shared" si="13"/>
        <v>#VALUE!</v>
      </c>
      <c r="BP66" s="4" t="e">
        <f t="shared" si="14"/>
        <v>#VALUE!</v>
      </c>
      <c r="BQ66" s="7" t="e">
        <f t="shared" si="4"/>
        <v>#VALUE!</v>
      </c>
    </row>
    <row r="67" spans="1:69" ht="15" customHeight="1" x14ac:dyDescent="0.3">
      <c r="A67" s="5"/>
      <c r="B67" s="5"/>
      <c r="C67" s="5"/>
      <c r="D67" s="5"/>
      <c r="F67" s="6" t="s">
        <v>17</v>
      </c>
      <c r="G67" s="4" t="e">
        <f t="shared" si="15"/>
        <v>#VALUE!</v>
      </c>
      <c r="H67" s="4" t="e">
        <f t="shared" si="16"/>
        <v>#VALUE!</v>
      </c>
      <c r="I67" s="4" t="str">
        <f t="shared" ref="I67:I130" si="23">IFERROR(MID(A67,FIND("Sorry, the entered Application Number",A67),68),"")</f>
        <v/>
      </c>
      <c r="J67" s="4" t="e">
        <f>CLEAN(SUBSTITUTE(MID(A67,G67,H67-G67)," ",""))</f>
        <v>#VALUE!</v>
      </c>
      <c r="K67" s="4" t="e">
        <f>FIND("Filing or 371 (c) date",A67)+LEN("Filing or 371 (c) date")</f>
        <v>#VALUE!</v>
      </c>
      <c r="L67" s="4" t="e">
        <f>FIND("Status",A67,K67)</f>
        <v>#VALUE!</v>
      </c>
      <c r="M67" s="4" t="e">
        <f>TRIM(CLEAN(MID(A67,K67,L67-K67)))</f>
        <v>#VALUE!</v>
      </c>
      <c r="N67" s="4" t="e">
        <f>FIND("Patent #",A67)+LEN("Patent #")</f>
        <v>#VALUE!</v>
      </c>
      <c r="O67" s="4" t="e">
        <f>FIND("Filing or 371 (c) date",A67)</f>
        <v>#VALUE!</v>
      </c>
      <c r="P67" s="4" t="e">
        <f>MID(A67,N67,O67-N67)</f>
        <v>#VALUE!</v>
      </c>
      <c r="Q67" s="4" t="e">
        <f t="shared" ref="Q67:Q130" si="24">TRIM(SUBSTITUTE(P67,"open_in_new ",""))</f>
        <v>#VALUE!</v>
      </c>
      <c r="R67" s="4" t="e">
        <f>CLEAN(SUBSTITUTE(MID(P67,1,FIND("open",P67)-1)," ",""))</f>
        <v>#VALUE!</v>
      </c>
      <c r="S67" s="4" t="e">
        <f>FIND("open_in_new",P67)+LEN("open_in_new")</f>
        <v>#VALUE!</v>
      </c>
      <c r="T67" s="4" t="e">
        <f>FIND("-",P67,S67)</f>
        <v>#VALUE!</v>
      </c>
      <c r="U67" s="4" t="e">
        <f>CLEAN(SUBSTITUTE(MID(P67,S67,T67-S67)," ",""))</f>
        <v>#VALUE!</v>
      </c>
      <c r="V67" s="4" t="e">
        <f>RIGHT(CLEAN(SUBSTITUTE(P67," ","")),10)</f>
        <v>#VALUE!</v>
      </c>
      <c r="W67" s="4" t="e">
        <f>FIND("Status",A67,K67)+LEN("Status")</f>
        <v>#VALUE!</v>
      </c>
      <c r="X67" s="4" t="e">
        <f>FIND("Application Data 
Documents &amp; Transactions",A67)</f>
        <v>#VALUE!</v>
      </c>
      <c r="Y67" s="4" t="e">
        <f>MID(A67,W67,(X67-11)-W67)</f>
        <v>#VALUE!</v>
      </c>
      <c r="Z67" s="4" t="e">
        <f t="shared" si="19"/>
        <v>#VALUE!</v>
      </c>
      <c r="AA67" s="4" t="e">
        <f>FIND("Earliest publication #",A67)+LEN("Earliest publication #
")</f>
        <v>#VALUE!</v>
      </c>
      <c r="AB67" s="4" t="e">
        <f>FIND("Earliest publication date",A67,AA67)</f>
        <v>#VALUE!</v>
      </c>
      <c r="AC67" s="4" t="e">
        <f>CLEAN(TRIM(MID(A67,AA67,AB67-AA67)))</f>
        <v>#VALUE!</v>
      </c>
      <c r="AD67" s="4" t="e">
        <f t="shared" si="20"/>
        <v>#VALUE!</v>
      </c>
      <c r="AE67" s="4" t="e">
        <f>FIND("Earliest publication date",A67,AA67)+LEN("Earliest publication date")</f>
        <v>#VALUE!</v>
      </c>
      <c r="AF67" s="4" t="e">
        <f>FIND("Assignee for publication",A67)</f>
        <v>#VALUE!</v>
      </c>
      <c r="AG67" s="4" t="e">
        <f>CLEAN(SUBSTITUTE(MID(A67,AE67,AF67-AE67)," ",""))</f>
        <v>#VALUE!</v>
      </c>
      <c r="AH67" s="4" t="e">
        <f>FIND("Entity status",A67)+LEN("Entity status")</f>
        <v>#VALUE!</v>
      </c>
      <c r="AI67" s="4" t="e">
        <f>FIND("Earliest publication #",A67,AH67)</f>
        <v>#VALUE!</v>
      </c>
      <c r="AJ67" s="4" t="e">
        <f>CLEAN(TRIM(MID(A67,AH67,AI67-AH67)))</f>
        <v>#VALUE!</v>
      </c>
      <c r="AK67" s="4" t="e">
        <f>FIND("Applicants",A67)+LEN("Applicants")</f>
        <v>#VALUE!</v>
      </c>
      <c r="AL67" s="4" t="e">
        <f>FIND("United States Patent and Trademark Office 
United States Patent and Trademark Office 
 Browse By Topic",A67,AK67)</f>
        <v>#VALUE!</v>
      </c>
      <c r="AM67" s="4" t="e">
        <f>TRIM(CLEAN(MID(A67,AK67,AL67-AK67)))</f>
        <v>#VALUE!</v>
      </c>
      <c r="AN67" s="4" t="e">
        <f>FIND("Assignee for publication",A67)+LEN("Assignee for publication")</f>
        <v>#VALUE!</v>
      </c>
      <c r="AO67" s="4" t="e">
        <f>FIND("Confirmation #",A67,AN67)</f>
        <v>#VALUE!</v>
      </c>
      <c r="AP67" s="4" t="e">
        <f>MID(A67,AN67,AO67-AN67)</f>
        <v>#VALUE!</v>
      </c>
      <c r="AQ67" s="4" t="e">
        <f>FIND("Inventors",A67)+LEN("Inventors")</f>
        <v>#VALUE!</v>
      </c>
      <c r="AR67" s="4" t="e">
        <f>FIND("Applicants",A67,AQ67)</f>
        <v>#VALUE!</v>
      </c>
      <c r="AS67" s="4" t="e">
        <f>FIND("Show all inventors",A67)</f>
        <v>#VALUE!</v>
      </c>
      <c r="AT67" s="4" t="str">
        <f>IFERROR(MID(A67,AS67,24),"")</f>
        <v/>
      </c>
      <c r="AU67" s="7" t="e">
        <f>CLEAN(TRIM(MID(A67,AQ67,AR67-AQ67)))</f>
        <v>#VALUE!</v>
      </c>
      <c r="AV67" s="4" t="e">
        <f>FIND("Assignments found",E67)-3</f>
        <v>#VALUE!</v>
      </c>
      <c r="AW67" s="4" t="e">
        <f>FIND("Application #",E67)+LEN("Application #")</f>
        <v>#VALUE!</v>
      </c>
      <c r="AX67" s="4" t="e">
        <f>FIND("Confirmation #",E67)</f>
        <v>#VALUE!</v>
      </c>
      <c r="AY67" s="4" t="e">
        <f>CLEAN(SUBSTITUTE(MID(E67,AW67,AX67-AW67)," ",""))</f>
        <v>#VALUE!</v>
      </c>
      <c r="AZ67" s="3" t="e">
        <f>AY67=J67</f>
        <v>#VALUE!</v>
      </c>
      <c r="BA67" s="4" t="e">
        <f>TRIM(CLEAN(MID(E67,AV67,LEN("11 Assignments found"))))</f>
        <v>#VALUE!</v>
      </c>
      <c r="BB67" s="4" t="e">
        <f>FIND("Conveyance ",E67)+LEN("Conveyance ")</f>
        <v>#VALUE!</v>
      </c>
      <c r="BC67" s="4" t="e">
        <f>FIND("Assignors 
Execution date ",E67,BB67)</f>
        <v>#VALUE!</v>
      </c>
      <c r="BD67" s="4" t="e">
        <f>MID(E67,BB67,BC67-BB67)</f>
        <v>#VALUE!</v>
      </c>
      <c r="BE67" s="4" t="e">
        <f t="shared" si="21"/>
        <v>#VALUE!</v>
      </c>
      <c r="BF67" s="4" t="e">
        <f t="shared" si="22"/>
        <v>#VALUE!</v>
      </c>
      <c r="BG67" s="4" t="e">
        <f>IF(BA67="1 Assignments Found",FIND("Assignee",E67,AV67)+LEN("Assignee"),"")</f>
        <v>#VALUE!</v>
      </c>
      <c r="BH67" s="4" t="e">
        <f>IF(BA67="1 Assignments Found",FIND("5 per page ",E67),"")</f>
        <v>#VALUE!</v>
      </c>
      <c r="BI67" s="4" t="str">
        <f t="shared" ref="BI67:BI71" si="25">TRIM(IFERROR(MID(E67,BG67,BH67-BG67),""))</f>
        <v/>
      </c>
      <c r="BJ67" s="4">
        <f t="shared" ref="BJ67:BJ130" si="26">(LEN(BI67)-LEN(SUBSTITUTE(BI67,"Assignee","")))/LEN("Assignee")</f>
        <v>0</v>
      </c>
      <c r="BK67" s="4" t="str">
        <f t="shared" ref="BK67:BK130" si="27">IF(LEN(BI67)&lt;1,"",IF(BJ67=0,"1 Assignee",BJ67&amp;" Assignee"))</f>
        <v/>
      </c>
      <c r="BL67" s="4" t="e">
        <f t="shared" ref="BL67:BL130" si="28">FIND("Power of attorney",D67)+LEN("Power of attorney")</f>
        <v>#VALUE!</v>
      </c>
      <c r="BM67" s="4" t="e">
        <f t="shared" ref="BM67:BM130" si="29">FIND("(",D67,BL67)</f>
        <v>#VALUE!</v>
      </c>
      <c r="BN67" s="7" t="e">
        <f t="shared" ref="BN67:BN130" si="30">TRIM(MID(D67,BL67,BM67-BL67))</f>
        <v>#VALUE!</v>
      </c>
      <c r="BO67" s="4" t="e">
        <f t="shared" ref="BO67:BO130" si="31">FIND("Correspondence address",D67)+LEN("Correspondence address")</f>
        <v>#VALUE!</v>
      </c>
      <c r="BP67" s="4" t="e">
        <f t="shared" ref="BP67:BP130" si="32">FIND("(",D67,BO67)</f>
        <v>#VALUE!</v>
      </c>
      <c r="BQ67" s="7" t="e">
        <f t="shared" ref="BQ67:BQ130" si="33">TRIM(MID(D67,BO67,BP67-BO67))</f>
        <v>#VALUE!</v>
      </c>
    </row>
    <row r="68" spans="1:69" ht="15" customHeight="1" x14ac:dyDescent="0.3">
      <c r="A68" s="5"/>
      <c r="B68" s="5"/>
      <c r="C68" s="5"/>
      <c r="D68" s="5"/>
      <c r="F68" s="6" t="s">
        <v>17</v>
      </c>
      <c r="G68" s="4" t="e">
        <f t="shared" ref="G68:G131" si="34">FIND("Application #",A68)+LEN("Application #")</f>
        <v>#VALUE!</v>
      </c>
      <c r="H68" s="4" t="e">
        <f t="shared" ref="H68:H131" si="35">FIND("Confirmation #",A68)</f>
        <v>#VALUE!</v>
      </c>
      <c r="I68" s="4" t="str">
        <f t="shared" si="23"/>
        <v/>
      </c>
      <c r="J68" s="4" t="e">
        <f>CLEAN(SUBSTITUTE(MID(A68,G68,H68-G68)," ",""))</f>
        <v>#VALUE!</v>
      </c>
      <c r="K68" s="4" t="e">
        <f>FIND("Filing or 371 (c) date",A68)+LEN("Filing or 371 (c) date")</f>
        <v>#VALUE!</v>
      </c>
      <c r="L68" s="4" t="e">
        <f>FIND("Status",A68,K68)</f>
        <v>#VALUE!</v>
      </c>
      <c r="M68" s="4" t="e">
        <f>TRIM(CLEAN(MID(A68,K68,L68-K68)))</f>
        <v>#VALUE!</v>
      </c>
      <c r="N68" s="4" t="e">
        <f>FIND("Patent #",A68)+LEN("Patent #")</f>
        <v>#VALUE!</v>
      </c>
      <c r="O68" s="4" t="e">
        <f>FIND("Filing or 371 (c) date",A68)</f>
        <v>#VALUE!</v>
      </c>
      <c r="P68" s="4" t="e">
        <f>MID(A68,N68,O68-N68)</f>
        <v>#VALUE!</v>
      </c>
      <c r="Q68" s="4" t="e">
        <f t="shared" si="24"/>
        <v>#VALUE!</v>
      </c>
      <c r="R68" s="4" t="e">
        <f>CLEAN(SUBSTITUTE(MID(P68,1,FIND("open",P68)-1)," ",""))</f>
        <v>#VALUE!</v>
      </c>
      <c r="S68" s="4" t="e">
        <f>FIND("open_in_new",P68)+LEN("open_in_new")</f>
        <v>#VALUE!</v>
      </c>
      <c r="T68" s="4" t="e">
        <f>FIND("-",P68,S68)</f>
        <v>#VALUE!</v>
      </c>
      <c r="U68" s="4" t="e">
        <f>CLEAN(SUBSTITUTE(MID(P68,S68,T68-S68)," ",""))</f>
        <v>#VALUE!</v>
      </c>
      <c r="V68" s="4" t="e">
        <f>RIGHT(CLEAN(SUBSTITUTE(P68," ","")),10)</f>
        <v>#VALUE!</v>
      </c>
      <c r="W68" s="4" t="e">
        <f>FIND("Status",A68,K68)+LEN("Status")</f>
        <v>#VALUE!</v>
      </c>
      <c r="X68" s="4" t="e">
        <f>FIND("Application Data 
Documents &amp; Transactions",A68)</f>
        <v>#VALUE!</v>
      </c>
      <c r="Y68" s="4" t="e">
        <f>MID(A68,W68,(X68-11)-W68)</f>
        <v>#VALUE!</v>
      </c>
      <c r="Z68" s="4" t="e">
        <f t="shared" si="19"/>
        <v>#VALUE!</v>
      </c>
      <c r="AA68" s="4" t="e">
        <f>FIND("Earliest publication #",A68)+LEN("Earliest publication #
")</f>
        <v>#VALUE!</v>
      </c>
      <c r="AB68" s="4" t="e">
        <f>FIND("Earliest publication date",A68,AA68)</f>
        <v>#VALUE!</v>
      </c>
      <c r="AC68" s="4" t="e">
        <f>CLEAN(TRIM(MID(A68,AA68,AB68-AA68)))</f>
        <v>#VALUE!</v>
      </c>
      <c r="AD68" s="4" t="e">
        <f t="shared" si="20"/>
        <v>#VALUE!</v>
      </c>
      <c r="AE68" s="4" t="e">
        <f>FIND("Earliest publication date",A68,AA68)+LEN("Earliest publication date")</f>
        <v>#VALUE!</v>
      </c>
      <c r="AF68" s="4" t="e">
        <f>FIND("Assignee for publication",A68)</f>
        <v>#VALUE!</v>
      </c>
      <c r="AG68" s="4" t="e">
        <f>CLEAN(SUBSTITUTE(MID(A68,AE68,AF68-AE68)," ",""))</f>
        <v>#VALUE!</v>
      </c>
      <c r="AH68" s="4" t="e">
        <f>FIND("Entity status",A68)+LEN("Entity status")</f>
        <v>#VALUE!</v>
      </c>
      <c r="AI68" s="4" t="e">
        <f>FIND("Earliest publication #",A68,AH68)</f>
        <v>#VALUE!</v>
      </c>
      <c r="AJ68" s="4" t="e">
        <f>CLEAN(TRIM(MID(A68,AH68,AI68-AH68)))</f>
        <v>#VALUE!</v>
      </c>
      <c r="AK68" s="4" t="e">
        <f>FIND("Applicants",A68)+LEN("Applicants")</f>
        <v>#VALUE!</v>
      </c>
      <c r="AL68" s="4" t="e">
        <f>FIND("United States Patent and Trademark Office 
United States Patent and Trademark Office 
 Browse By Topic",A68,AK68)</f>
        <v>#VALUE!</v>
      </c>
      <c r="AM68" s="4" t="e">
        <f>TRIM(CLEAN(MID(A68,AK68,AL68-AK68)))</f>
        <v>#VALUE!</v>
      </c>
      <c r="AN68" s="4" t="e">
        <f>FIND("Assignee for publication",A68)+LEN("Assignee for publication")</f>
        <v>#VALUE!</v>
      </c>
      <c r="AO68" s="4" t="e">
        <f>FIND("Confirmation #",A68,AN68)</f>
        <v>#VALUE!</v>
      </c>
      <c r="AP68" s="4" t="e">
        <f>MID(A68,AN68,AO68-AN68)</f>
        <v>#VALUE!</v>
      </c>
      <c r="AQ68" s="4" t="e">
        <f>FIND("Inventors",A68)+LEN("Inventors")</f>
        <v>#VALUE!</v>
      </c>
      <c r="AR68" s="4" t="e">
        <f>FIND("Applicants",A68,AQ68)</f>
        <v>#VALUE!</v>
      </c>
      <c r="AS68" s="4" t="e">
        <f>FIND("Show all inventors",A68)</f>
        <v>#VALUE!</v>
      </c>
      <c r="AT68" s="4" t="str">
        <f>IFERROR(MID(A68,AS68,24),"")</f>
        <v/>
      </c>
      <c r="AU68" s="7" t="e">
        <f>CLEAN(TRIM(MID(A68,AQ68,AR68-AQ68)))</f>
        <v>#VALUE!</v>
      </c>
      <c r="AV68" s="4" t="e">
        <f>FIND("Assignments found",E68)-3</f>
        <v>#VALUE!</v>
      </c>
      <c r="AW68" s="4" t="e">
        <f>FIND("Application #",E68)+LEN("Application #")</f>
        <v>#VALUE!</v>
      </c>
      <c r="AX68" s="4" t="e">
        <f>FIND("Confirmation #",E68)</f>
        <v>#VALUE!</v>
      </c>
      <c r="AY68" s="4" t="e">
        <f>CLEAN(SUBSTITUTE(MID(E68,AW68,AX68-AW68)," ",""))</f>
        <v>#VALUE!</v>
      </c>
      <c r="AZ68" s="3" t="e">
        <f>AY68=J68</f>
        <v>#VALUE!</v>
      </c>
      <c r="BA68" s="4" t="e">
        <f>TRIM(CLEAN(MID(E68,AV68,LEN("11 Assignments found"))))</f>
        <v>#VALUE!</v>
      </c>
      <c r="BB68" s="4" t="e">
        <f>FIND("Conveyance ",E68)+LEN("Conveyance ")</f>
        <v>#VALUE!</v>
      </c>
      <c r="BC68" s="4" t="e">
        <f>FIND("Assignors 
Execution date ",E68,BB68)</f>
        <v>#VALUE!</v>
      </c>
      <c r="BD68" s="4" t="e">
        <f>MID(E68,BB68,BC68-BB68)</f>
        <v>#VALUE!</v>
      </c>
      <c r="BE68" s="4" t="e">
        <f t="shared" si="21"/>
        <v>#VALUE!</v>
      </c>
      <c r="BF68" s="4" t="e">
        <f t="shared" si="22"/>
        <v>#VALUE!</v>
      </c>
      <c r="BG68" s="4" t="e">
        <f>IF(BA68="1 Assignments Found",FIND("Assignee",E68,AV68)+LEN("Assignee"),"")</f>
        <v>#VALUE!</v>
      </c>
      <c r="BH68" s="4" t="e">
        <f>IF(BA68="1 Assignments Found",FIND("5 per page ",E68),"")</f>
        <v>#VALUE!</v>
      </c>
      <c r="BI68" s="4" t="str">
        <f t="shared" si="25"/>
        <v/>
      </c>
      <c r="BJ68" s="4">
        <f t="shared" si="26"/>
        <v>0</v>
      </c>
      <c r="BK68" s="4" t="str">
        <f t="shared" si="27"/>
        <v/>
      </c>
      <c r="BL68" s="4" t="e">
        <f t="shared" si="28"/>
        <v>#VALUE!</v>
      </c>
      <c r="BM68" s="4" t="e">
        <f t="shared" si="29"/>
        <v>#VALUE!</v>
      </c>
      <c r="BN68" s="7" t="e">
        <f t="shared" si="30"/>
        <v>#VALUE!</v>
      </c>
      <c r="BO68" s="4" t="e">
        <f t="shared" si="31"/>
        <v>#VALUE!</v>
      </c>
      <c r="BP68" s="4" t="e">
        <f t="shared" si="32"/>
        <v>#VALUE!</v>
      </c>
      <c r="BQ68" s="7" t="e">
        <f t="shared" si="33"/>
        <v>#VALUE!</v>
      </c>
    </row>
    <row r="69" spans="1:69" ht="15" customHeight="1" x14ac:dyDescent="0.3">
      <c r="A69" s="5"/>
      <c r="B69" s="5"/>
      <c r="C69" s="5"/>
      <c r="D69" s="5"/>
      <c r="F69" s="6" t="s">
        <v>17</v>
      </c>
      <c r="G69" s="4" t="e">
        <f t="shared" si="34"/>
        <v>#VALUE!</v>
      </c>
      <c r="H69" s="4" t="e">
        <f t="shared" si="35"/>
        <v>#VALUE!</v>
      </c>
      <c r="I69" s="4" t="str">
        <f t="shared" si="23"/>
        <v/>
      </c>
      <c r="J69" s="4" t="e">
        <f>CLEAN(SUBSTITUTE(MID(A69,G69,H69-G69)," ",""))</f>
        <v>#VALUE!</v>
      </c>
      <c r="K69" s="4" t="e">
        <f>FIND("Filing or 371 (c) date",A69)+LEN("Filing or 371 (c) date")</f>
        <v>#VALUE!</v>
      </c>
      <c r="L69" s="4" t="e">
        <f>FIND("Status",A69,K69)</f>
        <v>#VALUE!</v>
      </c>
      <c r="M69" s="4" t="e">
        <f>TRIM(CLEAN(MID(A69,K69,L69-K69)))</f>
        <v>#VALUE!</v>
      </c>
      <c r="N69" s="4" t="e">
        <f>FIND("Patent #",A69)+LEN("Patent #")</f>
        <v>#VALUE!</v>
      </c>
      <c r="O69" s="4" t="e">
        <f>FIND("Filing or 371 (c) date",A69)</f>
        <v>#VALUE!</v>
      </c>
      <c r="P69" s="4" t="e">
        <f>MID(A69,N69,O69-N69)</f>
        <v>#VALUE!</v>
      </c>
      <c r="Q69" s="4" t="e">
        <f t="shared" si="24"/>
        <v>#VALUE!</v>
      </c>
      <c r="R69" s="4" t="e">
        <f>CLEAN(SUBSTITUTE(MID(P69,1,FIND("open",P69)-1)," ",""))</f>
        <v>#VALUE!</v>
      </c>
      <c r="S69" s="4" t="e">
        <f>FIND("open_in_new",P69)+LEN("open_in_new")</f>
        <v>#VALUE!</v>
      </c>
      <c r="T69" s="4" t="e">
        <f>FIND("-",P69,S69)</f>
        <v>#VALUE!</v>
      </c>
      <c r="U69" s="4" t="e">
        <f>CLEAN(SUBSTITUTE(MID(P69,S69,T69-S69)," ",""))</f>
        <v>#VALUE!</v>
      </c>
      <c r="V69" s="4" t="e">
        <f>RIGHT(CLEAN(SUBSTITUTE(P69," ","")),10)</f>
        <v>#VALUE!</v>
      </c>
      <c r="W69" s="4" t="e">
        <f>FIND("Status",A69,K69)+LEN("Status")</f>
        <v>#VALUE!</v>
      </c>
      <c r="X69" s="4" t="e">
        <f>FIND("Application Data 
Documents &amp; Transactions",A69)</f>
        <v>#VALUE!</v>
      </c>
      <c r="Y69" s="4" t="e">
        <f>MID(A69,W69,(X69-11)-W69)</f>
        <v>#VALUE!</v>
      </c>
      <c r="Z69" s="4" t="e">
        <f t="shared" si="19"/>
        <v>#VALUE!</v>
      </c>
      <c r="AA69" s="4" t="e">
        <f>FIND("Earliest publication #",A69)+LEN("Earliest publication #
")</f>
        <v>#VALUE!</v>
      </c>
      <c r="AB69" s="4" t="e">
        <f>FIND("Earliest publication date",A69,AA69)</f>
        <v>#VALUE!</v>
      </c>
      <c r="AC69" s="4" t="e">
        <f>CLEAN(TRIM(MID(A69,AA69,AB69-AA69)))</f>
        <v>#VALUE!</v>
      </c>
      <c r="AD69" s="4" t="e">
        <f t="shared" si="20"/>
        <v>#VALUE!</v>
      </c>
      <c r="AE69" s="4" t="e">
        <f>FIND("Earliest publication date",A69,AA69)+LEN("Earliest publication date")</f>
        <v>#VALUE!</v>
      </c>
      <c r="AF69" s="4" t="e">
        <f>FIND("Assignee for publication",A69)</f>
        <v>#VALUE!</v>
      </c>
      <c r="AG69" s="4" t="e">
        <f>CLEAN(SUBSTITUTE(MID(A69,AE69,AF69-AE69)," ",""))</f>
        <v>#VALUE!</v>
      </c>
      <c r="AH69" s="4" t="e">
        <f>FIND("Entity status",A69)+LEN("Entity status")</f>
        <v>#VALUE!</v>
      </c>
      <c r="AI69" s="4" t="e">
        <f>FIND("Earliest publication #",A69,AH69)</f>
        <v>#VALUE!</v>
      </c>
      <c r="AJ69" s="4" t="e">
        <f>CLEAN(TRIM(MID(A69,AH69,AI69-AH69)))</f>
        <v>#VALUE!</v>
      </c>
      <c r="AK69" s="4" t="e">
        <f>FIND("Applicants",A69)+LEN("Applicants")</f>
        <v>#VALUE!</v>
      </c>
      <c r="AL69" s="4" t="e">
        <f>FIND("United States Patent and Trademark Office 
United States Patent and Trademark Office 
 Browse By Topic",A69,AK69)</f>
        <v>#VALUE!</v>
      </c>
      <c r="AM69" s="4" t="e">
        <f>TRIM(CLEAN(MID(A69,AK69,AL69-AK69)))</f>
        <v>#VALUE!</v>
      </c>
      <c r="AN69" s="4" t="e">
        <f>FIND("Assignee for publication",A69)+LEN("Assignee for publication")</f>
        <v>#VALUE!</v>
      </c>
      <c r="AO69" s="4" t="e">
        <f>FIND("Confirmation #",A69,AN69)</f>
        <v>#VALUE!</v>
      </c>
      <c r="AP69" s="4" t="e">
        <f>MID(A69,AN69,AO69-AN69)</f>
        <v>#VALUE!</v>
      </c>
      <c r="AQ69" s="4" t="e">
        <f>FIND("Inventors",A69)+LEN("Inventors")</f>
        <v>#VALUE!</v>
      </c>
      <c r="AR69" s="4" t="e">
        <f>FIND("Applicants",A69,AQ69)</f>
        <v>#VALUE!</v>
      </c>
      <c r="AS69" s="4" t="e">
        <f>FIND("Show all inventors",A69)</f>
        <v>#VALUE!</v>
      </c>
      <c r="AT69" s="4" t="str">
        <f>IFERROR(MID(A69,AS69,24),"")</f>
        <v/>
      </c>
      <c r="AU69" s="7" t="e">
        <f>CLEAN(TRIM(MID(A69,AQ69,AR69-AQ69)))</f>
        <v>#VALUE!</v>
      </c>
      <c r="AV69" s="4" t="e">
        <f>FIND("Assignments found",E69)-3</f>
        <v>#VALUE!</v>
      </c>
      <c r="AW69" s="4" t="e">
        <f>FIND("Application #",E69)+LEN("Application #")</f>
        <v>#VALUE!</v>
      </c>
      <c r="AX69" s="4" t="e">
        <f>FIND("Confirmation #",E69)</f>
        <v>#VALUE!</v>
      </c>
      <c r="AY69" s="4" t="e">
        <f>CLEAN(SUBSTITUTE(MID(E69,AW69,AX69-AW69)," ",""))</f>
        <v>#VALUE!</v>
      </c>
      <c r="AZ69" s="3" t="e">
        <f>AY69=J69</f>
        <v>#VALUE!</v>
      </c>
      <c r="BA69" s="4" t="e">
        <f>TRIM(CLEAN(MID(E69,AV69,LEN("11 Assignments found"))))</f>
        <v>#VALUE!</v>
      </c>
      <c r="BB69" s="4" t="e">
        <f>FIND("Conveyance ",E69)+LEN("Conveyance ")</f>
        <v>#VALUE!</v>
      </c>
      <c r="BC69" s="4" t="e">
        <f>FIND("Assignors 
Execution date ",E69,BB69)</f>
        <v>#VALUE!</v>
      </c>
      <c r="BD69" s="4" t="e">
        <f>MID(E69,BB69,BC69-BB69)</f>
        <v>#VALUE!</v>
      </c>
      <c r="BE69" s="4" t="e">
        <f t="shared" si="21"/>
        <v>#VALUE!</v>
      </c>
      <c r="BF69" s="4" t="e">
        <f t="shared" si="22"/>
        <v>#VALUE!</v>
      </c>
      <c r="BG69" s="4" t="e">
        <f>IF(BA69="1 Assignments Found",FIND("Assignee",E69,AV69)+LEN("Assignee"),"")</f>
        <v>#VALUE!</v>
      </c>
      <c r="BH69" s="4" t="e">
        <f>IF(BA69="1 Assignments Found",FIND("5 per page ",E69),"")</f>
        <v>#VALUE!</v>
      </c>
      <c r="BI69" s="4" t="str">
        <f t="shared" si="25"/>
        <v/>
      </c>
      <c r="BJ69" s="4">
        <f t="shared" si="26"/>
        <v>0</v>
      </c>
      <c r="BK69" s="4" t="str">
        <f t="shared" si="27"/>
        <v/>
      </c>
      <c r="BL69" s="4" t="e">
        <f t="shared" si="28"/>
        <v>#VALUE!</v>
      </c>
      <c r="BM69" s="4" t="e">
        <f t="shared" si="29"/>
        <v>#VALUE!</v>
      </c>
      <c r="BN69" s="7" t="e">
        <f t="shared" si="30"/>
        <v>#VALUE!</v>
      </c>
      <c r="BO69" s="4" t="e">
        <f t="shared" si="31"/>
        <v>#VALUE!</v>
      </c>
      <c r="BP69" s="4" t="e">
        <f t="shared" si="32"/>
        <v>#VALUE!</v>
      </c>
      <c r="BQ69" s="7" t="e">
        <f t="shared" si="33"/>
        <v>#VALUE!</v>
      </c>
    </row>
    <row r="70" spans="1:69" ht="15" customHeight="1" x14ac:dyDescent="0.3">
      <c r="A70" s="5"/>
      <c r="B70" s="5"/>
      <c r="C70" s="5"/>
      <c r="D70" s="5"/>
      <c r="F70" s="6" t="s">
        <v>17</v>
      </c>
      <c r="G70" s="4" t="e">
        <f t="shared" si="34"/>
        <v>#VALUE!</v>
      </c>
      <c r="H70" s="4" t="e">
        <f t="shared" si="35"/>
        <v>#VALUE!</v>
      </c>
      <c r="I70" s="4" t="str">
        <f t="shared" si="23"/>
        <v/>
      </c>
      <c r="J70" s="4" t="e">
        <f>CLEAN(SUBSTITUTE(MID(A70,G70,H70-G70)," ",""))</f>
        <v>#VALUE!</v>
      </c>
      <c r="K70" s="4" t="e">
        <f>FIND("Filing or 371 (c) date",A70)+LEN("Filing or 371 (c) date")</f>
        <v>#VALUE!</v>
      </c>
      <c r="L70" s="4" t="e">
        <f>FIND("Status",A70,K70)</f>
        <v>#VALUE!</v>
      </c>
      <c r="M70" s="4" t="e">
        <f>TRIM(CLEAN(MID(A70,K70,L70-K70)))</f>
        <v>#VALUE!</v>
      </c>
      <c r="N70" s="4" t="e">
        <f>FIND("Patent #",A70)+LEN("Patent #")</f>
        <v>#VALUE!</v>
      </c>
      <c r="O70" s="4" t="e">
        <f>FIND("Filing or 371 (c) date",A70)</f>
        <v>#VALUE!</v>
      </c>
      <c r="P70" s="4" t="e">
        <f>MID(A70,N70,O70-N70)</f>
        <v>#VALUE!</v>
      </c>
      <c r="Q70" s="4" t="e">
        <f t="shared" si="24"/>
        <v>#VALUE!</v>
      </c>
      <c r="R70" s="4" t="e">
        <f>CLEAN(SUBSTITUTE(MID(P70,1,FIND("open",P70)-1)," ",""))</f>
        <v>#VALUE!</v>
      </c>
      <c r="S70" s="4" t="e">
        <f>FIND("open_in_new",P70)+LEN("open_in_new")</f>
        <v>#VALUE!</v>
      </c>
      <c r="T70" s="4" t="e">
        <f>FIND("-",P70,S70)</f>
        <v>#VALUE!</v>
      </c>
      <c r="U70" s="4" t="e">
        <f>CLEAN(SUBSTITUTE(MID(P70,S70,T70-S70)," ",""))</f>
        <v>#VALUE!</v>
      </c>
      <c r="V70" s="4" t="e">
        <f>RIGHT(CLEAN(SUBSTITUTE(P70," ","")),10)</f>
        <v>#VALUE!</v>
      </c>
      <c r="W70" s="4" t="e">
        <f>FIND("Status",A70,K70)+LEN("Status")</f>
        <v>#VALUE!</v>
      </c>
      <c r="X70" s="4" t="e">
        <f>FIND("Application Data 
Documents &amp; Transactions",A70)</f>
        <v>#VALUE!</v>
      </c>
      <c r="Y70" s="4" t="e">
        <f>MID(A70,W70,(X70-11)-W70)</f>
        <v>#VALUE!</v>
      </c>
      <c r="Z70" s="4" t="e">
        <f t="shared" si="19"/>
        <v>#VALUE!</v>
      </c>
      <c r="AA70" s="4" t="e">
        <f>FIND("Earliest publication #",A70)+LEN("Earliest publication #
")</f>
        <v>#VALUE!</v>
      </c>
      <c r="AB70" s="4" t="e">
        <f>FIND("Earliest publication date",A70,AA70)</f>
        <v>#VALUE!</v>
      </c>
      <c r="AC70" s="4" t="e">
        <f>CLEAN(TRIM(MID(A70,AA70,AB70-AA70)))</f>
        <v>#VALUE!</v>
      </c>
      <c r="AD70" s="4" t="e">
        <f t="shared" si="20"/>
        <v>#VALUE!</v>
      </c>
      <c r="AE70" s="4" t="e">
        <f>FIND("Earliest publication date",A70,AA70)+LEN("Earliest publication date")</f>
        <v>#VALUE!</v>
      </c>
      <c r="AF70" s="4" t="e">
        <f>FIND("Assignee for publication",A70)</f>
        <v>#VALUE!</v>
      </c>
      <c r="AG70" s="4" t="e">
        <f>CLEAN(SUBSTITUTE(MID(A70,AE70,AF70-AE70)," ",""))</f>
        <v>#VALUE!</v>
      </c>
      <c r="AH70" s="4" t="e">
        <f>FIND("Entity status",A70)+LEN("Entity status")</f>
        <v>#VALUE!</v>
      </c>
      <c r="AI70" s="4" t="e">
        <f>FIND("Earliest publication #",A70,AH70)</f>
        <v>#VALUE!</v>
      </c>
      <c r="AJ70" s="4" t="e">
        <f>CLEAN(TRIM(MID(A70,AH70,AI70-AH70)))</f>
        <v>#VALUE!</v>
      </c>
      <c r="AK70" s="4" t="e">
        <f>FIND("Applicants",A70)+LEN("Applicants")</f>
        <v>#VALUE!</v>
      </c>
      <c r="AL70" s="4" t="e">
        <f>FIND("United States Patent and Trademark Office 
United States Patent and Trademark Office 
 Browse By Topic",A70,AK70)</f>
        <v>#VALUE!</v>
      </c>
      <c r="AM70" s="4" t="e">
        <f>TRIM(CLEAN(MID(A70,AK70,AL70-AK70)))</f>
        <v>#VALUE!</v>
      </c>
      <c r="AN70" s="4" t="e">
        <f>FIND("Assignee for publication",A70)+LEN("Assignee for publication")</f>
        <v>#VALUE!</v>
      </c>
      <c r="AO70" s="4" t="e">
        <f>FIND("Confirmation #",A70,AN70)</f>
        <v>#VALUE!</v>
      </c>
      <c r="AP70" s="4" t="e">
        <f>MID(A70,AN70,AO70-AN70)</f>
        <v>#VALUE!</v>
      </c>
      <c r="AQ70" s="4" t="e">
        <f>FIND("Inventors",A70)+LEN("Inventors")</f>
        <v>#VALUE!</v>
      </c>
      <c r="AR70" s="4" t="e">
        <f>FIND("Applicants",A70,AQ70)</f>
        <v>#VALUE!</v>
      </c>
      <c r="AS70" s="4" t="e">
        <f>FIND("Show all inventors",A70)</f>
        <v>#VALUE!</v>
      </c>
      <c r="AT70" s="4" t="str">
        <f>IFERROR(MID(A70,AS70,24),"")</f>
        <v/>
      </c>
      <c r="AU70" s="7" t="e">
        <f>CLEAN(TRIM(MID(A70,AQ70,AR70-AQ70)))</f>
        <v>#VALUE!</v>
      </c>
      <c r="AV70" s="4" t="e">
        <f>FIND("Assignments found",E70)-3</f>
        <v>#VALUE!</v>
      </c>
      <c r="AW70" s="4" t="e">
        <f>FIND("Application #",E70)+LEN("Application #")</f>
        <v>#VALUE!</v>
      </c>
      <c r="AX70" s="4" t="e">
        <f>FIND("Confirmation #",E70)</f>
        <v>#VALUE!</v>
      </c>
      <c r="AY70" s="4" t="e">
        <f>CLEAN(SUBSTITUTE(MID(E70,AW70,AX70-AW70)," ",""))</f>
        <v>#VALUE!</v>
      </c>
      <c r="AZ70" s="3" t="e">
        <f>AY70=J70</f>
        <v>#VALUE!</v>
      </c>
      <c r="BA70" s="4" t="e">
        <f>TRIM(CLEAN(MID(E70,AV70,LEN("11 Assignments found"))))</f>
        <v>#VALUE!</v>
      </c>
      <c r="BB70" s="4" t="e">
        <f>FIND("Conveyance ",E70)+LEN("Conveyance ")</f>
        <v>#VALUE!</v>
      </c>
      <c r="BC70" s="4" t="e">
        <f>FIND("Assignors 
Execution date ",E70,BB70)</f>
        <v>#VALUE!</v>
      </c>
      <c r="BD70" s="4" t="e">
        <f>MID(E70,BB70,BC70-BB70)</f>
        <v>#VALUE!</v>
      </c>
      <c r="BE70" s="4" t="e">
        <f t="shared" si="21"/>
        <v>#VALUE!</v>
      </c>
      <c r="BF70" s="4" t="e">
        <f t="shared" si="22"/>
        <v>#VALUE!</v>
      </c>
      <c r="BG70" s="4" t="e">
        <f>IF(BA70="1 Assignments Found",FIND("Assignee",E70,AV70)+LEN("Assignee"),"")</f>
        <v>#VALUE!</v>
      </c>
      <c r="BH70" s="4" t="e">
        <f>IF(BA70="1 Assignments Found",FIND("5 per page ",E70),"")</f>
        <v>#VALUE!</v>
      </c>
      <c r="BI70" s="4" t="str">
        <f t="shared" si="25"/>
        <v/>
      </c>
      <c r="BJ70" s="4">
        <f t="shared" si="26"/>
        <v>0</v>
      </c>
      <c r="BK70" s="4" t="str">
        <f t="shared" si="27"/>
        <v/>
      </c>
      <c r="BL70" s="4" t="e">
        <f t="shared" si="28"/>
        <v>#VALUE!</v>
      </c>
      <c r="BM70" s="4" t="e">
        <f t="shared" si="29"/>
        <v>#VALUE!</v>
      </c>
      <c r="BN70" s="7" t="e">
        <f t="shared" si="30"/>
        <v>#VALUE!</v>
      </c>
      <c r="BO70" s="4" t="e">
        <f t="shared" si="31"/>
        <v>#VALUE!</v>
      </c>
      <c r="BP70" s="4" t="e">
        <f t="shared" si="32"/>
        <v>#VALUE!</v>
      </c>
      <c r="BQ70" s="7" t="e">
        <f t="shared" si="33"/>
        <v>#VALUE!</v>
      </c>
    </row>
    <row r="71" spans="1:69" ht="15" customHeight="1" x14ac:dyDescent="0.3">
      <c r="A71" s="5"/>
      <c r="B71" s="5"/>
      <c r="C71" s="5"/>
      <c r="D71" s="5"/>
      <c r="F71" s="6" t="s">
        <v>17</v>
      </c>
      <c r="G71" s="4" t="e">
        <f t="shared" si="34"/>
        <v>#VALUE!</v>
      </c>
      <c r="H71" s="4" t="e">
        <f t="shared" si="35"/>
        <v>#VALUE!</v>
      </c>
      <c r="I71" s="4" t="str">
        <f t="shared" si="23"/>
        <v/>
      </c>
      <c r="J71" s="4" t="e">
        <f>CLEAN(SUBSTITUTE(MID(A71,G71,H71-G71)," ",""))</f>
        <v>#VALUE!</v>
      </c>
      <c r="K71" s="4" t="e">
        <f>FIND("Filing or 371 (c) date",A71)+LEN("Filing or 371 (c) date")</f>
        <v>#VALUE!</v>
      </c>
      <c r="L71" s="4" t="e">
        <f>FIND("Status",A71,K71)</f>
        <v>#VALUE!</v>
      </c>
      <c r="M71" s="4" t="e">
        <f>TRIM(CLEAN(MID(A71,K71,L71-K71)))</f>
        <v>#VALUE!</v>
      </c>
      <c r="N71" s="4" t="e">
        <f>FIND("Patent #",A71)+LEN("Patent #")</f>
        <v>#VALUE!</v>
      </c>
      <c r="O71" s="4" t="e">
        <f>FIND("Filing or 371 (c) date",A71)</f>
        <v>#VALUE!</v>
      </c>
      <c r="P71" s="4" t="e">
        <f>MID(A71,N71,O71-N71)</f>
        <v>#VALUE!</v>
      </c>
      <c r="Q71" s="4" t="e">
        <f t="shared" si="24"/>
        <v>#VALUE!</v>
      </c>
      <c r="R71" s="4" t="e">
        <f>CLEAN(SUBSTITUTE(MID(P71,1,FIND("open",P71)-1)," ",""))</f>
        <v>#VALUE!</v>
      </c>
      <c r="S71" s="4" t="e">
        <f>FIND("open_in_new",P71)+LEN("open_in_new")</f>
        <v>#VALUE!</v>
      </c>
      <c r="T71" s="4" t="e">
        <f>FIND("-",P71,S71)</f>
        <v>#VALUE!</v>
      </c>
      <c r="U71" s="4" t="e">
        <f>CLEAN(SUBSTITUTE(MID(P71,S71,T71-S71)," ",""))</f>
        <v>#VALUE!</v>
      </c>
      <c r="V71" s="4" t="e">
        <f>RIGHT(CLEAN(SUBSTITUTE(P71," ","")),10)</f>
        <v>#VALUE!</v>
      </c>
      <c r="W71" s="4" t="e">
        <f>FIND("Status",A71,K71)+LEN("Status")</f>
        <v>#VALUE!</v>
      </c>
      <c r="X71" s="4" t="e">
        <f>FIND("Application Data 
Documents &amp; Transactions",A71)</f>
        <v>#VALUE!</v>
      </c>
      <c r="Y71" s="4" t="e">
        <f>MID(A71,W71,(X71-11)-W71)</f>
        <v>#VALUE!</v>
      </c>
      <c r="Z71" s="4" t="e">
        <f t="shared" si="19"/>
        <v>#VALUE!</v>
      </c>
      <c r="AA71" s="4" t="e">
        <f>FIND("Earliest publication #",A71)+LEN("Earliest publication #
")</f>
        <v>#VALUE!</v>
      </c>
      <c r="AB71" s="4" t="e">
        <f>FIND("Earliest publication date",A71,AA71)</f>
        <v>#VALUE!</v>
      </c>
      <c r="AC71" s="4" t="e">
        <f>CLEAN(TRIM(MID(A71,AA71,AB71-AA71)))</f>
        <v>#VALUE!</v>
      </c>
      <c r="AD71" s="4" t="e">
        <f t="shared" si="20"/>
        <v>#VALUE!</v>
      </c>
      <c r="AE71" s="4" t="e">
        <f>FIND("Earliest publication date",A71,AA71)+LEN("Earliest publication date")</f>
        <v>#VALUE!</v>
      </c>
      <c r="AF71" s="4" t="e">
        <f>FIND("Assignee for publication",A71)</f>
        <v>#VALUE!</v>
      </c>
      <c r="AG71" s="4" t="e">
        <f>CLEAN(SUBSTITUTE(MID(A71,AE71,AF71-AE71)," ",""))</f>
        <v>#VALUE!</v>
      </c>
      <c r="AH71" s="4" t="e">
        <f>FIND("Entity status",A71)+LEN("Entity status")</f>
        <v>#VALUE!</v>
      </c>
      <c r="AI71" s="4" t="e">
        <f>FIND("Earliest publication #",A71,AH71)</f>
        <v>#VALUE!</v>
      </c>
      <c r="AJ71" s="4" t="e">
        <f>CLEAN(TRIM(MID(A71,AH71,AI71-AH71)))</f>
        <v>#VALUE!</v>
      </c>
      <c r="AK71" s="4" t="e">
        <f>FIND("Applicants",A71)+LEN("Applicants")</f>
        <v>#VALUE!</v>
      </c>
      <c r="AL71" s="4" t="e">
        <f>FIND("United States Patent and Trademark Office 
United States Patent and Trademark Office 
 Browse By Topic",A71,AK71)</f>
        <v>#VALUE!</v>
      </c>
      <c r="AM71" s="4" t="e">
        <f>TRIM(CLEAN(MID(A71,AK71,AL71-AK71)))</f>
        <v>#VALUE!</v>
      </c>
      <c r="AN71" s="4" t="e">
        <f>FIND("Assignee for publication",A71)+LEN("Assignee for publication")</f>
        <v>#VALUE!</v>
      </c>
      <c r="AO71" s="4" t="e">
        <f>FIND("Confirmation #",A71,AN71)</f>
        <v>#VALUE!</v>
      </c>
      <c r="AP71" s="4" t="e">
        <f>MID(A71,AN71,AO71-AN71)</f>
        <v>#VALUE!</v>
      </c>
      <c r="AQ71" s="4" t="e">
        <f>FIND("Inventors",A71)+LEN("Inventors")</f>
        <v>#VALUE!</v>
      </c>
      <c r="AR71" s="4" t="e">
        <f>FIND("Applicants",A71,AQ71)</f>
        <v>#VALUE!</v>
      </c>
      <c r="AS71" s="4" t="e">
        <f>FIND("Show all inventors",A71)</f>
        <v>#VALUE!</v>
      </c>
      <c r="AT71" s="4" t="str">
        <f>IFERROR(MID(A71,AS71,24),"")</f>
        <v/>
      </c>
      <c r="AU71" s="7" t="e">
        <f>CLEAN(TRIM(MID(A71,AQ71,AR71-AQ71)))</f>
        <v>#VALUE!</v>
      </c>
      <c r="AV71" s="4" t="e">
        <f>FIND("Assignments found",E71)-3</f>
        <v>#VALUE!</v>
      </c>
      <c r="AW71" s="4" t="e">
        <f>FIND("Application #",E71)+LEN("Application #")</f>
        <v>#VALUE!</v>
      </c>
      <c r="AX71" s="4" t="e">
        <f>FIND("Confirmation #",E71)</f>
        <v>#VALUE!</v>
      </c>
      <c r="AY71" s="4" t="e">
        <f>CLEAN(SUBSTITUTE(MID(E71,AW71,AX71-AW71)," ",""))</f>
        <v>#VALUE!</v>
      </c>
      <c r="AZ71" s="3" t="e">
        <f>AY71=J71</f>
        <v>#VALUE!</v>
      </c>
      <c r="BA71" s="4" t="e">
        <f>TRIM(CLEAN(MID(E71,AV71,LEN("11 Assignments found"))))</f>
        <v>#VALUE!</v>
      </c>
      <c r="BB71" s="4" t="e">
        <f>FIND("Conveyance ",E71)+LEN("Conveyance ")</f>
        <v>#VALUE!</v>
      </c>
      <c r="BC71" s="4" t="e">
        <f>FIND("Assignors 
Execution date ",E71,BB71)</f>
        <v>#VALUE!</v>
      </c>
      <c r="BD71" s="4" t="e">
        <f>MID(E71,BB71,BC71-BB71)</f>
        <v>#VALUE!</v>
      </c>
      <c r="BE71" s="4" t="e">
        <f t="shared" si="21"/>
        <v>#VALUE!</v>
      </c>
      <c r="BF71" s="4" t="e">
        <f t="shared" si="22"/>
        <v>#VALUE!</v>
      </c>
      <c r="BG71" s="4" t="e">
        <f>IF(BA71="1 Assignments Found",FIND("Assignee",E71,AV71)+LEN("Assignee"),"")</f>
        <v>#VALUE!</v>
      </c>
      <c r="BH71" s="4" t="e">
        <f>IF(BA71="1 Assignments Found",FIND("5 per page ",E71),"")</f>
        <v>#VALUE!</v>
      </c>
      <c r="BI71" s="4" t="str">
        <f t="shared" si="25"/>
        <v/>
      </c>
      <c r="BJ71" s="4">
        <f t="shared" si="26"/>
        <v>0</v>
      </c>
      <c r="BK71" s="4" t="str">
        <f t="shared" si="27"/>
        <v/>
      </c>
      <c r="BL71" s="4" t="e">
        <f t="shared" si="28"/>
        <v>#VALUE!</v>
      </c>
      <c r="BM71" s="4" t="e">
        <f t="shared" si="29"/>
        <v>#VALUE!</v>
      </c>
      <c r="BN71" s="7" t="e">
        <f t="shared" si="30"/>
        <v>#VALUE!</v>
      </c>
      <c r="BO71" s="4" t="e">
        <f t="shared" si="31"/>
        <v>#VALUE!</v>
      </c>
      <c r="BP71" s="4" t="e">
        <f t="shared" si="32"/>
        <v>#VALUE!</v>
      </c>
      <c r="BQ71" s="7" t="e">
        <f t="shared" si="33"/>
        <v>#VALUE!</v>
      </c>
    </row>
    <row r="72" spans="1:69" ht="15" customHeight="1" x14ac:dyDescent="0.3">
      <c r="A72" s="5"/>
      <c r="B72" s="5"/>
      <c r="C72" s="5"/>
      <c r="D72" s="5"/>
      <c r="F72" s="6" t="s">
        <v>17</v>
      </c>
      <c r="G72" s="4" t="e">
        <f t="shared" si="34"/>
        <v>#VALUE!</v>
      </c>
      <c r="H72" s="4" t="e">
        <f t="shared" si="35"/>
        <v>#VALUE!</v>
      </c>
      <c r="I72" s="4" t="str">
        <f t="shared" si="23"/>
        <v/>
      </c>
      <c r="J72" s="4" t="e">
        <f>CLEAN(SUBSTITUTE(MID(A72,G72,H72-G72)," ",""))</f>
        <v>#VALUE!</v>
      </c>
      <c r="K72" s="4" t="e">
        <f>FIND("Filing or 371 (c) date",A72)+LEN("Filing or 371 (c) date")</f>
        <v>#VALUE!</v>
      </c>
      <c r="L72" s="4" t="e">
        <f>FIND("Status",A72,K72)</f>
        <v>#VALUE!</v>
      </c>
      <c r="M72" s="4" t="e">
        <f>TRIM(CLEAN(MID(A72,K72,L72-K72)))</f>
        <v>#VALUE!</v>
      </c>
      <c r="N72" s="4" t="e">
        <f>FIND("Patent #",A72)+LEN("Patent #")</f>
        <v>#VALUE!</v>
      </c>
      <c r="O72" s="4" t="e">
        <f>FIND("Filing or 371 (c) date",A72)</f>
        <v>#VALUE!</v>
      </c>
      <c r="P72" s="4" t="e">
        <f>MID(A72,N72,O72-N72)</f>
        <v>#VALUE!</v>
      </c>
      <c r="Q72" s="4" t="e">
        <f t="shared" si="24"/>
        <v>#VALUE!</v>
      </c>
      <c r="R72" s="4" t="e">
        <f>CLEAN(SUBSTITUTE(MID(P72,1,FIND("open",P72)-1)," ",""))</f>
        <v>#VALUE!</v>
      </c>
      <c r="S72" s="4" t="e">
        <f>FIND("open_in_new",P72)+LEN("open_in_new")</f>
        <v>#VALUE!</v>
      </c>
      <c r="T72" s="4" t="e">
        <f>FIND("-",P72,S72)</f>
        <v>#VALUE!</v>
      </c>
      <c r="U72" s="4" t="e">
        <f>CLEAN(SUBSTITUTE(MID(P72,S72,T72-S72)," ",""))</f>
        <v>#VALUE!</v>
      </c>
      <c r="V72" s="4" t="e">
        <f>RIGHT(CLEAN(SUBSTITUTE(P72," ","")),10)</f>
        <v>#VALUE!</v>
      </c>
      <c r="W72" s="4" t="e">
        <f>FIND("Status",A72,K72)+LEN("Status")</f>
        <v>#VALUE!</v>
      </c>
      <c r="X72" s="4" t="e">
        <f>FIND("Application Data 
Documents &amp; Transactions",A72)</f>
        <v>#VALUE!</v>
      </c>
      <c r="Y72" s="4" t="e">
        <f>MID(A72,W72,(X72-11)-W72)</f>
        <v>#VALUE!</v>
      </c>
      <c r="Z72" s="4" t="e">
        <f t="shared" si="19"/>
        <v>#VALUE!</v>
      </c>
      <c r="AA72" s="4" t="e">
        <f>FIND("Earliest publication #",A72)+LEN("Earliest publication #
")</f>
        <v>#VALUE!</v>
      </c>
      <c r="AB72" s="4" t="e">
        <f>FIND("Earliest publication date",A72,AA72)</f>
        <v>#VALUE!</v>
      </c>
      <c r="AC72" s="4" t="e">
        <f>CLEAN(TRIM(MID(A72,AA72,AB72-AA72)))</f>
        <v>#VALUE!</v>
      </c>
      <c r="AD72" s="4" t="e">
        <f t="shared" si="20"/>
        <v>#VALUE!</v>
      </c>
      <c r="AE72" s="4" t="e">
        <f>FIND("Earliest publication date",A72,AA72)+LEN("Earliest publication date")</f>
        <v>#VALUE!</v>
      </c>
      <c r="AF72" s="4" t="e">
        <f>FIND("Assignee for publication",A72)</f>
        <v>#VALUE!</v>
      </c>
      <c r="AG72" s="4" t="e">
        <f>CLEAN(SUBSTITUTE(MID(A72,AE72,AF72-AE72)," ",""))</f>
        <v>#VALUE!</v>
      </c>
      <c r="AH72" s="4" t="e">
        <f>FIND("Entity status",A72)+LEN("Entity status")</f>
        <v>#VALUE!</v>
      </c>
      <c r="AI72" s="4" t="e">
        <f>FIND("Earliest publication #",A72,AH72)</f>
        <v>#VALUE!</v>
      </c>
      <c r="AJ72" s="4" t="e">
        <f>CLEAN(TRIM(MID(A72,AH72,AI72-AH72)))</f>
        <v>#VALUE!</v>
      </c>
      <c r="AK72" s="4" t="e">
        <f>FIND("Applicants",A72)+LEN("Applicants")</f>
        <v>#VALUE!</v>
      </c>
      <c r="AL72" s="4" t="e">
        <f>FIND("United States Patent and Trademark Office 
United States Patent and Trademark Office 
 Browse By Topic",A72,AK72)</f>
        <v>#VALUE!</v>
      </c>
      <c r="AM72" s="4" t="e">
        <f>TRIM(CLEAN(MID(A72,AK72,AL72-AK72)))</f>
        <v>#VALUE!</v>
      </c>
      <c r="AN72" s="4" t="e">
        <f>FIND("Assignee for publication",A72)+LEN("Assignee for publication")</f>
        <v>#VALUE!</v>
      </c>
      <c r="AO72" s="4" t="e">
        <f>FIND("Confirmation #",A72,AN72)</f>
        <v>#VALUE!</v>
      </c>
      <c r="AP72" s="4" t="e">
        <f>MID(A72,AN72,AO72-AN72)</f>
        <v>#VALUE!</v>
      </c>
      <c r="AQ72" s="4" t="e">
        <f>FIND("Inventors",A72)+LEN("Inventors")</f>
        <v>#VALUE!</v>
      </c>
      <c r="AR72" s="4" t="e">
        <f>FIND("Applicants",A72,AQ72)</f>
        <v>#VALUE!</v>
      </c>
      <c r="AS72" s="4" t="e">
        <f>FIND("Show all inventors",A72)</f>
        <v>#VALUE!</v>
      </c>
      <c r="AT72" s="4" t="str">
        <f>IFERROR(MID(A72,AS72,24),"")</f>
        <v/>
      </c>
      <c r="AU72" s="7" t="e">
        <f>CLEAN(TRIM(MID(A72,AQ72,AR72-AQ72)))</f>
        <v>#VALUE!</v>
      </c>
      <c r="BJ72" s="4">
        <f t="shared" si="26"/>
        <v>0</v>
      </c>
      <c r="BK72" s="4" t="str">
        <f t="shared" si="27"/>
        <v/>
      </c>
      <c r="BL72" s="4" t="e">
        <f t="shared" si="28"/>
        <v>#VALUE!</v>
      </c>
      <c r="BM72" s="4" t="e">
        <f t="shared" si="29"/>
        <v>#VALUE!</v>
      </c>
      <c r="BN72" s="7" t="e">
        <f t="shared" si="30"/>
        <v>#VALUE!</v>
      </c>
      <c r="BO72" s="4" t="e">
        <f t="shared" si="31"/>
        <v>#VALUE!</v>
      </c>
      <c r="BP72" s="4" t="e">
        <f t="shared" si="32"/>
        <v>#VALUE!</v>
      </c>
      <c r="BQ72" s="7" t="e">
        <f t="shared" si="33"/>
        <v>#VALUE!</v>
      </c>
    </row>
    <row r="73" spans="1:69" ht="15" customHeight="1" x14ac:dyDescent="0.3">
      <c r="A73" s="5"/>
      <c r="B73" s="5"/>
      <c r="C73" s="5"/>
      <c r="D73" s="5"/>
      <c r="F73" s="6" t="s">
        <v>17</v>
      </c>
      <c r="G73" s="4" t="e">
        <f t="shared" si="34"/>
        <v>#VALUE!</v>
      </c>
      <c r="H73" s="4" t="e">
        <f t="shared" si="35"/>
        <v>#VALUE!</v>
      </c>
      <c r="I73" s="4" t="str">
        <f t="shared" si="23"/>
        <v/>
      </c>
      <c r="J73" s="4" t="e">
        <f>CLEAN(SUBSTITUTE(MID(A73,G73,H73-G73)," ",""))</f>
        <v>#VALUE!</v>
      </c>
      <c r="K73" s="4" t="e">
        <f>FIND("Filing or 371 (c) date",A73)+LEN("Filing or 371 (c) date")</f>
        <v>#VALUE!</v>
      </c>
      <c r="L73" s="4" t="e">
        <f>FIND("Status",A73,K73)</f>
        <v>#VALUE!</v>
      </c>
      <c r="M73" s="4" t="e">
        <f>TRIM(CLEAN(MID(A73,K73,L73-K73)))</f>
        <v>#VALUE!</v>
      </c>
      <c r="N73" s="4" t="e">
        <f>FIND("Patent #",A73)+LEN("Patent #")</f>
        <v>#VALUE!</v>
      </c>
      <c r="O73" s="4" t="e">
        <f>FIND("Filing or 371 (c) date",A73)</f>
        <v>#VALUE!</v>
      </c>
      <c r="P73" s="4" t="e">
        <f>MID(A73,N73,O73-N73)</f>
        <v>#VALUE!</v>
      </c>
      <c r="Q73" s="4" t="e">
        <f t="shared" si="24"/>
        <v>#VALUE!</v>
      </c>
      <c r="R73" s="4" t="e">
        <f>CLEAN(SUBSTITUTE(MID(P73,1,FIND("open",P73)-1)," ",""))</f>
        <v>#VALUE!</v>
      </c>
      <c r="S73" s="4" t="e">
        <f>FIND("open_in_new",P73)+LEN("open_in_new")</f>
        <v>#VALUE!</v>
      </c>
      <c r="T73" s="4" t="e">
        <f>FIND("-",P73,S73)</f>
        <v>#VALUE!</v>
      </c>
      <c r="U73" s="4" t="e">
        <f>CLEAN(SUBSTITUTE(MID(P73,S73,T73-S73)," ",""))</f>
        <v>#VALUE!</v>
      </c>
      <c r="V73" s="4" t="e">
        <f>RIGHT(CLEAN(SUBSTITUTE(P73," ","")),10)</f>
        <v>#VALUE!</v>
      </c>
      <c r="W73" s="4" t="e">
        <f>FIND("Status",A73,K73)+LEN("Status")</f>
        <v>#VALUE!</v>
      </c>
      <c r="X73" s="4" t="e">
        <f>FIND("Application Data 
Documents &amp; Transactions",A73)</f>
        <v>#VALUE!</v>
      </c>
      <c r="Y73" s="4" t="e">
        <f>MID(A73,W73,(X73-11)-W73)</f>
        <v>#VALUE!</v>
      </c>
      <c r="Z73" s="4" t="e">
        <f t="shared" si="19"/>
        <v>#VALUE!</v>
      </c>
      <c r="AA73" s="4" t="e">
        <f>FIND("Earliest publication #",A73)+LEN("Earliest publication #
")</f>
        <v>#VALUE!</v>
      </c>
      <c r="AB73" s="4" t="e">
        <f>FIND("Earliest publication date",A73,AA73)</f>
        <v>#VALUE!</v>
      </c>
      <c r="AC73" s="4" t="e">
        <f>CLEAN(TRIM(MID(A73,AA73,AB73-AA73)))</f>
        <v>#VALUE!</v>
      </c>
      <c r="AD73" s="4" t="e">
        <f t="shared" si="20"/>
        <v>#VALUE!</v>
      </c>
      <c r="AE73" s="4" t="e">
        <f>FIND("Earliest publication date",A73,AA73)+LEN("Earliest publication date")</f>
        <v>#VALUE!</v>
      </c>
      <c r="AF73" s="4" t="e">
        <f>FIND("Assignee for publication",A73)</f>
        <v>#VALUE!</v>
      </c>
      <c r="AG73" s="4" t="e">
        <f>CLEAN(SUBSTITUTE(MID(A73,AE73,AF73-AE73)," ",""))</f>
        <v>#VALUE!</v>
      </c>
      <c r="AH73" s="4" t="e">
        <f>FIND("Entity status",A73)+LEN("Entity status")</f>
        <v>#VALUE!</v>
      </c>
      <c r="AI73" s="4" t="e">
        <f>FIND("Earliest publication #",A73,AH73)</f>
        <v>#VALUE!</v>
      </c>
      <c r="AJ73" s="4" t="e">
        <f>CLEAN(TRIM(MID(A73,AH73,AI73-AH73)))</f>
        <v>#VALUE!</v>
      </c>
      <c r="AK73" s="4" t="e">
        <f>FIND("Applicants",A73)+LEN("Applicants")</f>
        <v>#VALUE!</v>
      </c>
      <c r="AL73" s="4" t="e">
        <f>FIND("United States Patent and Trademark Office 
United States Patent and Trademark Office 
 Browse By Topic",A73,AK73)</f>
        <v>#VALUE!</v>
      </c>
      <c r="AM73" s="4" t="e">
        <f>TRIM(CLEAN(MID(A73,AK73,AL73-AK73)))</f>
        <v>#VALUE!</v>
      </c>
      <c r="AN73" s="4" t="e">
        <f>FIND("Assignee for publication",A73)+LEN("Assignee for publication")</f>
        <v>#VALUE!</v>
      </c>
      <c r="AO73" s="4" t="e">
        <f>FIND("Confirmation #",A73,AN73)</f>
        <v>#VALUE!</v>
      </c>
      <c r="AP73" s="4" t="e">
        <f>MID(A73,AN73,AO73-AN73)</f>
        <v>#VALUE!</v>
      </c>
      <c r="AQ73" s="4" t="e">
        <f>FIND("Inventors",A73)+LEN("Inventors")</f>
        <v>#VALUE!</v>
      </c>
      <c r="AR73" s="4" t="e">
        <f>FIND("Applicants",A73,AQ73)</f>
        <v>#VALUE!</v>
      </c>
      <c r="AS73" s="4" t="e">
        <f>FIND("Show all inventors",A73)</f>
        <v>#VALUE!</v>
      </c>
      <c r="AT73" s="4" t="str">
        <f>IFERROR(MID(A73,AS73,24),"")</f>
        <v/>
      </c>
      <c r="AU73" s="7" t="e">
        <f>CLEAN(TRIM(MID(A73,AQ73,AR73-AQ73)))</f>
        <v>#VALUE!</v>
      </c>
      <c r="BJ73" s="4">
        <f t="shared" si="26"/>
        <v>0</v>
      </c>
      <c r="BK73" s="4" t="str">
        <f t="shared" si="27"/>
        <v/>
      </c>
      <c r="BL73" s="4" t="e">
        <f t="shared" si="28"/>
        <v>#VALUE!</v>
      </c>
      <c r="BM73" s="4" t="e">
        <f t="shared" si="29"/>
        <v>#VALUE!</v>
      </c>
      <c r="BN73" s="7" t="e">
        <f t="shared" si="30"/>
        <v>#VALUE!</v>
      </c>
      <c r="BO73" s="4" t="e">
        <f t="shared" si="31"/>
        <v>#VALUE!</v>
      </c>
      <c r="BP73" s="4" t="e">
        <f t="shared" si="32"/>
        <v>#VALUE!</v>
      </c>
      <c r="BQ73" s="7" t="e">
        <f t="shared" si="33"/>
        <v>#VALUE!</v>
      </c>
    </row>
    <row r="74" spans="1:69" ht="15" customHeight="1" x14ac:dyDescent="0.3">
      <c r="A74" s="5"/>
      <c r="B74" s="5"/>
      <c r="C74" s="5"/>
      <c r="D74" s="5"/>
      <c r="F74" s="6" t="s">
        <v>17</v>
      </c>
      <c r="G74" s="4" t="e">
        <f t="shared" si="34"/>
        <v>#VALUE!</v>
      </c>
      <c r="H74" s="4" t="e">
        <f t="shared" si="35"/>
        <v>#VALUE!</v>
      </c>
      <c r="I74" s="4" t="str">
        <f t="shared" si="23"/>
        <v/>
      </c>
      <c r="J74" s="4" t="e">
        <f>CLEAN(SUBSTITUTE(MID(A74,G74,H74-G74)," ",""))</f>
        <v>#VALUE!</v>
      </c>
      <c r="K74" s="4" t="e">
        <f>FIND("Filing or 371 (c) date",A74)+LEN("Filing or 371 (c) date")</f>
        <v>#VALUE!</v>
      </c>
      <c r="L74" s="4" t="e">
        <f>FIND("Status",A74,K74)</f>
        <v>#VALUE!</v>
      </c>
      <c r="M74" s="4" t="e">
        <f>TRIM(CLEAN(MID(A74,K74,L74-K74)))</f>
        <v>#VALUE!</v>
      </c>
      <c r="N74" s="4" t="e">
        <f>FIND("Patent #",A74)+LEN("Patent #")</f>
        <v>#VALUE!</v>
      </c>
      <c r="O74" s="4" t="e">
        <f>FIND("Filing or 371 (c) date",A74)</f>
        <v>#VALUE!</v>
      </c>
      <c r="P74" s="4" t="e">
        <f>MID(A74,N74,O74-N74)</f>
        <v>#VALUE!</v>
      </c>
      <c r="Q74" s="4" t="e">
        <f t="shared" si="24"/>
        <v>#VALUE!</v>
      </c>
      <c r="R74" s="4" t="e">
        <f>CLEAN(SUBSTITUTE(MID(P74,1,FIND("open",P74)-1)," ",""))</f>
        <v>#VALUE!</v>
      </c>
      <c r="S74" s="4" t="e">
        <f>FIND("open_in_new",P74)+LEN("open_in_new")</f>
        <v>#VALUE!</v>
      </c>
      <c r="T74" s="4" t="e">
        <f>FIND("-",P74,S74)</f>
        <v>#VALUE!</v>
      </c>
      <c r="U74" s="4" t="e">
        <f>CLEAN(SUBSTITUTE(MID(P74,S74,T74-S74)," ",""))</f>
        <v>#VALUE!</v>
      </c>
      <c r="V74" s="4" t="e">
        <f>RIGHT(CLEAN(SUBSTITUTE(P74," ","")),10)</f>
        <v>#VALUE!</v>
      </c>
      <c r="W74" s="4" t="e">
        <f>FIND("Status",A74,K74)+LEN("Status")</f>
        <v>#VALUE!</v>
      </c>
      <c r="X74" s="4" t="e">
        <f>FIND("Application Data 
Documents &amp; Transactions",A74)</f>
        <v>#VALUE!</v>
      </c>
      <c r="Y74" s="4" t="e">
        <f>MID(A74,W74,(X74-11)-W74)</f>
        <v>#VALUE!</v>
      </c>
      <c r="Z74" s="4" t="e">
        <f t="shared" si="19"/>
        <v>#VALUE!</v>
      </c>
      <c r="AA74" s="4" t="e">
        <f>FIND("Earliest publication #",A74)+LEN("Earliest publication #
")</f>
        <v>#VALUE!</v>
      </c>
      <c r="AB74" s="4" t="e">
        <f>FIND("Earliest publication date",A74,AA74)</f>
        <v>#VALUE!</v>
      </c>
      <c r="AC74" s="4" t="e">
        <f>CLEAN(TRIM(MID(A74,AA74,AB74-AA74)))</f>
        <v>#VALUE!</v>
      </c>
      <c r="AD74" s="4" t="e">
        <f t="shared" si="20"/>
        <v>#VALUE!</v>
      </c>
      <c r="AE74" s="4" t="e">
        <f>FIND("Earliest publication date",A74,AA74)+LEN("Earliest publication date")</f>
        <v>#VALUE!</v>
      </c>
      <c r="AF74" s="4" t="e">
        <f>FIND("Assignee for publication",A74)</f>
        <v>#VALUE!</v>
      </c>
      <c r="AG74" s="4" t="e">
        <f>CLEAN(SUBSTITUTE(MID(A74,AE74,AF74-AE74)," ",""))</f>
        <v>#VALUE!</v>
      </c>
      <c r="AH74" s="4" t="e">
        <f>FIND("Entity status",A74)+LEN("Entity status")</f>
        <v>#VALUE!</v>
      </c>
      <c r="AI74" s="4" t="e">
        <f>FIND("Earliest publication #",A74,AH74)</f>
        <v>#VALUE!</v>
      </c>
      <c r="AJ74" s="4" t="e">
        <f>CLEAN(TRIM(MID(A74,AH74,AI74-AH74)))</f>
        <v>#VALUE!</v>
      </c>
      <c r="AK74" s="4" t="e">
        <f>FIND("Applicants",A74)+LEN("Applicants")</f>
        <v>#VALUE!</v>
      </c>
      <c r="AL74" s="4" t="e">
        <f>FIND("United States Patent and Trademark Office 
United States Patent and Trademark Office 
 Browse By Topic",A74,AK74)</f>
        <v>#VALUE!</v>
      </c>
      <c r="AM74" s="4" t="e">
        <f>TRIM(CLEAN(MID(A74,AK74,AL74-AK74)))</f>
        <v>#VALUE!</v>
      </c>
      <c r="AN74" s="4" t="e">
        <f>FIND("Assignee for publication",A74)+LEN("Assignee for publication")</f>
        <v>#VALUE!</v>
      </c>
      <c r="AO74" s="4" t="e">
        <f>FIND("Confirmation #",A74,AN74)</f>
        <v>#VALUE!</v>
      </c>
      <c r="AP74" s="4" t="e">
        <f>MID(A74,AN74,AO74-AN74)</f>
        <v>#VALUE!</v>
      </c>
      <c r="AQ74" s="4" t="e">
        <f>FIND("Inventors",A74)+LEN("Inventors")</f>
        <v>#VALUE!</v>
      </c>
      <c r="AR74" s="4" t="e">
        <f>FIND("Applicants",A74,AQ74)</f>
        <v>#VALUE!</v>
      </c>
      <c r="AS74" s="4" t="e">
        <f>FIND("Show all inventors",A74)</f>
        <v>#VALUE!</v>
      </c>
      <c r="AT74" s="4" t="str">
        <f>IFERROR(MID(A74,AS74,24),"")</f>
        <v/>
      </c>
      <c r="AU74" s="7" t="e">
        <f>CLEAN(TRIM(MID(A74,AQ74,AR74-AQ74)))</f>
        <v>#VALUE!</v>
      </c>
      <c r="BJ74" s="4">
        <f t="shared" si="26"/>
        <v>0</v>
      </c>
      <c r="BK74" s="4" t="str">
        <f t="shared" si="27"/>
        <v/>
      </c>
      <c r="BL74" s="4" t="e">
        <f t="shared" si="28"/>
        <v>#VALUE!</v>
      </c>
      <c r="BM74" s="4" t="e">
        <f t="shared" si="29"/>
        <v>#VALUE!</v>
      </c>
      <c r="BN74" s="7" t="e">
        <f t="shared" si="30"/>
        <v>#VALUE!</v>
      </c>
      <c r="BO74" s="4" t="e">
        <f t="shared" si="31"/>
        <v>#VALUE!</v>
      </c>
      <c r="BP74" s="4" t="e">
        <f t="shared" si="32"/>
        <v>#VALUE!</v>
      </c>
      <c r="BQ74" s="7" t="e">
        <f t="shared" si="33"/>
        <v>#VALUE!</v>
      </c>
    </row>
    <row r="75" spans="1:69" ht="15" customHeight="1" x14ac:dyDescent="0.3">
      <c r="A75" s="5"/>
      <c r="B75" s="5"/>
      <c r="C75" s="5"/>
      <c r="D75" s="5"/>
      <c r="F75" s="6" t="s">
        <v>17</v>
      </c>
      <c r="G75" s="4" t="e">
        <f t="shared" si="34"/>
        <v>#VALUE!</v>
      </c>
      <c r="H75" s="4" t="e">
        <f t="shared" si="35"/>
        <v>#VALUE!</v>
      </c>
      <c r="I75" s="4" t="str">
        <f t="shared" si="23"/>
        <v/>
      </c>
      <c r="J75" s="4" t="e">
        <f>CLEAN(SUBSTITUTE(MID(A75,G75,H75-G75)," ",""))</f>
        <v>#VALUE!</v>
      </c>
      <c r="K75" s="4" t="e">
        <f>FIND("Filing or 371 (c) date",A75)+LEN("Filing or 371 (c) date")</f>
        <v>#VALUE!</v>
      </c>
      <c r="L75" s="4" t="e">
        <f>FIND("Status",A75,K75)</f>
        <v>#VALUE!</v>
      </c>
      <c r="M75" s="4" t="e">
        <f>TRIM(CLEAN(MID(A75,K75,L75-K75)))</f>
        <v>#VALUE!</v>
      </c>
      <c r="N75" s="4" t="e">
        <f>FIND("Patent #",A75)+LEN("Patent #")</f>
        <v>#VALUE!</v>
      </c>
      <c r="O75" s="4" t="e">
        <f>FIND("Filing or 371 (c) date",A75)</f>
        <v>#VALUE!</v>
      </c>
      <c r="P75" s="4" t="e">
        <f>MID(A75,N75,O75-N75)</f>
        <v>#VALUE!</v>
      </c>
      <c r="Q75" s="4" t="e">
        <f t="shared" si="24"/>
        <v>#VALUE!</v>
      </c>
      <c r="R75" s="4" t="e">
        <f>CLEAN(SUBSTITUTE(MID(P75,1,FIND("open",P75)-1)," ",""))</f>
        <v>#VALUE!</v>
      </c>
      <c r="S75" s="4" t="e">
        <f>FIND("open_in_new",P75)+LEN("open_in_new")</f>
        <v>#VALUE!</v>
      </c>
      <c r="T75" s="4" t="e">
        <f>FIND("-",P75,S75)</f>
        <v>#VALUE!</v>
      </c>
      <c r="U75" s="4" t="e">
        <f>CLEAN(SUBSTITUTE(MID(P75,S75,T75-S75)," ",""))</f>
        <v>#VALUE!</v>
      </c>
      <c r="V75" s="4" t="e">
        <f>RIGHT(CLEAN(SUBSTITUTE(P75," ","")),10)</f>
        <v>#VALUE!</v>
      </c>
      <c r="W75" s="4" t="e">
        <f>FIND("Status",A75,K75)+LEN("Status")</f>
        <v>#VALUE!</v>
      </c>
      <c r="X75" s="4" t="e">
        <f>FIND("Application Data 
Documents &amp; Transactions",A75)</f>
        <v>#VALUE!</v>
      </c>
      <c r="Y75" s="4" t="e">
        <f>MID(A75,W75,(X75-11)-W75)</f>
        <v>#VALUE!</v>
      </c>
      <c r="Z75" s="4" t="e">
        <f t="shared" si="19"/>
        <v>#VALUE!</v>
      </c>
      <c r="AA75" s="4" t="e">
        <f>FIND("Earliest publication #",A75)+LEN("Earliest publication #
")</f>
        <v>#VALUE!</v>
      </c>
      <c r="AB75" s="4" t="e">
        <f>FIND("Earliest publication date",A75,AA75)</f>
        <v>#VALUE!</v>
      </c>
      <c r="AC75" s="4" t="e">
        <f>CLEAN(TRIM(MID(A75,AA75,AB75-AA75)))</f>
        <v>#VALUE!</v>
      </c>
      <c r="AD75" s="4" t="e">
        <f t="shared" si="20"/>
        <v>#VALUE!</v>
      </c>
      <c r="AE75" s="4" t="e">
        <f>FIND("Earliest publication date",A75,AA75)+LEN("Earliest publication date")</f>
        <v>#VALUE!</v>
      </c>
      <c r="AF75" s="4" t="e">
        <f>FIND("Assignee for publication",A75)</f>
        <v>#VALUE!</v>
      </c>
      <c r="AG75" s="4" t="e">
        <f>CLEAN(SUBSTITUTE(MID(A75,AE75,AF75-AE75)," ",""))</f>
        <v>#VALUE!</v>
      </c>
      <c r="AH75" s="4" t="e">
        <f>FIND("Entity status",A75)+LEN("Entity status")</f>
        <v>#VALUE!</v>
      </c>
      <c r="AI75" s="4" t="e">
        <f>FIND("Earliest publication #",A75,AH75)</f>
        <v>#VALUE!</v>
      </c>
      <c r="AJ75" s="4" t="e">
        <f>CLEAN(TRIM(MID(A75,AH75,AI75-AH75)))</f>
        <v>#VALUE!</v>
      </c>
      <c r="AK75" s="4" t="e">
        <f>FIND("Applicants",A75)+LEN("Applicants")</f>
        <v>#VALUE!</v>
      </c>
      <c r="AL75" s="4" t="e">
        <f>FIND("United States Patent and Trademark Office 
United States Patent and Trademark Office 
 Browse By Topic",A75,AK75)</f>
        <v>#VALUE!</v>
      </c>
      <c r="AM75" s="4" t="e">
        <f>TRIM(CLEAN(MID(A75,AK75,AL75-AK75)))</f>
        <v>#VALUE!</v>
      </c>
      <c r="AN75" s="4" t="e">
        <f>FIND("Assignee for publication",A75)+LEN("Assignee for publication")</f>
        <v>#VALUE!</v>
      </c>
      <c r="AO75" s="4" t="e">
        <f>FIND("Confirmation #",A75,AN75)</f>
        <v>#VALUE!</v>
      </c>
      <c r="AP75" s="4" t="e">
        <f>MID(A75,AN75,AO75-AN75)</f>
        <v>#VALUE!</v>
      </c>
      <c r="AQ75" s="4" t="e">
        <f>FIND("Inventors",A75)+LEN("Inventors")</f>
        <v>#VALUE!</v>
      </c>
      <c r="AR75" s="4" t="e">
        <f>FIND("Applicants",A75,AQ75)</f>
        <v>#VALUE!</v>
      </c>
      <c r="AS75" s="4" t="e">
        <f>FIND("Show all inventors",A75)</f>
        <v>#VALUE!</v>
      </c>
      <c r="AT75" s="4" t="str">
        <f>IFERROR(MID(A75,AS75,24),"")</f>
        <v/>
      </c>
      <c r="AU75" s="7" t="e">
        <f>CLEAN(TRIM(MID(A75,AQ75,AR75-AQ75)))</f>
        <v>#VALUE!</v>
      </c>
      <c r="BJ75" s="4">
        <f t="shared" si="26"/>
        <v>0</v>
      </c>
      <c r="BK75" s="4" t="str">
        <f t="shared" si="27"/>
        <v/>
      </c>
      <c r="BL75" s="4" t="e">
        <f t="shared" si="28"/>
        <v>#VALUE!</v>
      </c>
      <c r="BM75" s="4" t="e">
        <f t="shared" si="29"/>
        <v>#VALUE!</v>
      </c>
      <c r="BN75" s="7" t="e">
        <f t="shared" si="30"/>
        <v>#VALUE!</v>
      </c>
      <c r="BO75" s="4" t="e">
        <f t="shared" si="31"/>
        <v>#VALUE!</v>
      </c>
      <c r="BP75" s="4" t="e">
        <f t="shared" si="32"/>
        <v>#VALUE!</v>
      </c>
      <c r="BQ75" s="7" t="e">
        <f t="shared" si="33"/>
        <v>#VALUE!</v>
      </c>
    </row>
    <row r="76" spans="1:69" ht="15" customHeight="1" x14ac:dyDescent="0.3">
      <c r="A76" s="5"/>
      <c r="B76" s="5"/>
      <c r="C76" s="5"/>
      <c r="D76" s="5"/>
      <c r="F76" s="6" t="s">
        <v>17</v>
      </c>
      <c r="G76" s="4" t="e">
        <f t="shared" si="34"/>
        <v>#VALUE!</v>
      </c>
      <c r="H76" s="4" t="e">
        <f t="shared" si="35"/>
        <v>#VALUE!</v>
      </c>
      <c r="I76" s="4" t="str">
        <f t="shared" si="23"/>
        <v/>
      </c>
      <c r="J76" s="4" t="e">
        <f>CLEAN(SUBSTITUTE(MID(A76,G76,H76-G76)," ",""))</f>
        <v>#VALUE!</v>
      </c>
      <c r="K76" s="4" t="e">
        <f>FIND("Filing or 371 (c) date",A76)+LEN("Filing or 371 (c) date")</f>
        <v>#VALUE!</v>
      </c>
      <c r="L76" s="4" t="e">
        <f>FIND("Status",A76,K76)</f>
        <v>#VALUE!</v>
      </c>
      <c r="M76" s="4" t="e">
        <f>TRIM(CLEAN(MID(A76,K76,L76-K76)))</f>
        <v>#VALUE!</v>
      </c>
      <c r="N76" s="4" t="e">
        <f>FIND("Patent #",A76)+LEN("Patent #")</f>
        <v>#VALUE!</v>
      </c>
      <c r="O76" s="4" t="e">
        <f>FIND("Filing or 371 (c) date",A76)</f>
        <v>#VALUE!</v>
      </c>
      <c r="P76" s="4" t="e">
        <f>MID(A76,N76,O76-N76)</f>
        <v>#VALUE!</v>
      </c>
      <c r="Q76" s="4" t="e">
        <f t="shared" si="24"/>
        <v>#VALUE!</v>
      </c>
      <c r="R76" s="4" t="e">
        <f>CLEAN(SUBSTITUTE(MID(P76,1,FIND("open",P76)-1)," ",""))</f>
        <v>#VALUE!</v>
      </c>
      <c r="S76" s="4" t="e">
        <f>FIND("open_in_new",P76)+LEN("open_in_new")</f>
        <v>#VALUE!</v>
      </c>
      <c r="T76" s="4" t="e">
        <f>FIND("-",P76,S76)</f>
        <v>#VALUE!</v>
      </c>
      <c r="U76" s="4" t="e">
        <f>CLEAN(SUBSTITUTE(MID(P76,S76,T76-S76)," ",""))</f>
        <v>#VALUE!</v>
      </c>
      <c r="V76" s="4" t="e">
        <f>RIGHT(CLEAN(SUBSTITUTE(P76," ","")),10)</f>
        <v>#VALUE!</v>
      </c>
      <c r="W76" s="4" t="e">
        <f>FIND("Status",A76,K76)+LEN("Status")</f>
        <v>#VALUE!</v>
      </c>
      <c r="X76" s="4" t="e">
        <f>FIND("Application Data 
Documents &amp; Transactions",A76)</f>
        <v>#VALUE!</v>
      </c>
      <c r="Y76" s="4" t="e">
        <f>MID(A76,W76,(X76-11)-W76)</f>
        <v>#VALUE!</v>
      </c>
      <c r="Z76" s="4" t="e">
        <f t="shared" si="19"/>
        <v>#VALUE!</v>
      </c>
      <c r="AA76" s="4" t="e">
        <f>FIND("Earliest publication #",A76)+LEN("Earliest publication #
")</f>
        <v>#VALUE!</v>
      </c>
      <c r="AB76" s="4" t="e">
        <f>FIND("Earliest publication date",A76,AA76)</f>
        <v>#VALUE!</v>
      </c>
      <c r="AC76" s="4" t="e">
        <f>CLEAN(TRIM(MID(A76,AA76,AB76-AA76)))</f>
        <v>#VALUE!</v>
      </c>
      <c r="AD76" s="4" t="e">
        <f t="shared" si="20"/>
        <v>#VALUE!</v>
      </c>
      <c r="AE76" s="4" t="e">
        <f>FIND("Earliest publication date",A76,AA76)+LEN("Earliest publication date")</f>
        <v>#VALUE!</v>
      </c>
      <c r="AF76" s="4" t="e">
        <f>FIND("Assignee for publication",A76)</f>
        <v>#VALUE!</v>
      </c>
      <c r="AG76" s="4" t="e">
        <f>CLEAN(SUBSTITUTE(MID(A76,AE76,AF76-AE76)," ",""))</f>
        <v>#VALUE!</v>
      </c>
      <c r="AH76" s="4" t="e">
        <f>FIND("Entity status",A76)+LEN("Entity status")</f>
        <v>#VALUE!</v>
      </c>
      <c r="AI76" s="4" t="e">
        <f>FIND("Earliest publication #",A76,AH76)</f>
        <v>#VALUE!</v>
      </c>
      <c r="AJ76" s="4" t="e">
        <f>CLEAN(TRIM(MID(A76,AH76,AI76-AH76)))</f>
        <v>#VALUE!</v>
      </c>
      <c r="AK76" s="4" t="e">
        <f>FIND("Applicants",A76)+LEN("Applicants")</f>
        <v>#VALUE!</v>
      </c>
      <c r="AL76" s="4" t="e">
        <f>FIND("United States Patent and Trademark Office 
United States Patent and Trademark Office 
 Browse By Topic",A76,AK76)</f>
        <v>#VALUE!</v>
      </c>
      <c r="AM76" s="4" t="e">
        <f>TRIM(CLEAN(MID(A76,AK76,AL76-AK76)))</f>
        <v>#VALUE!</v>
      </c>
      <c r="AN76" s="4" t="e">
        <f>FIND("Assignee for publication",A76)+LEN("Assignee for publication")</f>
        <v>#VALUE!</v>
      </c>
      <c r="AO76" s="4" t="e">
        <f>FIND("Confirmation #",A76,AN76)</f>
        <v>#VALUE!</v>
      </c>
      <c r="AP76" s="4" t="e">
        <f>MID(A76,AN76,AO76-AN76)</f>
        <v>#VALUE!</v>
      </c>
      <c r="AQ76" s="4" t="e">
        <f>FIND("Inventors",A76)+LEN("Inventors")</f>
        <v>#VALUE!</v>
      </c>
      <c r="AR76" s="4" t="e">
        <f>FIND("Applicants",A76,AQ76)</f>
        <v>#VALUE!</v>
      </c>
      <c r="AS76" s="4" t="e">
        <f>FIND("Show all inventors",A76)</f>
        <v>#VALUE!</v>
      </c>
      <c r="AT76" s="4" t="str">
        <f>IFERROR(MID(A76,AS76,24),"")</f>
        <v/>
      </c>
      <c r="AU76" s="7" t="e">
        <f>CLEAN(TRIM(MID(A76,AQ76,AR76-AQ76)))</f>
        <v>#VALUE!</v>
      </c>
      <c r="BJ76" s="4">
        <f t="shared" si="26"/>
        <v>0</v>
      </c>
      <c r="BK76" s="4" t="str">
        <f t="shared" si="27"/>
        <v/>
      </c>
      <c r="BL76" s="4" t="e">
        <f t="shared" si="28"/>
        <v>#VALUE!</v>
      </c>
      <c r="BM76" s="4" t="e">
        <f t="shared" si="29"/>
        <v>#VALUE!</v>
      </c>
      <c r="BN76" s="7" t="e">
        <f t="shared" si="30"/>
        <v>#VALUE!</v>
      </c>
      <c r="BO76" s="4" t="e">
        <f t="shared" si="31"/>
        <v>#VALUE!</v>
      </c>
      <c r="BP76" s="4" t="e">
        <f t="shared" si="32"/>
        <v>#VALUE!</v>
      </c>
      <c r="BQ76" s="7" t="e">
        <f t="shared" si="33"/>
        <v>#VALUE!</v>
      </c>
    </row>
    <row r="77" spans="1:69" ht="15" customHeight="1" x14ac:dyDescent="0.3">
      <c r="A77" s="5"/>
      <c r="B77" s="5"/>
      <c r="C77" s="5"/>
      <c r="D77" s="5"/>
      <c r="F77" s="6" t="s">
        <v>17</v>
      </c>
      <c r="G77" s="4" t="e">
        <f t="shared" si="34"/>
        <v>#VALUE!</v>
      </c>
      <c r="H77" s="4" t="e">
        <f t="shared" si="35"/>
        <v>#VALUE!</v>
      </c>
      <c r="I77" s="4" t="str">
        <f t="shared" si="23"/>
        <v/>
      </c>
      <c r="J77" s="4" t="e">
        <f>CLEAN(SUBSTITUTE(MID(A77,G77,H77-G77)," ",""))</f>
        <v>#VALUE!</v>
      </c>
      <c r="K77" s="4" t="e">
        <f>FIND("Filing or 371 (c) date",A77)+LEN("Filing or 371 (c) date")</f>
        <v>#VALUE!</v>
      </c>
      <c r="L77" s="4" t="e">
        <f>FIND("Status",A77,K77)</f>
        <v>#VALUE!</v>
      </c>
      <c r="M77" s="4" t="e">
        <f>TRIM(CLEAN(MID(A77,K77,L77-K77)))</f>
        <v>#VALUE!</v>
      </c>
      <c r="N77" s="4" t="e">
        <f>FIND("Patent #",A77)+LEN("Patent #")</f>
        <v>#VALUE!</v>
      </c>
      <c r="O77" s="4" t="e">
        <f>FIND("Filing or 371 (c) date",A77)</f>
        <v>#VALUE!</v>
      </c>
      <c r="P77" s="4" t="e">
        <f>MID(A77,N77,O77-N77)</f>
        <v>#VALUE!</v>
      </c>
      <c r="Q77" s="4" t="e">
        <f t="shared" si="24"/>
        <v>#VALUE!</v>
      </c>
      <c r="R77" s="4" t="e">
        <f>CLEAN(SUBSTITUTE(MID(P77,1,FIND("open",P77)-1)," ",""))</f>
        <v>#VALUE!</v>
      </c>
      <c r="S77" s="4" t="e">
        <f>FIND("open_in_new",P77)+LEN("open_in_new")</f>
        <v>#VALUE!</v>
      </c>
      <c r="T77" s="4" t="e">
        <f>FIND("-",P77,S77)</f>
        <v>#VALUE!</v>
      </c>
      <c r="U77" s="4" t="e">
        <f>CLEAN(SUBSTITUTE(MID(P77,S77,T77-S77)," ",""))</f>
        <v>#VALUE!</v>
      </c>
      <c r="V77" s="4" t="e">
        <f>RIGHT(CLEAN(SUBSTITUTE(P77," ","")),10)</f>
        <v>#VALUE!</v>
      </c>
      <c r="W77" s="4" t="e">
        <f>FIND("Status",A77,K77)+LEN("Status")</f>
        <v>#VALUE!</v>
      </c>
      <c r="X77" s="4" t="e">
        <f>FIND("Application Data 
Documents &amp; Transactions",A77)</f>
        <v>#VALUE!</v>
      </c>
      <c r="Y77" s="4" t="e">
        <f>MID(A77,W77,(X77-11)-W77)</f>
        <v>#VALUE!</v>
      </c>
      <c r="Z77" s="4" t="e">
        <f t="shared" si="19"/>
        <v>#VALUE!</v>
      </c>
      <c r="AA77" s="4" t="e">
        <f>FIND("Earliest publication #",A77)+LEN("Earliest publication #
")</f>
        <v>#VALUE!</v>
      </c>
      <c r="AB77" s="4" t="e">
        <f>FIND("Earliest publication date",A77,AA77)</f>
        <v>#VALUE!</v>
      </c>
      <c r="AC77" s="4" t="e">
        <f>CLEAN(TRIM(MID(A77,AA77,AB77-AA77)))</f>
        <v>#VALUE!</v>
      </c>
      <c r="AD77" s="4" t="e">
        <f t="shared" si="20"/>
        <v>#VALUE!</v>
      </c>
      <c r="AE77" s="4" t="e">
        <f>FIND("Earliest publication date",A77,AA77)+LEN("Earliest publication date")</f>
        <v>#VALUE!</v>
      </c>
      <c r="AF77" s="4" t="e">
        <f>FIND("Assignee for publication",A77)</f>
        <v>#VALUE!</v>
      </c>
      <c r="AG77" s="4" t="e">
        <f>CLEAN(SUBSTITUTE(MID(A77,AE77,AF77-AE77)," ",""))</f>
        <v>#VALUE!</v>
      </c>
      <c r="AH77" s="4" t="e">
        <f>FIND("Entity status",A77)+LEN("Entity status")</f>
        <v>#VALUE!</v>
      </c>
      <c r="AI77" s="4" t="e">
        <f>FIND("Earliest publication #",A77,AH77)</f>
        <v>#VALUE!</v>
      </c>
      <c r="AJ77" s="4" t="e">
        <f>CLEAN(TRIM(MID(A77,AH77,AI77-AH77)))</f>
        <v>#VALUE!</v>
      </c>
      <c r="AK77" s="4" t="e">
        <f>FIND("Applicants",A77)+LEN("Applicants")</f>
        <v>#VALUE!</v>
      </c>
      <c r="AL77" s="4" t="e">
        <f>FIND("United States Patent and Trademark Office 
United States Patent and Trademark Office 
 Browse By Topic",A77,AK77)</f>
        <v>#VALUE!</v>
      </c>
      <c r="AM77" s="4" t="e">
        <f>TRIM(CLEAN(MID(A77,AK77,AL77-AK77)))</f>
        <v>#VALUE!</v>
      </c>
      <c r="AN77" s="4" t="e">
        <f>FIND("Assignee for publication",A77)+LEN("Assignee for publication")</f>
        <v>#VALUE!</v>
      </c>
      <c r="AO77" s="4" t="e">
        <f>FIND("Confirmation #",A77,AN77)</f>
        <v>#VALUE!</v>
      </c>
      <c r="AP77" s="4" t="e">
        <f>MID(A77,AN77,AO77-AN77)</f>
        <v>#VALUE!</v>
      </c>
      <c r="AQ77" s="4" t="e">
        <f>FIND("Inventors",A77)+LEN("Inventors")</f>
        <v>#VALUE!</v>
      </c>
      <c r="AR77" s="4" t="e">
        <f>FIND("Applicants",A77,AQ77)</f>
        <v>#VALUE!</v>
      </c>
      <c r="AS77" s="4" t="e">
        <f>FIND("Show all inventors",A77)</f>
        <v>#VALUE!</v>
      </c>
      <c r="AT77" s="4" t="str">
        <f>IFERROR(MID(A77,AS77,24),"")</f>
        <v/>
      </c>
      <c r="AU77" s="7" t="e">
        <f>CLEAN(TRIM(MID(A77,AQ77,AR77-AQ77)))</f>
        <v>#VALUE!</v>
      </c>
      <c r="BJ77" s="4">
        <f t="shared" si="26"/>
        <v>0</v>
      </c>
      <c r="BK77" s="4" t="str">
        <f t="shared" si="27"/>
        <v/>
      </c>
      <c r="BL77" s="4" t="e">
        <f t="shared" si="28"/>
        <v>#VALUE!</v>
      </c>
      <c r="BM77" s="4" t="e">
        <f t="shared" si="29"/>
        <v>#VALUE!</v>
      </c>
      <c r="BN77" s="7" t="e">
        <f t="shared" si="30"/>
        <v>#VALUE!</v>
      </c>
      <c r="BO77" s="4" t="e">
        <f t="shared" si="31"/>
        <v>#VALUE!</v>
      </c>
      <c r="BP77" s="4" t="e">
        <f t="shared" si="32"/>
        <v>#VALUE!</v>
      </c>
      <c r="BQ77" s="7" t="e">
        <f t="shared" si="33"/>
        <v>#VALUE!</v>
      </c>
    </row>
    <row r="78" spans="1:69" ht="15" customHeight="1" x14ac:dyDescent="0.3">
      <c r="A78" s="5"/>
      <c r="B78" s="5"/>
      <c r="C78" s="5"/>
      <c r="D78" s="5"/>
      <c r="F78" s="6" t="s">
        <v>17</v>
      </c>
      <c r="G78" s="4" t="e">
        <f t="shared" si="34"/>
        <v>#VALUE!</v>
      </c>
      <c r="H78" s="4" t="e">
        <f t="shared" si="35"/>
        <v>#VALUE!</v>
      </c>
      <c r="I78" s="4" t="str">
        <f t="shared" si="23"/>
        <v/>
      </c>
      <c r="J78" s="4" t="e">
        <f>CLEAN(SUBSTITUTE(MID(A78,G78,H78-G78)," ",""))</f>
        <v>#VALUE!</v>
      </c>
      <c r="K78" s="4" t="e">
        <f>FIND("Filing or 371 (c) date",A78)+LEN("Filing or 371 (c) date")</f>
        <v>#VALUE!</v>
      </c>
      <c r="L78" s="4" t="e">
        <f>FIND("Status",A78,K78)</f>
        <v>#VALUE!</v>
      </c>
      <c r="M78" s="4" t="e">
        <f>TRIM(CLEAN(MID(A78,K78,L78-K78)))</f>
        <v>#VALUE!</v>
      </c>
      <c r="N78" s="4" t="e">
        <f>FIND("Patent #",A78)+LEN("Patent #")</f>
        <v>#VALUE!</v>
      </c>
      <c r="O78" s="4" t="e">
        <f>FIND("Filing or 371 (c) date",A78)</f>
        <v>#VALUE!</v>
      </c>
      <c r="P78" s="4" t="e">
        <f>MID(A78,N78,O78-N78)</f>
        <v>#VALUE!</v>
      </c>
      <c r="Q78" s="4" t="e">
        <f t="shared" si="24"/>
        <v>#VALUE!</v>
      </c>
      <c r="R78" s="4" t="e">
        <f>CLEAN(SUBSTITUTE(MID(P78,1,FIND("open",P78)-1)," ",""))</f>
        <v>#VALUE!</v>
      </c>
      <c r="S78" s="4" t="e">
        <f>FIND("open_in_new",P78)+LEN("open_in_new")</f>
        <v>#VALUE!</v>
      </c>
      <c r="T78" s="4" t="e">
        <f>FIND("-",P78,S78)</f>
        <v>#VALUE!</v>
      </c>
      <c r="U78" s="4" t="e">
        <f>CLEAN(SUBSTITUTE(MID(P78,S78,T78-S78)," ",""))</f>
        <v>#VALUE!</v>
      </c>
      <c r="V78" s="4" t="e">
        <f>RIGHT(CLEAN(SUBSTITUTE(P78," ","")),10)</f>
        <v>#VALUE!</v>
      </c>
      <c r="W78" s="4" t="e">
        <f>FIND("Status",A78,K78)+LEN("Status")</f>
        <v>#VALUE!</v>
      </c>
      <c r="X78" s="4" t="e">
        <f>FIND("Application Data 
Documents &amp; Transactions",A78)</f>
        <v>#VALUE!</v>
      </c>
      <c r="Y78" s="4" t="e">
        <f>MID(A78,W78,(X78-11)-W78)</f>
        <v>#VALUE!</v>
      </c>
      <c r="Z78" s="4" t="e">
        <f t="shared" si="19"/>
        <v>#VALUE!</v>
      </c>
      <c r="AA78" s="4" t="e">
        <f>FIND("Earliest publication #",A78)+LEN("Earliest publication #
")</f>
        <v>#VALUE!</v>
      </c>
      <c r="AB78" s="4" t="e">
        <f>FIND("Earliest publication date",A78,AA78)</f>
        <v>#VALUE!</v>
      </c>
      <c r="AC78" s="4" t="e">
        <f>CLEAN(TRIM(MID(A78,AA78,AB78-AA78)))</f>
        <v>#VALUE!</v>
      </c>
      <c r="AD78" s="4" t="e">
        <f t="shared" si="20"/>
        <v>#VALUE!</v>
      </c>
      <c r="AE78" s="4" t="e">
        <f>FIND("Earliest publication date",A78,AA78)+LEN("Earliest publication date")</f>
        <v>#VALUE!</v>
      </c>
      <c r="AF78" s="4" t="e">
        <f>FIND("Assignee for publication",A78)</f>
        <v>#VALUE!</v>
      </c>
      <c r="AG78" s="4" t="e">
        <f>CLEAN(SUBSTITUTE(MID(A78,AE78,AF78-AE78)," ",""))</f>
        <v>#VALUE!</v>
      </c>
      <c r="AH78" s="4" t="e">
        <f>FIND("Entity status",A78)+LEN("Entity status")</f>
        <v>#VALUE!</v>
      </c>
      <c r="AI78" s="4" t="e">
        <f>FIND("Earliest publication #",A78,AH78)</f>
        <v>#VALUE!</v>
      </c>
      <c r="AJ78" s="4" t="e">
        <f>CLEAN(TRIM(MID(A78,AH78,AI78-AH78)))</f>
        <v>#VALUE!</v>
      </c>
      <c r="AK78" s="4" t="e">
        <f>FIND("Applicants",A78)+LEN("Applicants")</f>
        <v>#VALUE!</v>
      </c>
      <c r="AL78" s="4" t="e">
        <f>FIND("United States Patent and Trademark Office 
United States Patent and Trademark Office 
 Browse By Topic",A78,AK78)</f>
        <v>#VALUE!</v>
      </c>
      <c r="AM78" s="4" t="e">
        <f>TRIM(CLEAN(MID(A78,AK78,AL78-AK78)))</f>
        <v>#VALUE!</v>
      </c>
      <c r="AN78" s="4" t="e">
        <f>FIND("Assignee for publication",A78)+LEN("Assignee for publication")</f>
        <v>#VALUE!</v>
      </c>
      <c r="AO78" s="4" t="e">
        <f>FIND("Confirmation #",A78,AN78)</f>
        <v>#VALUE!</v>
      </c>
      <c r="AP78" s="4" t="e">
        <f>MID(A78,AN78,AO78-AN78)</f>
        <v>#VALUE!</v>
      </c>
      <c r="AQ78" s="4" t="e">
        <f>FIND("Inventors",A78)+LEN("Inventors")</f>
        <v>#VALUE!</v>
      </c>
      <c r="AR78" s="4" t="e">
        <f>FIND("Applicants",A78,AQ78)</f>
        <v>#VALUE!</v>
      </c>
      <c r="AS78" s="4" t="e">
        <f>FIND("Show all inventors",A78)</f>
        <v>#VALUE!</v>
      </c>
      <c r="AT78" s="4" t="str">
        <f>IFERROR(MID(A78,AS78,24),"")</f>
        <v/>
      </c>
      <c r="AU78" s="7" t="e">
        <f>CLEAN(TRIM(MID(A78,AQ78,AR78-AQ78)))</f>
        <v>#VALUE!</v>
      </c>
      <c r="BJ78" s="4">
        <f t="shared" si="26"/>
        <v>0</v>
      </c>
      <c r="BK78" s="4" t="str">
        <f t="shared" si="27"/>
        <v/>
      </c>
      <c r="BL78" s="4" t="e">
        <f t="shared" si="28"/>
        <v>#VALUE!</v>
      </c>
      <c r="BM78" s="4" t="e">
        <f t="shared" si="29"/>
        <v>#VALUE!</v>
      </c>
      <c r="BN78" s="7" t="e">
        <f t="shared" si="30"/>
        <v>#VALUE!</v>
      </c>
      <c r="BO78" s="4" t="e">
        <f t="shared" si="31"/>
        <v>#VALUE!</v>
      </c>
      <c r="BP78" s="4" t="e">
        <f t="shared" si="32"/>
        <v>#VALUE!</v>
      </c>
      <c r="BQ78" s="7" t="e">
        <f t="shared" si="33"/>
        <v>#VALUE!</v>
      </c>
    </row>
    <row r="79" spans="1:69" ht="15" customHeight="1" x14ac:dyDescent="0.3">
      <c r="A79" s="5"/>
      <c r="B79" s="5"/>
      <c r="C79" s="5"/>
      <c r="D79" s="5"/>
      <c r="F79" s="6" t="s">
        <v>17</v>
      </c>
      <c r="G79" s="4" t="e">
        <f t="shared" si="34"/>
        <v>#VALUE!</v>
      </c>
      <c r="H79" s="4" t="e">
        <f t="shared" si="35"/>
        <v>#VALUE!</v>
      </c>
      <c r="I79" s="4" t="str">
        <f t="shared" si="23"/>
        <v/>
      </c>
      <c r="J79" s="4" t="e">
        <f>CLEAN(SUBSTITUTE(MID(A79,G79,H79-G79)," ",""))</f>
        <v>#VALUE!</v>
      </c>
      <c r="K79" s="4" t="e">
        <f>FIND("Filing or 371 (c) date",A79)+LEN("Filing or 371 (c) date")</f>
        <v>#VALUE!</v>
      </c>
      <c r="L79" s="4" t="e">
        <f>FIND("Status",A79,K79)</f>
        <v>#VALUE!</v>
      </c>
      <c r="M79" s="4" t="e">
        <f>TRIM(CLEAN(MID(A79,K79,L79-K79)))</f>
        <v>#VALUE!</v>
      </c>
      <c r="N79" s="4" t="e">
        <f>FIND("Patent #",A79)+LEN("Patent #")</f>
        <v>#VALUE!</v>
      </c>
      <c r="O79" s="4" t="e">
        <f>FIND("Filing or 371 (c) date",A79)</f>
        <v>#VALUE!</v>
      </c>
      <c r="P79" s="4" t="e">
        <f>MID(A79,N79,O79-N79)</f>
        <v>#VALUE!</v>
      </c>
      <c r="Q79" s="4" t="e">
        <f t="shared" si="24"/>
        <v>#VALUE!</v>
      </c>
      <c r="R79" s="4" t="e">
        <f>CLEAN(SUBSTITUTE(MID(P79,1,FIND("open",P79)-1)," ",""))</f>
        <v>#VALUE!</v>
      </c>
      <c r="S79" s="4" t="e">
        <f>FIND("open_in_new",P79)+LEN("open_in_new")</f>
        <v>#VALUE!</v>
      </c>
      <c r="T79" s="4" t="e">
        <f>FIND("-",P79,S79)</f>
        <v>#VALUE!</v>
      </c>
      <c r="U79" s="4" t="e">
        <f>CLEAN(SUBSTITUTE(MID(P79,S79,T79-S79)," ",""))</f>
        <v>#VALUE!</v>
      </c>
      <c r="V79" s="4" t="e">
        <f>RIGHT(CLEAN(SUBSTITUTE(P79," ","")),10)</f>
        <v>#VALUE!</v>
      </c>
      <c r="W79" s="4" t="e">
        <f>FIND("Status",A79,K79)+LEN("Status")</f>
        <v>#VALUE!</v>
      </c>
      <c r="X79" s="4" t="e">
        <f>FIND("Application Data 
Documents &amp; Transactions",A79)</f>
        <v>#VALUE!</v>
      </c>
      <c r="Y79" s="4" t="e">
        <f>MID(A79,W79,(X79-11)-W79)</f>
        <v>#VALUE!</v>
      </c>
      <c r="Z79" s="4" t="e">
        <f t="shared" si="19"/>
        <v>#VALUE!</v>
      </c>
      <c r="AA79" s="4" t="e">
        <f>FIND("Earliest publication #",A79)+LEN("Earliest publication #
")</f>
        <v>#VALUE!</v>
      </c>
      <c r="AB79" s="4" t="e">
        <f>FIND("Earliest publication date",A79,AA79)</f>
        <v>#VALUE!</v>
      </c>
      <c r="AC79" s="4" t="e">
        <f>CLEAN(TRIM(MID(A79,AA79,AB79-AA79)))</f>
        <v>#VALUE!</v>
      </c>
      <c r="AD79" s="4" t="e">
        <f t="shared" si="20"/>
        <v>#VALUE!</v>
      </c>
      <c r="AE79" s="4" t="e">
        <f>FIND("Earliest publication date",A79,AA79)+LEN("Earliest publication date")</f>
        <v>#VALUE!</v>
      </c>
      <c r="AF79" s="4" t="e">
        <f>FIND("Assignee for publication",A79)</f>
        <v>#VALUE!</v>
      </c>
      <c r="AG79" s="4" t="e">
        <f>CLEAN(SUBSTITUTE(MID(A79,AE79,AF79-AE79)," ",""))</f>
        <v>#VALUE!</v>
      </c>
      <c r="AH79" s="4" t="e">
        <f>FIND("Entity status",A79)+LEN("Entity status")</f>
        <v>#VALUE!</v>
      </c>
      <c r="AI79" s="4" t="e">
        <f>FIND("Earliest publication #",A79,AH79)</f>
        <v>#VALUE!</v>
      </c>
      <c r="AJ79" s="4" t="e">
        <f>CLEAN(TRIM(MID(A79,AH79,AI79-AH79)))</f>
        <v>#VALUE!</v>
      </c>
      <c r="AK79" s="4" t="e">
        <f>FIND("Applicants",A79)+LEN("Applicants")</f>
        <v>#VALUE!</v>
      </c>
      <c r="AL79" s="4" t="e">
        <f>FIND("United States Patent and Trademark Office 
United States Patent and Trademark Office 
 Browse By Topic",A79,AK79)</f>
        <v>#VALUE!</v>
      </c>
      <c r="AM79" s="4" t="e">
        <f>TRIM(CLEAN(MID(A79,AK79,AL79-AK79)))</f>
        <v>#VALUE!</v>
      </c>
      <c r="AN79" s="4" t="e">
        <f>FIND("Assignee for publication",A79)+LEN("Assignee for publication")</f>
        <v>#VALUE!</v>
      </c>
      <c r="AO79" s="4" t="e">
        <f>FIND("Confirmation #",A79,AN79)</f>
        <v>#VALUE!</v>
      </c>
      <c r="AP79" s="4" t="e">
        <f>MID(A79,AN79,AO79-AN79)</f>
        <v>#VALUE!</v>
      </c>
      <c r="AQ79" s="4" t="e">
        <f>FIND("Inventors",A79)+LEN("Inventors")</f>
        <v>#VALUE!</v>
      </c>
      <c r="AR79" s="4" t="e">
        <f>FIND("Applicants",A79,AQ79)</f>
        <v>#VALUE!</v>
      </c>
      <c r="AS79" s="4" t="e">
        <f>FIND("Show all inventors",A79)</f>
        <v>#VALUE!</v>
      </c>
      <c r="AT79" s="4" t="str">
        <f>IFERROR(MID(A79,AS79,24),"")</f>
        <v/>
      </c>
      <c r="AU79" s="7" t="e">
        <f>CLEAN(TRIM(MID(A79,AQ79,AR79-AQ79)))</f>
        <v>#VALUE!</v>
      </c>
      <c r="BJ79" s="4">
        <f t="shared" si="26"/>
        <v>0</v>
      </c>
      <c r="BK79" s="4" t="str">
        <f t="shared" si="27"/>
        <v/>
      </c>
      <c r="BL79" s="4" t="e">
        <f t="shared" si="28"/>
        <v>#VALUE!</v>
      </c>
      <c r="BM79" s="4" t="e">
        <f t="shared" si="29"/>
        <v>#VALUE!</v>
      </c>
      <c r="BN79" s="7" t="e">
        <f t="shared" si="30"/>
        <v>#VALUE!</v>
      </c>
      <c r="BO79" s="4" t="e">
        <f t="shared" si="31"/>
        <v>#VALUE!</v>
      </c>
      <c r="BP79" s="4" t="e">
        <f t="shared" si="32"/>
        <v>#VALUE!</v>
      </c>
      <c r="BQ79" s="7" t="e">
        <f t="shared" si="33"/>
        <v>#VALUE!</v>
      </c>
    </row>
    <row r="80" spans="1:69" ht="15" customHeight="1" x14ac:dyDescent="0.3">
      <c r="A80" s="5"/>
      <c r="B80" s="5"/>
      <c r="C80" s="5"/>
      <c r="D80" s="5"/>
      <c r="F80" s="6" t="s">
        <v>17</v>
      </c>
      <c r="G80" s="4" t="e">
        <f t="shared" si="34"/>
        <v>#VALUE!</v>
      </c>
      <c r="H80" s="4" t="e">
        <f t="shared" si="35"/>
        <v>#VALUE!</v>
      </c>
      <c r="I80" s="4" t="str">
        <f t="shared" si="23"/>
        <v/>
      </c>
      <c r="J80" s="4" t="e">
        <f>CLEAN(SUBSTITUTE(MID(A80,G80,H80-G80)," ",""))</f>
        <v>#VALUE!</v>
      </c>
      <c r="K80" s="4" t="e">
        <f>FIND("Filing or 371 (c) date",A80)+LEN("Filing or 371 (c) date")</f>
        <v>#VALUE!</v>
      </c>
      <c r="L80" s="4" t="e">
        <f>FIND("Status",A80,K80)</f>
        <v>#VALUE!</v>
      </c>
      <c r="M80" s="4" t="e">
        <f>TRIM(CLEAN(MID(A80,K80,L80-K80)))</f>
        <v>#VALUE!</v>
      </c>
      <c r="N80" s="4" t="e">
        <f>FIND("Patent #",A80)+LEN("Patent #")</f>
        <v>#VALUE!</v>
      </c>
      <c r="O80" s="4" t="e">
        <f>FIND("Filing or 371 (c) date",A80)</f>
        <v>#VALUE!</v>
      </c>
      <c r="P80" s="4" t="e">
        <f>MID(A80,N80,O80-N80)</f>
        <v>#VALUE!</v>
      </c>
      <c r="Q80" s="4" t="e">
        <f t="shared" si="24"/>
        <v>#VALUE!</v>
      </c>
      <c r="R80" s="4" t="e">
        <f>CLEAN(SUBSTITUTE(MID(P80,1,FIND("open",P80)-1)," ",""))</f>
        <v>#VALUE!</v>
      </c>
      <c r="S80" s="4" t="e">
        <f>FIND("open_in_new",P80)+LEN("open_in_new")</f>
        <v>#VALUE!</v>
      </c>
      <c r="T80" s="4" t="e">
        <f>FIND("-",P80,S80)</f>
        <v>#VALUE!</v>
      </c>
      <c r="U80" s="4" t="e">
        <f>CLEAN(SUBSTITUTE(MID(P80,S80,T80-S80)," ",""))</f>
        <v>#VALUE!</v>
      </c>
      <c r="V80" s="4" t="e">
        <f>RIGHT(CLEAN(SUBSTITUTE(P80," ","")),10)</f>
        <v>#VALUE!</v>
      </c>
      <c r="W80" s="4" t="e">
        <f>FIND("Status",A80,K80)+LEN("Status")</f>
        <v>#VALUE!</v>
      </c>
      <c r="X80" s="4" t="e">
        <f>FIND("Application Data 
Documents &amp; Transactions",A80)</f>
        <v>#VALUE!</v>
      </c>
      <c r="Y80" s="4" t="e">
        <f>MID(A80,W80,(X80-11)-W80)</f>
        <v>#VALUE!</v>
      </c>
      <c r="Z80" s="4" t="e">
        <f t="shared" si="19"/>
        <v>#VALUE!</v>
      </c>
      <c r="AA80" s="4" t="e">
        <f>FIND("Earliest publication #",A80)+LEN("Earliest publication #
")</f>
        <v>#VALUE!</v>
      </c>
      <c r="AB80" s="4" t="e">
        <f>FIND("Earliest publication date",A80,AA80)</f>
        <v>#VALUE!</v>
      </c>
      <c r="AC80" s="4" t="e">
        <f>CLEAN(TRIM(MID(A80,AA80,AB80-AA80)))</f>
        <v>#VALUE!</v>
      </c>
      <c r="AD80" s="4" t="e">
        <f t="shared" si="20"/>
        <v>#VALUE!</v>
      </c>
      <c r="AE80" s="4" t="e">
        <f>FIND("Earliest publication date",A80,AA80)+LEN("Earliest publication date")</f>
        <v>#VALUE!</v>
      </c>
      <c r="AF80" s="4" t="e">
        <f>FIND("Assignee for publication",A80)</f>
        <v>#VALUE!</v>
      </c>
      <c r="AG80" s="4" t="e">
        <f>CLEAN(SUBSTITUTE(MID(A80,AE80,AF80-AE80)," ",""))</f>
        <v>#VALUE!</v>
      </c>
      <c r="AH80" s="4" t="e">
        <f>FIND("Entity status",A80)+LEN("Entity status")</f>
        <v>#VALUE!</v>
      </c>
      <c r="AI80" s="4" t="e">
        <f>FIND("Earliest publication #",A80,AH80)</f>
        <v>#VALUE!</v>
      </c>
      <c r="AJ80" s="4" t="e">
        <f>CLEAN(TRIM(MID(A80,AH80,AI80-AH80)))</f>
        <v>#VALUE!</v>
      </c>
      <c r="AK80" s="4" t="e">
        <f>FIND("Applicants",A80)+LEN("Applicants")</f>
        <v>#VALUE!</v>
      </c>
      <c r="AL80" s="4" t="e">
        <f>FIND("United States Patent and Trademark Office 
United States Patent and Trademark Office 
 Browse By Topic",A80,AK80)</f>
        <v>#VALUE!</v>
      </c>
      <c r="AM80" s="4" t="e">
        <f>TRIM(CLEAN(MID(A80,AK80,AL80-AK80)))</f>
        <v>#VALUE!</v>
      </c>
      <c r="AN80" s="4" t="e">
        <f>FIND("Assignee for publication",A80)+LEN("Assignee for publication")</f>
        <v>#VALUE!</v>
      </c>
      <c r="AO80" s="4" t="e">
        <f>FIND("Confirmation #",A80,AN80)</f>
        <v>#VALUE!</v>
      </c>
      <c r="AP80" s="4" t="e">
        <f>MID(A80,AN80,AO80-AN80)</f>
        <v>#VALUE!</v>
      </c>
      <c r="AQ80" s="4" t="e">
        <f>FIND("Inventors",A80)+LEN("Inventors")</f>
        <v>#VALUE!</v>
      </c>
      <c r="AR80" s="4" t="e">
        <f>FIND("Applicants",A80,AQ80)</f>
        <v>#VALUE!</v>
      </c>
      <c r="AS80" s="4" t="e">
        <f>FIND("Show all inventors",A80)</f>
        <v>#VALUE!</v>
      </c>
      <c r="AT80" s="4" t="str">
        <f>IFERROR(MID(A80,AS80,24),"")</f>
        <v/>
      </c>
      <c r="AU80" s="7" t="e">
        <f>CLEAN(TRIM(MID(A80,AQ80,AR80-AQ80)))</f>
        <v>#VALUE!</v>
      </c>
      <c r="BJ80" s="4">
        <f t="shared" si="26"/>
        <v>0</v>
      </c>
      <c r="BK80" s="4" t="str">
        <f t="shared" si="27"/>
        <v/>
      </c>
      <c r="BL80" s="4" t="e">
        <f t="shared" si="28"/>
        <v>#VALUE!</v>
      </c>
      <c r="BM80" s="4" t="e">
        <f t="shared" si="29"/>
        <v>#VALUE!</v>
      </c>
      <c r="BN80" s="7" t="e">
        <f t="shared" si="30"/>
        <v>#VALUE!</v>
      </c>
      <c r="BO80" s="4" t="e">
        <f t="shared" si="31"/>
        <v>#VALUE!</v>
      </c>
      <c r="BP80" s="4" t="e">
        <f t="shared" si="32"/>
        <v>#VALUE!</v>
      </c>
      <c r="BQ80" s="7" t="e">
        <f t="shared" si="33"/>
        <v>#VALUE!</v>
      </c>
    </row>
    <row r="81" spans="1:69" ht="15" customHeight="1" x14ac:dyDescent="0.3">
      <c r="A81" s="5"/>
      <c r="B81" s="5"/>
      <c r="C81" s="5"/>
      <c r="D81" s="5"/>
      <c r="F81" s="6" t="s">
        <v>17</v>
      </c>
      <c r="G81" s="4" t="e">
        <f t="shared" si="34"/>
        <v>#VALUE!</v>
      </c>
      <c r="H81" s="4" t="e">
        <f t="shared" si="35"/>
        <v>#VALUE!</v>
      </c>
      <c r="I81" s="4" t="str">
        <f t="shared" si="23"/>
        <v/>
      </c>
      <c r="J81" s="4" t="e">
        <f>CLEAN(SUBSTITUTE(MID(A81,G81,H81-G81)," ",""))</f>
        <v>#VALUE!</v>
      </c>
      <c r="K81" s="4" t="e">
        <f>FIND("Filing or 371 (c) date",A81)+LEN("Filing or 371 (c) date")</f>
        <v>#VALUE!</v>
      </c>
      <c r="L81" s="4" t="e">
        <f>FIND("Status",A81,K81)</f>
        <v>#VALUE!</v>
      </c>
      <c r="M81" s="4" t="e">
        <f>TRIM(CLEAN(MID(A81,K81,L81-K81)))</f>
        <v>#VALUE!</v>
      </c>
      <c r="N81" s="4" t="e">
        <f>FIND("Patent #",A81)+LEN("Patent #")</f>
        <v>#VALUE!</v>
      </c>
      <c r="O81" s="4" t="e">
        <f>FIND("Filing or 371 (c) date",A81)</f>
        <v>#VALUE!</v>
      </c>
      <c r="P81" s="4" t="e">
        <f>MID(A81,N81,O81-N81)</f>
        <v>#VALUE!</v>
      </c>
      <c r="Q81" s="4" t="e">
        <f t="shared" si="24"/>
        <v>#VALUE!</v>
      </c>
      <c r="R81" s="4" t="e">
        <f>CLEAN(SUBSTITUTE(MID(P81,1,FIND("open",P81)-1)," ",""))</f>
        <v>#VALUE!</v>
      </c>
      <c r="S81" s="4" t="e">
        <f>FIND("open_in_new",P81)+LEN("open_in_new")</f>
        <v>#VALUE!</v>
      </c>
      <c r="T81" s="4" t="e">
        <f>FIND("-",P81,S81)</f>
        <v>#VALUE!</v>
      </c>
      <c r="U81" s="4" t="e">
        <f>CLEAN(SUBSTITUTE(MID(P81,S81,T81-S81)," ",""))</f>
        <v>#VALUE!</v>
      </c>
      <c r="V81" s="4" t="e">
        <f>RIGHT(CLEAN(SUBSTITUTE(P81," ","")),10)</f>
        <v>#VALUE!</v>
      </c>
      <c r="W81" s="4" t="e">
        <f>FIND("Status",A81,K81)+LEN("Status")</f>
        <v>#VALUE!</v>
      </c>
      <c r="X81" s="4" t="e">
        <f>FIND("Application Data 
Documents &amp; Transactions",A81)</f>
        <v>#VALUE!</v>
      </c>
      <c r="Y81" s="4" t="e">
        <f>MID(A81,W81,(X81-11)-W81)</f>
        <v>#VALUE!</v>
      </c>
      <c r="Z81" s="4" t="e">
        <f t="shared" si="19"/>
        <v>#VALUE!</v>
      </c>
      <c r="AA81" s="4" t="e">
        <f>FIND("Earliest publication #",A81)+LEN("Earliest publication #
")</f>
        <v>#VALUE!</v>
      </c>
      <c r="AB81" s="4" t="e">
        <f>FIND("Earliest publication date",A81,AA81)</f>
        <v>#VALUE!</v>
      </c>
      <c r="AC81" s="4" t="e">
        <f>CLEAN(TRIM(MID(A81,AA81,AB81-AA81)))</f>
        <v>#VALUE!</v>
      </c>
      <c r="AD81" s="4" t="e">
        <f t="shared" si="20"/>
        <v>#VALUE!</v>
      </c>
      <c r="AE81" s="4" t="e">
        <f>FIND("Earliest publication date",A81,AA81)+LEN("Earliest publication date")</f>
        <v>#VALUE!</v>
      </c>
      <c r="AF81" s="4" t="e">
        <f>FIND("Assignee for publication",A81)</f>
        <v>#VALUE!</v>
      </c>
      <c r="AG81" s="4" t="e">
        <f>CLEAN(SUBSTITUTE(MID(A81,AE81,AF81-AE81)," ",""))</f>
        <v>#VALUE!</v>
      </c>
      <c r="AH81" s="4" t="e">
        <f>FIND("Entity status",A81)+LEN("Entity status")</f>
        <v>#VALUE!</v>
      </c>
      <c r="AI81" s="4" t="e">
        <f>FIND("Earliest publication #",A81,AH81)</f>
        <v>#VALUE!</v>
      </c>
      <c r="AJ81" s="4" t="e">
        <f>CLEAN(TRIM(MID(A81,AH81,AI81-AH81)))</f>
        <v>#VALUE!</v>
      </c>
      <c r="AK81" s="4" t="e">
        <f>FIND("Applicants",A81)+LEN("Applicants")</f>
        <v>#VALUE!</v>
      </c>
      <c r="AL81" s="4" t="e">
        <f>FIND("United States Patent and Trademark Office 
United States Patent and Trademark Office 
 Browse By Topic",A81,AK81)</f>
        <v>#VALUE!</v>
      </c>
      <c r="AM81" s="4" t="e">
        <f>TRIM(CLEAN(MID(A81,AK81,AL81-AK81)))</f>
        <v>#VALUE!</v>
      </c>
      <c r="AN81" s="4" t="e">
        <f>FIND("Assignee for publication",A81)+LEN("Assignee for publication")</f>
        <v>#VALUE!</v>
      </c>
      <c r="AO81" s="4" t="e">
        <f>FIND("Confirmation #",A81,AN81)</f>
        <v>#VALUE!</v>
      </c>
      <c r="AP81" s="4" t="e">
        <f>MID(A81,AN81,AO81-AN81)</f>
        <v>#VALUE!</v>
      </c>
      <c r="AQ81" s="4" t="e">
        <f>FIND("Inventors",A81)+LEN("Inventors")</f>
        <v>#VALUE!</v>
      </c>
      <c r="AR81" s="4" t="e">
        <f>FIND("Applicants",A81,AQ81)</f>
        <v>#VALUE!</v>
      </c>
      <c r="AS81" s="4" t="e">
        <f>FIND("Show all inventors",A81)</f>
        <v>#VALUE!</v>
      </c>
      <c r="AT81" s="4" t="str">
        <f>IFERROR(MID(A81,AS81,24),"")</f>
        <v/>
      </c>
      <c r="AU81" s="7" t="e">
        <f>CLEAN(TRIM(MID(A81,AQ81,AR81-AQ81)))</f>
        <v>#VALUE!</v>
      </c>
      <c r="BJ81" s="4">
        <f t="shared" si="26"/>
        <v>0</v>
      </c>
      <c r="BK81" s="4" t="str">
        <f t="shared" si="27"/>
        <v/>
      </c>
      <c r="BL81" s="4" t="e">
        <f t="shared" si="28"/>
        <v>#VALUE!</v>
      </c>
      <c r="BM81" s="4" t="e">
        <f t="shared" si="29"/>
        <v>#VALUE!</v>
      </c>
      <c r="BN81" s="7" t="e">
        <f t="shared" si="30"/>
        <v>#VALUE!</v>
      </c>
      <c r="BO81" s="4" t="e">
        <f t="shared" si="31"/>
        <v>#VALUE!</v>
      </c>
      <c r="BP81" s="4" t="e">
        <f t="shared" si="32"/>
        <v>#VALUE!</v>
      </c>
      <c r="BQ81" s="7" t="e">
        <f t="shared" si="33"/>
        <v>#VALUE!</v>
      </c>
    </row>
    <row r="82" spans="1:69" ht="15" customHeight="1" x14ac:dyDescent="0.3">
      <c r="A82" s="5"/>
      <c r="B82" s="5"/>
      <c r="C82" s="5"/>
      <c r="D82" s="5"/>
      <c r="F82" s="6" t="s">
        <v>17</v>
      </c>
      <c r="G82" s="4" t="e">
        <f t="shared" si="34"/>
        <v>#VALUE!</v>
      </c>
      <c r="H82" s="4" t="e">
        <f t="shared" si="35"/>
        <v>#VALUE!</v>
      </c>
      <c r="I82" s="4" t="str">
        <f t="shared" si="23"/>
        <v/>
      </c>
      <c r="J82" s="4" t="e">
        <f>CLEAN(SUBSTITUTE(MID(A82,G82,H82-G82)," ",""))</f>
        <v>#VALUE!</v>
      </c>
      <c r="K82" s="4" t="e">
        <f>FIND("Filing or 371 (c) date",A82)+LEN("Filing or 371 (c) date")</f>
        <v>#VALUE!</v>
      </c>
      <c r="L82" s="4" t="e">
        <f>FIND("Status",A82,K82)</f>
        <v>#VALUE!</v>
      </c>
      <c r="M82" s="4" t="e">
        <f>TRIM(CLEAN(MID(A82,K82,L82-K82)))</f>
        <v>#VALUE!</v>
      </c>
      <c r="N82" s="4" t="e">
        <f>FIND("Patent #",A82)+LEN("Patent #")</f>
        <v>#VALUE!</v>
      </c>
      <c r="O82" s="4" t="e">
        <f>FIND("Filing or 371 (c) date",A82)</f>
        <v>#VALUE!</v>
      </c>
      <c r="P82" s="4" t="e">
        <f>MID(A82,N82,O82-N82)</f>
        <v>#VALUE!</v>
      </c>
      <c r="Q82" s="4" t="e">
        <f t="shared" si="24"/>
        <v>#VALUE!</v>
      </c>
      <c r="R82" s="4" t="e">
        <f>CLEAN(SUBSTITUTE(MID(P82,1,FIND("open",P82)-1)," ",""))</f>
        <v>#VALUE!</v>
      </c>
      <c r="S82" s="4" t="e">
        <f>FIND("open_in_new",P82)+LEN("open_in_new")</f>
        <v>#VALUE!</v>
      </c>
      <c r="T82" s="4" t="e">
        <f>FIND("-",P82,S82)</f>
        <v>#VALUE!</v>
      </c>
      <c r="U82" s="4" t="e">
        <f>CLEAN(SUBSTITUTE(MID(P82,S82,T82-S82)," ",""))</f>
        <v>#VALUE!</v>
      </c>
      <c r="V82" s="4" t="e">
        <f>RIGHT(CLEAN(SUBSTITUTE(P82," ","")),10)</f>
        <v>#VALUE!</v>
      </c>
      <c r="W82" s="4" t="e">
        <f>FIND("Status",A82,K82)+LEN("Status")</f>
        <v>#VALUE!</v>
      </c>
      <c r="X82" s="4" t="e">
        <f>FIND("Application Data 
Documents &amp; Transactions",A82)</f>
        <v>#VALUE!</v>
      </c>
      <c r="Y82" s="4" t="e">
        <f>MID(A82,W82,(X82-11)-W82)</f>
        <v>#VALUE!</v>
      </c>
      <c r="Z82" s="4" t="e">
        <f t="shared" si="19"/>
        <v>#VALUE!</v>
      </c>
      <c r="AA82" s="4" t="e">
        <f>FIND("Earliest publication #",A82)+LEN("Earliest publication #
")</f>
        <v>#VALUE!</v>
      </c>
      <c r="AB82" s="4" t="e">
        <f>FIND("Earliest publication date",A82,AA82)</f>
        <v>#VALUE!</v>
      </c>
      <c r="AC82" s="4" t="e">
        <f>CLEAN(TRIM(MID(A82,AA82,AB82-AA82)))</f>
        <v>#VALUE!</v>
      </c>
      <c r="AD82" s="4" t="e">
        <f t="shared" si="20"/>
        <v>#VALUE!</v>
      </c>
      <c r="AE82" s="4" t="e">
        <f>FIND("Earliest publication date",A82,AA82)+LEN("Earliest publication date")</f>
        <v>#VALUE!</v>
      </c>
      <c r="AF82" s="4" t="e">
        <f>FIND("Assignee for publication",A82)</f>
        <v>#VALUE!</v>
      </c>
      <c r="AG82" s="4" t="e">
        <f>CLEAN(SUBSTITUTE(MID(A82,AE82,AF82-AE82)," ",""))</f>
        <v>#VALUE!</v>
      </c>
      <c r="AH82" s="4" t="e">
        <f>FIND("Entity status",A82)+LEN("Entity status")</f>
        <v>#VALUE!</v>
      </c>
      <c r="AI82" s="4" t="e">
        <f>FIND("Earliest publication #",A82,AH82)</f>
        <v>#VALUE!</v>
      </c>
      <c r="AJ82" s="4" t="e">
        <f>CLEAN(TRIM(MID(A82,AH82,AI82-AH82)))</f>
        <v>#VALUE!</v>
      </c>
      <c r="AK82" s="4" t="e">
        <f>FIND("Applicants",A82)+LEN("Applicants")</f>
        <v>#VALUE!</v>
      </c>
      <c r="AL82" s="4" t="e">
        <f>FIND("United States Patent and Trademark Office 
United States Patent and Trademark Office 
 Browse By Topic",A82,AK82)</f>
        <v>#VALUE!</v>
      </c>
      <c r="AM82" s="4" t="e">
        <f>TRIM(CLEAN(MID(A82,AK82,AL82-AK82)))</f>
        <v>#VALUE!</v>
      </c>
      <c r="AN82" s="4" t="e">
        <f>FIND("Assignee for publication",A82)+LEN("Assignee for publication")</f>
        <v>#VALUE!</v>
      </c>
      <c r="AO82" s="4" t="e">
        <f>FIND("Confirmation #",A82,AN82)</f>
        <v>#VALUE!</v>
      </c>
      <c r="AP82" s="4" t="e">
        <f>MID(A82,AN82,AO82-AN82)</f>
        <v>#VALUE!</v>
      </c>
      <c r="AQ82" s="4" t="e">
        <f>FIND("Inventors",A82)+LEN("Inventors")</f>
        <v>#VALUE!</v>
      </c>
      <c r="AR82" s="4" t="e">
        <f>FIND("Applicants",A82,AQ82)</f>
        <v>#VALUE!</v>
      </c>
      <c r="AS82" s="4" t="e">
        <f>FIND("Show all inventors",A82)</f>
        <v>#VALUE!</v>
      </c>
      <c r="AT82" s="4" t="str">
        <f>IFERROR(MID(A82,AS82,24),"")</f>
        <v/>
      </c>
      <c r="AU82" s="7" t="e">
        <f>CLEAN(TRIM(MID(A82,AQ82,AR82-AQ82)))</f>
        <v>#VALUE!</v>
      </c>
      <c r="BJ82" s="4">
        <f t="shared" si="26"/>
        <v>0</v>
      </c>
      <c r="BK82" s="4" t="str">
        <f t="shared" si="27"/>
        <v/>
      </c>
      <c r="BL82" s="4" t="e">
        <f t="shared" si="28"/>
        <v>#VALUE!</v>
      </c>
      <c r="BM82" s="4" t="e">
        <f t="shared" si="29"/>
        <v>#VALUE!</v>
      </c>
      <c r="BN82" s="7" t="e">
        <f t="shared" si="30"/>
        <v>#VALUE!</v>
      </c>
      <c r="BO82" s="4" t="e">
        <f t="shared" si="31"/>
        <v>#VALUE!</v>
      </c>
      <c r="BP82" s="4" t="e">
        <f t="shared" si="32"/>
        <v>#VALUE!</v>
      </c>
      <c r="BQ82" s="7" t="e">
        <f t="shared" si="33"/>
        <v>#VALUE!</v>
      </c>
    </row>
    <row r="83" spans="1:69" ht="15" customHeight="1" x14ac:dyDescent="0.3">
      <c r="A83" s="5"/>
      <c r="B83" s="5"/>
      <c r="C83" s="5"/>
      <c r="D83" s="5"/>
      <c r="F83" s="6" t="s">
        <v>17</v>
      </c>
      <c r="G83" s="4" t="e">
        <f t="shared" si="34"/>
        <v>#VALUE!</v>
      </c>
      <c r="H83" s="4" t="e">
        <f t="shared" si="35"/>
        <v>#VALUE!</v>
      </c>
      <c r="I83" s="4" t="str">
        <f t="shared" si="23"/>
        <v/>
      </c>
      <c r="J83" s="4" t="e">
        <f>CLEAN(SUBSTITUTE(MID(A83,G83,H83-G83)," ",""))</f>
        <v>#VALUE!</v>
      </c>
      <c r="K83" s="4" t="e">
        <f>FIND("Filing or 371 (c) date",A83)+LEN("Filing or 371 (c) date")</f>
        <v>#VALUE!</v>
      </c>
      <c r="L83" s="4" t="e">
        <f>FIND("Status",A83,K83)</f>
        <v>#VALUE!</v>
      </c>
      <c r="M83" s="4" t="e">
        <f>TRIM(CLEAN(MID(A83,K83,L83-K83)))</f>
        <v>#VALUE!</v>
      </c>
      <c r="N83" s="4" t="e">
        <f>FIND("Patent #",A83)+LEN("Patent #")</f>
        <v>#VALUE!</v>
      </c>
      <c r="O83" s="4" t="e">
        <f>FIND("Filing or 371 (c) date",A83)</f>
        <v>#VALUE!</v>
      </c>
      <c r="P83" s="4" t="e">
        <f>MID(A83,N83,O83-N83)</f>
        <v>#VALUE!</v>
      </c>
      <c r="Q83" s="4" t="e">
        <f t="shared" si="24"/>
        <v>#VALUE!</v>
      </c>
      <c r="R83" s="4" t="e">
        <f>CLEAN(SUBSTITUTE(MID(P83,1,FIND("open",P83)-1)," ",""))</f>
        <v>#VALUE!</v>
      </c>
      <c r="S83" s="4" t="e">
        <f>FIND("open_in_new",P83)+LEN("open_in_new")</f>
        <v>#VALUE!</v>
      </c>
      <c r="T83" s="4" t="e">
        <f>FIND("-",P83,S83)</f>
        <v>#VALUE!</v>
      </c>
      <c r="U83" s="4" t="e">
        <f>CLEAN(SUBSTITUTE(MID(P83,S83,T83-S83)," ",""))</f>
        <v>#VALUE!</v>
      </c>
      <c r="V83" s="4" t="e">
        <f>RIGHT(CLEAN(SUBSTITUTE(P83," ","")),10)</f>
        <v>#VALUE!</v>
      </c>
      <c r="W83" s="4" t="e">
        <f>FIND("Status",A83,K83)+LEN("Status")</f>
        <v>#VALUE!</v>
      </c>
      <c r="X83" s="4" t="e">
        <f>FIND("Application Data 
Documents &amp; Transactions",A83)</f>
        <v>#VALUE!</v>
      </c>
      <c r="Y83" s="4" t="e">
        <f>MID(A83,W83,(X83-11)-W83)</f>
        <v>#VALUE!</v>
      </c>
      <c r="Z83" s="4" t="e">
        <f t="shared" si="19"/>
        <v>#VALUE!</v>
      </c>
      <c r="AA83" s="4" t="e">
        <f>FIND("Earliest publication #",A83)+LEN("Earliest publication #
")</f>
        <v>#VALUE!</v>
      </c>
      <c r="AB83" s="4" t="e">
        <f>FIND("Earliest publication date",A83,AA83)</f>
        <v>#VALUE!</v>
      </c>
      <c r="AC83" s="4" t="e">
        <f>CLEAN(TRIM(MID(A83,AA83,AB83-AA83)))</f>
        <v>#VALUE!</v>
      </c>
      <c r="AD83" s="4" t="e">
        <f t="shared" si="20"/>
        <v>#VALUE!</v>
      </c>
      <c r="AE83" s="4" t="e">
        <f>FIND("Earliest publication date",A83,AA83)+LEN("Earliest publication date")</f>
        <v>#VALUE!</v>
      </c>
      <c r="AF83" s="4" t="e">
        <f>FIND("Assignee for publication",A83)</f>
        <v>#VALUE!</v>
      </c>
      <c r="AG83" s="4" t="e">
        <f>CLEAN(SUBSTITUTE(MID(A83,AE83,AF83-AE83)," ",""))</f>
        <v>#VALUE!</v>
      </c>
      <c r="AH83" s="4" t="e">
        <f>FIND("Entity status",A83)+LEN("Entity status")</f>
        <v>#VALUE!</v>
      </c>
      <c r="AI83" s="4" t="e">
        <f>FIND("Earliest publication #",A83,AH83)</f>
        <v>#VALUE!</v>
      </c>
      <c r="AJ83" s="4" t="e">
        <f>CLEAN(TRIM(MID(A83,AH83,AI83-AH83)))</f>
        <v>#VALUE!</v>
      </c>
      <c r="AK83" s="4" t="e">
        <f>FIND("Applicants",A83)+LEN("Applicants")</f>
        <v>#VALUE!</v>
      </c>
      <c r="AL83" s="4" t="e">
        <f>FIND("United States Patent and Trademark Office 
United States Patent and Trademark Office 
 Browse By Topic",A83,AK83)</f>
        <v>#VALUE!</v>
      </c>
      <c r="AM83" s="4" t="e">
        <f>TRIM(CLEAN(MID(A83,AK83,AL83-AK83)))</f>
        <v>#VALUE!</v>
      </c>
      <c r="AN83" s="4" t="e">
        <f>FIND("Assignee for publication",A83)+LEN("Assignee for publication")</f>
        <v>#VALUE!</v>
      </c>
      <c r="AO83" s="4" t="e">
        <f>FIND("Confirmation #",A83,AN83)</f>
        <v>#VALUE!</v>
      </c>
      <c r="AP83" s="4" t="e">
        <f>MID(A83,AN83,AO83-AN83)</f>
        <v>#VALUE!</v>
      </c>
      <c r="AQ83" s="4" t="e">
        <f>FIND("Inventors",A83)+LEN("Inventors")</f>
        <v>#VALUE!</v>
      </c>
      <c r="AR83" s="4" t="e">
        <f>FIND("Applicants",A83,AQ83)</f>
        <v>#VALUE!</v>
      </c>
      <c r="AS83" s="4" t="e">
        <f>FIND("Show all inventors",A83)</f>
        <v>#VALUE!</v>
      </c>
      <c r="AT83" s="4" t="str">
        <f>IFERROR(MID(A83,AS83,24),"")</f>
        <v/>
      </c>
      <c r="AU83" s="7" t="e">
        <f>CLEAN(TRIM(MID(A83,AQ83,AR83-AQ83)))</f>
        <v>#VALUE!</v>
      </c>
      <c r="BJ83" s="4">
        <f t="shared" si="26"/>
        <v>0</v>
      </c>
      <c r="BK83" s="4" t="str">
        <f t="shared" si="27"/>
        <v/>
      </c>
      <c r="BL83" s="4" t="e">
        <f t="shared" si="28"/>
        <v>#VALUE!</v>
      </c>
      <c r="BM83" s="4" t="e">
        <f t="shared" si="29"/>
        <v>#VALUE!</v>
      </c>
      <c r="BN83" s="7" t="e">
        <f t="shared" si="30"/>
        <v>#VALUE!</v>
      </c>
      <c r="BO83" s="4" t="e">
        <f t="shared" si="31"/>
        <v>#VALUE!</v>
      </c>
      <c r="BP83" s="4" t="e">
        <f t="shared" si="32"/>
        <v>#VALUE!</v>
      </c>
      <c r="BQ83" s="7" t="e">
        <f t="shared" si="33"/>
        <v>#VALUE!</v>
      </c>
    </row>
    <row r="84" spans="1:69" ht="15" customHeight="1" x14ac:dyDescent="0.3">
      <c r="A84" s="5"/>
      <c r="B84" s="5"/>
      <c r="C84" s="5"/>
      <c r="D84" s="5"/>
      <c r="F84" s="6" t="s">
        <v>17</v>
      </c>
      <c r="G84" s="4" t="e">
        <f t="shared" si="34"/>
        <v>#VALUE!</v>
      </c>
      <c r="H84" s="4" t="e">
        <f t="shared" si="35"/>
        <v>#VALUE!</v>
      </c>
      <c r="I84" s="4" t="str">
        <f t="shared" si="23"/>
        <v/>
      </c>
      <c r="J84" s="4" t="e">
        <f>CLEAN(SUBSTITUTE(MID(A84,G84,H84-G84)," ",""))</f>
        <v>#VALUE!</v>
      </c>
      <c r="K84" s="4" t="e">
        <f>FIND("Filing or 371 (c) date",A84)+LEN("Filing or 371 (c) date")</f>
        <v>#VALUE!</v>
      </c>
      <c r="L84" s="4" t="e">
        <f>FIND("Status",A84,K84)</f>
        <v>#VALUE!</v>
      </c>
      <c r="M84" s="4" t="e">
        <f>TRIM(CLEAN(MID(A84,K84,L84-K84)))</f>
        <v>#VALUE!</v>
      </c>
      <c r="N84" s="4" t="e">
        <f>FIND("Patent #",A84)+LEN("Patent #")</f>
        <v>#VALUE!</v>
      </c>
      <c r="O84" s="4" t="e">
        <f>FIND("Filing or 371 (c) date",A84)</f>
        <v>#VALUE!</v>
      </c>
      <c r="P84" s="4" t="e">
        <f>MID(A84,N84,O84-N84)</f>
        <v>#VALUE!</v>
      </c>
      <c r="Q84" s="4" t="e">
        <f t="shared" si="24"/>
        <v>#VALUE!</v>
      </c>
      <c r="R84" s="4" t="e">
        <f>CLEAN(SUBSTITUTE(MID(P84,1,FIND("open",P84)-1)," ",""))</f>
        <v>#VALUE!</v>
      </c>
      <c r="S84" s="4" t="e">
        <f>FIND("open_in_new",P84)+LEN("open_in_new")</f>
        <v>#VALUE!</v>
      </c>
      <c r="T84" s="4" t="e">
        <f>FIND("-",P84,S84)</f>
        <v>#VALUE!</v>
      </c>
      <c r="U84" s="4" t="e">
        <f>CLEAN(SUBSTITUTE(MID(P84,S84,T84-S84)," ",""))</f>
        <v>#VALUE!</v>
      </c>
      <c r="V84" s="4" t="e">
        <f>RIGHT(CLEAN(SUBSTITUTE(P84," ","")),10)</f>
        <v>#VALUE!</v>
      </c>
      <c r="W84" s="4" t="e">
        <f>FIND("Status",A84,K84)+LEN("Status")</f>
        <v>#VALUE!</v>
      </c>
      <c r="X84" s="4" t="e">
        <f>FIND("Application Data 
Documents &amp; Transactions",A84)</f>
        <v>#VALUE!</v>
      </c>
      <c r="Y84" s="4" t="e">
        <f>MID(A84,W84,(X84-11)-W84)</f>
        <v>#VALUE!</v>
      </c>
      <c r="Z84" s="4" t="e">
        <f t="shared" si="19"/>
        <v>#VALUE!</v>
      </c>
      <c r="AA84" s="4" t="e">
        <f>FIND("Earliest publication #",A84)+LEN("Earliest publication #
")</f>
        <v>#VALUE!</v>
      </c>
      <c r="AB84" s="4" t="e">
        <f>FIND("Earliest publication date",A84,AA84)</f>
        <v>#VALUE!</v>
      </c>
      <c r="AC84" s="4" t="e">
        <f>CLEAN(TRIM(MID(A84,AA84,AB84-AA84)))</f>
        <v>#VALUE!</v>
      </c>
      <c r="AD84" s="4" t="e">
        <f t="shared" si="20"/>
        <v>#VALUE!</v>
      </c>
      <c r="AE84" s="4" t="e">
        <f>FIND("Earliest publication date",A84,AA84)+LEN("Earliest publication date")</f>
        <v>#VALUE!</v>
      </c>
      <c r="AF84" s="4" t="e">
        <f>FIND("Assignee for publication",A84)</f>
        <v>#VALUE!</v>
      </c>
      <c r="AG84" s="4" t="e">
        <f>CLEAN(SUBSTITUTE(MID(A84,AE84,AF84-AE84)," ",""))</f>
        <v>#VALUE!</v>
      </c>
      <c r="AH84" s="4" t="e">
        <f>FIND("Entity status",A84)+LEN("Entity status")</f>
        <v>#VALUE!</v>
      </c>
      <c r="AI84" s="4" t="e">
        <f>FIND("Earliest publication #",A84,AH84)</f>
        <v>#VALUE!</v>
      </c>
      <c r="AJ84" s="4" t="e">
        <f>CLEAN(TRIM(MID(A84,AH84,AI84-AH84)))</f>
        <v>#VALUE!</v>
      </c>
      <c r="AK84" s="4" t="e">
        <f>FIND("Applicants",A84)+LEN("Applicants")</f>
        <v>#VALUE!</v>
      </c>
      <c r="AL84" s="4" t="e">
        <f>FIND("United States Patent and Trademark Office 
United States Patent and Trademark Office 
 Browse By Topic",A84,AK84)</f>
        <v>#VALUE!</v>
      </c>
      <c r="AM84" s="4" t="e">
        <f>TRIM(CLEAN(MID(A84,AK84,AL84-AK84)))</f>
        <v>#VALUE!</v>
      </c>
      <c r="AN84" s="4" t="e">
        <f>FIND("Assignee for publication",A84)+LEN("Assignee for publication")</f>
        <v>#VALUE!</v>
      </c>
      <c r="AO84" s="4" t="e">
        <f>FIND("Confirmation #",A84,AN84)</f>
        <v>#VALUE!</v>
      </c>
      <c r="AP84" s="4" t="e">
        <f>MID(A84,AN84,AO84-AN84)</f>
        <v>#VALUE!</v>
      </c>
      <c r="AQ84" s="4" t="e">
        <f>FIND("Inventors",A84)+LEN("Inventors")</f>
        <v>#VALUE!</v>
      </c>
      <c r="AR84" s="4" t="e">
        <f>FIND("Applicants",A84,AQ84)</f>
        <v>#VALUE!</v>
      </c>
      <c r="AS84" s="4" t="e">
        <f>FIND("Show all inventors",A84)</f>
        <v>#VALUE!</v>
      </c>
      <c r="AT84" s="4" t="str">
        <f>IFERROR(MID(A84,AS84,24),"")</f>
        <v/>
      </c>
      <c r="AU84" s="7" t="e">
        <f>CLEAN(TRIM(MID(A84,AQ84,AR84-AQ84)))</f>
        <v>#VALUE!</v>
      </c>
      <c r="BJ84" s="4">
        <f t="shared" si="26"/>
        <v>0</v>
      </c>
      <c r="BK84" s="4" t="str">
        <f t="shared" si="27"/>
        <v/>
      </c>
      <c r="BL84" s="4" t="e">
        <f t="shared" si="28"/>
        <v>#VALUE!</v>
      </c>
      <c r="BM84" s="4" t="e">
        <f t="shared" si="29"/>
        <v>#VALUE!</v>
      </c>
      <c r="BN84" s="7" t="e">
        <f t="shared" si="30"/>
        <v>#VALUE!</v>
      </c>
      <c r="BO84" s="4" t="e">
        <f t="shared" si="31"/>
        <v>#VALUE!</v>
      </c>
      <c r="BP84" s="4" t="e">
        <f t="shared" si="32"/>
        <v>#VALUE!</v>
      </c>
      <c r="BQ84" s="7" t="e">
        <f t="shared" si="33"/>
        <v>#VALUE!</v>
      </c>
    </row>
    <row r="85" spans="1:69" ht="15" customHeight="1" x14ac:dyDescent="0.3">
      <c r="A85" s="5"/>
      <c r="B85" s="5"/>
      <c r="C85" s="5"/>
      <c r="D85" s="5"/>
      <c r="F85" s="6" t="s">
        <v>17</v>
      </c>
      <c r="G85" s="4" t="e">
        <f t="shared" si="34"/>
        <v>#VALUE!</v>
      </c>
      <c r="H85" s="4" t="e">
        <f t="shared" si="35"/>
        <v>#VALUE!</v>
      </c>
      <c r="I85" s="4" t="str">
        <f t="shared" si="23"/>
        <v/>
      </c>
      <c r="J85" s="4" t="e">
        <f>CLEAN(SUBSTITUTE(MID(A85,G85,H85-G85)," ",""))</f>
        <v>#VALUE!</v>
      </c>
      <c r="K85" s="4" t="e">
        <f>FIND("Filing or 371 (c) date",A85)+LEN("Filing or 371 (c) date")</f>
        <v>#VALUE!</v>
      </c>
      <c r="L85" s="4" t="e">
        <f>FIND("Status",A85,K85)</f>
        <v>#VALUE!</v>
      </c>
      <c r="M85" s="4" t="e">
        <f>TRIM(CLEAN(MID(A85,K85,L85-K85)))</f>
        <v>#VALUE!</v>
      </c>
      <c r="N85" s="4" t="e">
        <f>FIND("Patent #",A85)+LEN("Patent #")</f>
        <v>#VALUE!</v>
      </c>
      <c r="O85" s="4" t="e">
        <f>FIND("Filing or 371 (c) date",A85)</f>
        <v>#VALUE!</v>
      </c>
      <c r="P85" s="4" t="e">
        <f>MID(A85,N85,O85-N85)</f>
        <v>#VALUE!</v>
      </c>
      <c r="Q85" s="4" t="e">
        <f t="shared" si="24"/>
        <v>#VALUE!</v>
      </c>
      <c r="R85" s="4" t="e">
        <f>CLEAN(SUBSTITUTE(MID(P85,1,FIND("open",P85)-1)," ",""))</f>
        <v>#VALUE!</v>
      </c>
      <c r="S85" s="4" t="e">
        <f>FIND("open_in_new",P85)+LEN("open_in_new")</f>
        <v>#VALUE!</v>
      </c>
      <c r="T85" s="4" t="e">
        <f>FIND("-",P85,S85)</f>
        <v>#VALUE!</v>
      </c>
      <c r="U85" s="4" t="e">
        <f>CLEAN(SUBSTITUTE(MID(P85,S85,T85-S85)," ",""))</f>
        <v>#VALUE!</v>
      </c>
      <c r="V85" s="4" t="e">
        <f>RIGHT(CLEAN(SUBSTITUTE(P85," ","")),10)</f>
        <v>#VALUE!</v>
      </c>
      <c r="W85" s="4" t="e">
        <f>FIND("Status",A85,K85)+LEN("Status")</f>
        <v>#VALUE!</v>
      </c>
      <c r="X85" s="4" t="e">
        <f>FIND("Application Data 
Documents &amp; Transactions",A85)</f>
        <v>#VALUE!</v>
      </c>
      <c r="Y85" s="4" t="e">
        <f>MID(A85,W85,(X85-11)-W85)</f>
        <v>#VALUE!</v>
      </c>
      <c r="Z85" s="4" t="e">
        <f t="shared" si="19"/>
        <v>#VALUE!</v>
      </c>
      <c r="AA85" s="4" t="e">
        <f>FIND("Earliest publication #",A85)+LEN("Earliest publication #
")</f>
        <v>#VALUE!</v>
      </c>
      <c r="AB85" s="4" t="e">
        <f>FIND("Earliest publication date",A85,AA85)</f>
        <v>#VALUE!</v>
      </c>
      <c r="AC85" s="4" t="e">
        <f>CLEAN(TRIM(MID(A85,AA85,AB85-AA85)))</f>
        <v>#VALUE!</v>
      </c>
      <c r="AD85" s="4" t="e">
        <f t="shared" si="20"/>
        <v>#VALUE!</v>
      </c>
      <c r="AE85" s="4" t="e">
        <f>FIND("Earliest publication date",A85,AA85)+LEN("Earliest publication date")</f>
        <v>#VALUE!</v>
      </c>
      <c r="AF85" s="4" t="e">
        <f>FIND("Assignee for publication",A85)</f>
        <v>#VALUE!</v>
      </c>
      <c r="AG85" s="4" t="e">
        <f>CLEAN(SUBSTITUTE(MID(A85,AE85,AF85-AE85)," ",""))</f>
        <v>#VALUE!</v>
      </c>
      <c r="AH85" s="4" t="e">
        <f>FIND("Entity status",A85)+LEN("Entity status")</f>
        <v>#VALUE!</v>
      </c>
      <c r="AI85" s="4" t="e">
        <f>FIND("Earliest publication #",A85,AH85)</f>
        <v>#VALUE!</v>
      </c>
      <c r="AJ85" s="4" t="e">
        <f>CLEAN(TRIM(MID(A85,AH85,AI85-AH85)))</f>
        <v>#VALUE!</v>
      </c>
      <c r="AK85" s="4" t="e">
        <f>FIND("Applicants",A85)+LEN("Applicants")</f>
        <v>#VALUE!</v>
      </c>
      <c r="AL85" s="4" t="e">
        <f>FIND("United States Patent and Trademark Office 
United States Patent and Trademark Office 
 Browse By Topic",A85,AK85)</f>
        <v>#VALUE!</v>
      </c>
      <c r="AM85" s="4" t="e">
        <f>TRIM(CLEAN(MID(A85,AK85,AL85-AK85)))</f>
        <v>#VALUE!</v>
      </c>
      <c r="AN85" s="4" t="e">
        <f>FIND("Assignee for publication",A85)+LEN("Assignee for publication")</f>
        <v>#VALUE!</v>
      </c>
      <c r="AO85" s="4" t="e">
        <f>FIND("Confirmation #",A85,AN85)</f>
        <v>#VALUE!</v>
      </c>
      <c r="AP85" s="4" t="e">
        <f>MID(A85,AN85,AO85-AN85)</f>
        <v>#VALUE!</v>
      </c>
      <c r="AQ85" s="4" t="e">
        <f>FIND("Inventors",A85)+LEN("Inventors")</f>
        <v>#VALUE!</v>
      </c>
      <c r="AR85" s="4" t="e">
        <f>FIND("Applicants",A85,AQ85)</f>
        <v>#VALUE!</v>
      </c>
      <c r="AS85" s="4" t="e">
        <f>FIND("Show all inventors",A85)</f>
        <v>#VALUE!</v>
      </c>
      <c r="AT85" s="4" t="str">
        <f>IFERROR(MID(A85,AS85,24),"")</f>
        <v/>
      </c>
      <c r="AU85" s="7" t="e">
        <f>CLEAN(TRIM(MID(A85,AQ85,AR85-AQ85)))</f>
        <v>#VALUE!</v>
      </c>
      <c r="BJ85" s="4">
        <f t="shared" si="26"/>
        <v>0</v>
      </c>
      <c r="BK85" s="4" t="str">
        <f t="shared" si="27"/>
        <v/>
      </c>
      <c r="BL85" s="4" t="e">
        <f t="shared" si="28"/>
        <v>#VALUE!</v>
      </c>
      <c r="BM85" s="4" t="e">
        <f t="shared" si="29"/>
        <v>#VALUE!</v>
      </c>
      <c r="BN85" s="7" t="e">
        <f t="shared" si="30"/>
        <v>#VALUE!</v>
      </c>
      <c r="BO85" s="4" t="e">
        <f t="shared" si="31"/>
        <v>#VALUE!</v>
      </c>
      <c r="BP85" s="4" t="e">
        <f t="shared" si="32"/>
        <v>#VALUE!</v>
      </c>
      <c r="BQ85" s="7" t="e">
        <f t="shared" si="33"/>
        <v>#VALUE!</v>
      </c>
    </row>
    <row r="86" spans="1:69" ht="15" customHeight="1" x14ac:dyDescent="0.3">
      <c r="A86" s="5"/>
      <c r="B86" s="5"/>
      <c r="C86" s="5"/>
      <c r="D86" s="5"/>
      <c r="F86" s="6" t="s">
        <v>17</v>
      </c>
      <c r="G86" s="4" t="e">
        <f t="shared" si="34"/>
        <v>#VALUE!</v>
      </c>
      <c r="H86" s="4" t="e">
        <f t="shared" si="35"/>
        <v>#VALUE!</v>
      </c>
      <c r="I86" s="4" t="str">
        <f t="shared" si="23"/>
        <v/>
      </c>
      <c r="J86" s="4" t="e">
        <f>CLEAN(SUBSTITUTE(MID(A86,G86,H86-G86)," ",""))</f>
        <v>#VALUE!</v>
      </c>
      <c r="K86" s="4" t="e">
        <f>FIND("Filing or 371 (c) date",A86)+LEN("Filing or 371 (c) date")</f>
        <v>#VALUE!</v>
      </c>
      <c r="L86" s="4" t="e">
        <f>FIND("Status",A86,K86)</f>
        <v>#VALUE!</v>
      </c>
      <c r="M86" s="4" t="e">
        <f>TRIM(CLEAN(MID(A86,K86,L86-K86)))</f>
        <v>#VALUE!</v>
      </c>
      <c r="N86" s="4" t="e">
        <f>FIND("Patent #",A86)+LEN("Patent #")</f>
        <v>#VALUE!</v>
      </c>
      <c r="O86" s="4" t="e">
        <f>FIND("Filing or 371 (c) date",A86)</f>
        <v>#VALUE!</v>
      </c>
      <c r="P86" s="4" t="e">
        <f>MID(A86,N86,O86-N86)</f>
        <v>#VALUE!</v>
      </c>
      <c r="Q86" s="4" t="e">
        <f t="shared" si="24"/>
        <v>#VALUE!</v>
      </c>
      <c r="R86" s="4" t="e">
        <f>CLEAN(SUBSTITUTE(MID(P86,1,FIND("open",P86)-1)," ",""))</f>
        <v>#VALUE!</v>
      </c>
      <c r="S86" s="4" t="e">
        <f>FIND("open_in_new",P86)+LEN("open_in_new")</f>
        <v>#VALUE!</v>
      </c>
      <c r="T86" s="4" t="e">
        <f>FIND("-",P86,S86)</f>
        <v>#VALUE!</v>
      </c>
      <c r="U86" s="4" t="e">
        <f>CLEAN(SUBSTITUTE(MID(P86,S86,T86-S86)," ",""))</f>
        <v>#VALUE!</v>
      </c>
      <c r="V86" s="4" t="e">
        <f>RIGHT(CLEAN(SUBSTITUTE(P86," ","")),10)</f>
        <v>#VALUE!</v>
      </c>
      <c r="W86" s="4" t="e">
        <f>FIND("Status",A86,K86)+LEN("Status")</f>
        <v>#VALUE!</v>
      </c>
      <c r="X86" s="4" t="e">
        <f>FIND("Application Data 
Documents &amp; Transactions",A86)</f>
        <v>#VALUE!</v>
      </c>
      <c r="Y86" s="4" t="e">
        <f>MID(A86,W86,(X86-11)-W86)</f>
        <v>#VALUE!</v>
      </c>
      <c r="Z86" s="4" t="e">
        <f t="shared" si="19"/>
        <v>#VALUE!</v>
      </c>
      <c r="AA86" s="4" t="e">
        <f>FIND("Earliest publication #",A86)+LEN("Earliest publication #
")</f>
        <v>#VALUE!</v>
      </c>
      <c r="AB86" s="4" t="e">
        <f>FIND("Earliest publication date",A86,AA86)</f>
        <v>#VALUE!</v>
      </c>
      <c r="AC86" s="4" t="e">
        <f>CLEAN(TRIM(MID(A86,AA86,AB86-AA86)))</f>
        <v>#VALUE!</v>
      </c>
      <c r="AD86" s="4" t="e">
        <f t="shared" si="20"/>
        <v>#VALUE!</v>
      </c>
      <c r="AE86" s="4" t="e">
        <f>FIND("Earliest publication date",A86,AA86)+LEN("Earliest publication date")</f>
        <v>#VALUE!</v>
      </c>
      <c r="AF86" s="4" t="e">
        <f>FIND("Assignee for publication",A86)</f>
        <v>#VALUE!</v>
      </c>
      <c r="AG86" s="4" t="e">
        <f>CLEAN(SUBSTITUTE(MID(A86,AE86,AF86-AE86)," ",""))</f>
        <v>#VALUE!</v>
      </c>
      <c r="AH86" s="4" t="e">
        <f>FIND("Entity status",A86)+LEN("Entity status")</f>
        <v>#VALUE!</v>
      </c>
      <c r="AI86" s="4" t="e">
        <f>FIND("Earliest publication #",A86,AH86)</f>
        <v>#VALUE!</v>
      </c>
      <c r="AJ86" s="4" t="e">
        <f>CLEAN(TRIM(MID(A86,AH86,AI86-AH86)))</f>
        <v>#VALUE!</v>
      </c>
      <c r="AK86" s="4" t="e">
        <f>FIND("Applicants",A86)+LEN("Applicants")</f>
        <v>#VALUE!</v>
      </c>
      <c r="AL86" s="4" t="e">
        <f>FIND("United States Patent and Trademark Office 
United States Patent and Trademark Office 
 Browse By Topic",A86,AK86)</f>
        <v>#VALUE!</v>
      </c>
      <c r="AM86" s="4" t="e">
        <f>TRIM(CLEAN(MID(A86,AK86,AL86-AK86)))</f>
        <v>#VALUE!</v>
      </c>
      <c r="AN86" s="4" t="e">
        <f>FIND("Assignee for publication",A86)+LEN("Assignee for publication")</f>
        <v>#VALUE!</v>
      </c>
      <c r="AO86" s="4" t="e">
        <f>FIND("Confirmation #",A86,AN86)</f>
        <v>#VALUE!</v>
      </c>
      <c r="AP86" s="4" t="e">
        <f>MID(A86,AN86,AO86-AN86)</f>
        <v>#VALUE!</v>
      </c>
      <c r="AQ86" s="4" t="e">
        <f>FIND("Inventors",A86)+LEN("Inventors")</f>
        <v>#VALUE!</v>
      </c>
      <c r="AR86" s="4" t="e">
        <f>FIND("Applicants",A86,AQ86)</f>
        <v>#VALUE!</v>
      </c>
      <c r="AS86" s="4" t="e">
        <f>FIND("Show all inventors",A86)</f>
        <v>#VALUE!</v>
      </c>
      <c r="AT86" s="4" t="str">
        <f>IFERROR(MID(A86,AS86,24),"")</f>
        <v/>
      </c>
      <c r="AU86" s="7" t="e">
        <f>CLEAN(TRIM(MID(A86,AQ86,AR86-AQ86)))</f>
        <v>#VALUE!</v>
      </c>
      <c r="BJ86" s="4">
        <f t="shared" si="26"/>
        <v>0</v>
      </c>
      <c r="BK86" s="4" t="str">
        <f t="shared" si="27"/>
        <v/>
      </c>
      <c r="BL86" s="4" t="e">
        <f t="shared" si="28"/>
        <v>#VALUE!</v>
      </c>
      <c r="BM86" s="4" t="e">
        <f t="shared" si="29"/>
        <v>#VALUE!</v>
      </c>
      <c r="BN86" s="7" t="e">
        <f t="shared" si="30"/>
        <v>#VALUE!</v>
      </c>
      <c r="BO86" s="4" t="e">
        <f t="shared" si="31"/>
        <v>#VALUE!</v>
      </c>
      <c r="BP86" s="4" t="e">
        <f t="shared" si="32"/>
        <v>#VALUE!</v>
      </c>
      <c r="BQ86" s="7" t="e">
        <f t="shared" si="33"/>
        <v>#VALUE!</v>
      </c>
    </row>
    <row r="87" spans="1:69" ht="15" customHeight="1" x14ac:dyDescent="0.3">
      <c r="A87" s="5"/>
      <c r="B87" s="5"/>
      <c r="C87" s="5"/>
      <c r="D87" s="5"/>
      <c r="F87" s="6" t="s">
        <v>17</v>
      </c>
      <c r="G87" s="4" t="e">
        <f t="shared" si="34"/>
        <v>#VALUE!</v>
      </c>
      <c r="H87" s="4" t="e">
        <f t="shared" si="35"/>
        <v>#VALUE!</v>
      </c>
      <c r="I87" s="4" t="str">
        <f t="shared" si="23"/>
        <v/>
      </c>
      <c r="J87" s="4" t="e">
        <f>CLEAN(SUBSTITUTE(MID(A87,G87,H87-G87)," ",""))</f>
        <v>#VALUE!</v>
      </c>
      <c r="K87" s="4" t="e">
        <f>FIND("Filing or 371 (c) date",A87)+LEN("Filing or 371 (c) date")</f>
        <v>#VALUE!</v>
      </c>
      <c r="L87" s="4" t="e">
        <f>FIND("Status",A87,K87)</f>
        <v>#VALUE!</v>
      </c>
      <c r="M87" s="4" t="e">
        <f>TRIM(CLEAN(MID(A87,K87,L87-K87)))</f>
        <v>#VALUE!</v>
      </c>
      <c r="N87" s="4" t="e">
        <f>FIND("Patent #",A87)+LEN("Patent #")</f>
        <v>#VALUE!</v>
      </c>
      <c r="O87" s="4" t="e">
        <f>FIND("Filing or 371 (c) date",A87)</f>
        <v>#VALUE!</v>
      </c>
      <c r="P87" s="4" t="e">
        <f>MID(A87,N87,O87-N87)</f>
        <v>#VALUE!</v>
      </c>
      <c r="Q87" s="4" t="e">
        <f t="shared" si="24"/>
        <v>#VALUE!</v>
      </c>
      <c r="R87" s="4" t="e">
        <f>CLEAN(SUBSTITUTE(MID(P87,1,FIND("open",P87)-1)," ",""))</f>
        <v>#VALUE!</v>
      </c>
      <c r="S87" s="4" t="e">
        <f>FIND("open_in_new",P87)+LEN("open_in_new")</f>
        <v>#VALUE!</v>
      </c>
      <c r="T87" s="4" t="e">
        <f>FIND("-",P87,S87)</f>
        <v>#VALUE!</v>
      </c>
      <c r="U87" s="4" t="e">
        <f>CLEAN(SUBSTITUTE(MID(P87,S87,T87-S87)," ",""))</f>
        <v>#VALUE!</v>
      </c>
      <c r="V87" s="4" t="e">
        <f>RIGHT(CLEAN(SUBSTITUTE(P87," ","")),10)</f>
        <v>#VALUE!</v>
      </c>
      <c r="W87" s="4" t="e">
        <f>FIND("Status",A87,K87)+LEN("Status")</f>
        <v>#VALUE!</v>
      </c>
      <c r="X87" s="4" t="e">
        <f>FIND("Application Data 
Documents &amp; Transactions",A87)</f>
        <v>#VALUE!</v>
      </c>
      <c r="Y87" s="4" t="e">
        <f>MID(A87,W87,(X87-11)-W87)</f>
        <v>#VALUE!</v>
      </c>
      <c r="Z87" s="4" t="e">
        <f t="shared" si="19"/>
        <v>#VALUE!</v>
      </c>
      <c r="AA87" s="4" t="e">
        <f>FIND("Earliest publication #",A87)+LEN("Earliest publication #
")</f>
        <v>#VALUE!</v>
      </c>
      <c r="AB87" s="4" t="e">
        <f>FIND("Earliest publication date",A87,AA87)</f>
        <v>#VALUE!</v>
      </c>
      <c r="AC87" s="4" t="e">
        <f>CLEAN(TRIM(MID(A87,AA87,AB87-AA87)))</f>
        <v>#VALUE!</v>
      </c>
      <c r="AD87" s="4" t="e">
        <f t="shared" si="20"/>
        <v>#VALUE!</v>
      </c>
      <c r="AE87" s="4" t="e">
        <f>FIND("Earliest publication date",A87,AA87)+LEN("Earliest publication date")</f>
        <v>#VALUE!</v>
      </c>
      <c r="AF87" s="4" t="e">
        <f>FIND("Assignee for publication",A87)</f>
        <v>#VALUE!</v>
      </c>
      <c r="AG87" s="4" t="e">
        <f>CLEAN(SUBSTITUTE(MID(A87,AE87,AF87-AE87)," ",""))</f>
        <v>#VALUE!</v>
      </c>
      <c r="AH87" s="4" t="e">
        <f>FIND("Entity status",A87)+LEN("Entity status")</f>
        <v>#VALUE!</v>
      </c>
      <c r="AI87" s="4" t="e">
        <f>FIND("Earliest publication #",A87,AH87)</f>
        <v>#VALUE!</v>
      </c>
      <c r="AJ87" s="4" t="e">
        <f>CLEAN(TRIM(MID(A87,AH87,AI87-AH87)))</f>
        <v>#VALUE!</v>
      </c>
      <c r="AK87" s="4" t="e">
        <f>FIND("Applicants",A87)+LEN("Applicants")</f>
        <v>#VALUE!</v>
      </c>
      <c r="AL87" s="4" t="e">
        <f>FIND("United States Patent and Trademark Office 
United States Patent and Trademark Office 
 Browse By Topic",A87,AK87)</f>
        <v>#VALUE!</v>
      </c>
      <c r="AM87" s="4" t="e">
        <f>TRIM(CLEAN(MID(A87,AK87,AL87-AK87)))</f>
        <v>#VALUE!</v>
      </c>
      <c r="AN87" s="4" t="e">
        <f>FIND("Assignee for publication",A87)+LEN("Assignee for publication")</f>
        <v>#VALUE!</v>
      </c>
      <c r="AO87" s="4" t="e">
        <f>FIND("Confirmation #",A87,AN87)</f>
        <v>#VALUE!</v>
      </c>
      <c r="AP87" s="4" t="e">
        <f>MID(A87,AN87,AO87-AN87)</f>
        <v>#VALUE!</v>
      </c>
      <c r="AQ87" s="4" t="e">
        <f>FIND("Inventors",A87)+LEN("Inventors")</f>
        <v>#VALUE!</v>
      </c>
      <c r="AR87" s="4" t="e">
        <f>FIND("Applicants",A87,AQ87)</f>
        <v>#VALUE!</v>
      </c>
      <c r="AS87" s="4" t="e">
        <f>FIND("Show all inventors",A87)</f>
        <v>#VALUE!</v>
      </c>
      <c r="AT87" s="4" t="str">
        <f>IFERROR(MID(A87,AS87,24),"")</f>
        <v/>
      </c>
      <c r="AU87" s="7" t="e">
        <f>CLEAN(TRIM(MID(A87,AQ87,AR87-AQ87)))</f>
        <v>#VALUE!</v>
      </c>
      <c r="BJ87" s="4">
        <f t="shared" si="26"/>
        <v>0</v>
      </c>
      <c r="BK87" s="4" t="str">
        <f t="shared" si="27"/>
        <v/>
      </c>
      <c r="BL87" s="4" t="e">
        <f t="shared" si="28"/>
        <v>#VALUE!</v>
      </c>
      <c r="BM87" s="4" t="e">
        <f t="shared" si="29"/>
        <v>#VALUE!</v>
      </c>
      <c r="BN87" s="7" t="e">
        <f t="shared" si="30"/>
        <v>#VALUE!</v>
      </c>
      <c r="BO87" s="4" t="e">
        <f t="shared" si="31"/>
        <v>#VALUE!</v>
      </c>
      <c r="BP87" s="4" t="e">
        <f t="shared" si="32"/>
        <v>#VALUE!</v>
      </c>
      <c r="BQ87" s="7" t="e">
        <f t="shared" si="33"/>
        <v>#VALUE!</v>
      </c>
    </row>
    <row r="88" spans="1:69" ht="15" customHeight="1" x14ac:dyDescent="0.3">
      <c r="A88" s="5"/>
      <c r="B88" s="5"/>
      <c r="C88" s="5"/>
      <c r="D88" s="5"/>
      <c r="F88" s="6" t="s">
        <v>17</v>
      </c>
      <c r="G88" s="4" t="e">
        <f t="shared" si="34"/>
        <v>#VALUE!</v>
      </c>
      <c r="H88" s="4" t="e">
        <f t="shared" si="35"/>
        <v>#VALUE!</v>
      </c>
      <c r="I88" s="4" t="str">
        <f t="shared" si="23"/>
        <v/>
      </c>
      <c r="J88" s="4" t="e">
        <f>CLEAN(SUBSTITUTE(MID(A88,G88,H88-G88)," ",""))</f>
        <v>#VALUE!</v>
      </c>
      <c r="K88" s="4" t="e">
        <f>FIND("Filing or 371 (c) date",A88)+LEN("Filing or 371 (c) date")</f>
        <v>#VALUE!</v>
      </c>
      <c r="L88" s="4" t="e">
        <f>FIND("Status",A88,K88)</f>
        <v>#VALUE!</v>
      </c>
      <c r="M88" s="4" t="e">
        <f>TRIM(CLEAN(MID(A88,K88,L88-K88)))</f>
        <v>#VALUE!</v>
      </c>
      <c r="N88" s="4" t="e">
        <f>FIND("Patent #",A88)+LEN("Patent #")</f>
        <v>#VALUE!</v>
      </c>
      <c r="O88" s="4" t="e">
        <f>FIND("Filing or 371 (c) date",A88)</f>
        <v>#VALUE!</v>
      </c>
      <c r="P88" s="4" t="e">
        <f>MID(A88,N88,O88-N88)</f>
        <v>#VALUE!</v>
      </c>
      <c r="Q88" s="4" t="e">
        <f t="shared" si="24"/>
        <v>#VALUE!</v>
      </c>
      <c r="R88" s="4" t="e">
        <f>CLEAN(SUBSTITUTE(MID(P88,1,FIND("open",P88)-1)," ",""))</f>
        <v>#VALUE!</v>
      </c>
      <c r="S88" s="4" t="e">
        <f>FIND("open_in_new",P88)+LEN("open_in_new")</f>
        <v>#VALUE!</v>
      </c>
      <c r="T88" s="4" t="e">
        <f>FIND("-",P88,S88)</f>
        <v>#VALUE!</v>
      </c>
      <c r="U88" s="4" t="e">
        <f>CLEAN(SUBSTITUTE(MID(P88,S88,T88-S88)," ",""))</f>
        <v>#VALUE!</v>
      </c>
      <c r="V88" s="4" t="e">
        <f>RIGHT(CLEAN(SUBSTITUTE(P88," ","")),10)</f>
        <v>#VALUE!</v>
      </c>
      <c r="W88" s="4" t="e">
        <f>FIND("Status",A88,K88)+LEN("Status")</f>
        <v>#VALUE!</v>
      </c>
      <c r="X88" s="4" t="e">
        <f>FIND("Application Data 
Documents &amp; Transactions",A88)</f>
        <v>#VALUE!</v>
      </c>
      <c r="Y88" s="4" t="e">
        <f>MID(A88,W88,(X88-11)-W88)</f>
        <v>#VALUE!</v>
      </c>
      <c r="Z88" s="4" t="e">
        <f t="shared" si="19"/>
        <v>#VALUE!</v>
      </c>
      <c r="AA88" s="4" t="e">
        <f>FIND("Earliest publication #",A88)+LEN("Earliest publication #
")</f>
        <v>#VALUE!</v>
      </c>
      <c r="AB88" s="4" t="e">
        <f>FIND("Earliest publication date",A88,AA88)</f>
        <v>#VALUE!</v>
      </c>
      <c r="AC88" s="4" t="e">
        <f>CLEAN(TRIM(MID(A88,AA88,AB88-AA88)))</f>
        <v>#VALUE!</v>
      </c>
      <c r="AD88" s="4" t="e">
        <f t="shared" si="20"/>
        <v>#VALUE!</v>
      </c>
      <c r="AE88" s="4" t="e">
        <f>FIND("Earliest publication date",A88,AA88)+LEN("Earliest publication date")</f>
        <v>#VALUE!</v>
      </c>
      <c r="AF88" s="4" t="e">
        <f>FIND("Assignee for publication",A88)</f>
        <v>#VALUE!</v>
      </c>
      <c r="AG88" s="4" t="e">
        <f>CLEAN(SUBSTITUTE(MID(A88,AE88,AF88-AE88)," ",""))</f>
        <v>#VALUE!</v>
      </c>
      <c r="AH88" s="4" t="e">
        <f>FIND("Entity status",A88)+LEN("Entity status")</f>
        <v>#VALUE!</v>
      </c>
      <c r="AI88" s="4" t="e">
        <f>FIND("Earliest publication #",A88,AH88)</f>
        <v>#VALUE!</v>
      </c>
      <c r="AJ88" s="4" t="e">
        <f>CLEAN(TRIM(MID(A88,AH88,AI88-AH88)))</f>
        <v>#VALUE!</v>
      </c>
      <c r="AK88" s="4" t="e">
        <f>FIND("Applicants",A88)+LEN("Applicants")</f>
        <v>#VALUE!</v>
      </c>
      <c r="AL88" s="4" t="e">
        <f>FIND("United States Patent and Trademark Office 
United States Patent and Trademark Office 
 Browse By Topic",A88,AK88)</f>
        <v>#VALUE!</v>
      </c>
      <c r="AM88" s="4" t="e">
        <f>TRIM(CLEAN(MID(A88,AK88,AL88-AK88)))</f>
        <v>#VALUE!</v>
      </c>
      <c r="AN88" s="4" t="e">
        <f>FIND("Assignee for publication",A88)+LEN("Assignee for publication")</f>
        <v>#VALUE!</v>
      </c>
      <c r="AO88" s="4" t="e">
        <f>FIND("Confirmation #",A88,AN88)</f>
        <v>#VALUE!</v>
      </c>
      <c r="AP88" s="4" t="e">
        <f>MID(A88,AN88,AO88-AN88)</f>
        <v>#VALUE!</v>
      </c>
      <c r="AQ88" s="4" t="e">
        <f>FIND("Inventors",A88)+LEN("Inventors")</f>
        <v>#VALUE!</v>
      </c>
      <c r="AR88" s="4" t="e">
        <f>FIND("Applicants",A88,AQ88)</f>
        <v>#VALUE!</v>
      </c>
      <c r="AS88" s="4" t="e">
        <f>FIND("Show all inventors",A88)</f>
        <v>#VALUE!</v>
      </c>
      <c r="AT88" s="4" t="str">
        <f>IFERROR(MID(A88,AS88,24),"")</f>
        <v/>
      </c>
      <c r="AU88" s="7" t="e">
        <f>CLEAN(TRIM(MID(A88,AQ88,AR88-AQ88)))</f>
        <v>#VALUE!</v>
      </c>
      <c r="BJ88" s="4">
        <f t="shared" si="26"/>
        <v>0</v>
      </c>
      <c r="BK88" s="4" t="str">
        <f t="shared" si="27"/>
        <v/>
      </c>
      <c r="BL88" s="4" t="e">
        <f t="shared" si="28"/>
        <v>#VALUE!</v>
      </c>
      <c r="BM88" s="4" t="e">
        <f t="shared" si="29"/>
        <v>#VALUE!</v>
      </c>
      <c r="BN88" s="7" t="e">
        <f t="shared" si="30"/>
        <v>#VALUE!</v>
      </c>
      <c r="BO88" s="4" t="e">
        <f t="shared" si="31"/>
        <v>#VALUE!</v>
      </c>
      <c r="BP88" s="4" t="e">
        <f t="shared" si="32"/>
        <v>#VALUE!</v>
      </c>
      <c r="BQ88" s="7" t="e">
        <f t="shared" si="33"/>
        <v>#VALUE!</v>
      </c>
    </row>
    <row r="89" spans="1:69" ht="15" customHeight="1" x14ac:dyDescent="0.3">
      <c r="A89" s="5"/>
      <c r="B89" s="5"/>
      <c r="C89" s="5"/>
      <c r="D89" s="5"/>
      <c r="F89" s="6" t="s">
        <v>17</v>
      </c>
      <c r="G89" s="4" t="e">
        <f t="shared" si="34"/>
        <v>#VALUE!</v>
      </c>
      <c r="H89" s="4" t="e">
        <f t="shared" si="35"/>
        <v>#VALUE!</v>
      </c>
      <c r="I89" s="4" t="str">
        <f t="shared" si="23"/>
        <v/>
      </c>
      <c r="J89" s="4" t="e">
        <f>CLEAN(SUBSTITUTE(MID(A89,G89,H89-G89)," ",""))</f>
        <v>#VALUE!</v>
      </c>
      <c r="K89" s="4" t="e">
        <f>FIND("Filing or 371 (c) date",A89)+LEN("Filing or 371 (c) date")</f>
        <v>#VALUE!</v>
      </c>
      <c r="L89" s="4" t="e">
        <f>FIND("Status",A89,K89)</f>
        <v>#VALUE!</v>
      </c>
      <c r="M89" s="4" t="e">
        <f>TRIM(CLEAN(MID(A89,K89,L89-K89)))</f>
        <v>#VALUE!</v>
      </c>
      <c r="N89" s="4" t="e">
        <f>FIND("Patent #",A89)+LEN("Patent #")</f>
        <v>#VALUE!</v>
      </c>
      <c r="O89" s="4" t="e">
        <f>FIND("Filing or 371 (c) date",A89)</f>
        <v>#VALUE!</v>
      </c>
      <c r="P89" s="4" t="e">
        <f>MID(A89,N89,O89-N89)</f>
        <v>#VALUE!</v>
      </c>
      <c r="Q89" s="4" t="e">
        <f t="shared" si="24"/>
        <v>#VALUE!</v>
      </c>
      <c r="R89" s="4" t="e">
        <f>CLEAN(SUBSTITUTE(MID(P89,1,FIND("open",P89)-1)," ",""))</f>
        <v>#VALUE!</v>
      </c>
      <c r="S89" s="4" t="e">
        <f>FIND("open_in_new",P89)+LEN("open_in_new")</f>
        <v>#VALUE!</v>
      </c>
      <c r="T89" s="4" t="e">
        <f>FIND("-",P89,S89)</f>
        <v>#VALUE!</v>
      </c>
      <c r="U89" s="4" t="e">
        <f>CLEAN(SUBSTITUTE(MID(P89,S89,T89-S89)," ",""))</f>
        <v>#VALUE!</v>
      </c>
      <c r="V89" s="4" t="e">
        <f>RIGHT(CLEAN(SUBSTITUTE(P89," ","")),10)</f>
        <v>#VALUE!</v>
      </c>
      <c r="W89" s="4" t="e">
        <f>FIND("Status",A89,K89)+LEN("Status")</f>
        <v>#VALUE!</v>
      </c>
      <c r="X89" s="4" t="e">
        <f>FIND("Application Data 
Documents &amp; Transactions",A89)</f>
        <v>#VALUE!</v>
      </c>
      <c r="Y89" s="4" t="e">
        <f>MID(A89,W89,(X89-11)-W89)</f>
        <v>#VALUE!</v>
      </c>
      <c r="Z89" s="4" t="e">
        <f t="shared" si="19"/>
        <v>#VALUE!</v>
      </c>
      <c r="AA89" s="4" t="e">
        <f>FIND("Earliest publication #",A89)+LEN("Earliest publication #
")</f>
        <v>#VALUE!</v>
      </c>
      <c r="AB89" s="4" t="e">
        <f>FIND("Earliest publication date",A89,AA89)</f>
        <v>#VALUE!</v>
      </c>
      <c r="AC89" s="4" t="e">
        <f>CLEAN(TRIM(MID(A89,AA89,AB89-AA89)))</f>
        <v>#VALUE!</v>
      </c>
      <c r="AD89" s="4" t="e">
        <f t="shared" si="20"/>
        <v>#VALUE!</v>
      </c>
      <c r="AE89" s="4" t="e">
        <f>FIND("Earliest publication date",A89,AA89)+LEN("Earliest publication date")</f>
        <v>#VALUE!</v>
      </c>
      <c r="AF89" s="4" t="e">
        <f>FIND("Assignee for publication",A89)</f>
        <v>#VALUE!</v>
      </c>
      <c r="AG89" s="4" t="e">
        <f>CLEAN(SUBSTITUTE(MID(A89,AE89,AF89-AE89)," ",""))</f>
        <v>#VALUE!</v>
      </c>
      <c r="AH89" s="4" t="e">
        <f>FIND("Entity status",A89)+LEN("Entity status")</f>
        <v>#VALUE!</v>
      </c>
      <c r="AI89" s="4" t="e">
        <f>FIND("Earliest publication #",A89,AH89)</f>
        <v>#VALUE!</v>
      </c>
      <c r="AJ89" s="4" t="e">
        <f>CLEAN(TRIM(MID(A89,AH89,AI89-AH89)))</f>
        <v>#VALUE!</v>
      </c>
      <c r="AK89" s="4" t="e">
        <f>FIND("Applicants",A89)+LEN("Applicants")</f>
        <v>#VALUE!</v>
      </c>
      <c r="AL89" s="4" t="e">
        <f>FIND("United States Patent and Trademark Office 
United States Patent and Trademark Office 
 Browse By Topic",A89,AK89)</f>
        <v>#VALUE!</v>
      </c>
      <c r="AM89" s="4" t="e">
        <f>TRIM(CLEAN(MID(A89,AK89,AL89-AK89)))</f>
        <v>#VALUE!</v>
      </c>
      <c r="AN89" s="4" t="e">
        <f>FIND("Assignee for publication",A89)+LEN("Assignee for publication")</f>
        <v>#VALUE!</v>
      </c>
      <c r="AO89" s="4" t="e">
        <f>FIND("Confirmation #",A89,AN89)</f>
        <v>#VALUE!</v>
      </c>
      <c r="AP89" s="4" t="e">
        <f>MID(A89,AN89,AO89-AN89)</f>
        <v>#VALUE!</v>
      </c>
      <c r="AQ89" s="4" t="e">
        <f>FIND("Inventors",A89)+LEN("Inventors")</f>
        <v>#VALUE!</v>
      </c>
      <c r="AR89" s="4" t="e">
        <f>FIND("Applicants",A89,AQ89)</f>
        <v>#VALUE!</v>
      </c>
      <c r="AS89" s="4" t="e">
        <f>FIND("Show all inventors",A89)</f>
        <v>#VALUE!</v>
      </c>
      <c r="AT89" s="4" t="str">
        <f>IFERROR(MID(A89,AS89,24),"")</f>
        <v/>
      </c>
      <c r="AU89" s="7" t="e">
        <f>CLEAN(TRIM(MID(A89,AQ89,AR89-AQ89)))</f>
        <v>#VALUE!</v>
      </c>
      <c r="BJ89" s="4">
        <f t="shared" si="26"/>
        <v>0</v>
      </c>
      <c r="BK89" s="4" t="str">
        <f t="shared" si="27"/>
        <v/>
      </c>
      <c r="BL89" s="4" t="e">
        <f t="shared" si="28"/>
        <v>#VALUE!</v>
      </c>
      <c r="BM89" s="4" t="e">
        <f t="shared" si="29"/>
        <v>#VALUE!</v>
      </c>
      <c r="BN89" s="7" t="e">
        <f t="shared" si="30"/>
        <v>#VALUE!</v>
      </c>
      <c r="BO89" s="4" t="e">
        <f t="shared" si="31"/>
        <v>#VALUE!</v>
      </c>
      <c r="BP89" s="4" t="e">
        <f t="shared" si="32"/>
        <v>#VALUE!</v>
      </c>
      <c r="BQ89" s="7" t="e">
        <f t="shared" si="33"/>
        <v>#VALUE!</v>
      </c>
    </row>
    <row r="90" spans="1:69" ht="15" customHeight="1" x14ac:dyDescent="0.3">
      <c r="A90" s="5"/>
      <c r="B90" s="5"/>
      <c r="C90" s="5"/>
      <c r="D90" s="5"/>
      <c r="F90" s="6" t="s">
        <v>17</v>
      </c>
      <c r="G90" s="4" t="e">
        <f t="shared" si="34"/>
        <v>#VALUE!</v>
      </c>
      <c r="H90" s="4" t="e">
        <f t="shared" si="35"/>
        <v>#VALUE!</v>
      </c>
      <c r="I90" s="4" t="str">
        <f t="shared" si="23"/>
        <v/>
      </c>
      <c r="J90" s="4" t="e">
        <f>CLEAN(SUBSTITUTE(MID(A90,G90,H90-G90)," ",""))</f>
        <v>#VALUE!</v>
      </c>
      <c r="K90" s="4" t="e">
        <f>FIND("Filing or 371 (c) date",A90)+LEN("Filing or 371 (c) date")</f>
        <v>#VALUE!</v>
      </c>
      <c r="L90" s="4" t="e">
        <f>FIND("Status",A90,K90)</f>
        <v>#VALUE!</v>
      </c>
      <c r="M90" s="4" t="e">
        <f>TRIM(CLEAN(MID(A90,K90,L90-K90)))</f>
        <v>#VALUE!</v>
      </c>
      <c r="N90" s="4" t="e">
        <f>FIND("Patent #",A90)+LEN("Patent #")</f>
        <v>#VALUE!</v>
      </c>
      <c r="O90" s="4" t="e">
        <f>FIND("Filing or 371 (c) date",A90)</f>
        <v>#VALUE!</v>
      </c>
      <c r="P90" s="4" t="e">
        <f>MID(A90,N90,O90-N90)</f>
        <v>#VALUE!</v>
      </c>
      <c r="Q90" s="4" t="e">
        <f t="shared" si="24"/>
        <v>#VALUE!</v>
      </c>
      <c r="R90" s="4" t="e">
        <f>CLEAN(SUBSTITUTE(MID(P90,1,FIND("open",P90)-1)," ",""))</f>
        <v>#VALUE!</v>
      </c>
      <c r="S90" s="4" t="e">
        <f>FIND("open_in_new",P90)+LEN("open_in_new")</f>
        <v>#VALUE!</v>
      </c>
      <c r="T90" s="4" t="e">
        <f>FIND("-",P90,S90)</f>
        <v>#VALUE!</v>
      </c>
      <c r="U90" s="4" t="e">
        <f>CLEAN(SUBSTITUTE(MID(P90,S90,T90-S90)," ",""))</f>
        <v>#VALUE!</v>
      </c>
      <c r="V90" s="4" t="e">
        <f>RIGHT(CLEAN(SUBSTITUTE(P90," ","")),10)</f>
        <v>#VALUE!</v>
      </c>
      <c r="W90" s="4" t="e">
        <f>FIND("Status",A90,K90)+LEN("Status")</f>
        <v>#VALUE!</v>
      </c>
      <c r="X90" s="4" t="e">
        <f>FIND("Application Data 
Documents &amp; Transactions",A90)</f>
        <v>#VALUE!</v>
      </c>
      <c r="Y90" s="4" t="e">
        <f>MID(A90,W90,(X90-11)-W90)</f>
        <v>#VALUE!</v>
      </c>
      <c r="Z90" s="4" t="e">
        <f t="shared" si="19"/>
        <v>#VALUE!</v>
      </c>
      <c r="AA90" s="4" t="e">
        <f>FIND("Earliest publication #",A90)+LEN("Earliest publication #
")</f>
        <v>#VALUE!</v>
      </c>
      <c r="AB90" s="4" t="e">
        <f>FIND("Earliest publication date",A90,AA90)</f>
        <v>#VALUE!</v>
      </c>
      <c r="AC90" s="4" t="e">
        <f>CLEAN(TRIM(MID(A90,AA90,AB90-AA90)))</f>
        <v>#VALUE!</v>
      </c>
      <c r="AD90" s="4" t="e">
        <f t="shared" si="20"/>
        <v>#VALUE!</v>
      </c>
      <c r="AE90" s="4" t="e">
        <f>FIND("Earliest publication date",A90,AA90)+LEN("Earliest publication date")</f>
        <v>#VALUE!</v>
      </c>
      <c r="AF90" s="4" t="e">
        <f>FIND("Assignee for publication",A90)</f>
        <v>#VALUE!</v>
      </c>
      <c r="AG90" s="4" t="e">
        <f>CLEAN(SUBSTITUTE(MID(A90,AE90,AF90-AE90)," ",""))</f>
        <v>#VALUE!</v>
      </c>
      <c r="AH90" s="4" t="e">
        <f>FIND("Entity status",A90)+LEN("Entity status")</f>
        <v>#VALUE!</v>
      </c>
      <c r="AI90" s="4" t="e">
        <f>FIND("Earliest publication #",A90,AH90)</f>
        <v>#VALUE!</v>
      </c>
      <c r="AJ90" s="4" t="e">
        <f>CLEAN(TRIM(MID(A90,AH90,AI90-AH90)))</f>
        <v>#VALUE!</v>
      </c>
      <c r="AK90" s="4" t="e">
        <f>FIND("Applicants",A90)+LEN("Applicants")</f>
        <v>#VALUE!</v>
      </c>
      <c r="AL90" s="4" t="e">
        <f>FIND("United States Patent and Trademark Office 
United States Patent and Trademark Office 
 Browse By Topic",A90,AK90)</f>
        <v>#VALUE!</v>
      </c>
      <c r="AM90" s="4" t="e">
        <f>TRIM(CLEAN(MID(A90,AK90,AL90-AK90)))</f>
        <v>#VALUE!</v>
      </c>
      <c r="AN90" s="4" t="e">
        <f>FIND("Assignee for publication",A90)+LEN("Assignee for publication")</f>
        <v>#VALUE!</v>
      </c>
      <c r="AO90" s="4" t="e">
        <f>FIND("Confirmation #",A90,AN90)</f>
        <v>#VALUE!</v>
      </c>
      <c r="AP90" s="4" t="e">
        <f>MID(A90,AN90,AO90-AN90)</f>
        <v>#VALUE!</v>
      </c>
      <c r="AQ90" s="4" t="e">
        <f>FIND("Inventors",A90)+LEN("Inventors")</f>
        <v>#VALUE!</v>
      </c>
      <c r="AR90" s="4" t="e">
        <f>FIND("Applicants",A90,AQ90)</f>
        <v>#VALUE!</v>
      </c>
      <c r="AS90" s="4" t="e">
        <f>FIND("Show all inventors",A90)</f>
        <v>#VALUE!</v>
      </c>
      <c r="AT90" s="4" t="str">
        <f>IFERROR(MID(A90,AS90,24),"")</f>
        <v/>
      </c>
      <c r="AU90" s="7" t="e">
        <f>CLEAN(TRIM(MID(A90,AQ90,AR90-AQ90)))</f>
        <v>#VALUE!</v>
      </c>
      <c r="BJ90" s="4">
        <f t="shared" si="26"/>
        <v>0</v>
      </c>
      <c r="BK90" s="4" t="str">
        <f t="shared" si="27"/>
        <v/>
      </c>
      <c r="BL90" s="4" t="e">
        <f t="shared" si="28"/>
        <v>#VALUE!</v>
      </c>
      <c r="BM90" s="4" t="e">
        <f t="shared" si="29"/>
        <v>#VALUE!</v>
      </c>
      <c r="BN90" s="7" t="e">
        <f t="shared" si="30"/>
        <v>#VALUE!</v>
      </c>
      <c r="BO90" s="4" t="e">
        <f t="shared" si="31"/>
        <v>#VALUE!</v>
      </c>
      <c r="BP90" s="4" t="e">
        <f t="shared" si="32"/>
        <v>#VALUE!</v>
      </c>
      <c r="BQ90" s="7" t="e">
        <f t="shared" si="33"/>
        <v>#VALUE!</v>
      </c>
    </row>
    <row r="91" spans="1:69" ht="15" customHeight="1" x14ac:dyDescent="0.3">
      <c r="A91" s="5"/>
      <c r="B91" s="5"/>
      <c r="C91" s="5"/>
      <c r="D91" s="5"/>
      <c r="F91" s="6" t="s">
        <v>17</v>
      </c>
      <c r="G91" s="4" t="e">
        <f t="shared" si="34"/>
        <v>#VALUE!</v>
      </c>
      <c r="H91" s="4" t="e">
        <f t="shared" si="35"/>
        <v>#VALUE!</v>
      </c>
      <c r="I91" s="4" t="str">
        <f t="shared" si="23"/>
        <v/>
      </c>
      <c r="J91" s="4" t="e">
        <f>CLEAN(SUBSTITUTE(MID(A91,G91,H91-G91)," ",""))</f>
        <v>#VALUE!</v>
      </c>
      <c r="K91" s="4" t="e">
        <f>FIND("Filing or 371 (c) date",A91)+LEN("Filing or 371 (c) date")</f>
        <v>#VALUE!</v>
      </c>
      <c r="L91" s="4" t="e">
        <f>FIND("Status",A91,K91)</f>
        <v>#VALUE!</v>
      </c>
      <c r="M91" s="4" t="e">
        <f>TRIM(CLEAN(MID(A91,K91,L91-K91)))</f>
        <v>#VALUE!</v>
      </c>
      <c r="N91" s="4" t="e">
        <f>FIND("Patent #",A91)+LEN("Patent #")</f>
        <v>#VALUE!</v>
      </c>
      <c r="O91" s="4" t="e">
        <f>FIND("Filing or 371 (c) date",A91)</f>
        <v>#VALUE!</v>
      </c>
      <c r="P91" s="4" t="e">
        <f>MID(A91,N91,O91-N91)</f>
        <v>#VALUE!</v>
      </c>
      <c r="Q91" s="4" t="e">
        <f t="shared" si="24"/>
        <v>#VALUE!</v>
      </c>
      <c r="R91" s="4" t="e">
        <f>CLEAN(SUBSTITUTE(MID(P91,1,FIND("open",P91)-1)," ",""))</f>
        <v>#VALUE!</v>
      </c>
      <c r="S91" s="4" t="e">
        <f>FIND("open_in_new",P91)+LEN("open_in_new")</f>
        <v>#VALUE!</v>
      </c>
      <c r="T91" s="4" t="e">
        <f>FIND("-",P91,S91)</f>
        <v>#VALUE!</v>
      </c>
      <c r="U91" s="4" t="e">
        <f>CLEAN(SUBSTITUTE(MID(P91,S91,T91-S91)," ",""))</f>
        <v>#VALUE!</v>
      </c>
      <c r="V91" s="4" t="e">
        <f>RIGHT(CLEAN(SUBSTITUTE(P91," ","")),10)</f>
        <v>#VALUE!</v>
      </c>
      <c r="W91" s="4" t="e">
        <f>FIND("Status",A91,K91)+LEN("Status")</f>
        <v>#VALUE!</v>
      </c>
      <c r="X91" s="4" t="e">
        <f>FIND("Application Data 
Documents &amp; Transactions",A91)</f>
        <v>#VALUE!</v>
      </c>
      <c r="Y91" s="4" t="e">
        <f>MID(A91,W91,(X91-11)-W91)</f>
        <v>#VALUE!</v>
      </c>
      <c r="Z91" s="4" t="e">
        <f t="shared" si="19"/>
        <v>#VALUE!</v>
      </c>
      <c r="AA91" s="4" t="e">
        <f>FIND("Earliest publication #",A91)+LEN("Earliest publication #
")</f>
        <v>#VALUE!</v>
      </c>
      <c r="AB91" s="4" t="e">
        <f>FIND("Earliest publication date",A91,AA91)</f>
        <v>#VALUE!</v>
      </c>
      <c r="AC91" s="4" t="e">
        <f>CLEAN(TRIM(MID(A91,AA91,AB91-AA91)))</f>
        <v>#VALUE!</v>
      </c>
      <c r="AD91" s="4" t="e">
        <f t="shared" si="20"/>
        <v>#VALUE!</v>
      </c>
      <c r="AE91" s="4" t="e">
        <f>FIND("Earliest publication date",A91,AA91)+LEN("Earliest publication date")</f>
        <v>#VALUE!</v>
      </c>
      <c r="AF91" s="4" t="e">
        <f>FIND("Assignee for publication",A91)</f>
        <v>#VALUE!</v>
      </c>
      <c r="AG91" s="4" t="e">
        <f>CLEAN(SUBSTITUTE(MID(A91,AE91,AF91-AE91)," ",""))</f>
        <v>#VALUE!</v>
      </c>
      <c r="AH91" s="4" t="e">
        <f>FIND("Entity status",A91)+LEN("Entity status")</f>
        <v>#VALUE!</v>
      </c>
      <c r="AI91" s="4" t="e">
        <f>FIND("Earliest publication #",A91,AH91)</f>
        <v>#VALUE!</v>
      </c>
      <c r="AJ91" s="4" t="e">
        <f>CLEAN(TRIM(MID(A91,AH91,AI91-AH91)))</f>
        <v>#VALUE!</v>
      </c>
      <c r="AK91" s="4" t="e">
        <f>FIND("Applicants",A91)+LEN("Applicants")</f>
        <v>#VALUE!</v>
      </c>
      <c r="AL91" s="4" t="e">
        <f>FIND("United States Patent and Trademark Office 
United States Patent and Trademark Office 
 Browse By Topic",A91,AK91)</f>
        <v>#VALUE!</v>
      </c>
      <c r="AM91" s="4" t="e">
        <f>TRIM(CLEAN(MID(A91,AK91,AL91-AK91)))</f>
        <v>#VALUE!</v>
      </c>
      <c r="AN91" s="4" t="e">
        <f>FIND("Assignee for publication",A91)+LEN("Assignee for publication")</f>
        <v>#VALUE!</v>
      </c>
      <c r="AO91" s="4" t="e">
        <f>FIND("Confirmation #",A91,AN91)</f>
        <v>#VALUE!</v>
      </c>
      <c r="AP91" s="4" t="e">
        <f>MID(A91,AN91,AO91-AN91)</f>
        <v>#VALUE!</v>
      </c>
      <c r="AQ91" s="4" t="e">
        <f>FIND("Inventors",A91)+LEN("Inventors")</f>
        <v>#VALUE!</v>
      </c>
      <c r="AR91" s="4" t="e">
        <f>FIND("Applicants",A91,AQ91)</f>
        <v>#VALUE!</v>
      </c>
      <c r="AS91" s="4" t="e">
        <f>FIND("Show all inventors",A91)</f>
        <v>#VALUE!</v>
      </c>
      <c r="AT91" s="4" t="str">
        <f>IFERROR(MID(A91,AS91,24),"")</f>
        <v/>
      </c>
      <c r="AU91" s="7" t="e">
        <f>CLEAN(TRIM(MID(A91,AQ91,AR91-AQ91)))</f>
        <v>#VALUE!</v>
      </c>
      <c r="BJ91" s="4">
        <f t="shared" si="26"/>
        <v>0</v>
      </c>
      <c r="BK91" s="4" t="str">
        <f t="shared" si="27"/>
        <v/>
      </c>
      <c r="BL91" s="4" t="e">
        <f t="shared" si="28"/>
        <v>#VALUE!</v>
      </c>
      <c r="BM91" s="4" t="e">
        <f t="shared" si="29"/>
        <v>#VALUE!</v>
      </c>
      <c r="BN91" s="7" t="e">
        <f t="shared" si="30"/>
        <v>#VALUE!</v>
      </c>
      <c r="BO91" s="4" t="e">
        <f t="shared" si="31"/>
        <v>#VALUE!</v>
      </c>
      <c r="BP91" s="4" t="e">
        <f t="shared" si="32"/>
        <v>#VALUE!</v>
      </c>
      <c r="BQ91" s="7" t="e">
        <f t="shared" si="33"/>
        <v>#VALUE!</v>
      </c>
    </row>
    <row r="92" spans="1:69" ht="15" customHeight="1" x14ac:dyDescent="0.3">
      <c r="A92" s="5"/>
      <c r="B92" s="5"/>
      <c r="C92" s="5"/>
      <c r="D92" s="5"/>
      <c r="F92" s="6" t="s">
        <v>17</v>
      </c>
      <c r="G92" s="4" t="e">
        <f t="shared" si="34"/>
        <v>#VALUE!</v>
      </c>
      <c r="H92" s="4" t="e">
        <f t="shared" si="35"/>
        <v>#VALUE!</v>
      </c>
      <c r="I92" s="4" t="str">
        <f t="shared" si="23"/>
        <v/>
      </c>
      <c r="J92" s="4" t="e">
        <f>CLEAN(SUBSTITUTE(MID(A92,G92,H92-G92)," ",""))</f>
        <v>#VALUE!</v>
      </c>
      <c r="K92" s="4" t="e">
        <f>FIND("Filing or 371 (c) date",A92)+LEN("Filing or 371 (c) date")</f>
        <v>#VALUE!</v>
      </c>
      <c r="L92" s="4" t="e">
        <f>FIND("Status",A92,K92)</f>
        <v>#VALUE!</v>
      </c>
      <c r="M92" s="4" t="e">
        <f>TRIM(CLEAN(MID(A92,K92,L92-K92)))</f>
        <v>#VALUE!</v>
      </c>
      <c r="N92" s="4" t="e">
        <f>FIND("Patent #",A92)+LEN("Patent #")</f>
        <v>#VALUE!</v>
      </c>
      <c r="O92" s="4" t="e">
        <f>FIND("Filing or 371 (c) date",A92)</f>
        <v>#VALUE!</v>
      </c>
      <c r="P92" s="4" t="e">
        <f>MID(A92,N92,O92-N92)</f>
        <v>#VALUE!</v>
      </c>
      <c r="Q92" s="4" t="e">
        <f t="shared" si="24"/>
        <v>#VALUE!</v>
      </c>
      <c r="R92" s="4" t="e">
        <f>CLEAN(SUBSTITUTE(MID(P92,1,FIND("open",P92)-1)," ",""))</f>
        <v>#VALUE!</v>
      </c>
      <c r="S92" s="4" t="e">
        <f>FIND("open_in_new",P92)+LEN("open_in_new")</f>
        <v>#VALUE!</v>
      </c>
      <c r="T92" s="4" t="e">
        <f>FIND("-",P92,S92)</f>
        <v>#VALUE!</v>
      </c>
      <c r="U92" s="4" t="e">
        <f>CLEAN(SUBSTITUTE(MID(P92,S92,T92-S92)," ",""))</f>
        <v>#VALUE!</v>
      </c>
      <c r="V92" s="4" t="e">
        <f>RIGHT(CLEAN(SUBSTITUTE(P92," ","")),10)</f>
        <v>#VALUE!</v>
      </c>
      <c r="W92" s="4" t="e">
        <f>FIND("Status",A92,K92)+LEN("Status")</f>
        <v>#VALUE!</v>
      </c>
      <c r="X92" s="4" t="e">
        <f>FIND("Application Data 
Documents &amp; Transactions",A92)</f>
        <v>#VALUE!</v>
      </c>
      <c r="Y92" s="4" t="e">
        <f>MID(A92,W92,(X92-11)-W92)</f>
        <v>#VALUE!</v>
      </c>
      <c r="Z92" s="4" t="e">
        <f t="shared" si="19"/>
        <v>#VALUE!</v>
      </c>
      <c r="AA92" s="4" t="e">
        <f>FIND("Earliest publication #",A92)+LEN("Earliest publication #
")</f>
        <v>#VALUE!</v>
      </c>
      <c r="AB92" s="4" t="e">
        <f>FIND("Earliest publication date",A92,AA92)</f>
        <v>#VALUE!</v>
      </c>
      <c r="AC92" s="4" t="e">
        <f>CLEAN(TRIM(MID(A92,AA92,AB92-AA92)))</f>
        <v>#VALUE!</v>
      </c>
      <c r="AD92" s="4" t="e">
        <f t="shared" si="20"/>
        <v>#VALUE!</v>
      </c>
      <c r="AE92" s="4" t="e">
        <f>FIND("Earliest publication date",A92,AA92)+LEN("Earliest publication date")</f>
        <v>#VALUE!</v>
      </c>
      <c r="AF92" s="4" t="e">
        <f>FIND("Assignee for publication",A92)</f>
        <v>#VALUE!</v>
      </c>
      <c r="AG92" s="4" t="e">
        <f>CLEAN(SUBSTITUTE(MID(A92,AE92,AF92-AE92)," ",""))</f>
        <v>#VALUE!</v>
      </c>
      <c r="AH92" s="4" t="e">
        <f>FIND("Entity status",A92)+LEN("Entity status")</f>
        <v>#VALUE!</v>
      </c>
      <c r="AI92" s="4" t="e">
        <f>FIND("Earliest publication #",A92,AH92)</f>
        <v>#VALUE!</v>
      </c>
      <c r="AJ92" s="4" t="e">
        <f>CLEAN(TRIM(MID(A92,AH92,AI92-AH92)))</f>
        <v>#VALUE!</v>
      </c>
      <c r="AK92" s="4" t="e">
        <f>FIND("Applicants",A92)+LEN("Applicants")</f>
        <v>#VALUE!</v>
      </c>
      <c r="AL92" s="4" t="e">
        <f>FIND("United States Patent and Trademark Office 
United States Patent and Trademark Office 
 Browse By Topic",A92,AK92)</f>
        <v>#VALUE!</v>
      </c>
      <c r="AM92" s="4" t="e">
        <f>TRIM(CLEAN(MID(A92,AK92,AL92-AK92)))</f>
        <v>#VALUE!</v>
      </c>
      <c r="AN92" s="4" t="e">
        <f>FIND("Assignee for publication",A92)+LEN("Assignee for publication")</f>
        <v>#VALUE!</v>
      </c>
      <c r="AO92" s="4" t="e">
        <f>FIND("Confirmation #",A92,AN92)</f>
        <v>#VALUE!</v>
      </c>
      <c r="AP92" s="4" t="e">
        <f>MID(A92,AN92,AO92-AN92)</f>
        <v>#VALUE!</v>
      </c>
      <c r="AQ92" s="4" t="e">
        <f>FIND("Inventors",A92)+LEN("Inventors")</f>
        <v>#VALUE!</v>
      </c>
      <c r="AR92" s="4" t="e">
        <f>FIND("Applicants",A92,AQ92)</f>
        <v>#VALUE!</v>
      </c>
      <c r="AS92" s="4" t="e">
        <f>FIND("Show all inventors",A92)</f>
        <v>#VALUE!</v>
      </c>
      <c r="AT92" s="4" t="str">
        <f>IFERROR(MID(A92,AS92,24),"")</f>
        <v/>
      </c>
      <c r="AU92" s="7" t="e">
        <f>CLEAN(TRIM(MID(A92,AQ92,AR92-AQ92)))</f>
        <v>#VALUE!</v>
      </c>
      <c r="BJ92" s="4">
        <f t="shared" si="26"/>
        <v>0</v>
      </c>
      <c r="BK92" s="4" t="str">
        <f t="shared" si="27"/>
        <v/>
      </c>
      <c r="BL92" s="4" t="e">
        <f t="shared" si="28"/>
        <v>#VALUE!</v>
      </c>
      <c r="BM92" s="4" t="e">
        <f t="shared" si="29"/>
        <v>#VALUE!</v>
      </c>
      <c r="BN92" s="7" t="e">
        <f t="shared" si="30"/>
        <v>#VALUE!</v>
      </c>
      <c r="BO92" s="4" t="e">
        <f t="shared" si="31"/>
        <v>#VALUE!</v>
      </c>
      <c r="BP92" s="4" t="e">
        <f t="shared" si="32"/>
        <v>#VALUE!</v>
      </c>
      <c r="BQ92" s="7" t="e">
        <f t="shared" si="33"/>
        <v>#VALUE!</v>
      </c>
    </row>
    <row r="93" spans="1:69" ht="15" customHeight="1" x14ac:dyDescent="0.3">
      <c r="A93" s="5"/>
      <c r="B93" s="5"/>
      <c r="C93" s="5"/>
      <c r="D93" s="5"/>
      <c r="F93" s="6" t="s">
        <v>17</v>
      </c>
      <c r="G93" s="4" t="e">
        <f t="shared" si="34"/>
        <v>#VALUE!</v>
      </c>
      <c r="H93" s="4" t="e">
        <f t="shared" si="35"/>
        <v>#VALUE!</v>
      </c>
      <c r="I93" s="4" t="str">
        <f t="shared" si="23"/>
        <v/>
      </c>
      <c r="J93" s="4" t="e">
        <f>CLEAN(SUBSTITUTE(MID(A93,G93,H93-G93)," ",""))</f>
        <v>#VALUE!</v>
      </c>
      <c r="K93" s="4" t="e">
        <f>FIND("Filing or 371 (c) date",A93)+LEN("Filing or 371 (c) date")</f>
        <v>#VALUE!</v>
      </c>
      <c r="L93" s="4" t="e">
        <f>FIND("Status",A93,K93)</f>
        <v>#VALUE!</v>
      </c>
      <c r="M93" s="4" t="e">
        <f>TRIM(CLEAN(MID(A93,K93,L93-K93)))</f>
        <v>#VALUE!</v>
      </c>
      <c r="N93" s="4" t="e">
        <f>FIND("Patent #",A93)+LEN("Patent #")</f>
        <v>#VALUE!</v>
      </c>
      <c r="O93" s="4" t="e">
        <f>FIND("Filing or 371 (c) date",A93)</f>
        <v>#VALUE!</v>
      </c>
      <c r="P93" s="4" t="e">
        <f>MID(A93,N93,O93-N93)</f>
        <v>#VALUE!</v>
      </c>
      <c r="Q93" s="4" t="e">
        <f t="shared" si="24"/>
        <v>#VALUE!</v>
      </c>
      <c r="R93" s="4" t="e">
        <f>CLEAN(SUBSTITUTE(MID(P93,1,FIND("open",P93)-1)," ",""))</f>
        <v>#VALUE!</v>
      </c>
      <c r="S93" s="4" t="e">
        <f>FIND("open_in_new",P93)+LEN("open_in_new")</f>
        <v>#VALUE!</v>
      </c>
      <c r="T93" s="4" t="e">
        <f>FIND("-",P93,S93)</f>
        <v>#VALUE!</v>
      </c>
      <c r="U93" s="4" t="e">
        <f>CLEAN(SUBSTITUTE(MID(P93,S93,T93-S93)," ",""))</f>
        <v>#VALUE!</v>
      </c>
      <c r="V93" s="4" t="e">
        <f>RIGHT(CLEAN(SUBSTITUTE(P93," ","")),10)</f>
        <v>#VALUE!</v>
      </c>
      <c r="W93" s="4" t="e">
        <f>FIND("Status",A93,K93)+LEN("Status")</f>
        <v>#VALUE!</v>
      </c>
      <c r="X93" s="4" t="e">
        <f>FIND("Application Data 
Documents &amp; Transactions",A93)</f>
        <v>#VALUE!</v>
      </c>
      <c r="Y93" s="4" t="e">
        <f>MID(A93,W93,(X93-11)-W93)</f>
        <v>#VALUE!</v>
      </c>
      <c r="Z93" s="4" t="e">
        <f t="shared" si="19"/>
        <v>#VALUE!</v>
      </c>
      <c r="AA93" s="4" t="e">
        <f>FIND("Earliest publication #",A93)+LEN("Earliest publication #
")</f>
        <v>#VALUE!</v>
      </c>
      <c r="AB93" s="4" t="e">
        <f>FIND("Earliest publication date",A93,AA93)</f>
        <v>#VALUE!</v>
      </c>
      <c r="AC93" s="4" t="e">
        <f>CLEAN(TRIM(MID(A93,AA93,AB93-AA93)))</f>
        <v>#VALUE!</v>
      </c>
      <c r="AD93" s="4" t="e">
        <f t="shared" si="20"/>
        <v>#VALUE!</v>
      </c>
      <c r="AE93" s="4" t="e">
        <f>FIND("Earliest publication date",A93,AA93)+LEN("Earliest publication date")</f>
        <v>#VALUE!</v>
      </c>
      <c r="AF93" s="4" t="e">
        <f>FIND("Assignee for publication",A93)</f>
        <v>#VALUE!</v>
      </c>
      <c r="AG93" s="4" t="e">
        <f>CLEAN(SUBSTITUTE(MID(A93,AE93,AF93-AE93)," ",""))</f>
        <v>#VALUE!</v>
      </c>
      <c r="AH93" s="4" t="e">
        <f>FIND("Entity status",A93)+LEN("Entity status")</f>
        <v>#VALUE!</v>
      </c>
      <c r="AI93" s="4" t="e">
        <f>FIND("Earliest publication #",A93,AH93)</f>
        <v>#VALUE!</v>
      </c>
      <c r="AJ93" s="4" t="e">
        <f>CLEAN(TRIM(MID(A93,AH93,AI93-AH93)))</f>
        <v>#VALUE!</v>
      </c>
      <c r="AK93" s="4" t="e">
        <f>FIND("Applicants",A93)+LEN("Applicants")</f>
        <v>#VALUE!</v>
      </c>
      <c r="AL93" s="4" t="e">
        <f>FIND("United States Patent and Trademark Office 
United States Patent and Trademark Office 
 Browse By Topic",A93,AK93)</f>
        <v>#VALUE!</v>
      </c>
      <c r="AM93" s="4" t="e">
        <f>TRIM(CLEAN(MID(A93,AK93,AL93-AK93)))</f>
        <v>#VALUE!</v>
      </c>
      <c r="AN93" s="4" t="e">
        <f>FIND("Assignee for publication",A93)+LEN("Assignee for publication")</f>
        <v>#VALUE!</v>
      </c>
      <c r="AO93" s="4" t="e">
        <f>FIND("Confirmation #",A93,AN93)</f>
        <v>#VALUE!</v>
      </c>
      <c r="AP93" s="4" t="e">
        <f>MID(A93,AN93,AO93-AN93)</f>
        <v>#VALUE!</v>
      </c>
      <c r="AQ93" s="4" t="e">
        <f>FIND("Inventors",A93)+LEN("Inventors")</f>
        <v>#VALUE!</v>
      </c>
      <c r="AR93" s="4" t="e">
        <f>FIND("Applicants",A93,AQ93)</f>
        <v>#VALUE!</v>
      </c>
      <c r="AS93" s="4" t="e">
        <f>FIND("Show all inventors",A93)</f>
        <v>#VALUE!</v>
      </c>
      <c r="AT93" s="4" t="str">
        <f>IFERROR(MID(A93,AS93,24),"")</f>
        <v/>
      </c>
      <c r="AU93" s="7" t="e">
        <f>CLEAN(TRIM(MID(A93,AQ93,AR93-AQ93)))</f>
        <v>#VALUE!</v>
      </c>
      <c r="BJ93" s="4">
        <f t="shared" si="26"/>
        <v>0</v>
      </c>
      <c r="BK93" s="4" t="str">
        <f t="shared" si="27"/>
        <v/>
      </c>
      <c r="BL93" s="4" t="e">
        <f t="shared" si="28"/>
        <v>#VALUE!</v>
      </c>
      <c r="BM93" s="4" t="e">
        <f t="shared" si="29"/>
        <v>#VALUE!</v>
      </c>
      <c r="BN93" s="7" t="e">
        <f t="shared" si="30"/>
        <v>#VALUE!</v>
      </c>
      <c r="BO93" s="4" t="e">
        <f t="shared" si="31"/>
        <v>#VALUE!</v>
      </c>
      <c r="BP93" s="4" t="e">
        <f t="shared" si="32"/>
        <v>#VALUE!</v>
      </c>
      <c r="BQ93" s="7" t="e">
        <f t="shared" si="33"/>
        <v>#VALUE!</v>
      </c>
    </row>
    <row r="94" spans="1:69" ht="15" customHeight="1" x14ac:dyDescent="0.3">
      <c r="A94" s="5"/>
      <c r="B94" s="5"/>
      <c r="C94" s="5"/>
      <c r="D94" s="5"/>
      <c r="F94" s="6" t="s">
        <v>17</v>
      </c>
      <c r="G94" s="4" t="e">
        <f t="shared" si="34"/>
        <v>#VALUE!</v>
      </c>
      <c r="H94" s="4" t="e">
        <f t="shared" si="35"/>
        <v>#VALUE!</v>
      </c>
      <c r="I94" s="4" t="str">
        <f t="shared" si="23"/>
        <v/>
      </c>
      <c r="J94" s="4" t="e">
        <f>CLEAN(SUBSTITUTE(MID(A94,G94,H94-G94)," ",""))</f>
        <v>#VALUE!</v>
      </c>
      <c r="K94" s="4" t="e">
        <f>FIND("Filing or 371 (c) date",A94)+LEN("Filing or 371 (c) date")</f>
        <v>#VALUE!</v>
      </c>
      <c r="L94" s="4" t="e">
        <f>FIND("Status",A94,K94)</f>
        <v>#VALUE!</v>
      </c>
      <c r="M94" s="4" t="e">
        <f>TRIM(CLEAN(MID(A94,K94,L94-K94)))</f>
        <v>#VALUE!</v>
      </c>
      <c r="N94" s="4" t="e">
        <f>FIND("Patent #",A94)+LEN("Patent #")</f>
        <v>#VALUE!</v>
      </c>
      <c r="O94" s="4" t="e">
        <f>FIND("Filing or 371 (c) date",A94)</f>
        <v>#VALUE!</v>
      </c>
      <c r="P94" s="4" t="e">
        <f>MID(A94,N94,O94-N94)</f>
        <v>#VALUE!</v>
      </c>
      <c r="Q94" s="4" t="e">
        <f t="shared" si="24"/>
        <v>#VALUE!</v>
      </c>
      <c r="R94" s="4" t="e">
        <f>CLEAN(SUBSTITUTE(MID(P94,1,FIND("open",P94)-1)," ",""))</f>
        <v>#VALUE!</v>
      </c>
      <c r="S94" s="4" t="e">
        <f>FIND("open_in_new",P94)+LEN("open_in_new")</f>
        <v>#VALUE!</v>
      </c>
      <c r="T94" s="4" t="e">
        <f>FIND("-",P94,S94)</f>
        <v>#VALUE!</v>
      </c>
      <c r="U94" s="4" t="e">
        <f>CLEAN(SUBSTITUTE(MID(P94,S94,T94-S94)," ",""))</f>
        <v>#VALUE!</v>
      </c>
      <c r="V94" s="4" t="e">
        <f>RIGHT(CLEAN(SUBSTITUTE(P94," ","")),10)</f>
        <v>#VALUE!</v>
      </c>
      <c r="W94" s="4" t="e">
        <f>FIND("Status",A94,K94)+LEN("Status")</f>
        <v>#VALUE!</v>
      </c>
      <c r="X94" s="4" t="e">
        <f>FIND("Application Data 
Documents &amp; Transactions",A94)</f>
        <v>#VALUE!</v>
      </c>
      <c r="Y94" s="4" t="e">
        <f>MID(A94,W94,(X94-11)-W94)</f>
        <v>#VALUE!</v>
      </c>
      <c r="Z94" s="4" t="e">
        <f t="shared" si="19"/>
        <v>#VALUE!</v>
      </c>
      <c r="AA94" s="4" t="e">
        <f>FIND("Earliest publication #",A94)+LEN("Earliest publication #
")</f>
        <v>#VALUE!</v>
      </c>
      <c r="AB94" s="4" t="e">
        <f>FIND("Earliest publication date",A94,AA94)</f>
        <v>#VALUE!</v>
      </c>
      <c r="AC94" s="4" t="e">
        <f>CLEAN(TRIM(MID(A94,AA94,AB94-AA94)))</f>
        <v>#VALUE!</v>
      </c>
      <c r="AD94" s="4" t="e">
        <f t="shared" si="20"/>
        <v>#VALUE!</v>
      </c>
      <c r="AE94" s="4" t="e">
        <f>FIND("Earliest publication date",A94,AA94)+LEN("Earliest publication date")</f>
        <v>#VALUE!</v>
      </c>
      <c r="AF94" s="4" t="e">
        <f>FIND("Assignee for publication",A94)</f>
        <v>#VALUE!</v>
      </c>
      <c r="AG94" s="4" t="e">
        <f>CLEAN(SUBSTITUTE(MID(A94,AE94,AF94-AE94)," ",""))</f>
        <v>#VALUE!</v>
      </c>
      <c r="AH94" s="4" t="e">
        <f>FIND("Entity status",A94)+LEN("Entity status")</f>
        <v>#VALUE!</v>
      </c>
      <c r="AI94" s="4" t="e">
        <f>FIND("Earliest publication #",A94,AH94)</f>
        <v>#VALUE!</v>
      </c>
      <c r="AJ94" s="4" t="e">
        <f>CLEAN(TRIM(MID(A94,AH94,AI94-AH94)))</f>
        <v>#VALUE!</v>
      </c>
      <c r="AK94" s="4" t="e">
        <f>FIND("Applicants",A94)+LEN("Applicants")</f>
        <v>#VALUE!</v>
      </c>
      <c r="AL94" s="4" t="e">
        <f>FIND("United States Patent and Trademark Office 
United States Patent and Trademark Office 
 Browse By Topic",A94,AK94)</f>
        <v>#VALUE!</v>
      </c>
      <c r="AM94" s="4" t="e">
        <f>TRIM(CLEAN(MID(A94,AK94,AL94-AK94)))</f>
        <v>#VALUE!</v>
      </c>
      <c r="AN94" s="4" t="e">
        <f>FIND("Assignee for publication",A94)+LEN("Assignee for publication")</f>
        <v>#VALUE!</v>
      </c>
      <c r="AO94" s="4" t="e">
        <f>FIND("Confirmation #",A94,AN94)</f>
        <v>#VALUE!</v>
      </c>
      <c r="AP94" s="4" t="e">
        <f>MID(A94,AN94,AO94-AN94)</f>
        <v>#VALUE!</v>
      </c>
      <c r="AQ94" s="4" t="e">
        <f>FIND("Inventors",A94)+LEN("Inventors")</f>
        <v>#VALUE!</v>
      </c>
      <c r="AR94" s="4" t="e">
        <f>FIND("Applicants",A94,AQ94)</f>
        <v>#VALUE!</v>
      </c>
      <c r="AS94" s="4" t="e">
        <f>FIND("Show all inventors",A94)</f>
        <v>#VALUE!</v>
      </c>
      <c r="AT94" s="4" t="str">
        <f>IFERROR(MID(A94,AS94,24),"")</f>
        <v/>
      </c>
      <c r="AU94" s="7" t="e">
        <f>CLEAN(TRIM(MID(A94,AQ94,AR94-AQ94)))</f>
        <v>#VALUE!</v>
      </c>
      <c r="BJ94" s="4">
        <f t="shared" si="26"/>
        <v>0</v>
      </c>
      <c r="BK94" s="4" t="str">
        <f t="shared" si="27"/>
        <v/>
      </c>
      <c r="BL94" s="4" t="e">
        <f t="shared" si="28"/>
        <v>#VALUE!</v>
      </c>
      <c r="BM94" s="4" t="e">
        <f t="shared" si="29"/>
        <v>#VALUE!</v>
      </c>
      <c r="BN94" s="7" t="e">
        <f t="shared" si="30"/>
        <v>#VALUE!</v>
      </c>
      <c r="BO94" s="4" t="e">
        <f t="shared" si="31"/>
        <v>#VALUE!</v>
      </c>
      <c r="BP94" s="4" t="e">
        <f t="shared" si="32"/>
        <v>#VALUE!</v>
      </c>
      <c r="BQ94" s="7" t="e">
        <f t="shared" si="33"/>
        <v>#VALUE!</v>
      </c>
    </row>
    <row r="95" spans="1:69" ht="15" customHeight="1" x14ac:dyDescent="0.3">
      <c r="A95" s="5"/>
      <c r="B95" s="5"/>
      <c r="C95" s="5"/>
      <c r="D95" s="5"/>
      <c r="F95" s="6" t="s">
        <v>17</v>
      </c>
      <c r="G95" s="4" t="e">
        <f t="shared" si="34"/>
        <v>#VALUE!</v>
      </c>
      <c r="H95" s="4" t="e">
        <f t="shared" si="35"/>
        <v>#VALUE!</v>
      </c>
      <c r="I95" s="4" t="str">
        <f t="shared" si="23"/>
        <v/>
      </c>
      <c r="J95" s="4" t="e">
        <f>CLEAN(SUBSTITUTE(MID(A95,G95,H95-G95)," ",""))</f>
        <v>#VALUE!</v>
      </c>
      <c r="K95" s="4" t="e">
        <f>FIND("Filing or 371 (c) date",A95)+LEN("Filing or 371 (c) date")</f>
        <v>#VALUE!</v>
      </c>
      <c r="L95" s="4" t="e">
        <f>FIND("Status",A95,K95)</f>
        <v>#VALUE!</v>
      </c>
      <c r="M95" s="4" t="e">
        <f>TRIM(CLEAN(MID(A95,K95,L95-K95)))</f>
        <v>#VALUE!</v>
      </c>
      <c r="N95" s="4" t="e">
        <f>FIND("Patent #",A95)+LEN("Patent #")</f>
        <v>#VALUE!</v>
      </c>
      <c r="O95" s="4" t="e">
        <f>FIND("Filing or 371 (c) date",A95)</f>
        <v>#VALUE!</v>
      </c>
      <c r="P95" s="4" t="e">
        <f>MID(A95,N95,O95-N95)</f>
        <v>#VALUE!</v>
      </c>
      <c r="Q95" s="4" t="e">
        <f t="shared" si="24"/>
        <v>#VALUE!</v>
      </c>
      <c r="R95" s="4" t="e">
        <f>CLEAN(SUBSTITUTE(MID(P95,1,FIND("open",P95)-1)," ",""))</f>
        <v>#VALUE!</v>
      </c>
      <c r="S95" s="4" t="e">
        <f>FIND("open_in_new",P95)+LEN("open_in_new")</f>
        <v>#VALUE!</v>
      </c>
      <c r="T95" s="4" t="e">
        <f>FIND("-",P95,S95)</f>
        <v>#VALUE!</v>
      </c>
      <c r="U95" s="4" t="e">
        <f>CLEAN(SUBSTITUTE(MID(P95,S95,T95-S95)," ",""))</f>
        <v>#VALUE!</v>
      </c>
      <c r="V95" s="4" t="e">
        <f>RIGHT(CLEAN(SUBSTITUTE(P95," ","")),10)</f>
        <v>#VALUE!</v>
      </c>
      <c r="W95" s="4" t="e">
        <f>FIND("Status",A95,K95)+LEN("Status")</f>
        <v>#VALUE!</v>
      </c>
      <c r="X95" s="4" t="e">
        <f>FIND("Application Data 
Documents &amp; Transactions",A95)</f>
        <v>#VALUE!</v>
      </c>
      <c r="Y95" s="4" t="e">
        <f>MID(A95,W95,(X95-11)-W95)</f>
        <v>#VALUE!</v>
      </c>
      <c r="Z95" s="4" t="e">
        <f t="shared" si="19"/>
        <v>#VALUE!</v>
      </c>
      <c r="AA95" s="4" t="e">
        <f>FIND("Earliest publication #",A95)+LEN("Earliest publication #
")</f>
        <v>#VALUE!</v>
      </c>
      <c r="AB95" s="4" t="e">
        <f>FIND("Earliest publication date",A95,AA95)</f>
        <v>#VALUE!</v>
      </c>
      <c r="AC95" s="4" t="e">
        <f>CLEAN(TRIM(MID(A95,AA95,AB95-AA95)))</f>
        <v>#VALUE!</v>
      </c>
      <c r="AD95" s="4" t="e">
        <f t="shared" si="20"/>
        <v>#VALUE!</v>
      </c>
      <c r="AE95" s="4" t="e">
        <f>FIND("Earliest publication date",A95,AA95)+LEN("Earliest publication date")</f>
        <v>#VALUE!</v>
      </c>
      <c r="AF95" s="4" t="e">
        <f>FIND("Assignee for publication",A95)</f>
        <v>#VALUE!</v>
      </c>
      <c r="AG95" s="4" t="e">
        <f>CLEAN(SUBSTITUTE(MID(A95,AE95,AF95-AE95)," ",""))</f>
        <v>#VALUE!</v>
      </c>
      <c r="AH95" s="4" t="e">
        <f>FIND("Entity status",A95)+LEN("Entity status")</f>
        <v>#VALUE!</v>
      </c>
      <c r="AI95" s="4" t="e">
        <f>FIND("Earliest publication #",A95,AH95)</f>
        <v>#VALUE!</v>
      </c>
      <c r="AJ95" s="4" t="e">
        <f>CLEAN(TRIM(MID(A95,AH95,AI95-AH95)))</f>
        <v>#VALUE!</v>
      </c>
      <c r="AK95" s="4" t="e">
        <f>FIND("Applicants",A95)+LEN("Applicants")</f>
        <v>#VALUE!</v>
      </c>
      <c r="AL95" s="4" t="e">
        <f>FIND("United States Patent and Trademark Office 
United States Patent and Trademark Office 
 Browse By Topic",A95,AK95)</f>
        <v>#VALUE!</v>
      </c>
      <c r="AM95" s="4" t="e">
        <f>TRIM(CLEAN(MID(A95,AK95,AL95-AK95)))</f>
        <v>#VALUE!</v>
      </c>
      <c r="AN95" s="4" t="e">
        <f>FIND("Assignee for publication",A95)+LEN("Assignee for publication")</f>
        <v>#VALUE!</v>
      </c>
      <c r="AO95" s="4" t="e">
        <f>FIND("Confirmation #",A95,AN95)</f>
        <v>#VALUE!</v>
      </c>
      <c r="AP95" s="4" t="e">
        <f>MID(A95,AN95,AO95-AN95)</f>
        <v>#VALUE!</v>
      </c>
      <c r="AQ95" s="4" t="e">
        <f>FIND("Inventors",A95)+LEN("Inventors")</f>
        <v>#VALUE!</v>
      </c>
      <c r="AR95" s="4" t="e">
        <f>FIND("Applicants",A95,AQ95)</f>
        <v>#VALUE!</v>
      </c>
      <c r="AS95" s="4" t="e">
        <f>FIND("Show all inventors",A95)</f>
        <v>#VALUE!</v>
      </c>
      <c r="AT95" s="4" t="str">
        <f>IFERROR(MID(A95,AS95,24),"")</f>
        <v/>
      </c>
      <c r="AU95" s="7" t="e">
        <f>CLEAN(TRIM(MID(A95,AQ95,AR95-AQ95)))</f>
        <v>#VALUE!</v>
      </c>
      <c r="BJ95" s="4">
        <f t="shared" si="26"/>
        <v>0</v>
      </c>
      <c r="BK95" s="4" t="str">
        <f t="shared" si="27"/>
        <v/>
      </c>
      <c r="BL95" s="4" t="e">
        <f t="shared" si="28"/>
        <v>#VALUE!</v>
      </c>
      <c r="BM95" s="4" t="e">
        <f t="shared" si="29"/>
        <v>#VALUE!</v>
      </c>
      <c r="BN95" s="7" t="e">
        <f t="shared" si="30"/>
        <v>#VALUE!</v>
      </c>
      <c r="BO95" s="4" t="e">
        <f t="shared" si="31"/>
        <v>#VALUE!</v>
      </c>
      <c r="BP95" s="4" t="e">
        <f t="shared" si="32"/>
        <v>#VALUE!</v>
      </c>
      <c r="BQ95" s="7" t="e">
        <f t="shared" si="33"/>
        <v>#VALUE!</v>
      </c>
    </row>
    <row r="96" spans="1:69" ht="15" customHeight="1" x14ac:dyDescent="0.3">
      <c r="A96" s="5"/>
      <c r="B96" s="5"/>
      <c r="C96" s="5"/>
      <c r="D96" s="5"/>
      <c r="F96" s="6" t="s">
        <v>17</v>
      </c>
      <c r="G96" s="4" t="e">
        <f t="shared" si="34"/>
        <v>#VALUE!</v>
      </c>
      <c r="H96" s="4" t="e">
        <f t="shared" si="35"/>
        <v>#VALUE!</v>
      </c>
      <c r="I96" s="4" t="str">
        <f t="shared" si="23"/>
        <v/>
      </c>
      <c r="J96" s="4" t="e">
        <f>CLEAN(SUBSTITUTE(MID(A96,G96,H96-G96)," ",""))</f>
        <v>#VALUE!</v>
      </c>
      <c r="K96" s="4" t="e">
        <f>FIND("Filing or 371 (c) date",A96)+LEN("Filing or 371 (c) date")</f>
        <v>#VALUE!</v>
      </c>
      <c r="L96" s="4" t="e">
        <f>FIND("Status",A96,K96)</f>
        <v>#VALUE!</v>
      </c>
      <c r="M96" s="4" t="e">
        <f>TRIM(CLEAN(MID(A96,K96,L96-K96)))</f>
        <v>#VALUE!</v>
      </c>
      <c r="N96" s="4" t="e">
        <f>FIND("Patent #",A96)+LEN("Patent #")</f>
        <v>#VALUE!</v>
      </c>
      <c r="O96" s="4" t="e">
        <f>FIND("Filing or 371 (c) date",A96)</f>
        <v>#VALUE!</v>
      </c>
      <c r="P96" s="4" t="e">
        <f>MID(A96,N96,O96-N96)</f>
        <v>#VALUE!</v>
      </c>
      <c r="Q96" s="4" t="e">
        <f t="shared" si="24"/>
        <v>#VALUE!</v>
      </c>
      <c r="R96" s="4" t="e">
        <f>CLEAN(SUBSTITUTE(MID(P96,1,FIND("open",P96)-1)," ",""))</f>
        <v>#VALUE!</v>
      </c>
      <c r="S96" s="4" t="e">
        <f>FIND("open_in_new",P96)+LEN("open_in_new")</f>
        <v>#VALUE!</v>
      </c>
      <c r="T96" s="4" t="e">
        <f>FIND("-",P96,S96)</f>
        <v>#VALUE!</v>
      </c>
      <c r="U96" s="4" t="e">
        <f>CLEAN(SUBSTITUTE(MID(P96,S96,T96-S96)," ",""))</f>
        <v>#VALUE!</v>
      </c>
      <c r="V96" s="4" t="e">
        <f>RIGHT(CLEAN(SUBSTITUTE(P96," ","")),10)</f>
        <v>#VALUE!</v>
      </c>
      <c r="W96" s="4" t="e">
        <f>FIND("Status",A96,K96)+LEN("Status")</f>
        <v>#VALUE!</v>
      </c>
      <c r="X96" s="4" t="e">
        <f>FIND("Application Data 
Documents &amp; Transactions",A96)</f>
        <v>#VALUE!</v>
      </c>
      <c r="Y96" s="4" t="e">
        <f>MID(A96,W96,(X96-11)-W96)</f>
        <v>#VALUE!</v>
      </c>
      <c r="Z96" s="4" t="e">
        <f t="shared" si="19"/>
        <v>#VALUE!</v>
      </c>
      <c r="AA96" s="4" t="e">
        <f>FIND("Earliest publication #",A96)+LEN("Earliest publication #
")</f>
        <v>#VALUE!</v>
      </c>
      <c r="AB96" s="4" t="e">
        <f>FIND("Earliest publication date",A96,AA96)</f>
        <v>#VALUE!</v>
      </c>
      <c r="AC96" s="4" t="e">
        <f>CLEAN(TRIM(MID(A96,AA96,AB96-AA96)))</f>
        <v>#VALUE!</v>
      </c>
      <c r="AD96" s="4" t="e">
        <f t="shared" si="20"/>
        <v>#VALUE!</v>
      </c>
      <c r="AE96" s="4" t="e">
        <f>FIND("Earliest publication date",A96,AA96)+LEN("Earliest publication date")</f>
        <v>#VALUE!</v>
      </c>
      <c r="AF96" s="4" t="e">
        <f>FIND("Assignee for publication",A96)</f>
        <v>#VALUE!</v>
      </c>
      <c r="AG96" s="4" t="e">
        <f>CLEAN(SUBSTITUTE(MID(A96,AE96,AF96-AE96)," ",""))</f>
        <v>#VALUE!</v>
      </c>
      <c r="AH96" s="4" t="e">
        <f>FIND("Entity status",A96)+LEN("Entity status")</f>
        <v>#VALUE!</v>
      </c>
      <c r="AI96" s="4" t="e">
        <f>FIND("Earliest publication #",A96,AH96)</f>
        <v>#VALUE!</v>
      </c>
      <c r="AJ96" s="4" t="e">
        <f>CLEAN(TRIM(MID(A96,AH96,AI96-AH96)))</f>
        <v>#VALUE!</v>
      </c>
      <c r="AK96" s="4" t="e">
        <f>FIND("Applicants",A96)+LEN("Applicants")</f>
        <v>#VALUE!</v>
      </c>
      <c r="AL96" s="4" t="e">
        <f>FIND("United States Patent and Trademark Office 
United States Patent and Trademark Office 
 Browse By Topic",A96,AK96)</f>
        <v>#VALUE!</v>
      </c>
      <c r="AM96" s="4" t="e">
        <f>TRIM(CLEAN(MID(A96,AK96,AL96-AK96)))</f>
        <v>#VALUE!</v>
      </c>
      <c r="AN96" s="4" t="e">
        <f>FIND("Assignee for publication",A96)+LEN("Assignee for publication")</f>
        <v>#VALUE!</v>
      </c>
      <c r="AO96" s="4" t="e">
        <f>FIND("Confirmation #",A96,AN96)</f>
        <v>#VALUE!</v>
      </c>
      <c r="AP96" s="4" t="e">
        <f>MID(A96,AN96,AO96-AN96)</f>
        <v>#VALUE!</v>
      </c>
      <c r="AQ96" s="4" t="e">
        <f>FIND("Inventors",A96)+LEN("Inventors")</f>
        <v>#VALUE!</v>
      </c>
      <c r="AR96" s="4" t="e">
        <f>FIND("Applicants",A96,AQ96)</f>
        <v>#VALUE!</v>
      </c>
      <c r="AS96" s="4" t="e">
        <f>FIND("Show all inventors",A96)</f>
        <v>#VALUE!</v>
      </c>
      <c r="AT96" s="4" t="str">
        <f>IFERROR(MID(A96,AS96,24),"")</f>
        <v/>
      </c>
      <c r="AU96" s="7" t="e">
        <f>CLEAN(TRIM(MID(A96,AQ96,AR96-AQ96)))</f>
        <v>#VALUE!</v>
      </c>
      <c r="BJ96" s="4">
        <f t="shared" si="26"/>
        <v>0</v>
      </c>
      <c r="BK96" s="4" t="str">
        <f t="shared" si="27"/>
        <v/>
      </c>
      <c r="BL96" s="4" t="e">
        <f t="shared" si="28"/>
        <v>#VALUE!</v>
      </c>
      <c r="BM96" s="4" t="e">
        <f t="shared" si="29"/>
        <v>#VALUE!</v>
      </c>
      <c r="BN96" s="7" t="e">
        <f t="shared" si="30"/>
        <v>#VALUE!</v>
      </c>
      <c r="BO96" s="4" t="e">
        <f t="shared" si="31"/>
        <v>#VALUE!</v>
      </c>
      <c r="BP96" s="4" t="e">
        <f t="shared" si="32"/>
        <v>#VALUE!</v>
      </c>
      <c r="BQ96" s="7" t="e">
        <f t="shared" si="33"/>
        <v>#VALUE!</v>
      </c>
    </row>
    <row r="97" spans="1:69" ht="15" customHeight="1" x14ac:dyDescent="0.3">
      <c r="A97" s="5"/>
      <c r="B97" s="5"/>
      <c r="C97" s="5"/>
      <c r="D97" s="5"/>
      <c r="F97" s="6" t="s">
        <v>17</v>
      </c>
      <c r="G97" s="4" t="e">
        <f t="shared" si="34"/>
        <v>#VALUE!</v>
      </c>
      <c r="H97" s="4" t="e">
        <f t="shared" si="35"/>
        <v>#VALUE!</v>
      </c>
      <c r="I97" s="4" t="str">
        <f t="shared" si="23"/>
        <v/>
      </c>
      <c r="J97" s="4" t="e">
        <f>CLEAN(SUBSTITUTE(MID(A97,G97,H97-G97)," ",""))</f>
        <v>#VALUE!</v>
      </c>
      <c r="K97" s="4" t="e">
        <f>FIND("Filing or 371 (c) date",A97)+LEN("Filing or 371 (c) date")</f>
        <v>#VALUE!</v>
      </c>
      <c r="L97" s="4" t="e">
        <f>FIND("Status",A97,K97)</f>
        <v>#VALUE!</v>
      </c>
      <c r="M97" s="4" t="e">
        <f>TRIM(CLEAN(MID(A97,K97,L97-K97)))</f>
        <v>#VALUE!</v>
      </c>
      <c r="N97" s="4" t="e">
        <f>FIND("Patent #",A97)+LEN("Patent #")</f>
        <v>#VALUE!</v>
      </c>
      <c r="O97" s="4" t="e">
        <f>FIND("Filing or 371 (c) date",A97)</f>
        <v>#VALUE!</v>
      </c>
      <c r="P97" s="4" t="e">
        <f>MID(A97,N97,O97-N97)</f>
        <v>#VALUE!</v>
      </c>
      <c r="Q97" s="4" t="e">
        <f t="shared" si="24"/>
        <v>#VALUE!</v>
      </c>
      <c r="R97" s="4" t="e">
        <f>CLEAN(SUBSTITUTE(MID(P97,1,FIND("open",P97)-1)," ",""))</f>
        <v>#VALUE!</v>
      </c>
      <c r="S97" s="4" t="e">
        <f>FIND("open_in_new",P97)+LEN("open_in_new")</f>
        <v>#VALUE!</v>
      </c>
      <c r="T97" s="4" t="e">
        <f>FIND("-",P97,S97)</f>
        <v>#VALUE!</v>
      </c>
      <c r="U97" s="4" t="e">
        <f>CLEAN(SUBSTITUTE(MID(P97,S97,T97-S97)," ",""))</f>
        <v>#VALUE!</v>
      </c>
      <c r="V97" s="4" t="e">
        <f>RIGHT(CLEAN(SUBSTITUTE(P97," ","")),10)</f>
        <v>#VALUE!</v>
      </c>
      <c r="W97" s="4" t="e">
        <f>FIND("Status",A97,K97)+LEN("Status")</f>
        <v>#VALUE!</v>
      </c>
      <c r="X97" s="4" t="e">
        <f>FIND("Application Data 
Documents &amp; Transactions",A97)</f>
        <v>#VALUE!</v>
      </c>
      <c r="Y97" s="4" t="e">
        <f>MID(A97,W97,(X97-11)-W97)</f>
        <v>#VALUE!</v>
      </c>
      <c r="Z97" s="4" t="e">
        <f t="shared" si="19"/>
        <v>#VALUE!</v>
      </c>
      <c r="AA97" s="4" t="e">
        <f>FIND("Earliest publication #",A97)+LEN("Earliest publication #
")</f>
        <v>#VALUE!</v>
      </c>
      <c r="AB97" s="4" t="e">
        <f>FIND("Earliest publication date",A97,AA97)</f>
        <v>#VALUE!</v>
      </c>
      <c r="AC97" s="4" t="e">
        <f>CLEAN(TRIM(MID(A97,AA97,AB97-AA97)))</f>
        <v>#VALUE!</v>
      </c>
      <c r="AD97" s="4" t="e">
        <f t="shared" si="20"/>
        <v>#VALUE!</v>
      </c>
      <c r="AE97" s="4" t="e">
        <f>FIND("Earliest publication date",A97,AA97)+LEN("Earliest publication date")</f>
        <v>#VALUE!</v>
      </c>
      <c r="AF97" s="4" t="e">
        <f>FIND("Assignee for publication",A97)</f>
        <v>#VALUE!</v>
      </c>
      <c r="AG97" s="4" t="e">
        <f>CLEAN(SUBSTITUTE(MID(A97,AE97,AF97-AE97)," ",""))</f>
        <v>#VALUE!</v>
      </c>
      <c r="AH97" s="4" t="e">
        <f>FIND("Entity status",A97)+LEN("Entity status")</f>
        <v>#VALUE!</v>
      </c>
      <c r="AI97" s="4" t="e">
        <f>FIND("Earliest publication #",A97,AH97)</f>
        <v>#VALUE!</v>
      </c>
      <c r="AJ97" s="4" t="e">
        <f>CLEAN(TRIM(MID(A97,AH97,AI97-AH97)))</f>
        <v>#VALUE!</v>
      </c>
      <c r="AK97" s="4" t="e">
        <f>FIND("Applicants",A97)+LEN("Applicants")</f>
        <v>#VALUE!</v>
      </c>
      <c r="AL97" s="4" t="e">
        <f>FIND("United States Patent and Trademark Office 
United States Patent and Trademark Office 
 Browse By Topic",A97,AK97)</f>
        <v>#VALUE!</v>
      </c>
      <c r="AM97" s="4" t="e">
        <f>TRIM(CLEAN(MID(A97,AK97,AL97-AK97)))</f>
        <v>#VALUE!</v>
      </c>
      <c r="AN97" s="4" t="e">
        <f>FIND("Assignee for publication",A97)+LEN("Assignee for publication")</f>
        <v>#VALUE!</v>
      </c>
      <c r="AO97" s="4" t="e">
        <f>FIND("Confirmation #",A97,AN97)</f>
        <v>#VALUE!</v>
      </c>
      <c r="AP97" s="4" t="e">
        <f>MID(A97,AN97,AO97-AN97)</f>
        <v>#VALUE!</v>
      </c>
      <c r="AQ97" s="4" t="e">
        <f>FIND("Inventors",A97)+LEN("Inventors")</f>
        <v>#VALUE!</v>
      </c>
      <c r="AR97" s="4" t="e">
        <f>FIND("Applicants",A97,AQ97)</f>
        <v>#VALUE!</v>
      </c>
      <c r="AS97" s="4" t="e">
        <f>FIND("Show all inventors",A97)</f>
        <v>#VALUE!</v>
      </c>
      <c r="AT97" s="4" t="str">
        <f>IFERROR(MID(A97,AS97,24),"")</f>
        <v/>
      </c>
      <c r="AU97" s="7" t="e">
        <f>CLEAN(TRIM(MID(A97,AQ97,AR97-AQ97)))</f>
        <v>#VALUE!</v>
      </c>
      <c r="BJ97" s="4">
        <f t="shared" si="26"/>
        <v>0</v>
      </c>
      <c r="BK97" s="4" t="str">
        <f t="shared" si="27"/>
        <v/>
      </c>
      <c r="BL97" s="4" t="e">
        <f t="shared" si="28"/>
        <v>#VALUE!</v>
      </c>
      <c r="BM97" s="4" t="e">
        <f t="shared" si="29"/>
        <v>#VALUE!</v>
      </c>
      <c r="BN97" s="7" t="e">
        <f t="shared" si="30"/>
        <v>#VALUE!</v>
      </c>
      <c r="BO97" s="4" t="e">
        <f t="shared" si="31"/>
        <v>#VALUE!</v>
      </c>
      <c r="BP97" s="4" t="e">
        <f t="shared" si="32"/>
        <v>#VALUE!</v>
      </c>
      <c r="BQ97" s="7" t="e">
        <f t="shared" si="33"/>
        <v>#VALUE!</v>
      </c>
    </row>
    <row r="98" spans="1:69" ht="15" customHeight="1" x14ac:dyDescent="0.3">
      <c r="A98" s="5"/>
      <c r="B98" s="5"/>
      <c r="C98" s="5"/>
      <c r="D98" s="5"/>
      <c r="F98" s="6" t="s">
        <v>17</v>
      </c>
      <c r="G98" s="4" t="e">
        <f t="shared" si="34"/>
        <v>#VALUE!</v>
      </c>
      <c r="H98" s="4" t="e">
        <f t="shared" si="35"/>
        <v>#VALUE!</v>
      </c>
      <c r="I98" s="4" t="str">
        <f t="shared" si="23"/>
        <v/>
      </c>
      <c r="J98" s="4" t="e">
        <f>CLEAN(SUBSTITUTE(MID(A98,G98,H98-G98)," ",""))</f>
        <v>#VALUE!</v>
      </c>
      <c r="K98" s="4" t="e">
        <f>FIND("Filing or 371 (c) date",A98)+LEN("Filing or 371 (c) date")</f>
        <v>#VALUE!</v>
      </c>
      <c r="L98" s="4" t="e">
        <f>FIND("Status",A98,K98)</f>
        <v>#VALUE!</v>
      </c>
      <c r="M98" s="4" t="e">
        <f>TRIM(CLEAN(MID(A98,K98,L98-K98)))</f>
        <v>#VALUE!</v>
      </c>
      <c r="N98" s="4" t="e">
        <f>FIND("Patent #",A98)+LEN("Patent #")</f>
        <v>#VALUE!</v>
      </c>
      <c r="O98" s="4" t="e">
        <f>FIND("Filing or 371 (c) date",A98)</f>
        <v>#VALUE!</v>
      </c>
      <c r="P98" s="4" t="e">
        <f>MID(A98,N98,O98-N98)</f>
        <v>#VALUE!</v>
      </c>
      <c r="Q98" s="4" t="e">
        <f t="shared" si="24"/>
        <v>#VALUE!</v>
      </c>
      <c r="R98" s="4" t="e">
        <f>CLEAN(SUBSTITUTE(MID(P98,1,FIND("open",P98)-1)," ",""))</f>
        <v>#VALUE!</v>
      </c>
      <c r="S98" s="4" t="e">
        <f>FIND("open_in_new",P98)+LEN("open_in_new")</f>
        <v>#VALUE!</v>
      </c>
      <c r="T98" s="4" t="e">
        <f>FIND("-",P98,S98)</f>
        <v>#VALUE!</v>
      </c>
      <c r="U98" s="4" t="e">
        <f>CLEAN(SUBSTITUTE(MID(P98,S98,T98-S98)," ",""))</f>
        <v>#VALUE!</v>
      </c>
      <c r="V98" s="4" t="e">
        <f>RIGHT(CLEAN(SUBSTITUTE(P98," ","")),10)</f>
        <v>#VALUE!</v>
      </c>
      <c r="W98" s="4" t="e">
        <f>FIND("Status",A98,K98)+LEN("Status")</f>
        <v>#VALUE!</v>
      </c>
      <c r="X98" s="4" t="e">
        <f>FIND("Application Data 
Documents &amp; Transactions",A98)</f>
        <v>#VALUE!</v>
      </c>
      <c r="Y98" s="4" t="e">
        <f>MID(A98,W98,(X98-11)-W98)</f>
        <v>#VALUE!</v>
      </c>
      <c r="Z98" s="4" t="e">
        <f t="shared" si="19"/>
        <v>#VALUE!</v>
      </c>
      <c r="AA98" s="4" t="e">
        <f>FIND("Earliest publication #",A98)+LEN("Earliest publication #
")</f>
        <v>#VALUE!</v>
      </c>
      <c r="AB98" s="4" t="e">
        <f>FIND("Earliest publication date",A98,AA98)</f>
        <v>#VALUE!</v>
      </c>
      <c r="AC98" s="4" t="e">
        <f>CLEAN(TRIM(MID(A98,AA98,AB98-AA98)))</f>
        <v>#VALUE!</v>
      </c>
      <c r="AD98" s="4" t="e">
        <f t="shared" si="20"/>
        <v>#VALUE!</v>
      </c>
      <c r="AE98" s="4" t="e">
        <f>FIND("Earliest publication date",A98,AA98)+LEN("Earliest publication date")</f>
        <v>#VALUE!</v>
      </c>
      <c r="AF98" s="4" t="e">
        <f>FIND("Assignee for publication",A98)</f>
        <v>#VALUE!</v>
      </c>
      <c r="AG98" s="4" t="e">
        <f>CLEAN(SUBSTITUTE(MID(A98,AE98,AF98-AE98)," ",""))</f>
        <v>#VALUE!</v>
      </c>
      <c r="AH98" s="4" t="e">
        <f>FIND("Entity status",A98)+LEN("Entity status")</f>
        <v>#VALUE!</v>
      </c>
      <c r="AI98" s="4" t="e">
        <f>FIND("Earliest publication #",A98,AH98)</f>
        <v>#VALUE!</v>
      </c>
      <c r="AJ98" s="4" t="e">
        <f>CLEAN(TRIM(MID(A98,AH98,AI98-AH98)))</f>
        <v>#VALUE!</v>
      </c>
      <c r="AK98" s="4" t="e">
        <f>FIND("Applicants",A98)+LEN("Applicants")</f>
        <v>#VALUE!</v>
      </c>
      <c r="AL98" s="4" t="e">
        <f>FIND("United States Patent and Trademark Office 
United States Patent and Trademark Office 
 Browse By Topic",A98,AK98)</f>
        <v>#VALUE!</v>
      </c>
      <c r="AM98" s="4" t="e">
        <f>TRIM(CLEAN(MID(A98,AK98,AL98-AK98)))</f>
        <v>#VALUE!</v>
      </c>
      <c r="AN98" s="4" t="e">
        <f>FIND("Assignee for publication",A98)+LEN("Assignee for publication")</f>
        <v>#VALUE!</v>
      </c>
      <c r="AO98" s="4" t="e">
        <f>FIND("Confirmation #",A98,AN98)</f>
        <v>#VALUE!</v>
      </c>
      <c r="AP98" s="4" t="e">
        <f>MID(A98,AN98,AO98-AN98)</f>
        <v>#VALUE!</v>
      </c>
      <c r="AQ98" s="4" t="e">
        <f>FIND("Inventors",A98)+LEN("Inventors")</f>
        <v>#VALUE!</v>
      </c>
      <c r="AR98" s="4" t="e">
        <f>FIND("Applicants",A98,AQ98)</f>
        <v>#VALUE!</v>
      </c>
      <c r="AS98" s="4" t="e">
        <f>FIND("Show all inventors",A98)</f>
        <v>#VALUE!</v>
      </c>
      <c r="AT98" s="4" t="str">
        <f>IFERROR(MID(A98,AS98,24),"")</f>
        <v/>
      </c>
      <c r="AU98" s="7" t="e">
        <f>CLEAN(TRIM(MID(A98,AQ98,AR98-AQ98)))</f>
        <v>#VALUE!</v>
      </c>
      <c r="BJ98" s="4">
        <f t="shared" si="26"/>
        <v>0</v>
      </c>
      <c r="BK98" s="4" t="str">
        <f t="shared" si="27"/>
        <v/>
      </c>
      <c r="BL98" s="4" t="e">
        <f t="shared" si="28"/>
        <v>#VALUE!</v>
      </c>
      <c r="BM98" s="4" t="e">
        <f t="shared" si="29"/>
        <v>#VALUE!</v>
      </c>
      <c r="BN98" s="7" t="e">
        <f t="shared" si="30"/>
        <v>#VALUE!</v>
      </c>
      <c r="BO98" s="4" t="e">
        <f t="shared" si="31"/>
        <v>#VALUE!</v>
      </c>
      <c r="BP98" s="4" t="e">
        <f t="shared" si="32"/>
        <v>#VALUE!</v>
      </c>
      <c r="BQ98" s="7" t="e">
        <f t="shared" si="33"/>
        <v>#VALUE!</v>
      </c>
    </row>
    <row r="99" spans="1:69" ht="15" customHeight="1" x14ac:dyDescent="0.3">
      <c r="A99" s="5"/>
      <c r="B99" s="5"/>
      <c r="C99" s="5"/>
      <c r="D99" s="5"/>
      <c r="F99" s="6" t="s">
        <v>17</v>
      </c>
      <c r="G99" s="4" t="e">
        <f t="shared" si="34"/>
        <v>#VALUE!</v>
      </c>
      <c r="H99" s="4" t="e">
        <f t="shared" si="35"/>
        <v>#VALUE!</v>
      </c>
      <c r="I99" s="4" t="str">
        <f t="shared" si="23"/>
        <v/>
      </c>
      <c r="J99" s="4" t="e">
        <f>CLEAN(SUBSTITUTE(MID(A99,G99,H99-G99)," ",""))</f>
        <v>#VALUE!</v>
      </c>
      <c r="K99" s="4" t="e">
        <f>FIND("Filing or 371 (c) date",A99)+LEN("Filing or 371 (c) date")</f>
        <v>#VALUE!</v>
      </c>
      <c r="L99" s="4" t="e">
        <f>FIND("Status",A99,K99)</f>
        <v>#VALUE!</v>
      </c>
      <c r="M99" s="4" t="e">
        <f>TRIM(CLEAN(MID(A99,K99,L99-K99)))</f>
        <v>#VALUE!</v>
      </c>
      <c r="N99" s="4" t="e">
        <f>FIND("Patent #",A99)+LEN("Patent #")</f>
        <v>#VALUE!</v>
      </c>
      <c r="O99" s="4" t="e">
        <f>FIND("Filing or 371 (c) date",A99)</f>
        <v>#VALUE!</v>
      </c>
      <c r="P99" s="4" t="e">
        <f>MID(A99,N99,O99-N99)</f>
        <v>#VALUE!</v>
      </c>
      <c r="Q99" s="4" t="e">
        <f t="shared" si="24"/>
        <v>#VALUE!</v>
      </c>
      <c r="R99" s="4" t="e">
        <f>CLEAN(SUBSTITUTE(MID(P99,1,FIND("open",P99)-1)," ",""))</f>
        <v>#VALUE!</v>
      </c>
      <c r="S99" s="4" t="e">
        <f>FIND("open_in_new",P99)+LEN("open_in_new")</f>
        <v>#VALUE!</v>
      </c>
      <c r="T99" s="4" t="e">
        <f>FIND("-",P99,S99)</f>
        <v>#VALUE!</v>
      </c>
      <c r="U99" s="4" t="e">
        <f>CLEAN(SUBSTITUTE(MID(P99,S99,T99-S99)," ",""))</f>
        <v>#VALUE!</v>
      </c>
      <c r="V99" s="4" t="e">
        <f>RIGHT(CLEAN(SUBSTITUTE(P99," ","")),10)</f>
        <v>#VALUE!</v>
      </c>
      <c r="W99" s="4" t="e">
        <f>FIND("Status",A99,K99)+LEN("Status")</f>
        <v>#VALUE!</v>
      </c>
      <c r="X99" s="4" t="e">
        <f>FIND("Application Data 
Documents &amp; Transactions",A99)</f>
        <v>#VALUE!</v>
      </c>
      <c r="Y99" s="4" t="e">
        <f>MID(A99,W99,(X99-11)-W99)</f>
        <v>#VALUE!</v>
      </c>
      <c r="Z99" s="4" t="e">
        <f t="shared" si="19"/>
        <v>#VALUE!</v>
      </c>
      <c r="AA99" s="4" t="e">
        <f>FIND("Earliest publication #",A99)+LEN("Earliest publication #
")</f>
        <v>#VALUE!</v>
      </c>
      <c r="AB99" s="4" t="e">
        <f>FIND("Earliest publication date",A99,AA99)</f>
        <v>#VALUE!</v>
      </c>
      <c r="AC99" s="4" t="e">
        <f>CLEAN(TRIM(MID(A99,AA99,AB99-AA99)))</f>
        <v>#VALUE!</v>
      </c>
      <c r="AD99" s="4" t="e">
        <f t="shared" si="20"/>
        <v>#VALUE!</v>
      </c>
      <c r="AE99" s="4" t="e">
        <f>FIND("Earliest publication date",A99,AA99)+LEN("Earliest publication date")</f>
        <v>#VALUE!</v>
      </c>
      <c r="AF99" s="4" t="e">
        <f>FIND("Assignee for publication",A99)</f>
        <v>#VALUE!</v>
      </c>
      <c r="AG99" s="4" t="e">
        <f>CLEAN(SUBSTITUTE(MID(A99,AE99,AF99-AE99)," ",""))</f>
        <v>#VALUE!</v>
      </c>
      <c r="AH99" s="4" t="e">
        <f>FIND("Entity status",A99)+LEN("Entity status")</f>
        <v>#VALUE!</v>
      </c>
      <c r="AI99" s="4" t="e">
        <f>FIND("Earliest publication #",A99,AH99)</f>
        <v>#VALUE!</v>
      </c>
      <c r="AJ99" s="4" t="e">
        <f>CLEAN(TRIM(MID(A99,AH99,AI99-AH99)))</f>
        <v>#VALUE!</v>
      </c>
      <c r="AK99" s="4" t="e">
        <f>FIND("Applicants",A99)+LEN("Applicants")</f>
        <v>#VALUE!</v>
      </c>
      <c r="AL99" s="4" t="e">
        <f>FIND("United States Patent and Trademark Office 
United States Patent and Trademark Office 
 Browse By Topic",A99,AK99)</f>
        <v>#VALUE!</v>
      </c>
      <c r="AM99" s="4" t="e">
        <f>TRIM(CLEAN(MID(A99,AK99,AL99-AK99)))</f>
        <v>#VALUE!</v>
      </c>
      <c r="AN99" s="4" t="e">
        <f>FIND("Assignee for publication",A99)+LEN("Assignee for publication")</f>
        <v>#VALUE!</v>
      </c>
      <c r="AO99" s="4" t="e">
        <f>FIND("Confirmation #",A99,AN99)</f>
        <v>#VALUE!</v>
      </c>
      <c r="AP99" s="4" t="e">
        <f>MID(A99,AN99,AO99-AN99)</f>
        <v>#VALUE!</v>
      </c>
      <c r="AQ99" s="4" t="e">
        <f>FIND("Inventors",A99)+LEN("Inventors")</f>
        <v>#VALUE!</v>
      </c>
      <c r="AR99" s="4" t="e">
        <f>FIND("Applicants",A99,AQ99)</f>
        <v>#VALUE!</v>
      </c>
      <c r="AS99" s="4" t="e">
        <f>FIND("Show all inventors",A99)</f>
        <v>#VALUE!</v>
      </c>
      <c r="AT99" s="4" t="str">
        <f>IFERROR(MID(A99,AS99,24),"")</f>
        <v/>
      </c>
      <c r="AU99" s="7" t="e">
        <f>CLEAN(TRIM(MID(A99,AQ99,AR99-AQ99)))</f>
        <v>#VALUE!</v>
      </c>
      <c r="BJ99" s="4">
        <f t="shared" si="26"/>
        <v>0</v>
      </c>
      <c r="BK99" s="4" t="str">
        <f t="shared" si="27"/>
        <v/>
      </c>
      <c r="BL99" s="4" t="e">
        <f t="shared" si="28"/>
        <v>#VALUE!</v>
      </c>
      <c r="BM99" s="4" t="e">
        <f t="shared" si="29"/>
        <v>#VALUE!</v>
      </c>
      <c r="BN99" s="7" t="e">
        <f t="shared" si="30"/>
        <v>#VALUE!</v>
      </c>
      <c r="BO99" s="4" t="e">
        <f t="shared" si="31"/>
        <v>#VALUE!</v>
      </c>
      <c r="BP99" s="4" t="e">
        <f t="shared" si="32"/>
        <v>#VALUE!</v>
      </c>
      <c r="BQ99" s="7" t="e">
        <f t="shared" si="33"/>
        <v>#VALUE!</v>
      </c>
    </row>
    <row r="100" spans="1:69" ht="15" customHeight="1" x14ac:dyDescent="0.3">
      <c r="A100" s="5"/>
      <c r="B100" s="5"/>
      <c r="C100" s="5"/>
      <c r="D100" s="5"/>
      <c r="F100" s="6" t="s">
        <v>17</v>
      </c>
      <c r="G100" s="4" t="e">
        <f t="shared" si="34"/>
        <v>#VALUE!</v>
      </c>
      <c r="H100" s="4" t="e">
        <f t="shared" si="35"/>
        <v>#VALUE!</v>
      </c>
      <c r="I100" s="4" t="str">
        <f t="shared" si="23"/>
        <v/>
      </c>
      <c r="J100" s="4" t="e">
        <f>CLEAN(SUBSTITUTE(MID(A100,G100,H100-G100)," ",""))</f>
        <v>#VALUE!</v>
      </c>
      <c r="K100" s="4" t="e">
        <f>FIND("Filing or 371 (c) date",A100)+LEN("Filing or 371 (c) date")</f>
        <v>#VALUE!</v>
      </c>
      <c r="L100" s="4" t="e">
        <f>FIND("Status",A100,K100)</f>
        <v>#VALUE!</v>
      </c>
      <c r="M100" s="4" t="e">
        <f>TRIM(CLEAN(MID(A100,K100,L100-K100)))</f>
        <v>#VALUE!</v>
      </c>
      <c r="N100" s="4" t="e">
        <f>FIND("Patent #",A100)+LEN("Patent #")</f>
        <v>#VALUE!</v>
      </c>
      <c r="O100" s="4" t="e">
        <f>FIND("Filing or 371 (c) date",A100)</f>
        <v>#VALUE!</v>
      </c>
      <c r="P100" s="4" t="e">
        <f>MID(A100,N100,O100-N100)</f>
        <v>#VALUE!</v>
      </c>
      <c r="Q100" s="4" t="e">
        <f t="shared" si="24"/>
        <v>#VALUE!</v>
      </c>
      <c r="R100" s="4" t="e">
        <f>CLEAN(SUBSTITUTE(MID(P100,1,FIND("open",P100)-1)," ",""))</f>
        <v>#VALUE!</v>
      </c>
      <c r="S100" s="4" t="e">
        <f>FIND("open_in_new",P100)+LEN("open_in_new")</f>
        <v>#VALUE!</v>
      </c>
      <c r="T100" s="4" t="e">
        <f>FIND("-",P100,S100)</f>
        <v>#VALUE!</v>
      </c>
      <c r="U100" s="4" t="e">
        <f>CLEAN(SUBSTITUTE(MID(P100,S100,T100-S100)," ",""))</f>
        <v>#VALUE!</v>
      </c>
      <c r="V100" s="4" t="e">
        <f>RIGHT(CLEAN(SUBSTITUTE(P100," ","")),10)</f>
        <v>#VALUE!</v>
      </c>
      <c r="W100" s="4" t="e">
        <f>FIND("Status",A100,K100)+LEN("Status")</f>
        <v>#VALUE!</v>
      </c>
      <c r="X100" s="4" t="e">
        <f>FIND("Application Data 
Documents &amp; Transactions",A100)</f>
        <v>#VALUE!</v>
      </c>
      <c r="Y100" s="4" t="e">
        <f>MID(A100,W100,(X100-11)-W100)</f>
        <v>#VALUE!</v>
      </c>
      <c r="Z100" s="4" t="e">
        <f t="shared" si="19"/>
        <v>#VALUE!</v>
      </c>
      <c r="AA100" s="4" t="e">
        <f>FIND("Earliest publication #",A100)+LEN("Earliest publication #
")</f>
        <v>#VALUE!</v>
      </c>
      <c r="AB100" s="4" t="e">
        <f>FIND("Earliest publication date",A100,AA100)</f>
        <v>#VALUE!</v>
      </c>
      <c r="AC100" s="4" t="e">
        <f>CLEAN(TRIM(MID(A100,AA100,AB100-AA100)))</f>
        <v>#VALUE!</v>
      </c>
      <c r="AD100" s="4" t="e">
        <f t="shared" si="20"/>
        <v>#VALUE!</v>
      </c>
      <c r="AE100" s="4" t="e">
        <f>FIND("Earliest publication date",A100,AA100)+LEN("Earliest publication date")</f>
        <v>#VALUE!</v>
      </c>
      <c r="AF100" s="4" t="e">
        <f>FIND("Assignee for publication",A100)</f>
        <v>#VALUE!</v>
      </c>
      <c r="AG100" s="4" t="e">
        <f>CLEAN(SUBSTITUTE(MID(A100,AE100,AF100-AE100)," ",""))</f>
        <v>#VALUE!</v>
      </c>
      <c r="AH100" s="4" t="e">
        <f>FIND("Entity status",A100)+LEN("Entity status")</f>
        <v>#VALUE!</v>
      </c>
      <c r="AI100" s="4" t="e">
        <f>FIND("Earliest publication #",A100,AH100)</f>
        <v>#VALUE!</v>
      </c>
      <c r="AJ100" s="4" t="e">
        <f>CLEAN(TRIM(MID(A100,AH100,AI100-AH100)))</f>
        <v>#VALUE!</v>
      </c>
      <c r="AK100" s="4" t="e">
        <f>FIND("Applicants",A100)+LEN("Applicants")</f>
        <v>#VALUE!</v>
      </c>
      <c r="AL100" s="4" t="e">
        <f>FIND("United States Patent and Trademark Office 
United States Patent and Trademark Office 
 Browse By Topic",A100,AK100)</f>
        <v>#VALUE!</v>
      </c>
      <c r="AM100" s="4" t="e">
        <f>TRIM(CLEAN(MID(A100,AK100,AL100-AK100)))</f>
        <v>#VALUE!</v>
      </c>
      <c r="AN100" s="4" t="e">
        <f>FIND("Assignee for publication",A100)+LEN("Assignee for publication")</f>
        <v>#VALUE!</v>
      </c>
      <c r="AO100" s="4" t="e">
        <f>FIND("Confirmation #",A100,AN100)</f>
        <v>#VALUE!</v>
      </c>
      <c r="AP100" s="4" t="e">
        <f>MID(A100,AN100,AO100-AN100)</f>
        <v>#VALUE!</v>
      </c>
      <c r="AQ100" s="4" t="e">
        <f>FIND("Inventors",A100)+LEN("Inventors")</f>
        <v>#VALUE!</v>
      </c>
      <c r="AR100" s="4" t="e">
        <f>FIND("Applicants",A100,AQ100)</f>
        <v>#VALUE!</v>
      </c>
      <c r="AS100" s="4" t="e">
        <f>FIND("Show all inventors",A100)</f>
        <v>#VALUE!</v>
      </c>
      <c r="AT100" s="4" t="str">
        <f>IFERROR(MID(A100,AS100,24),"")</f>
        <v/>
      </c>
      <c r="AU100" s="7" t="e">
        <f>CLEAN(TRIM(MID(A100,AQ100,AR100-AQ100)))</f>
        <v>#VALUE!</v>
      </c>
      <c r="BJ100" s="4">
        <f t="shared" si="26"/>
        <v>0</v>
      </c>
      <c r="BK100" s="4" t="str">
        <f t="shared" si="27"/>
        <v/>
      </c>
      <c r="BL100" s="4" t="e">
        <f t="shared" si="28"/>
        <v>#VALUE!</v>
      </c>
      <c r="BM100" s="4" t="e">
        <f t="shared" si="29"/>
        <v>#VALUE!</v>
      </c>
      <c r="BN100" s="7" t="e">
        <f t="shared" si="30"/>
        <v>#VALUE!</v>
      </c>
      <c r="BO100" s="4" t="e">
        <f t="shared" si="31"/>
        <v>#VALUE!</v>
      </c>
      <c r="BP100" s="4" t="e">
        <f t="shared" si="32"/>
        <v>#VALUE!</v>
      </c>
      <c r="BQ100" s="7" t="e">
        <f t="shared" si="33"/>
        <v>#VALUE!</v>
      </c>
    </row>
    <row r="101" spans="1:69" ht="15" customHeight="1" x14ac:dyDescent="0.3">
      <c r="A101" s="5"/>
      <c r="B101" s="5"/>
      <c r="C101" s="5"/>
      <c r="D101" s="5"/>
      <c r="F101" s="6" t="s">
        <v>17</v>
      </c>
      <c r="G101" s="4" t="e">
        <f t="shared" si="34"/>
        <v>#VALUE!</v>
      </c>
      <c r="H101" s="4" t="e">
        <f t="shared" si="35"/>
        <v>#VALUE!</v>
      </c>
      <c r="I101" s="4" t="str">
        <f t="shared" si="23"/>
        <v/>
      </c>
      <c r="J101" s="4" t="e">
        <f>CLEAN(SUBSTITUTE(MID(A101,G101,H101-G101)," ",""))</f>
        <v>#VALUE!</v>
      </c>
      <c r="K101" s="4" t="e">
        <f>FIND("Filing or 371 (c) date",A101)+LEN("Filing or 371 (c) date")</f>
        <v>#VALUE!</v>
      </c>
      <c r="L101" s="4" t="e">
        <f>FIND("Status",A101,K101)</f>
        <v>#VALUE!</v>
      </c>
      <c r="M101" s="4" t="e">
        <f>TRIM(CLEAN(MID(A101,K101,L101-K101)))</f>
        <v>#VALUE!</v>
      </c>
      <c r="N101" s="4" t="e">
        <f>FIND("Patent #",A101)+LEN("Patent #")</f>
        <v>#VALUE!</v>
      </c>
      <c r="O101" s="4" t="e">
        <f>FIND("Filing or 371 (c) date",A101)</f>
        <v>#VALUE!</v>
      </c>
      <c r="P101" s="4" t="e">
        <f>MID(A101,N101,O101-N101)</f>
        <v>#VALUE!</v>
      </c>
      <c r="Q101" s="4" t="e">
        <f t="shared" si="24"/>
        <v>#VALUE!</v>
      </c>
      <c r="R101" s="4" t="e">
        <f>CLEAN(SUBSTITUTE(MID(P101,1,FIND("open",P101)-1)," ",""))</f>
        <v>#VALUE!</v>
      </c>
      <c r="S101" s="4" t="e">
        <f>FIND("open_in_new",P101)+LEN("open_in_new")</f>
        <v>#VALUE!</v>
      </c>
      <c r="T101" s="4" t="e">
        <f>FIND("-",P101,S101)</f>
        <v>#VALUE!</v>
      </c>
      <c r="U101" s="4" t="e">
        <f>CLEAN(SUBSTITUTE(MID(P101,S101,T101-S101)," ",""))</f>
        <v>#VALUE!</v>
      </c>
      <c r="V101" s="4" t="e">
        <f>RIGHT(CLEAN(SUBSTITUTE(P101," ","")),10)</f>
        <v>#VALUE!</v>
      </c>
      <c r="W101" s="4" t="e">
        <f>FIND("Status",A101,K101)+LEN("Status")</f>
        <v>#VALUE!</v>
      </c>
      <c r="X101" s="4" t="e">
        <f>FIND("Application Data 
Documents &amp; Transactions",A101)</f>
        <v>#VALUE!</v>
      </c>
      <c r="Y101" s="4" t="e">
        <f>MID(A101,W101,(X101-11)-W101)</f>
        <v>#VALUE!</v>
      </c>
      <c r="Z101" s="4" t="e">
        <f t="shared" si="19"/>
        <v>#VALUE!</v>
      </c>
      <c r="AA101" s="4" t="e">
        <f>FIND("Earliest publication #",A101)+LEN("Earliest publication #
")</f>
        <v>#VALUE!</v>
      </c>
      <c r="AB101" s="4" t="e">
        <f>FIND("Earliest publication date",A101,AA101)</f>
        <v>#VALUE!</v>
      </c>
      <c r="AC101" s="4" t="e">
        <f>CLEAN(TRIM(MID(A101,AA101,AB101-AA101)))</f>
        <v>#VALUE!</v>
      </c>
      <c r="AD101" s="4" t="e">
        <f t="shared" si="20"/>
        <v>#VALUE!</v>
      </c>
      <c r="AE101" s="4" t="e">
        <f>FIND("Earliest publication date",A101,AA101)+LEN("Earliest publication date")</f>
        <v>#VALUE!</v>
      </c>
      <c r="AF101" s="4" t="e">
        <f>FIND("Assignee for publication",A101)</f>
        <v>#VALUE!</v>
      </c>
      <c r="AG101" s="4" t="e">
        <f>CLEAN(SUBSTITUTE(MID(A101,AE101,AF101-AE101)," ",""))</f>
        <v>#VALUE!</v>
      </c>
      <c r="AH101" s="4" t="e">
        <f>FIND("Entity status",A101)+LEN("Entity status")</f>
        <v>#VALUE!</v>
      </c>
      <c r="AI101" s="4" t="e">
        <f>FIND("Earliest publication #",A101,AH101)</f>
        <v>#VALUE!</v>
      </c>
      <c r="AJ101" s="4" t="e">
        <f>CLEAN(TRIM(MID(A101,AH101,AI101-AH101)))</f>
        <v>#VALUE!</v>
      </c>
      <c r="AK101" s="4" t="e">
        <f>FIND("Applicants",A101)+LEN("Applicants")</f>
        <v>#VALUE!</v>
      </c>
      <c r="AL101" s="4" t="e">
        <f>FIND("United States Patent and Trademark Office 
United States Patent and Trademark Office 
 Browse By Topic",A101,AK101)</f>
        <v>#VALUE!</v>
      </c>
      <c r="AM101" s="4" t="e">
        <f>TRIM(CLEAN(MID(A101,AK101,AL101-AK101)))</f>
        <v>#VALUE!</v>
      </c>
      <c r="AN101" s="4" t="e">
        <f>FIND("Assignee for publication",A101)+LEN("Assignee for publication")</f>
        <v>#VALUE!</v>
      </c>
      <c r="AO101" s="4" t="e">
        <f>FIND("Confirmation #",A101,AN101)</f>
        <v>#VALUE!</v>
      </c>
      <c r="AP101" s="4" t="e">
        <f>MID(A101,AN101,AO101-AN101)</f>
        <v>#VALUE!</v>
      </c>
      <c r="AQ101" s="4" t="e">
        <f>FIND("Inventors",A101)+LEN("Inventors")</f>
        <v>#VALUE!</v>
      </c>
      <c r="AR101" s="4" t="e">
        <f>FIND("Applicants",A101,AQ101)</f>
        <v>#VALUE!</v>
      </c>
      <c r="AS101" s="4" t="e">
        <f>FIND("Show all inventors",A101)</f>
        <v>#VALUE!</v>
      </c>
      <c r="AT101" s="4" t="str">
        <f>IFERROR(MID(A101,AS101,24),"")</f>
        <v/>
      </c>
      <c r="AU101" s="7" t="e">
        <f>CLEAN(TRIM(MID(A101,AQ101,AR101-AQ101)))</f>
        <v>#VALUE!</v>
      </c>
      <c r="BJ101" s="4">
        <f t="shared" si="26"/>
        <v>0</v>
      </c>
      <c r="BK101" s="4" t="str">
        <f t="shared" si="27"/>
        <v/>
      </c>
      <c r="BL101" s="4" t="e">
        <f t="shared" si="28"/>
        <v>#VALUE!</v>
      </c>
      <c r="BM101" s="4" t="e">
        <f t="shared" si="29"/>
        <v>#VALUE!</v>
      </c>
      <c r="BN101" s="7" t="e">
        <f t="shared" si="30"/>
        <v>#VALUE!</v>
      </c>
      <c r="BO101" s="4" t="e">
        <f t="shared" si="31"/>
        <v>#VALUE!</v>
      </c>
      <c r="BP101" s="4" t="e">
        <f t="shared" si="32"/>
        <v>#VALUE!</v>
      </c>
      <c r="BQ101" s="7" t="e">
        <f t="shared" si="33"/>
        <v>#VALUE!</v>
      </c>
    </row>
    <row r="102" spans="1:69" ht="15" customHeight="1" x14ac:dyDescent="0.3">
      <c r="A102" s="5"/>
      <c r="B102" s="5"/>
      <c r="C102" s="5"/>
      <c r="D102" s="5"/>
      <c r="F102" s="6" t="s">
        <v>17</v>
      </c>
      <c r="G102" s="4" t="e">
        <f t="shared" si="34"/>
        <v>#VALUE!</v>
      </c>
      <c r="H102" s="4" t="e">
        <f t="shared" si="35"/>
        <v>#VALUE!</v>
      </c>
      <c r="I102" s="4" t="str">
        <f t="shared" si="23"/>
        <v/>
      </c>
      <c r="J102" s="4" t="e">
        <f>CLEAN(SUBSTITUTE(MID(A102,G102,H102-G102)," ",""))</f>
        <v>#VALUE!</v>
      </c>
      <c r="K102" s="4" t="e">
        <f>FIND("Filing or 371 (c) date",A102)+LEN("Filing or 371 (c) date")</f>
        <v>#VALUE!</v>
      </c>
      <c r="L102" s="4" t="e">
        <f>FIND("Status",A102,K102)</f>
        <v>#VALUE!</v>
      </c>
      <c r="M102" s="4" t="e">
        <f>TRIM(CLEAN(MID(A102,K102,L102-K102)))</f>
        <v>#VALUE!</v>
      </c>
      <c r="N102" s="4" t="e">
        <f>FIND("Patent #",A102)+LEN("Patent #")</f>
        <v>#VALUE!</v>
      </c>
      <c r="O102" s="4" t="e">
        <f>FIND("Filing or 371 (c) date",A102)</f>
        <v>#VALUE!</v>
      </c>
      <c r="P102" s="4" t="e">
        <f>MID(A102,N102,O102-N102)</f>
        <v>#VALUE!</v>
      </c>
      <c r="Q102" s="4" t="e">
        <f t="shared" si="24"/>
        <v>#VALUE!</v>
      </c>
      <c r="R102" s="4" t="e">
        <f>CLEAN(SUBSTITUTE(MID(P102,1,FIND("open",P102)-1)," ",""))</f>
        <v>#VALUE!</v>
      </c>
      <c r="S102" s="4" t="e">
        <f>FIND("open_in_new",P102)+LEN("open_in_new")</f>
        <v>#VALUE!</v>
      </c>
      <c r="T102" s="4" t="e">
        <f>FIND("-",P102,S102)</f>
        <v>#VALUE!</v>
      </c>
      <c r="U102" s="4" t="e">
        <f>CLEAN(SUBSTITUTE(MID(P102,S102,T102-S102)," ",""))</f>
        <v>#VALUE!</v>
      </c>
      <c r="V102" s="4" t="e">
        <f>RIGHT(CLEAN(SUBSTITUTE(P102," ","")),10)</f>
        <v>#VALUE!</v>
      </c>
      <c r="W102" s="4" t="e">
        <f>FIND("Status",A102,K102)+LEN("Status")</f>
        <v>#VALUE!</v>
      </c>
      <c r="X102" s="4" t="e">
        <f>FIND("Application Data 
Documents &amp; Transactions",A102)</f>
        <v>#VALUE!</v>
      </c>
      <c r="Y102" s="4" t="e">
        <f>MID(A102,W102,(X102-11)-W102)</f>
        <v>#VALUE!</v>
      </c>
      <c r="Z102" s="4" t="e">
        <f t="shared" si="19"/>
        <v>#VALUE!</v>
      </c>
      <c r="AA102" s="4" t="e">
        <f>FIND("Earliest publication #",A102)+LEN("Earliest publication #
")</f>
        <v>#VALUE!</v>
      </c>
      <c r="AB102" s="4" t="e">
        <f>FIND("Earliest publication date",A102,AA102)</f>
        <v>#VALUE!</v>
      </c>
      <c r="AC102" s="4" t="e">
        <f>CLEAN(TRIM(MID(A102,AA102,AB102-AA102)))</f>
        <v>#VALUE!</v>
      </c>
      <c r="AD102" s="4" t="e">
        <f t="shared" si="20"/>
        <v>#VALUE!</v>
      </c>
      <c r="AE102" s="4" t="e">
        <f>FIND("Earliest publication date",A102,AA102)+LEN("Earliest publication date")</f>
        <v>#VALUE!</v>
      </c>
      <c r="AF102" s="4" t="e">
        <f>FIND("Assignee for publication",A102)</f>
        <v>#VALUE!</v>
      </c>
      <c r="AG102" s="4" t="e">
        <f>CLEAN(SUBSTITUTE(MID(A102,AE102,AF102-AE102)," ",""))</f>
        <v>#VALUE!</v>
      </c>
      <c r="AH102" s="4" t="e">
        <f>FIND("Entity status",A102)+LEN("Entity status")</f>
        <v>#VALUE!</v>
      </c>
      <c r="AI102" s="4" t="e">
        <f>FIND("Earliest publication #",A102,AH102)</f>
        <v>#VALUE!</v>
      </c>
      <c r="AJ102" s="4" t="e">
        <f>CLEAN(TRIM(MID(A102,AH102,AI102-AH102)))</f>
        <v>#VALUE!</v>
      </c>
      <c r="AK102" s="4" t="e">
        <f>FIND("Applicants",A102)+LEN("Applicants")</f>
        <v>#VALUE!</v>
      </c>
      <c r="AL102" s="4" t="e">
        <f>FIND("United States Patent and Trademark Office 
United States Patent and Trademark Office 
 Browse By Topic",A102,AK102)</f>
        <v>#VALUE!</v>
      </c>
      <c r="AM102" s="4" t="e">
        <f>TRIM(CLEAN(MID(A102,AK102,AL102-AK102)))</f>
        <v>#VALUE!</v>
      </c>
      <c r="AN102" s="4" t="e">
        <f>FIND("Assignee for publication",A102)+LEN("Assignee for publication")</f>
        <v>#VALUE!</v>
      </c>
      <c r="AO102" s="4" t="e">
        <f>FIND("Confirmation #",A102,AN102)</f>
        <v>#VALUE!</v>
      </c>
      <c r="AP102" s="4" t="e">
        <f>MID(A102,AN102,AO102-AN102)</f>
        <v>#VALUE!</v>
      </c>
      <c r="AQ102" s="4" t="e">
        <f>FIND("Inventors",A102)+LEN("Inventors")</f>
        <v>#VALUE!</v>
      </c>
      <c r="AR102" s="4" t="e">
        <f>FIND("Applicants",A102,AQ102)</f>
        <v>#VALUE!</v>
      </c>
      <c r="AS102" s="4" t="e">
        <f>FIND("Show all inventors",A102)</f>
        <v>#VALUE!</v>
      </c>
      <c r="AT102" s="4" t="str">
        <f>IFERROR(MID(A102,AS102,24),"")</f>
        <v/>
      </c>
      <c r="AU102" s="7" t="e">
        <f>CLEAN(TRIM(MID(A102,AQ102,AR102-AQ102)))</f>
        <v>#VALUE!</v>
      </c>
      <c r="BJ102" s="4">
        <f t="shared" si="26"/>
        <v>0</v>
      </c>
      <c r="BK102" s="4" t="str">
        <f t="shared" si="27"/>
        <v/>
      </c>
      <c r="BL102" s="4" t="e">
        <f t="shared" si="28"/>
        <v>#VALUE!</v>
      </c>
      <c r="BM102" s="4" t="e">
        <f t="shared" si="29"/>
        <v>#VALUE!</v>
      </c>
      <c r="BN102" s="7" t="e">
        <f t="shared" si="30"/>
        <v>#VALUE!</v>
      </c>
      <c r="BO102" s="4" t="e">
        <f t="shared" si="31"/>
        <v>#VALUE!</v>
      </c>
      <c r="BP102" s="4" t="e">
        <f t="shared" si="32"/>
        <v>#VALUE!</v>
      </c>
      <c r="BQ102" s="7" t="e">
        <f t="shared" si="33"/>
        <v>#VALUE!</v>
      </c>
    </row>
    <row r="103" spans="1:69" ht="15" customHeight="1" x14ac:dyDescent="0.3">
      <c r="A103" s="5"/>
      <c r="B103" s="5"/>
      <c r="C103" s="5"/>
      <c r="D103" s="5"/>
      <c r="F103" s="6" t="s">
        <v>17</v>
      </c>
      <c r="G103" s="4" t="e">
        <f t="shared" si="34"/>
        <v>#VALUE!</v>
      </c>
      <c r="H103" s="4" t="e">
        <f t="shared" si="35"/>
        <v>#VALUE!</v>
      </c>
      <c r="I103" s="4" t="str">
        <f t="shared" si="23"/>
        <v/>
      </c>
      <c r="J103" s="4" t="e">
        <f>CLEAN(SUBSTITUTE(MID(A103,G103,H103-G103)," ",""))</f>
        <v>#VALUE!</v>
      </c>
      <c r="K103" s="4" t="e">
        <f>FIND("Filing or 371 (c) date",A103)+LEN("Filing or 371 (c) date")</f>
        <v>#VALUE!</v>
      </c>
      <c r="L103" s="4" t="e">
        <f>FIND("Status",A103,K103)</f>
        <v>#VALUE!</v>
      </c>
      <c r="M103" s="4" t="e">
        <f>TRIM(CLEAN(MID(A103,K103,L103-K103)))</f>
        <v>#VALUE!</v>
      </c>
      <c r="N103" s="4" t="e">
        <f>FIND("Patent #",A103)+LEN("Patent #")</f>
        <v>#VALUE!</v>
      </c>
      <c r="O103" s="4" t="e">
        <f>FIND("Filing or 371 (c) date",A103)</f>
        <v>#VALUE!</v>
      </c>
      <c r="P103" s="4" t="e">
        <f>MID(A103,N103,O103-N103)</f>
        <v>#VALUE!</v>
      </c>
      <c r="Q103" s="4" t="e">
        <f t="shared" si="24"/>
        <v>#VALUE!</v>
      </c>
      <c r="R103" s="4" t="e">
        <f>CLEAN(SUBSTITUTE(MID(P103,1,FIND("open",P103)-1)," ",""))</f>
        <v>#VALUE!</v>
      </c>
      <c r="S103" s="4" t="e">
        <f>FIND("open_in_new",P103)+LEN("open_in_new")</f>
        <v>#VALUE!</v>
      </c>
      <c r="T103" s="4" t="e">
        <f>FIND("-",P103,S103)</f>
        <v>#VALUE!</v>
      </c>
      <c r="U103" s="4" t="e">
        <f>CLEAN(SUBSTITUTE(MID(P103,S103,T103-S103)," ",""))</f>
        <v>#VALUE!</v>
      </c>
      <c r="V103" s="4" t="e">
        <f>RIGHT(CLEAN(SUBSTITUTE(P103," ","")),10)</f>
        <v>#VALUE!</v>
      </c>
      <c r="W103" s="4" t="e">
        <f>FIND("Status",A103,K103)+LEN("Status")</f>
        <v>#VALUE!</v>
      </c>
      <c r="X103" s="4" t="e">
        <f>FIND("Application Data 
Documents &amp; Transactions",A103)</f>
        <v>#VALUE!</v>
      </c>
      <c r="Y103" s="4" t="e">
        <f>MID(A103,W103,(X103-11)-W103)</f>
        <v>#VALUE!</v>
      </c>
      <c r="Z103" s="4" t="e">
        <f t="shared" si="19"/>
        <v>#VALUE!</v>
      </c>
      <c r="AA103" s="4" t="e">
        <f>FIND("Earliest publication #",A103)+LEN("Earliest publication #
")</f>
        <v>#VALUE!</v>
      </c>
      <c r="AB103" s="4" t="e">
        <f>FIND("Earliest publication date",A103,AA103)</f>
        <v>#VALUE!</v>
      </c>
      <c r="AC103" s="4" t="e">
        <f>CLEAN(TRIM(MID(A103,AA103,AB103-AA103)))</f>
        <v>#VALUE!</v>
      </c>
      <c r="AD103" s="4" t="e">
        <f t="shared" si="20"/>
        <v>#VALUE!</v>
      </c>
      <c r="AE103" s="4" t="e">
        <f>FIND("Earliest publication date",A103,AA103)+LEN("Earliest publication date")</f>
        <v>#VALUE!</v>
      </c>
      <c r="AF103" s="4" t="e">
        <f>FIND("Assignee for publication",A103)</f>
        <v>#VALUE!</v>
      </c>
      <c r="AG103" s="4" t="e">
        <f>CLEAN(SUBSTITUTE(MID(A103,AE103,AF103-AE103)," ",""))</f>
        <v>#VALUE!</v>
      </c>
      <c r="AH103" s="4" t="e">
        <f>FIND("Entity status",A103)+LEN("Entity status")</f>
        <v>#VALUE!</v>
      </c>
      <c r="AI103" s="4" t="e">
        <f>FIND("Earliest publication #",A103,AH103)</f>
        <v>#VALUE!</v>
      </c>
      <c r="AJ103" s="4" t="e">
        <f>CLEAN(TRIM(MID(A103,AH103,AI103-AH103)))</f>
        <v>#VALUE!</v>
      </c>
      <c r="AK103" s="4" t="e">
        <f>FIND("Applicants",A103)+LEN("Applicants")</f>
        <v>#VALUE!</v>
      </c>
      <c r="AL103" s="4" t="e">
        <f>FIND("United States Patent and Trademark Office 
United States Patent and Trademark Office 
 Browse By Topic",A103,AK103)</f>
        <v>#VALUE!</v>
      </c>
      <c r="AM103" s="4" t="e">
        <f>TRIM(CLEAN(MID(A103,AK103,AL103-AK103)))</f>
        <v>#VALUE!</v>
      </c>
      <c r="AN103" s="4" t="e">
        <f>FIND("Assignee for publication",A103)+LEN("Assignee for publication")</f>
        <v>#VALUE!</v>
      </c>
      <c r="AO103" s="4" t="e">
        <f>FIND("Confirmation #",A103,AN103)</f>
        <v>#VALUE!</v>
      </c>
      <c r="AP103" s="4" t="e">
        <f>MID(A103,AN103,AO103-AN103)</f>
        <v>#VALUE!</v>
      </c>
      <c r="AQ103" s="4" t="e">
        <f>FIND("Inventors",A103)+LEN("Inventors")</f>
        <v>#VALUE!</v>
      </c>
      <c r="AR103" s="4" t="e">
        <f>FIND("Applicants",A103,AQ103)</f>
        <v>#VALUE!</v>
      </c>
      <c r="AS103" s="4" t="e">
        <f>FIND("Show all inventors",A103)</f>
        <v>#VALUE!</v>
      </c>
      <c r="AT103" s="4" t="str">
        <f>IFERROR(MID(A103,AS103,24),"")</f>
        <v/>
      </c>
      <c r="AU103" s="7" t="e">
        <f>CLEAN(TRIM(MID(A103,AQ103,AR103-AQ103)))</f>
        <v>#VALUE!</v>
      </c>
      <c r="BJ103" s="4">
        <f t="shared" si="26"/>
        <v>0</v>
      </c>
      <c r="BK103" s="4" t="str">
        <f t="shared" si="27"/>
        <v/>
      </c>
      <c r="BL103" s="4" t="e">
        <f t="shared" si="28"/>
        <v>#VALUE!</v>
      </c>
      <c r="BM103" s="4" t="e">
        <f t="shared" si="29"/>
        <v>#VALUE!</v>
      </c>
      <c r="BN103" s="7" t="e">
        <f t="shared" si="30"/>
        <v>#VALUE!</v>
      </c>
      <c r="BO103" s="4" t="e">
        <f t="shared" si="31"/>
        <v>#VALUE!</v>
      </c>
      <c r="BP103" s="4" t="e">
        <f t="shared" si="32"/>
        <v>#VALUE!</v>
      </c>
      <c r="BQ103" s="7" t="e">
        <f t="shared" si="33"/>
        <v>#VALUE!</v>
      </c>
    </row>
    <row r="104" spans="1:69" ht="15" customHeight="1" x14ac:dyDescent="0.3">
      <c r="A104" s="5"/>
      <c r="B104" s="5"/>
      <c r="C104" s="5"/>
      <c r="D104" s="5"/>
      <c r="F104" s="6" t="s">
        <v>17</v>
      </c>
      <c r="G104" s="4" t="e">
        <f t="shared" si="34"/>
        <v>#VALUE!</v>
      </c>
      <c r="H104" s="4" t="e">
        <f t="shared" si="35"/>
        <v>#VALUE!</v>
      </c>
      <c r="I104" s="4" t="str">
        <f t="shared" si="23"/>
        <v/>
      </c>
      <c r="J104" s="4" t="e">
        <f>CLEAN(SUBSTITUTE(MID(A104,G104,H104-G104)," ",""))</f>
        <v>#VALUE!</v>
      </c>
      <c r="K104" s="4" t="e">
        <f>FIND("Filing or 371 (c) date",A104)+LEN("Filing or 371 (c) date")</f>
        <v>#VALUE!</v>
      </c>
      <c r="L104" s="4" t="e">
        <f>FIND("Status",A104,K104)</f>
        <v>#VALUE!</v>
      </c>
      <c r="M104" s="4" t="e">
        <f>TRIM(CLEAN(MID(A104,K104,L104-K104)))</f>
        <v>#VALUE!</v>
      </c>
      <c r="N104" s="4" t="e">
        <f>FIND("Patent #",A104)+LEN("Patent #")</f>
        <v>#VALUE!</v>
      </c>
      <c r="O104" s="4" t="e">
        <f>FIND("Filing or 371 (c) date",A104)</f>
        <v>#VALUE!</v>
      </c>
      <c r="P104" s="4" t="e">
        <f>MID(A104,N104,O104-N104)</f>
        <v>#VALUE!</v>
      </c>
      <c r="Q104" s="4" t="e">
        <f t="shared" si="24"/>
        <v>#VALUE!</v>
      </c>
      <c r="R104" s="4" t="e">
        <f>CLEAN(SUBSTITUTE(MID(P104,1,FIND("open",P104)-1)," ",""))</f>
        <v>#VALUE!</v>
      </c>
      <c r="S104" s="4" t="e">
        <f>FIND("open_in_new",P104)+LEN("open_in_new")</f>
        <v>#VALUE!</v>
      </c>
      <c r="T104" s="4" t="e">
        <f>FIND("-",P104,S104)</f>
        <v>#VALUE!</v>
      </c>
      <c r="U104" s="4" t="e">
        <f>CLEAN(SUBSTITUTE(MID(P104,S104,T104-S104)," ",""))</f>
        <v>#VALUE!</v>
      </c>
      <c r="V104" s="4" t="e">
        <f>RIGHT(CLEAN(SUBSTITUTE(P104," ","")),10)</f>
        <v>#VALUE!</v>
      </c>
      <c r="W104" s="4" t="e">
        <f>FIND("Status",A104,K104)+LEN("Status")</f>
        <v>#VALUE!</v>
      </c>
      <c r="X104" s="4" t="e">
        <f>FIND("Application Data 
Documents &amp; Transactions",A104)</f>
        <v>#VALUE!</v>
      </c>
      <c r="Y104" s="4" t="e">
        <f>MID(A104,W104,(X104-11)-W104)</f>
        <v>#VALUE!</v>
      </c>
      <c r="Z104" s="4" t="e">
        <f t="shared" si="19"/>
        <v>#VALUE!</v>
      </c>
      <c r="AA104" s="4" t="e">
        <f>FIND("Earliest publication #",A104)+LEN("Earliest publication #
")</f>
        <v>#VALUE!</v>
      </c>
      <c r="AB104" s="4" t="e">
        <f>FIND("Earliest publication date",A104,AA104)</f>
        <v>#VALUE!</v>
      </c>
      <c r="AC104" s="4" t="e">
        <f>CLEAN(TRIM(MID(A104,AA104,AB104-AA104)))</f>
        <v>#VALUE!</v>
      </c>
      <c r="AD104" s="4" t="e">
        <f t="shared" si="20"/>
        <v>#VALUE!</v>
      </c>
      <c r="AE104" s="4" t="e">
        <f>FIND("Earliest publication date",A104,AA104)+LEN("Earliest publication date")</f>
        <v>#VALUE!</v>
      </c>
      <c r="AF104" s="4" t="e">
        <f>FIND("Assignee for publication",A104)</f>
        <v>#VALUE!</v>
      </c>
      <c r="AG104" s="4" t="e">
        <f>CLEAN(SUBSTITUTE(MID(A104,AE104,AF104-AE104)," ",""))</f>
        <v>#VALUE!</v>
      </c>
      <c r="AH104" s="4" t="e">
        <f>FIND("Entity status",A104)+LEN("Entity status")</f>
        <v>#VALUE!</v>
      </c>
      <c r="AI104" s="4" t="e">
        <f>FIND("Earliest publication #",A104,AH104)</f>
        <v>#VALUE!</v>
      </c>
      <c r="AJ104" s="4" t="e">
        <f>CLEAN(TRIM(MID(A104,AH104,AI104-AH104)))</f>
        <v>#VALUE!</v>
      </c>
      <c r="AK104" s="4" t="e">
        <f>FIND("Applicants",A104)+LEN("Applicants")</f>
        <v>#VALUE!</v>
      </c>
      <c r="AL104" s="4" t="e">
        <f>FIND("United States Patent and Trademark Office 
United States Patent and Trademark Office 
 Browse By Topic",A104,AK104)</f>
        <v>#VALUE!</v>
      </c>
      <c r="AM104" s="4" t="e">
        <f>TRIM(CLEAN(MID(A104,AK104,AL104-AK104)))</f>
        <v>#VALUE!</v>
      </c>
      <c r="AN104" s="4" t="e">
        <f>FIND("Assignee for publication",A104)+LEN("Assignee for publication")</f>
        <v>#VALUE!</v>
      </c>
      <c r="AO104" s="4" t="e">
        <f>FIND("Confirmation #",A104,AN104)</f>
        <v>#VALUE!</v>
      </c>
      <c r="AP104" s="4" t="e">
        <f>MID(A104,AN104,AO104-AN104)</f>
        <v>#VALUE!</v>
      </c>
      <c r="AQ104" s="4" t="e">
        <f>FIND("Inventors",A104)+LEN("Inventors")</f>
        <v>#VALUE!</v>
      </c>
      <c r="AR104" s="4" t="e">
        <f>FIND("Applicants",A104,AQ104)</f>
        <v>#VALUE!</v>
      </c>
      <c r="AS104" s="4" t="e">
        <f>FIND("Show all inventors",A104)</f>
        <v>#VALUE!</v>
      </c>
      <c r="AT104" s="4" t="str">
        <f>IFERROR(MID(A104,AS104,24),"")</f>
        <v/>
      </c>
      <c r="AU104" s="7" t="e">
        <f>CLEAN(TRIM(MID(A104,AQ104,AR104-AQ104)))</f>
        <v>#VALUE!</v>
      </c>
      <c r="BJ104" s="4">
        <f t="shared" si="26"/>
        <v>0</v>
      </c>
      <c r="BK104" s="4" t="str">
        <f t="shared" si="27"/>
        <v/>
      </c>
      <c r="BL104" s="4" t="e">
        <f t="shared" si="28"/>
        <v>#VALUE!</v>
      </c>
      <c r="BM104" s="4" t="e">
        <f t="shared" si="29"/>
        <v>#VALUE!</v>
      </c>
      <c r="BN104" s="7" t="e">
        <f t="shared" si="30"/>
        <v>#VALUE!</v>
      </c>
      <c r="BO104" s="4" t="e">
        <f t="shared" si="31"/>
        <v>#VALUE!</v>
      </c>
      <c r="BP104" s="4" t="e">
        <f t="shared" si="32"/>
        <v>#VALUE!</v>
      </c>
      <c r="BQ104" s="7" t="e">
        <f t="shared" si="33"/>
        <v>#VALUE!</v>
      </c>
    </row>
    <row r="105" spans="1:69" ht="15" customHeight="1" x14ac:dyDescent="0.3">
      <c r="A105" s="5"/>
      <c r="B105" s="5"/>
      <c r="C105" s="5"/>
      <c r="D105" s="5"/>
      <c r="F105" s="6" t="s">
        <v>17</v>
      </c>
      <c r="G105" s="4" t="e">
        <f t="shared" si="34"/>
        <v>#VALUE!</v>
      </c>
      <c r="H105" s="4" t="e">
        <f t="shared" si="35"/>
        <v>#VALUE!</v>
      </c>
      <c r="I105" s="4" t="str">
        <f t="shared" si="23"/>
        <v/>
      </c>
      <c r="J105" s="4" t="e">
        <f>CLEAN(SUBSTITUTE(MID(A105,G105,H105-G105)," ",""))</f>
        <v>#VALUE!</v>
      </c>
      <c r="K105" s="4" t="e">
        <f>FIND("Filing or 371 (c) date",A105)+LEN("Filing or 371 (c) date")</f>
        <v>#VALUE!</v>
      </c>
      <c r="L105" s="4" t="e">
        <f>FIND("Status",A105,K105)</f>
        <v>#VALUE!</v>
      </c>
      <c r="M105" s="4" t="e">
        <f>TRIM(CLEAN(MID(A105,K105,L105-K105)))</f>
        <v>#VALUE!</v>
      </c>
      <c r="N105" s="4" t="e">
        <f>FIND("Patent #",A105)+LEN("Patent #")</f>
        <v>#VALUE!</v>
      </c>
      <c r="O105" s="4" t="e">
        <f>FIND("Filing or 371 (c) date",A105)</f>
        <v>#VALUE!</v>
      </c>
      <c r="P105" s="4" t="e">
        <f>MID(A105,N105,O105-N105)</f>
        <v>#VALUE!</v>
      </c>
      <c r="Q105" s="4" t="e">
        <f t="shared" si="24"/>
        <v>#VALUE!</v>
      </c>
      <c r="R105" s="4" t="e">
        <f>CLEAN(SUBSTITUTE(MID(P105,1,FIND("open",P105)-1)," ",""))</f>
        <v>#VALUE!</v>
      </c>
      <c r="S105" s="4" t="e">
        <f>FIND("open_in_new",P105)+LEN("open_in_new")</f>
        <v>#VALUE!</v>
      </c>
      <c r="T105" s="4" t="e">
        <f>FIND("-",P105,S105)</f>
        <v>#VALUE!</v>
      </c>
      <c r="U105" s="4" t="e">
        <f>CLEAN(SUBSTITUTE(MID(P105,S105,T105-S105)," ",""))</f>
        <v>#VALUE!</v>
      </c>
      <c r="V105" s="4" t="e">
        <f>RIGHT(CLEAN(SUBSTITUTE(P105," ","")),10)</f>
        <v>#VALUE!</v>
      </c>
      <c r="W105" s="4" t="e">
        <f>FIND("Status",A105,K105)+LEN("Status")</f>
        <v>#VALUE!</v>
      </c>
      <c r="X105" s="4" t="e">
        <f>FIND("Application Data 
Documents &amp; Transactions",A105)</f>
        <v>#VALUE!</v>
      </c>
      <c r="Y105" s="4" t="e">
        <f>MID(A105,W105,(X105-11)-W105)</f>
        <v>#VALUE!</v>
      </c>
      <c r="Z105" s="4" t="e">
        <f t="shared" si="19"/>
        <v>#VALUE!</v>
      </c>
      <c r="AA105" s="4" t="e">
        <f>FIND("Earliest publication #",A105)+LEN("Earliest publication #
")</f>
        <v>#VALUE!</v>
      </c>
      <c r="AB105" s="4" t="e">
        <f>FIND("Earliest publication date",A105,AA105)</f>
        <v>#VALUE!</v>
      </c>
      <c r="AC105" s="4" t="e">
        <f>CLEAN(TRIM(MID(A105,AA105,AB105-AA105)))</f>
        <v>#VALUE!</v>
      </c>
      <c r="AD105" s="4" t="e">
        <f t="shared" si="20"/>
        <v>#VALUE!</v>
      </c>
      <c r="AE105" s="4" t="e">
        <f>FIND("Earliest publication date",A105,AA105)+LEN("Earliest publication date")</f>
        <v>#VALUE!</v>
      </c>
      <c r="AF105" s="4" t="e">
        <f>FIND("Assignee for publication",A105)</f>
        <v>#VALUE!</v>
      </c>
      <c r="AG105" s="4" t="e">
        <f>CLEAN(SUBSTITUTE(MID(A105,AE105,AF105-AE105)," ",""))</f>
        <v>#VALUE!</v>
      </c>
      <c r="AH105" s="4" t="e">
        <f>FIND("Entity status",A105)+LEN("Entity status")</f>
        <v>#VALUE!</v>
      </c>
      <c r="AI105" s="4" t="e">
        <f>FIND("Earliest publication #",A105,AH105)</f>
        <v>#VALUE!</v>
      </c>
      <c r="AJ105" s="4" t="e">
        <f>CLEAN(TRIM(MID(A105,AH105,AI105-AH105)))</f>
        <v>#VALUE!</v>
      </c>
      <c r="AK105" s="4" t="e">
        <f>FIND("Applicants",A105)+LEN("Applicants")</f>
        <v>#VALUE!</v>
      </c>
      <c r="AL105" s="4" t="e">
        <f>FIND("United States Patent and Trademark Office 
United States Patent and Trademark Office 
 Browse By Topic",A105,AK105)</f>
        <v>#VALUE!</v>
      </c>
      <c r="AM105" s="4" t="e">
        <f>TRIM(CLEAN(MID(A105,AK105,AL105-AK105)))</f>
        <v>#VALUE!</v>
      </c>
      <c r="AN105" s="4" t="e">
        <f>FIND("Assignee for publication",A105)+LEN("Assignee for publication")</f>
        <v>#VALUE!</v>
      </c>
      <c r="AO105" s="4" t="e">
        <f>FIND("Confirmation #",A105,AN105)</f>
        <v>#VALUE!</v>
      </c>
      <c r="AP105" s="4" t="e">
        <f>MID(A105,AN105,AO105-AN105)</f>
        <v>#VALUE!</v>
      </c>
      <c r="AQ105" s="4" t="e">
        <f>FIND("Inventors",A105)+LEN("Inventors")</f>
        <v>#VALUE!</v>
      </c>
      <c r="AR105" s="4" t="e">
        <f>FIND("Applicants",A105,AQ105)</f>
        <v>#VALUE!</v>
      </c>
      <c r="AS105" s="4" t="e">
        <f>FIND("Show all inventors",A105)</f>
        <v>#VALUE!</v>
      </c>
      <c r="AT105" s="4" t="str">
        <f>IFERROR(MID(A105,AS105,24),"")</f>
        <v/>
      </c>
      <c r="AU105" s="7" t="e">
        <f>CLEAN(TRIM(MID(A105,AQ105,AR105-AQ105)))</f>
        <v>#VALUE!</v>
      </c>
      <c r="BJ105" s="4">
        <f t="shared" si="26"/>
        <v>0</v>
      </c>
      <c r="BK105" s="4" t="str">
        <f t="shared" si="27"/>
        <v/>
      </c>
      <c r="BL105" s="4" t="e">
        <f t="shared" si="28"/>
        <v>#VALUE!</v>
      </c>
      <c r="BM105" s="4" t="e">
        <f t="shared" si="29"/>
        <v>#VALUE!</v>
      </c>
      <c r="BN105" s="7" t="e">
        <f t="shared" si="30"/>
        <v>#VALUE!</v>
      </c>
      <c r="BO105" s="4" t="e">
        <f t="shared" si="31"/>
        <v>#VALUE!</v>
      </c>
      <c r="BP105" s="4" t="e">
        <f t="shared" si="32"/>
        <v>#VALUE!</v>
      </c>
      <c r="BQ105" s="7" t="e">
        <f t="shared" si="33"/>
        <v>#VALUE!</v>
      </c>
    </row>
    <row r="106" spans="1:69" ht="15" customHeight="1" x14ac:dyDescent="0.3">
      <c r="A106" s="5"/>
      <c r="B106" s="5"/>
      <c r="C106" s="5"/>
      <c r="D106" s="5"/>
      <c r="F106" s="6" t="s">
        <v>17</v>
      </c>
      <c r="G106" s="4" t="e">
        <f t="shared" si="34"/>
        <v>#VALUE!</v>
      </c>
      <c r="H106" s="4" t="e">
        <f t="shared" si="35"/>
        <v>#VALUE!</v>
      </c>
      <c r="I106" s="4" t="str">
        <f t="shared" si="23"/>
        <v/>
      </c>
      <c r="J106" s="4" t="e">
        <f>CLEAN(SUBSTITUTE(MID(A106,G106,H106-G106)," ",""))</f>
        <v>#VALUE!</v>
      </c>
      <c r="K106" s="4" t="e">
        <f>FIND("Filing or 371 (c) date",A106)+LEN("Filing or 371 (c) date")</f>
        <v>#VALUE!</v>
      </c>
      <c r="L106" s="4" t="e">
        <f>FIND("Status",A106,K106)</f>
        <v>#VALUE!</v>
      </c>
      <c r="M106" s="4" t="e">
        <f>TRIM(CLEAN(MID(A106,K106,L106-K106)))</f>
        <v>#VALUE!</v>
      </c>
      <c r="N106" s="4" t="e">
        <f>FIND("Patent #",A106)+LEN("Patent #")</f>
        <v>#VALUE!</v>
      </c>
      <c r="O106" s="4" t="e">
        <f>FIND("Filing or 371 (c) date",A106)</f>
        <v>#VALUE!</v>
      </c>
      <c r="P106" s="4" t="e">
        <f>MID(A106,N106,O106-N106)</f>
        <v>#VALUE!</v>
      </c>
      <c r="Q106" s="4" t="e">
        <f t="shared" si="24"/>
        <v>#VALUE!</v>
      </c>
      <c r="R106" s="4" t="e">
        <f>CLEAN(SUBSTITUTE(MID(P106,1,FIND("open",P106)-1)," ",""))</f>
        <v>#VALUE!</v>
      </c>
      <c r="S106" s="4" t="e">
        <f>FIND("open_in_new",P106)+LEN("open_in_new")</f>
        <v>#VALUE!</v>
      </c>
      <c r="T106" s="4" t="e">
        <f>FIND("-",P106,S106)</f>
        <v>#VALUE!</v>
      </c>
      <c r="U106" s="4" t="e">
        <f>CLEAN(SUBSTITUTE(MID(P106,S106,T106-S106)," ",""))</f>
        <v>#VALUE!</v>
      </c>
      <c r="V106" s="4" t="e">
        <f>RIGHT(CLEAN(SUBSTITUTE(P106," ","")),10)</f>
        <v>#VALUE!</v>
      </c>
      <c r="W106" s="4" t="e">
        <f>FIND("Status",A106,K106)+LEN("Status")</f>
        <v>#VALUE!</v>
      </c>
      <c r="X106" s="4" t="e">
        <f>FIND("Application Data 
Documents &amp; Transactions",A106)</f>
        <v>#VALUE!</v>
      </c>
      <c r="Y106" s="4" t="e">
        <f>MID(A106,W106,(X106-11)-W106)</f>
        <v>#VALUE!</v>
      </c>
      <c r="Z106" s="4" t="e">
        <f t="shared" si="19"/>
        <v>#VALUE!</v>
      </c>
      <c r="AA106" s="4" t="e">
        <f>FIND("Earliest publication #",A106)+LEN("Earliest publication #
")</f>
        <v>#VALUE!</v>
      </c>
      <c r="AB106" s="4" t="e">
        <f>FIND("Earliest publication date",A106,AA106)</f>
        <v>#VALUE!</v>
      </c>
      <c r="AC106" s="4" t="e">
        <f>CLEAN(TRIM(MID(A106,AA106,AB106-AA106)))</f>
        <v>#VALUE!</v>
      </c>
      <c r="AD106" s="4" t="e">
        <f t="shared" si="20"/>
        <v>#VALUE!</v>
      </c>
      <c r="AE106" s="4" t="e">
        <f>FIND("Earliest publication date",A106,AA106)+LEN("Earliest publication date")</f>
        <v>#VALUE!</v>
      </c>
      <c r="AF106" s="4" t="e">
        <f>FIND("Assignee for publication",A106)</f>
        <v>#VALUE!</v>
      </c>
      <c r="AG106" s="4" t="e">
        <f>CLEAN(SUBSTITUTE(MID(A106,AE106,AF106-AE106)," ",""))</f>
        <v>#VALUE!</v>
      </c>
      <c r="AH106" s="4" t="e">
        <f>FIND("Entity status",A106)+LEN("Entity status")</f>
        <v>#VALUE!</v>
      </c>
      <c r="AI106" s="4" t="e">
        <f>FIND("Earliest publication #",A106,AH106)</f>
        <v>#VALUE!</v>
      </c>
      <c r="AJ106" s="4" t="e">
        <f>CLEAN(TRIM(MID(A106,AH106,AI106-AH106)))</f>
        <v>#VALUE!</v>
      </c>
      <c r="AK106" s="4" t="e">
        <f>FIND("Applicants",A106)+LEN("Applicants")</f>
        <v>#VALUE!</v>
      </c>
      <c r="AL106" s="4" t="e">
        <f>FIND("United States Patent and Trademark Office 
United States Patent and Trademark Office 
 Browse By Topic",A106,AK106)</f>
        <v>#VALUE!</v>
      </c>
      <c r="AM106" s="4" t="e">
        <f>TRIM(CLEAN(MID(A106,AK106,AL106-AK106)))</f>
        <v>#VALUE!</v>
      </c>
      <c r="AN106" s="4" t="e">
        <f>FIND("Assignee for publication",A106)+LEN("Assignee for publication")</f>
        <v>#VALUE!</v>
      </c>
      <c r="AO106" s="4" t="e">
        <f>FIND("Confirmation #",A106,AN106)</f>
        <v>#VALUE!</v>
      </c>
      <c r="AP106" s="4" t="e">
        <f>MID(A106,AN106,AO106-AN106)</f>
        <v>#VALUE!</v>
      </c>
      <c r="AQ106" s="4" t="e">
        <f>FIND("Inventors",A106)+LEN("Inventors")</f>
        <v>#VALUE!</v>
      </c>
      <c r="AR106" s="4" t="e">
        <f>FIND("Applicants",A106,AQ106)</f>
        <v>#VALUE!</v>
      </c>
      <c r="AS106" s="4" t="e">
        <f>FIND("Show all inventors",A106)</f>
        <v>#VALUE!</v>
      </c>
      <c r="AT106" s="4" t="str">
        <f>IFERROR(MID(A106,AS106,24),"")</f>
        <v/>
      </c>
      <c r="AU106" s="7" t="e">
        <f>CLEAN(TRIM(MID(A106,AQ106,AR106-AQ106)))</f>
        <v>#VALUE!</v>
      </c>
      <c r="BJ106" s="4">
        <f t="shared" si="26"/>
        <v>0</v>
      </c>
      <c r="BK106" s="4" t="str">
        <f t="shared" si="27"/>
        <v/>
      </c>
      <c r="BL106" s="4" t="e">
        <f t="shared" si="28"/>
        <v>#VALUE!</v>
      </c>
      <c r="BM106" s="4" t="e">
        <f t="shared" si="29"/>
        <v>#VALUE!</v>
      </c>
      <c r="BN106" s="7" t="e">
        <f t="shared" si="30"/>
        <v>#VALUE!</v>
      </c>
      <c r="BO106" s="4" t="e">
        <f t="shared" si="31"/>
        <v>#VALUE!</v>
      </c>
      <c r="BP106" s="4" t="e">
        <f t="shared" si="32"/>
        <v>#VALUE!</v>
      </c>
      <c r="BQ106" s="7" t="e">
        <f t="shared" si="33"/>
        <v>#VALUE!</v>
      </c>
    </row>
    <row r="107" spans="1:69" ht="15" customHeight="1" x14ac:dyDescent="0.3">
      <c r="A107" s="5"/>
      <c r="B107" s="5"/>
      <c r="C107" s="5"/>
      <c r="D107" s="5"/>
      <c r="F107" s="6" t="s">
        <v>17</v>
      </c>
      <c r="G107" s="4" t="e">
        <f t="shared" si="34"/>
        <v>#VALUE!</v>
      </c>
      <c r="H107" s="4" t="e">
        <f t="shared" si="35"/>
        <v>#VALUE!</v>
      </c>
      <c r="I107" s="4" t="str">
        <f t="shared" si="23"/>
        <v/>
      </c>
      <c r="J107" s="4" t="e">
        <f>CLEAN(SUBSTITUTE(MID(A107,G107,H107-G107)," ",""))</f>
        <v>#VALUE!</v>
      </c>
      <c r="K107" s="4" t="e">
        <f>FIND("Filing or 371 (c) date",A107)+LEN("Filing or 371 (c) date")</f>
        <v>#VALUE!</v>
      </c>
      <c r="L107" s="4" t="e">
        <f>FIND("Status",A107,K107)</f>
        <v>#VALUE!</v>
      </c>
      <c r="M107" s="4" t="e">
        <f>TRIM(CLEAN(MID(A107,K107,L107-K107)))</f>
        <v>#VALUE!</v>
      </c>
      <c r="N107" s="4" t="e">
        <f>FIND("Patent #",A107)+LEN("Patent #")</f>
        <v>#VALUE!</v>
      </c>
      <c r="O107" s="4" t="e">
        <f>FIND("Filing or 371 (c) date",A107)</f>
        <v>#VALUE!</v>
      </c>
      <c r="P107" s="4" t="e">
        <f>MID(A107,N107,O107-N107)</f>
        <v>#VALUE!</v>
      </c>
      <c r="Q107" s="4" t="e">
        <f t="shared" si="24"/>
        <v>#VALUE!</v>
      </c>
      <c r="R107" s="4" t="e">
        <f>CLEAN(SUBSTITUTE(MID(P107,1,FIND("open",P107)-1)," ",""))</f>
        <v>#VALUE!</v>
      </c>
      <c r="S107" s="4" t="e">
        <f>FIND("open_in_new",P107)+LEN("open_in_new")</f>
        <v>#VALUE!</v>
      </c>
      <c r="T107" s="4" t="e">
        <f>FIND("-",P107,S107)</f>
        <v>#VALUE!</v>
      </c>
      <c r="U107" s="4" t="e">
        <f>CLEAN(SUBSTITUTE(MID(P107,S107,T107-S107)," ",""))</f>
        <v>#VALUE!</v>
      </c>
      <c r="V107" s="4" t="e">
        <f>RIGHT(CLEAN(SUBSTITUTE(P107," ","")),10)</f>
        <v>#VALUE!</v>
      </c>
      <c r="W107" s="4" t="e">
        <f>FIND("Status",A107,K107)+LEN("Status")</f>
        <v>#VALUE!</v>
      </c>
      <c r="X107" s="4" t="e">
        <f>FIND("Application Data 
Documents &amp; Transactions",A107)</f>
        <v>#VALUE!</v>
      </c>
      <c r="Y107" s="4" t="e">
        <f>MID(A107,W107,(X107-11)-W107)</f>
        <v>#VALUE!</v>
      </c>
      <c r="Z107" s="4" t="e">
        <f t="shared" si="19"/>
        <v>#VALUE!</v>
      </c>
      <c r="AA107" s="4" t="e">
        <f>FIND("Earliest publication #",A107)+LEN("Earliest publication #
")</f>
        <v>#VALUE!</v>
      </c>
      <c r="AB107" s="4" t="e">
        <f>FIND("Earliest publication date",A107,AA107)</f>
        <v>#VALUE!</v>
      </c>
      <c r="AC107" s="4" t="e">
        <f>CLEAN(TRIM(MID(A107,AA107,AB107-AA107)))</f>
        <v>#VALUE!</v>
      </c>
      <c r="AD107" s="4" t="e">
        <f t="shared" si="20"/>
        <v>#VALUE!</v>
      </c>
      <c r="AE107" s="4" t="e">
        <f>FIND("Earliest publication date",A107,AA107)+LEN("Earliest publication date")</f>
        <v>#VALUE!</v>
      </c>
      <c r="AF107" s="4" t="e">
        <f>FIND("Assignee for publication",A107)</f>
        <v>#VALUE!</v>
      </c>
      <c r="AG107" s="4" t="e">
        <f>CLEAN(SUBSTITUTE(MID(A107,AE107,AF107-AE107)," ",""))</f>
        <v>#VALUE!</v>
      </c>
      <c r="AH107" s="4" t="e">
        <f>FIND("Entity status",A107)+LEN("Entity status")</f>
        <v>#VALUE!</v>
      </c>
      <c r="AI107" s="4" t="e">
        <f>FIND("Earliest publication #",A107,AH107)</f>
        <v>#VALUE!</v>
      </c>
      <c r="AJ107" s="4" t="e">
        <f>CLEAN(TRIM(MID(A107,AH107,AI107-AH107)))</f>
        <v>#VALUE!</v>
      </c>
      <c r="AK107" s="4" t="e">
        <f>FIND("Applicants",A107)+LEN("Applicants")</f>
        <v>#VALUE!</v>
      </c>
      <c r="AL107" s="4" t="e">
        <f>FIND("United States Patent and Trademark Office 
United States Patent and Trademark Office 
 Browse By Topic",A107,AK107)</f>
        <v>#VALUE!</v>
      </c>
      <c r="AM107" s="4" t="e">
        <f>TRIM(CLEAN(MID(A107,AK107,AL107-AK107)))</f>
        <v>#VALUE!</v>
      </c>
      <c r="AN107" s="4" t="e">
        <f>FIND("Assignee for publication",A107)+LEN("Assignee for publication")</f>
        <v>#VALUE!</v>
      </c>
      <c r="AO107" s="4" t="e">
        <f>FIND("Confirmation #",A107,AN107)</f>
        <v>#VALUE!</v>
      </c>
      <c r="AP107" s="4" t="e">
        <f>MID(A107,AN107,AO107-AN107)</f>
        <v>#VALUE!</v>
      </c>
      <c r="AQ107" s="4" t="e">
        <f>FIND("Inventors",A107)+LEN("Inventors")</f>
        <v>#VALUE!</v>
      </c>
      <c r="AR107" s="4" t="e">
        <f>FIND("Applicants",A107,AQ107)</f>
        <v>#VALUE!</v>
      </c>
      <c r="AS107" s="4" t="e">
        <f>FIND("Show all inventors",A107)</f>
        <v>#VALUE!</v>
      </c>
      <c r="AT107" s="4" t="str">
        <f>IFERROR(MID(A107,AS107,24),"")</f>
        <v/>
      </c>
      <c r="AU107" s="7" t="e">
        <f>CLEAN(TRIM(MID(A107,AQ107,AR107-AQ107)))</f>
        <v>#VALUE!</v>
      </c>
      <c r="BJ107" s="4">
        <f t="shared" si="26"/>
        <v>0</v>
      </c>
      <c r="BK107" s="4" t="str">
        <f t="shared" si="27"/>
        <v/>
      </c>
      <c r="BL107" s="4" t="e">
        <f t="shared" si="28"/>
        <v>#VALUE!</v>
      </c>
      <c r="BM107" s="4" t="e">
        <f t="shared" si="29"/>
        <v>#VALUE!</v>
      </c>
      <c r="BN107" s="7" t="e">
        <f t="shared" si="30"/>
        <v>#VALUE!</v>
      </c>
      <c r="BO107" s="4" t="e">
        <f t="shared" si="31"/>
        <v>#VALUE!</v>
      </c>
      <c r="BP107" s="4" t="e">
        <f t="shared" si="32"/>
        <v>#VALUE!</v>
      </c>
      <c r="BQ107" s="7" t="e">
        <f t="shared" si="33"/>
        <v>#VALUE!</v>
      </c>
    </row>
    <row r="108" spans="1:69" ht="15" customHeight="1" x14ac:dyDescent="0.3">
      <c r="A108" s="5"/>
      <c r="B108" s="5"/>
      <c r="C108" s="5"/>
      <c r="D108" s="5"/>
      <c r="F108" s="6" t="s">
        <v>17</v>
      </c>
      <c r="G108" s="4" t="e">
        <f t="shared" si="34"/>
        <v>#VALUE!</v>
      </c>
      <c r="H108" s="4" t="e">
        <f t="shared" si="35"/>
        <v>#VALUE!</v>
      </c>
      <c r="I108" s="4" t="str">
        <f t="shared" si="23"/>
        <v/>
      </c>
      <c r="J108" s="4" t="e">
        <f>CLEAN(SUBSTITUTE(MID(A108,G108,H108-G108)," ",""))</f>
        <v>#VALUE!</v>
      </c>
      <c r="K108" s="4" t="e">
        <f>FIND("Filing or 371 (c) date",A108)+LEN("Filing or 371 (c) date")</f>
        <v>#VALUE!</v>
      </c>
      <c r="L108" s="4" t="e">
        <f>FIND("Status",A108,K108)</f>
        <v>#VALUE!</v>
      </c>
      <c r="M108" s="4" t="e">
        <f>TRIM(CLEAN(MID(A108,K108,L108-K108)))</f>
        <v>#VALUE!</v>
      </c>
      <c r="N108" s="4" t="e">
        <f>FIND("Patent #",A108)+LEN("Patent #")</f>
        <v>#VALUE!</v>
      </c>
      <c r="O108" s="4" t="e">
        <f>FIND("Filing or 371 (c) date",A108)</f>
        <v>#VALUE!</v>
      </c>
      <c r="P108" s="4" t="e">
        <f>MID(A108,N108,O108-N108)</f>
        <v>#VALUE!</v>
      </c>
      <c r="Q108" s="4" t="e">
        <f t="shared" si="24"/>
        <v>#VALUE!</v>
      </c>
      <c r="R108" s="4" t="e">
        <f>CLEAN(SUBSTITUTE(MID(P108,1,FIND("open",P108)-1)," ",""))</f>
        <v>#VALUE!</v>
      </c>
      <c r="S108" s="4" t="e">
        <f>FIND("open_in_new",P108)+LEN("open_in_new")</f>
        <v>#VALUE!</v>
      </c>
      <c r="T108" s="4" t="e">
        <f>FIND("-",P108,S108)</f>
        <v>#VALUE!</v>
      </c>
      <c r="U108" s="4" t="e">
        <f>CLEAN(SUBSTITUTE(MID(P108,S108,T108-S108)," ",""))</f>
        <v>#VALUE!</v>
      </c>
      <c r="V108" s="4" t="e">
        <f>RIGHT(CLEAN(SUBSTITUTE(P108," ","")),10)</f>
        <v>#VALUE!</v>
      </c>
      <c r="W108" s="4" t="e">
        <f>FIND("Status",A108,K108)+LEN("Status")</f>
        <v>#VALUE!</v>
      </c>
      <c r="X108" s="4" t="e">
        <f>FIND("Application Data 
Documents &amp; Transactions",A108)</f>
        <v>#VALUE!</v>
      </c>
      <c r="Y108" s="4" t="e">
        <f>MID(A108,W108,(X108-11)-W108)</f>
        <v>#VALUE!</v>
      </c>
      <c r="Z108" s="4" t="e">
        <f t="shared" si="19"/>
        <v>#VALUE!</v>
      </c>
      <c r="AA108" s="4" t="e">
        <f>FIND("Earliest publication #",A108)+LEN("Earliest publication #
")</f>
        <v>#VALUE!</v>
      </c>
      <c r="AB108" s="4" t="e">
        <f>FIND("Earliest publication date",A108,AA108)</f>
        <v>#VALUE!</v>
      </c>
      <c r="AC108" s="4" t="e">
        <f>CLEAN(TRIM(MID(A108,AA108,AB108-AA108)))</f>
        <v>#VALUE!</v>
      </c>
      <c r="AD108" s="4" t="e">
        <f t="shared" si="20"/>
        <v>#VALUE!</v>
      </c>
      <c r="AE108" s="4" t="e">
        <f>FIND("Earliest publication date",A108,AA108)+LEN("Earliest publication date")</f>
        <v>#VALUE!</v>
      </c>
      <c r="AF108" s="4" t="e">
        <f>FIND("Assignee for publication",A108)</f>
        <v>#VALUE!</v>
      </c>
      <c r="AG108" s="4" t="e">
        <f>CLEAN(SUBSTITUTE(MID(A108,AE108,AF108-AE108)," ",""))</f>
        <v>#VALUE!</v>
      </c>
      <c r="AH108" s="4" t="e">
        <f>FIND("Entity status",A108)+LEN("Entity status")</f>
        <v>#VALUE!</v>
      </c>
      <c r="AI108" s="4" t="e">
        <f>FIND("Earliest publication #",A108,AH108)</f>
        <v>#VALUE!</v>
      </c>
      <c r="AJ108" s="4" t="e">
        <f>CLEAN(TRIM(MID(A108,AH108,AI108-AH108)))</f>
        <v>#VALUE!</v>
      </c>
      <c r="AK108" s="4" t="e">
        <f>FIND("Applicants",A108)+LEN("Applicants")</f>
        <v>#VALUE!</v>
      </c>
      <c r="AL108" s="4" t="e">
        <f>FIND("United States Patent and Trademark Office 
United States Patent and Trademark Office 
 Browse By Topic",A108,AK108)</f>
        <v>#VALUE!</v>
      </c>
      <c r="AM108" s="4" t="e">
        <f>TRIM(CLEAN(MID(A108,AK108,AL108-AK108)))</f>
        <v>#VALUE!</v>
      </c>
      <c r="AN108" s="4" t="e">
        <f>FIND("Assignee for publication",A108)+LEN("Assignee for publication")</f>
        <v>#VALUE!</v>
      </c>
      <c r="AO108" s="4" t="e">
        <f>FIND("Confirmation #",A108,AN108)</f>
        <v>#VALUE!</v>
      </c>
      <c r="AP108" s="4" t="e">
        <f>MID(A108,AN108,AO108-AN108)</f>
        <v>#VALUE!</v>
      </c>
      <c r="AQ108" s="4" t="e">
        <f>FIND("Inventors",A108)+LEN("Inventors")</f>
        <v>#VALUE!</v>
      </c>
      <c r="AR108" s="4" t="e">
        <f>FIND("Applicants",A108,AQ108)</f>
        <v>#VALUE!</v>
      </c>
      <c r="AS108" s="4" t="e">
        <f>FIND("Show all inventors",A108)</f>
        <v>#VALUE!</v>
      </c>
      <c r="AT108" s="4" t="str">
        <f>IFERROR(MID(A108,AS108,24),"")</f>
        <v/>
      </c>
      <c r="AU108" s="7" t="e">
        <f>CLEAN(TRIM(MID(A108,AQ108,AR108-AQ108)))</f>
        <v>#VALUE!</v>
      </c>
      <c r="BJ108" s="4">
        <f t="shared" si="26"/>
        <v>0</v>
      </c>
      <c r="BK108" s="4" t="str">
        <f t="shared" si="27"/>
        <v/>
      </c>
      <c r="BL108" s="4" t="e">
        <f t="shared" si="28"/>
        <v>#VALUE!</v>
      </c>
      <c r="BM108" s="4" t="e">
        <f t="shared" si="29"/>
        <v>#VALUE!</v>
      </c>
      <c r="BN108" s="7" t="e">
        <f t="shared" si="30"/>
        <v>#VALUE!</v>
      </c>
      <c r="BO108" s="4" t="e">
        <f t="shared" si="31"/>
        <v>#VALUE!</v>
      </c>
      <c r="BP108" s="4" t="e">
        <f t="shared" si="32"/>
        <v>#VALUE!</v>
      </c>
      <c r="BQ108" s="7" t="e">
        <f t="shared" si="33"/>
        <v>#VALUE!</v>
      </c>
    </row>
    <row r="109" spans="1:69" ht="15" customHeight="1" x14ac:dyDescent="0.3">
      <c r="A109" s="5"/>
      <c r="B109" s="5"/>
      <c r="C109" s="5"/>
      <c r="D109" s="5"/>
      <c r="F109" s="6" t="s">
        <v>17</v>
      </c>
      <c r="G109" s="4" t="e">
        <f t="shared" si="34"/>
        <v>#VALUE!</v>
      </c>
      <c r="H109" s="4" t="e">
        <f t="shared" si="35"/>
        <v>#VALUE!</v>
      </c>
      <c r="I109" s="4" t="str">
        <f t="shared" si="23"/>
        <v/>
      </c>
      <c r="J109" s="4" t="e">
        <f>CLEAN(SUBSTITUTE(MID(A109,G109,H109-G109)," ",""))</f>
        <v>#VALUE!</v>
      </c>
      <c r="K109" s="4" t="e">
        <f>FIND("Filing or 371 (c) date",A109)+LEN("Filing or 371 (c) date")</f>
        <v>#VALUE!</v>
      </c>
      <c r="L109" s="4" t="e">
        <f>FIND("Status",A109,K109)</f>
        <v>#VALUE!</v>
      </c>
      <c r="M109" s="4" t="e">
        <f>TRIM(CLEAN(MID(A109,K109,L109-K109)))</f>
        <v>#VALUE!</v>
      </c>
      <c r="N109" s="4" t="e">
        <f>FIND("Patent #",A109)+LEN("Patent #")</f>
        <v>#VALUE!</v>
      </c>
      <c r="O109" s="4" t="e">
        <f>FIND("Filing or 371 (c) date",A109)</f>
        <v>#VALUE!</v>
      </c>
      <c r="P109" s="4" t="e">
        <f>MID(A109,N109,O109-N109)</f>
        <v>#VALUE!</v>
      </c>
      <c r="Q109" s="4" t="e">
        <f t="shared" si="24"/>
        <v>#VALUE!</v>
      </c>
      <c r="R109" s="4" t="e">
        <f>CLEAN(SUBSTITUTE(MID(P109,1,FIND("open",P109)-1)," ",""))</f>
        <v>#VALUE!</v>
      </c>
      <c r="S109" s="4" t="e">
        <f>FIND("open_in_new",P109)+LEN("open_in_new")</f>
        <v>#VALUE!</v>
      </c>
      <c r="T109" s="4" t="e">
        <f>FIND("-",P109,S109)</f>
        <v>#VALUE!</v>
      </c>
      <c r="U109" s="4" t="e">
        <f>CLEAN(SUBSTITUTE(MID(P109,S109,T109-S109)," ",""))</f>
        <v>#VALUE!</v>
      </c>
      <c r="V109" s="4" t="e">
        <f>RIGHT(CLEAN(SUBSTITUTE(P109," ","")),10)</f>
        <v>#VALUE!</v>
      </c>
      <c r="W109" s="4" t="e">
        <f>FIND("Status",A109,K109)+LEN("Status")</f>
        <v>#VALUE!</v>
      </c>
      <c r="X109" s="4" t="e">
        <f>FIND("Application Data 
Documents &amp; Transactions",A109)</f>
        <v>#VALUE!</v>
      </c>
      <c r="Y109" s="4" t="e">
        <f>MID(A109,W109,(X109-11)-W109)</f>
        <v>#VALUE!</v>
      </c>
      <c r="Z109" s="4" t="e">
        <f t="shared" si="19"/>
        <v>#VALUE!</v>
      </c>
      <c r="AA109" s="4" t="e">
        <f>FIND("Earliest publication #",A109)+LEN("Earliest publication #
")</f>
        <v>#VALUE!</v>
      </c>
      <c r="AB109" s="4" t="e">
        <f>FIND("Earliest publication date",A109,AA109)</f>
        <v>#VALUE!</v>
      </c>
      <c r="AC109" s="4" t="e">
        <f>CLEAN(TRIM(MID(A109,AA109,AB109-AA109)))</f>
        <v>#VALUE!</v>
      </c>
      <c r="AD109" s="4" t="e">
        <f t="shared" si="20"/>
        <v>#VALUE!</v>
      </c>
      <c r="AE109" s="4" t="e">
        <f>FIND("Earliest publication date",A109,AA109)+LEN("Earliest publication date")</f>
        <v>#VALUE!</v>
      </c>
      <c r="AF109" s="4" t="e">
        <f>FIND("Assignee for publication",A109)</f>
        <v>#VALUE!</v>
      </c>
      <c r="AG109" s="4" t="e">
        <f>CLEAN(SUBSTITUTE(MID(A109,AE109,AF109-AE109)," ",""))</f>
        <v>#VALUE!</v>
      </c>
      <c r="AH109" s="4" t="e">
        <f>FIND("Entity status",A109)+LEN("Entity status")</f>
        <v>#VALUE!</v>
      </c>
      <c r="AI109" s="4" t="e">
        <f>FIND("Earliest publication #",A109,AH109)</f>
        <v>#VALUE!</v>
      </c>
      <c r="AJ109" s="4" t="e">
        <f>CLEAN(TRIM(MID(A109,AH109,AI109-AH109)))</f>
        <v>#VALUE!</v>
      </c>
      <c r="AK109" s="4" t="e">
        <f>FIND("Applicants",A109)+LEN("Applicants")</f>
        <v>#VALUE!</v>
      </c>
      <c r="AL109" s="4" t="e">
        <f>FIND("United States Patent and Trademark Office 
United States Patent and Trademark Office 
 Browse By Topic",A109,AK109)</f>
        <v>#VALUE!</v>
      </c>
      <c r="AM109" s="4" t="e">
        <f>TRIM(CLEAN(MID(A109,AK109,AL109-AK109)))</f>
        <v>#VALUE!</v>
      </c>
      <c r="AN109" s="4" t="e">
        <f>FIND("Assignee for publication",A109)+LEN("Assignee for publication")</f>
        <v>#VALUE!</v>
      </c>
      <c r="AO109" s="4" t="e">
        <f>FIND("Confirmation #",A109,AN109)</f>
        <v>#VALUE!</v>
      </c>
      <c r="AP109" s="4" t="e">
        <f>MID(A109,AN109,AO109-AN109)</f>
        <v>#VALUE!</v>
      </c>
      <c r="AQ109" s="4" t="e">
        <f>FIND("Inventors",A109)+LEN("Inventors")</f>
        <v>#VALUE!</v>
      </c>
      <c r="AR109" s="4" t="e">
        <f>FIND("Applicants",A109,AQ109)</f>
        <v>#VALUE!</v>
      </c>
      <c r="AS109" s="4" t="e">
        <f>FIND("Show all inventors",A109)</f>
        <v>#VALUE!</v>
      </c>
      <c r="AT109" s="4" t="str">
        <f>IFERROR(MID(A109,AS109,24),"")</f>
        <v/>
      </c>
      <c r="AU109" s="7" t="e">
        <f>CLEAN(TRIM(MID(A109,AQ109,AR109-AQ109)))</f>
        <v>#VALUE!</v>
      </c>
      <c r="BJ109" s="4">
        <f t="shared" si="26"/>
        <v>0</v>
      </c>
      <c r="BK109" s="4" t="str">
        <f t="shared" si="27"/>
        <v/>
      </c>
      <c r="BL109" s="4" t="e">
        <f t="shared" si="28"/>
        <v>#VALUE!</v>
      </c>
      <c r="BM109" s="4" t="e">
        <f t="shared" si="29"/>
        <v>#VALUE!</v>
      </c>
      <c r="BN109" s="7" t="e">
        <f t="shared" si="30"/>
        <v>#VALUE!</v>
      </c>
      <c r="BO109" s="4" t="e">
        <f t="shared" si="31"/>
        <v>#VALUE!</v>
      </c>
      <c r="BP109" s="4" t="e">
        <f t="shared" si="32"/>
        <v>#VALUE!</v>
      </c>
      <c r="BQ109" s="7" t="e">
        <f t="shared" si="33"/>
        <v>#VALUE!</v>
      </c>
    </row>
    <row r="110" spans="1:69" ht="15" customHeight="1" x14ac:dyDescent="0.3">
      <c r="A110" s="5"/>
      <c r="B110" s="5"/>
      <c r="C110" s="5"/>
      <c r="D110" s="5"/>
      <c r="F110" s="6" t="s">
        <v>17</v>
      </c>
      <c r="G110" s="4" t="e">
        <f t="shared" si="34"/>
        <v>#VALUE!</v>
      </c>
      <c r="H110" s="4" t="e">
        <f t="shared" si="35"/>
        <v>#VALUE!</v>
      </c>
      <c r="I110" s="4" t="str">
        <f t="shared" si="23"/>
        <v/>
      </c>
      <c r="J110" s="4" t="e">
        <f>CLEAN(SUBSTITUTE(MID(A110,G110,H110-G110)," ",""))</f>
        <v>#VALUE!</v>
      </c>
      <c r="K110" s="4" t="e">
        <f>FIND("Filing or 371 (c) date",A110)+LEN("Filing or 371 (c) date")</f>
        <v>#VALUE!</v>
      </c>
      <c r="L110" s="4" t="e">
        <f>FIND("Status",A110,K110)</f>
        <v>#VALUE!</v>
      </c>
      <c r="M110" s="4" t="e">
        <f>TRIM(CLEAN(MID(A110,K110,L110-K110)))</f>
        <v>#VALUE!</v>
      </c>
      <c r="N110" s="4" t="e">
        <f>FIND("Patent #",A110)+LEN("Patent #")</f>
        <v>#VALUE!</v>
      </c>
      <c r="O110" s="4" t="e">
        <f>FIND("Filing or 371 (c) date",A110)</f>
        <v>#VALUE!</v>
      </c>
      <c r="P110" s="4" t="e">
        <f>MID(A110,N110,O110-N110)</f>
        <v>#VALUE!</v>
      </c>
      <c r="Q110" s="4" t="e">
        <f t="shared" si="24"/>
        <v>#VALUE!</v>
      </c>
      <c r="R110" s="4" t="e">
        <f>CLEAN(SUBSTITUTE(MID(P110,1,FIND("open",P110)-1)," ",""))</f>
        <v>#VALUE!</v>
      </c>
      <c r="S110" s="4" t="e">
        <f>FIND("open_in_new",P110)+LEN("open_in_new")</f>
        <v>#VALUE!</v>
      </c>
      <c r="T110" s="4" t="e">
        <f>FIND("-",P110,S110)</f>
        <v>#VALUE!</v>
      </c>
      <c r="U110" s="4" t="e">
        <f>CLEAN(SUBSTITUTE(MID(P110,S110,T110-S110)," ",""))</f>
        <v>#VALUE!</v>
      </c>
      <c r="V110" s="4" t="e">
        <f>RIGHT(CLEAN(SUBSTITUTE(P110," ","")),10)</f>
        <v>#VALUE!</v>
      </c>
      <c r="W110" s="4" t="e">
        <f>FIND("Status",A110,K110)+LEN("Status")</f>
        <v>#VALUE!</v>
      </c>
      <c r="X110" s="4" t="e">
        <f>FIND("Application Data 
Documents &amp; Transactions",A110)</f>
        <v>#VALUE!</v>
      </c>
      <c r="Y110" s="4" t="e">
        <f>MID(A110,W110,(X110-11)-W110)</f>
        <v>#VALUE!</v>
      </c>
      <c r="Z110" s="4" t="e">
        <f t="shared" si="19"/>
        <v>#VALUE!</v>
      </c>
      <c r="AA110" s="4" t="e">
        <f>FIND("Earliest publication #",A110)+LEN("Earliest publication #
")</f>
        <v>#VALUE!</v>
      </c>
      <c r="AB110" s="4" t="e">
        <f>FIND("Earliest publication date",A110,AA110)</f>
        <v>#VALUE!</v>
      </c>
      <c r="AC110" s="4" t="e">
        <f>CLEAN(TRIM(MID(A110,AA110,AB110-AA110)))</f>
        <v>#VALUE!</v>
      </c>
      <c r="AD110" s="4" t="e">
        <f t="shared" si="20"/>
        <v>#VALUE!</v>
      </c>
      <c r="AE110" s="4" t="e">
        <f>FIND("Earliest publication date",A110,AA110)+LEN("Earliest publication date")</f>
        <v>#VALUE!</v>
      </c>
      <c r="AF110" s="4" t="e">
        <f>FIND("Assignee for publication",A110)</f>
        <v>#VALUE!</v>
      </c>
      <c r="AG110" s="4" t="e">
        <f>CLEAN(SUBSTITUTE(MID(A110,AE110,AF110-AE110)," ",""))</f>
        <v>#VALUE!</v>
      </c>
      <c r="AH110" s="4" t="e">
        <f>FIND("Entity status",A110)+LEN("Entity status")</f>
        <v>#VALUE!</v>
      </c>
      <c r="AI110" s="4" t="e">
        <f>FIND("Earliest publication #",A110,AH110)</f>
        <v>#VALUE!</v>
      </c>
      <c r="AJ110" s="4" t="e">
        <f>CLEAN(TRIM(MID(A110,AH110,AI110-AH110)))</f>
        <v>#VALUE!</v>
      </c>
      <c r="AK110" s="4" t="e">
        <f>FIND("Applicants",A110)+LEN("Applicants")</f>
        <v>#VALUE!</v>
      </c>
      <c r="AL110" s="4" t="e">
        <f>FIND("United States Patent and Trademark Office 
United States Patent and Trademark Office 
 Browse By Topic",A110,AK110)</f>
        <v>#VALUE!</v>
      </c>
      <c r="AM110" s="4" t="e">
        <f>TRIM(CLEAN(MID(A110,AK110,AL110-AK110)))</f>
        <v>#VALUE!</v>
      </c>
      <c r="AN110" s="4" t="e">
        <f>FIND("Assignee for publication",A110)+LEN("Assignee for publication")</f>
        <v>#VALUE!</v>
      </c>
      <c r="AO110" s="4" t="e">
        <f>FIND("Confirmation #",A110,AN110)</f>
        <v>#VALUE!</v>
      </c>
      <c r="AP110" s="4" t="e">
        <f>MID(A110,AN110,AO110-AN110)</f>
        <v>#VALUE!</v>
      </c>
      <c r="AQ110" s="4" t="e">
        <f>FIND("Inventors",A110)+LEN("Inventors")</f>
        <v>#VALUE!</v>
      </c>
      <c r="AR110" s="4" t="e">
        <f>FIND("Applicants",A110,AQ110)</f>
        <v>#VALUE!</v>
      </c>
      <c r="AS110" s="4" t="e">
        <f>FIND("Show all inventors",A110)</f>
        <v>#VALUE!</v>
      </c>
      <c r="AT110" s="4" t="str">
        <f>IFERROR(MID(A110,AS110,24),"")</f>
        <v/>
      </c>
      <c r="AU110" s="7" t="e">
        <f>CLEAN(TRIM(MID(A110,AQ110,AR110-AQ110)))</f>
        <v>#VALUE!</v>
      </c>
      <c r="BJ110" s="4">
        <f t="shared" si="26"/>
        <v>0</v>
      </c>
      <c r="BK110" s="4" t="str">
        <f t="shared" si="27"/>
        <v/>
      </c>
      <c r="BL110" s="4" t="e">
        <f t="shared" si="28"/>
        <v>#VALUE!</v>
      </c>
      <c r="BM110" s="4" t="e">
        <f t="shared" si="29"/>
        <v>#VALUE!</v>
      </c>
      <c r="BN110" s="7" t="e">
        <f t="shared" si="30"/>
        <v>#VALUE!</v>
      </c>
      <c r="BO110" s="4" t="e">
        <f t="shared" si="31"/>
        <v>#VALUE!</v>
      </c>
      <c r="BP110" s="4" t="e">
        <f t="shared" si="32"/>
        <v>#VALUE!</v>
      </c>
      <c r="BQ110" s="7" t="e">
        <f t="shared" si="33"/>
        <v>#VALUE!</v>
      </c>
    </row>
    <row r="111" spans="1:69" ht="15" customHeight="1" x14ac:dyDescent="0.3">
      <c r="A111" s="5"/>
      <c r="B111" s="5"/>
      <c r="C111" s="5"/>
      <c r="D111" s="5"/>
      <c r="F111" s="6" t="s">
        <v>17</v>
      </c>
      <c r="G111" s="4" t="e">
        <f t="shared" si="34"/>
        <v>#VALUE!</v>
      </c>
      <c r="H111" s="4" t="e">
        <f t="shared" si="35"/>
        <v>#VALUE!</v>
      </c>
      <c r="I111" s="4" t="str">
        <f t="shared" si="23"/>
        <v/>
      </c>
      <c r="J111" s="4" t="e">
        <f>CLEAN(SUBSTITUTE(MID(A111,G111,H111-G111)," ",""))</f>
        <v>#VALUE!</v>
      </c>
      <c r="K111" s="4" t="e">
        <f>FIND("Filing or 371 (c) date",A111)+LEN("Filing or 371 (c) date")</f>
        <v>#VALUE!</v>
      </c>
      <c r="L111" s="4" t="e">
        <f>FIND("Status",A111,K111)</f>
        <v>#VALUE!</v>
      </c>
      <c r="M111" s="4" t="e">
        <f>TRIM(CLEAN(MID(A111,K111,L111-K111)))</f>
        <v>#VALUE!</v>
      </c>
      <c r="N111" s="4" t="e">
        <f>FIND("Patent #",A111)+LEN("Patent #")</f>
        <v>#VALUE!</v>
      </c>
      <c r="O111" s="4" t="e">
        <f>FIND("Filing or 371 (c) date",A111)</f>
        <v>#VALUE!</v>
      </c>
      <c r="P111" s="4" t="e">
        <f>MID(A111,N111,O111-N111)</f>
        <v>#VALUE!</v>
      </c>
      <c r="Q111" s="4" t="e">
        <f t="shared" si="24"/>
        <v>#VALUE!</v>
      </c>
      <c r="R111" s="4" t="e">
        <f>CLEAN(SUBSTITUTE(MID(P111,1,FIND("open",P111)-1)," ",""))</f>
        <v>#VALUE!</v>
      </c>
      <c r="S111" s="4" t="e">
        <f>FIND("open_in_new",P111)+LEN("open_in_new")</f>
        <v>#VALUE!</v>
      </c>
      <c r="T111" s="4" t="e">
        <f>FIND("-",P111,S111)</f>
        <v>#VALUE!</v>
      </c>
      <c r="U111" s="4" t="e">
        <f>CLEAN(SUBSTITUTE(MID(P111,S111,T111-S111)," ",""))</f>
        <v>#VALUE!</v>
      </c>
      <c r="V111" s="4" t="e">
        <f>RIGHT(CLEAN(SUBSTITUTE(P111," ","")),10)</f>
        <v>#VALUE!</v>
      </c>
      <c r="W111" s="4" t="e">
        <f>FIND("Status",A111,K111)+LEN("Status")</f>
        <v>#VALUE!</v>
      </c>
      <c r="X111" s="4" t="e">
        <f>FIND("Application Data 
Documents &amp; Transactions",A111)</f>
        <v>#VALUE!</v>
      </c>
      <c r="Y111" s="4" t="e">
        <f>MID(A111,W111,(X111-11)-W111)</f>
        <v>#VALUE!</v>
      </c>
      <c r="Z111" s="4" t="e">
        <f t="shared" si="19"/>
        <v>#VALUE!</v>
      </c>
      <c r="AA111" s="4" t="e">
        <f>FIND("Earliest publication #",A111)+LEN("Earliest publication #
")</f>
        <v>#VALUE!</v>
      </c>
      <c r="AB111" s="4" t="e">
        <f>FIND("Earliest publication date",A111,AA111)</f>
        <v>#VALUE!</v>
      </c>
      <c r="AC111" s="4" t="e">
        <f>CLEAN(TRIM(MID(A111,AA111,AB111-AA111)))</f>
        <v>#VALUE!</v>
      </c>
      <c r="AD111" s="4" t="e">
        <f t="shared" si="20"/>
        <v>#VALUE!</v>
      </c>
      <c r="AE111" s="4" t="e">
        <f>FIND("Earliest publication date",A111,AA111)+LEN("Earliest publication date")</f>
        <v>#VALUE!</v>
      </c>
      <c r="AF111" s="4" t="e">
        <f>FIND("Assignee for publication",A111)</f>
        <v>#VALUE!</v>
      </c>
      <c r="AG111" s="4" t="e">
        <f>CLEAN(SUBSTITUTE(MID(A111,AE111,AF111-AE111)," ",""))</f>
        <v>#VALUE!</v>
      </c>
      <c r="AH111" s="4" t="e">
        <f>FIND("Entity status",A111)+LEN("Entity status")</f>
        <v>#VALUE!</v>
      </c>
      <c r="AI111" s="4" t="e">
        <f>FIND("Earliest publication #",A111,AH111)</f>
        <v>#VALUE!</v>
      </c>
      <c r="AJ111" s="4" t="e">
        <f>CLEAN(TRIM(MID(A111,AH111,AI111-AH111)))</f>
        <v>#VALUE!</v>
      </c>
      <c r="AK111" s="4" t="e">
        <f>FIND("Applicants",A111)+LEN("Applicants")</f>
        <v>#VALUE!</v>
      </c>
      <c r="AL111" s="4" t="e">
        <f>FIND("United States Patent and Trademark Office 
United States Patent and Trademark Office 
 Browse By Topic",A111,AK111)</f>
        <v>#VALUE!</v>
      </c>
      <c r="AM111" s="4" t="e">
        <f>TRIM(CLEAN(MID(A111,AK111,AL111-AK111)))</f>
        <v>#VALUE!</v>
      </c>
      <c r="AN111" s="4" t="e">
        <f>FIND("Assignee for publication",A111)+LEN("Assignee for publication")</f>
        <v>#VALUE!</v>
      </c>
      <c r="AO111" s="4" t="e">
        <f>FIND("Confirmation #",A111,AN111)</f>
        <v>#VALUE!</v>
      </c>
      <c r="AP111" s="4" t="e">
        <f>MID(A111,AN111,AO111-AN111)</f>
        <v>#VALUE!</v>
      </c>
      <c r="AQ111" s="4" t="e">
        <f>FIND("Inventors",A111)+LEN("Inventors")</f>
        <v>#VALUE!</v>
      </c>
      <c r="AR111" s="4" t="e">
        <f>FIND("Applicants",A111,AQ111)</f>
        <v>#VALUE!</v>
      </c>
      <c r="AS111" s="4" t="e">
        <f>FIND("Show all inventors",A111)</f>
        <v>#VALUE!</v>
      </c>
      <c r="AT111" s="4" t="str">
        <f>IFERROR(MID(A111,AS111,24),"")</f>
        <v/>
      </c>
      <c r="AU111" s="7" t="e">
        <f>CLEAN(TRIM(MID(A111,AQ111,AR111-AQ111)))</f>
        <v>#VALUE!</v>
      </c>
      <c r="BJ111" s="4">
        <f t="shared" si="26"/>
        <v>0</v>
      </c>
      <c r="BK111" s="4" t="str">
        <f t="shared" si="27"/>
        <v/>
      </c>
      <c r="BL111" s="4" t="e">
        <f t="shared" si="28"/>
        <v>#VALUE!</v>
      </c>
      <c r="BM111" s="4" t="e">
        <f t="shared" si="29"/>
        <v>#VALUE!</v>
      </c>
      <c r="BN111" s="7" t="e">
        <f t="shared" si="30"/>
        <v>#VALUE!</v>
      </c>
      <c r="BO111" s="4" t="e">
        <f t="shared" si="31"/>
        <v>#VALUE!</v>
      </c>
      <c r="BP111" s="4" t="e">
        <f t="shared" si="32"/>
        <v>#VALUE!</v>
      </c>
      <c r="BQ111" s="7" t="e">
        <f t="shared" si="33"/>
        <v>#VALUE!</v>
      </c>
    </row>
    <row r="112" spans="1:69" ht="15" customHeight="1" x14ac:dyDescent="0.3">
      <c r="A112" s="5"/>
      <c r="B112" s="5"/>
      <c r="C112" s="5"/>
      <c r="D112" s="5"/>
      <c r="F112" s="6" t="s">
        <v>17</v>
      </c>
      <c r="G112" s="4" t="e">
        <f t="shared" si="34"/>
        <v>#VALUE!</v>
      </c>
      <c r="H112" s="4" t="e">
        <f t="shared" si="35"/>
        <v>#VALUE!</v>
      </c>
      <c r="I112" s="4" t="str">
        <f t="shared" si="23"/>
        <v/>
      </c>
      <c r="J112" s="4" t="e">
        <f>CLEAN(SUBSTITUTE(MID(A112,G112,H112-G112)," ",""))</f>
        <v>#VALUE!</v>
      </c>
      <c r="K112" s="4" t="e">
        <f>FIND("Filing or 371 (c) date",A112)+LEN("Filing or 371 (c) date")</f>
        <v>#VALUE!</v>
      </c>
      <c r="L112" s="4" t="e">
        <f>FIND("Status",A112,K112)</f>
        <v>#VALUE!</v>
      </c>
      <c r="M112" s="4" t="e">
        <f>TRIM(CLEAN(MID(A112,K112,L112-K112)))</f>
        <v>#VALUE!</v>
      </c>
      <c r="N112" s="4" t="e">
        <f>FIND("Patent #",A112)+LEN("Patent #")</f>
        <v>#VALUE!</v>
      </c>
      <c r="O112" s="4" t="e">
        <f>FIND("Filing or 371 (c) date",A112)</f>
        <v>#VALUE!</v>
      </c>
      <c r="P112" s="4" t="e">
        <f>MID(A112,N112,O112-N112)</f>
        <v>#VALUE!</v>
      </c>
      <c r="Q112" s="4" t="e">
        <f t="shared" si="24"/>
        <v>#VALUE!</v>
      </c>
      <c r="R112" s="4" t="e">
        <f>CLEAN(SUBSTITUTE(MID(P112,1,FIND("open",P112)-1)," ",""))</f>
        <v>#VALUE!</v>
      </c>
      <c r="S112" s="4" t="e">
        <f>FIND("open_in_new",P112)+LEN("open_in_new")</f>
        <v>#VALUE!</v>
      </c>
      <c r="T112" s="4" t="e">
        <f>FIND("-",P112,S112)</f>
        <v>#VALUE!</v>
      </c>
      <c r="U112" s="4" t="e">
        <f>CLEAN(SUBSTITUTE(MID(P112,S112,T112-S112)," ",""))</f>
        <v>#VALUE!</v>
      </c>
      <c r="V112" s="4" t="e">
        <f>RIGHT(CLEAN(SUBSTITUTE(P112," ","")),10)</f>
        <v>#VALUE!</v>
      </c>
      <c r="W112" s="4" t="e">
        <f>FIND("Status",A112,K112)+LEN("Status")</f>
        <v>#VALUE!</v>
      </c>
      <c r="X112" s="4" t="e">
        <f>FIND("Application Data 
Documents &amp; Transactions",A112)</f>
        <v>#VALUE!</v>
      </c>
      <c r="Y112" s="4" t="e">
        <f>MID(A112,W112,(X112-11)-W112)</f>
        <v>#VALUE!</v>
      </c>
      <c r="Z112" s="4" t="e">
        <f t="shared" si="19"/>
        <v>#VALUE!</v>
      </c>
      <c r="AA112" s="4" t="e">
        <f>FIND("Earliest publication #",A112)+LEN("Earliest publication #
")</f>
        <v>#VALUE!</v>
      </c>
      <c r="AB112" s="4" t="e">
        <f>FIND("Earliest publication date",A112,AA112)</f>
        <v>#VALUE!</v>
      </c>
      <c r="AC112" s="4" t="e">
        <f>CLEAN(TRIM(MID(A112,AA112,AB112-AA112)))</f>
        <v>#VALUE!</v>
      </c>
      <c r="AD112" s="4" t="e">
        <f t="shared" si="20"/>
        <v>#VALUE!</v>
      </c>
      <c r="AE112" s="4" t="e">
        <f>FIND("Earliest publication date",A112,AA112)+LEN("Earliest publication date")</f>
        <v>#VALUE!</v>
      </c>
      <c r="AF112" s="4" t="e">
        <f>FIND("Assignee for publication",A112)</f>
        <v>#VALUE!</v>
      </c>
      <c r="AG112" s="4" t="e">
        <f>CLEAN(SUBSTITUTE(MID(A112,AE112,AF112-AE112)," ",""))</f>
        <v>#VALUE!</v>
      </c>
      <c r="AH112" s="4" t="e">
        <f>FIND("Entity status",A112)+LEN("Entity status")</f>
        <v>#VALUE!</v>
      </c>
      <c r="AI112" s="4" t="e">
        <f>FIND("Earliest publication #",A112,AH112)</f>
        <v>#VALUE!</v>
      </c>
      <c r="AJ112" s="4" t="e">
        <f>CLEAN(TRIM(MID(A112,AH112,AI112-AH112)))</f>
        <v>#VALUE!</v>
      </c>
      <c r="AK112" s="4" t="e">
        <f>FIND("Applicants",A112)+LEN("Applicants")</f>
        <v>#VALUE!</v>
      </c>
      <c r="AL112" s="4" t="e">
        <f>FIND("United States Patent and Trademark Office 
United States Patent and Trademark Office 
 Browse By Topic",A112,AK112)</f>
        <v>#VALUE!</v>
      </c>
      <c r="AM112" s="4" t="e">
        <f>TRIM(CLEAN(MID(A112,AK112,AL112-AK112)))</f>
        <v>#VALUE!</v>
      </c>
      <c r="AN112" s="4" t="e">
        <f>FIND("Assignee for publication",A112)+LEN("Assignee for publication")</f>
        <v>#VALUE!</v>
      </c>
      <c r="AO112" s="4" t="e">
        <f>FIND("Confirmation #",A112,AN112)</f>
        <v>#VALUE!</v>
      </c>
      <c r="AP112" s="4" t="e">
        <f>MID(A112,AN112,AO112-AN112)</f>
        <v>#VALUE!</v>
      </c>
      <c r="AQ112" s="4" t="e">
        <f>FIND("Inventors",A112)+LEN("Inventors")</f>
        <v>#VALUE!</v>
      </c>
      <c r="AR112" s="4" t="e">
        <f>FIND("Applicants",A112,AQ112)</f>
        <v>#VALUE!</v>
      </c>
      <c r="AS112" s="4" t="e">
        <f>FIND("Show all inventors",A112)</f>
        <v>#VALUE!</v>
      </c>
      <c r="AT112" s="4" t="str">
        <f>IFERROR(MID(A112,AS112,24),"")</f>
        <v/>
      </c>
      <c r="AU112" s="7" t="e">
        <f>CLEAN(TRIM(MID(A112,AQ112,AR112-AQ112)))</f>
        <v>#VALUE!</v>
      </c>
      <c r="BJ112" s="4">
        <f t="shared" si="26"/>
        <v>0</v>
      </c>
      <c r="BK112" s="4" t="str">
        <f t="shared" si="27"/>
        <v/>
      </c>
      <c r="BL112" s="4" t="e">
        <f t="shared" si="28"/>
        <v>#VALUE!</v>
      </c>
      <c r="BM112" s="4" t="e">
        <f t="shared" si="29"/>
        <v>#VALUE!</v>
      </c>
      <c r="BN112" s="7" t="e">
        <f t="shared" si="30"/>
        <v>#VALUE!</v>
      </c>
      <c r="BO112" s="4" t="e">
        <f t="shared" si="31"/>
        <v>#VALUE!</v>
      </c>
      <c r="BP112" s="4" t="e">
        <f t="shared" si="32"/>
        <v>#VALUE!</v>
      </c>
      <c r="BQ112" s="7" t="e">
        <f t="shared" si="33"/>
        <v>#VALUE!</v>
      </c>
    </row>
    <row r="113" spans="1:69" ht="15" customHeight="1" x14ac:dyDescent="0.3">
      <c r="A113" s="5"/>
      <c r="B113" s="5"/>
      <c r="C113" s="5"/>
      <c r="D113" s="5"/>
      <c r="F113" s="6" t="s">
        <v>17</v>
      </c>
      <c r="G113" s="4" t="e">
        <f t="shared" si="34"/>
        <v>#VALUE!</v>
      </c>
      <c r="H113" s="4" t="e">
        <f t="shared" si="35"/>
        <v>#VALUE!</v>
      </c>
      <c r="I113" s="4" t="str">
        <f t="shared" si="23"/>
        <v/>
      </c>
      <c r="J113" s="4" t="e">
        <f>CLEAN(SUBSTITUTE(MID(A113,G113,H113-G113)," ",""))</f>
        <v>#VALUE!</v>
      </c>
      <c r="K113" s="4" t="e">
        <f>FIND("Filing or 371 (c) date",A113)+LEN("Filing or 371 (c) date")</f>
        <v>#VALUE!</v>
      </c>
      <c r="L113" s="4" t="e">
        <f>FIND("Status",A113,K113)</f>
        <v>#VALUE!</v>
      </c>
      <c r="M113" s="4" t="e">
        <f>TRIM(CLEAN(MID(A113,K113,L113-K113)))</f>
        <v>#VALUE!</v>
      </c>
      <c r="N113" s="4" t="e">
        <f>FIND("Patent #",A113)+LEN("Patent #")</f>
        <v>#VALUE!</v>
      </c>
      <c r="O113" s="4" t="e">
        <f>FIND("Filing or 371 (c) date",A113)</f>
        <v>#VALUE!</v>
      </c>
      <c r="P113" s="4" t="e">
        <f>MID(A113,N113,O113-N113)</f>
        <v>#VALUE!</v>
      </c>
      <c r="Q113" s="4" t="e">
        <f t="shared" si="24"/>
        <v>#VALUE!</v>
      </c>
      <c r="R113" s="4" t="e">
        <f>CLEAN(SUBSTITUTE(MID(P113,1,FIND("open",P113)-1)," ",""))</f>
        <v>#VALUE!</v>
      </c>
      <c r="S113" s="4" t="e">
        <f>FIND("open_in_new",P113)+LEN("open_in_new")</f>
        <v>#VALUE!</v>
      </c>
      <c r="T113" s="4" t="e">
        <f>FIND("-",P113,S113)</f>
        <v>#VALUE!</v>
      </c>
      <c r="U113" s="4" t="e">
        <f>CLEAN(SUBSTITUTE(MID(P113,S113,T113-S113)," ",""))</f>
        <v>#VALUE!</v>
      </c>
      <c r="V113" s="4" t="e">
        <f>RIGHT(CLEAN(SUBSTITUTE(P113," ","")),10)</f>
        <v>#VALUE!</v>
      </c>
      <c r="W113" s="4" t="e">
        <f>FIND("Status",A113,K113)+LEN("Status")</f>
        <v>#VALUE!</v>
      </c>
      <c r="X113" s="4" t="e">
        <f>FIND("Application Data 
Documents &amp; Transactions",A113)</f>
        <v>#VALUE!</v>
      </c>
      <c r="Y113" s="4" t="e">
        <f>MID(A113,W113,(X113-11)-W113)</f>
        <v>#VALUE!</v>
      </c>
      <c r="Z113" s="4" t="e">
        <f t="shared" si="19"/>
        <v>#VALUE!</v>
      </c>
      <c r="AA113" s="4" t="e">
        <f>FIND("Earliest publication #",A113)+LEN("Earliest publication #
")</f>
        <v>#VALUE!</v>
      </c>
      <c r="AB113" s="4" t="e">
        <f>FIND("Earliest publication date",A113,AA113)</f>
        <v>#VALUE!</v>
      </c>
      <c r="AC113" s="4" t="e">
        <f>CLEAN(TRIM(MID(A113,AA113,AB113-AA113)))</f>
        <v>#VALUE!</v>
      </c>
      <c r="AD113" s="4" t="e">
        <f t="shared" si="20"/>
        <v>#VALUE!</v>
      </c>
      <c r="AE113" s="4" t="e">
        <f>FIND("Earliest publication date",A113,AA113)+LEN("Earliest publication date")</f>
        <v>#VALUE!</v>
      </c>
      <c r="AF113" s="4" t="e">
        <f>FIND("Assignee for publication",A113)</f>
        <v>#VALUE!</v>
      </c>
      <c r="AG113" s="4" t="e">
        <f>CLEAN(SUBSTITUTE(MID(A113,AE113,AF113-AE113)," ",""))</f>
        <v>#VALUE!</v>
      </c>
      <c r="AH113" s="4" t="e">
        <f>FIND("Entity status",A113)+LEN("Entity status")</f>
        <v>#VALUE!</v>
      </c>
      <c r="AI113" s="4" t="e">
        <f>FIND("Earliest publication #",A113,AH113)</f>
        <v>#VALUE!</v>
      </c>
      <c r="AJ113" s="4" t="e">
        <f>CLEAN(TRIM(MID(A113,AH113,AI113-AH113)))</f>
        <v>#VALUE!</v>
      </c>
      <c r="AK113" s="4" t="e">
        <f>FIND("Applicants",A113)+LEN("Applicants")</f>
        <v>#VALUE!</v>
      </c>
      <c r="AL113" s="4" t="e">
        <f>FIND("United States Patent and Trademark Office 
United States Patent and Trademark Office 
 Browse By Topic",A113,AK113)</f>
        <v>#VALUE!</v>
      </c>
      <c r="AM113" s="4" t="e">
        <f>TRIM(CLEAN(MID(A113,AK113,AL113-AK113)))</f>
        <v>#VALUE!</v>
      </c>
      <c r="AN113" s="4" t="e">
        <f>FIND("Assignee for publication",A113)+LEN("Assignee for publication")</f>
        <v>#VALUE!</v>
      </c>
      <c r="AO113" s="4" t="e">
        <f>FIND("Confirmation #",A113,AN113)</f>
        <v>#VALUE!</v>
      </c>
      <c r="AP113" s="4" t="e">
        <f>MID(A113,AN113,AO113-AN113)</f>
        <v>#VALUE!</v>
      </c>
      <c r="AQ113" s="4" t="e">
        <f>FIND("Inventors",A113)+LEN("Inventors")</f>
        <v>#VALUE!</v>
      </c>
      <c r="AR113" s="4" t="e">
        <f>FIND("Applicants",A113,AQ113)</f>
        <v>#VALUE!</v>
      </c>
      <c r="AS113" s="4" t="e">
        <f>FIND("Show all inventors",A113)</f>
        <v>#VALUE!</v>
      </c>
      <c r="AT113" s="4" t="str">
        <f>IFERROR(MID(A113,AS113,24),"")</f>
        <v/>
      </c>
      <c r="AU113" s="7" t="e">
        <f>CLEAN(TRIM(MID(A113,AQ113,AR113-AQ113)))</f>
        <v>#VALUE!</v>
      </c>
      <c r="BJ113" s="4">
        <f t="shared" si="26"/>
        <v>0</v>
      </c>
      <c r="BK113" s="4" t="str">
        <f t="shared" si="27"/>
        <v/>
      </c>
      <c r="BL113" s="4" t="e">
        <f t="shared" si="28"/>
        <v>#VALUE!</v>
      </c>
      <c r="BM113" s="4" t="e">
        <f t="shared" si="29"/>
        <v>#VALUE!</v>
      </c>
      <c r="BN113" s="7" t="e">
        <f t="shared" si="30"/>
        <v>#VALUE!</v>
      </c>
      <c r="BO113" s="4" t="e">
        <f t="shared" si="31"/>
        <v>#VALUE!</v>
      </c>
      <c r="BP113" s="4" t="e">
        <f t="shared" si="32"/>
        <v>#VALUE!</v>
      </c>
      <c r="BQ113" s="7" t="e">
        <f t="shared" si="33"/>
        <v>#VALUE!</v>
      </c>
    </row>
    <row r="114" spans="1:69" ht="15" customHeight="1" x14ac:dyDescent="0.3">
      <c r="A114" s="5"/>
      <c r="B114" s="5"/>
      <c r="C114" s="5"/>
      <c r="D114" s="5"/>
      <c r="F114" s="6" t="s">
        <v>17</v>
      </c>
      <c r="G114" s="4" t="e">
        <f t="shared" si="34"/>
        <v>#VALUE!</v>
      </c>
      <c r="H114" s="4" t="e">
        <f t="shared" si="35"/>
        <v>#VALUE!</v>
      </c>
      <c r="I114" s="4" t="str">
        <f t="shared" si="23"/>
        <v/>
      </c>
      <c r="J114" s="4" t="e">
        <f>CLEAN(SUBSTITUTE(MID(A114,G114,H114-G114)," ",""))</f>
        <v>#VALUE!</v>
      </c>
      <c r="K114" s="4" t="e">
        <f>FIND("Filing or 371 (c) date",A114)+LEN("Filing or 371 (c) date")</f>
        <v>#VALUE!</v>
      </c>
      <c r="L114" s="4" t="e">
        <f>FIND("Status",A114,K114)</f>
        <v>#VALUE!</v>
      </c>
      <c r="M114" s="4" t="e">
        <f>TRIM(CLEAN(MID(A114,K114,L114-K114)))</f>
        <v>#VALUE!</v>
      </c>
      <c r="N114" s="4" t="e">
        <f>FIND("Patent #",A114)+LEN("Patent #")</f>
        <v>#VALUE!</v>
      </c>
      <c r="O114" s="4" t="e">
        <f>FIND("Filing or 371 (c) date",A114)</f>
        <v>#VALUE!</v>
      </c>
      <c r="P114" s="4" t="e">
        <f>MID(A114,N114,O114-N114)</f>
        <v>#VALUE!</v>
      </c>
      <c r="Q114" s="4" t="e">
        <f t="shared" si="24"/>
        <v>#VALUE!</v>
      </c>
      <c r="R114" s="4" t="e">
        <f>CLEAN(SUBSTITUTE(MID(P114,1,FIND("open",P114)-1)," ",""))</f>
        <v>#VALUE!</v>
      </c>
      <c r="S114" s="4" t="e">
        <f>FIND("open_in_new",P114)+LEN("open_in_new")</f>
        <v>#VALUE!</v>
      </c>
      <c r="T114" s="4" t="e">
        <f>FIND("-",P114,S114)</f>
        <v>#VALUE!</v>
      </c>
      <c r="U114" s="4" t="e">
        <f>CLEAN(SUBSTITUTE(MID(P114,S114,T114-S114)," ",""))</f>
        <v>#VALUE!</v>
      </c>
      <c r="V114" s="4" t="e">
        <f>RIGHT(CLEAN(SUBSTITUTE(P114," ","")),10)</f>
        <v>#VALUE!</v>
      </c>
      <c r="W114" s="4" t="e">
        <f>FIND("Status",A114,K114)+LEN("Status")</f>
        <v>#VALUE!</v>
      </c>
      <c r="X114" s="4" t="e">
        <f>FIND("Application Data 
Documents &amp; Transactions",A114)</f>
        <v>#VALUE!</v>
      </c>
      <c r="Y114" s="4" t="e">
        <f>MID(A114,W114,(X114-11)-W114)</f>
        <v>#VALUE!</v>
      </c>
      <c r="Z114" s="4" t="e">
        <f t="shared" si="19"/>
        <v>#VALUE!</v>
      </c>
      <c r="AA114" s="4" t="e">
        <f>FIND("Earliest publication #",A114)+LEN("Earliest publication #
")</f>
        <v>#VALUE!</v>
      </c>
      <c r="AB114" s="4" t="e">
        <f>FIND("Earliest publication date",A114,AA114)</f>
        <v>#VALUE!</v>
      </c>
      <c r="AC114" s="4" t="e">
        <f>CLEAN(TRIM(MID(A114,AA114,AB114-AA114)))</f>
        <v>#VALUE!</v>
      </c>
      <c r="AD114" s="4" t="e">
        <f t="shared" si="20"/>
        <v>#VALUE!</v>
      </c>
      <c r="AE114" s="4" t="e">
        <f>FIND("Earliest publication date",A114,AA114)+LEN("Earliest publication date")</f>
        <v>#VALUE!</v>
      </c>
      <c r="AF114" s="4" t="e">
        <f>FIND("Assignee for publication",A114)</f>
        <v>#VALUE!</v>
      </c>
      <c r="AG114" s="4" t="e">
        <f>CLEAN(SUBSTITUTE(MID(A114,AE114,AF114-AE114)," ",""))</f>
        <v>#VALUE!</v>
      </c>
      <c r="AH114" s="4" t="e">
        <f>FIND("Entity status",A114)+LEN("Entity status")</f>
        <v>#VALUE!</v>
      </c>
      <c r="AI114" s="4" t="e">
        <f>FIND("Earliest publication #",A114,AH114)</f>
        <v>#VALUE!</v>
      </c>
      <c r="AJ114" s="4" t="e">
        <f>CLEAN(TRIM(MID(A114,AH114,AI114-AH114)))</f>
        <v>#VALUE!</v>
      </c>
      <c r="AK114" s="4" t="e">
        <f>FIND("Applicants",A114)+LEN("Applicants")</f>
        <v>#VALUE!</v>
      </c>
      <c r="AL114" s="4" t="e">
        <f>FIND("United States Patent and Trademark Office 
United States Patent and Trademark Office 
 Browse By Topic",A114,AK114)</f>
        <v>#VALUE!</v>
      </c>
      <c r="AM114" s="4" t="e">
        <f>TRIM(CLEAN(MID(A114,AK114,AL114-AK114)))</f>
        <v>#VALUE!</v>
      </c>
      <c r="AN114" s="4" t="e">
        <f>FIND("Assignee for publication",A114)+LEN("Assignee for publication")</f>
        <v>#VALUE!</v>
      </c>
      <c r="AO114" s="4" t="e">
        <f>FIND("Confirmation #",A114,AN114)</f>
        <v>#VALUE!</v>
      </c>
      <c r="AP114" s="4" t="e">
        <f>MID(A114,AN114,AO114-AN114)</f>
        <v>#VALUE!</v>
      </c>
      <c r="AQ114" s="4" t="e">
        <f>FIND("Inventors",A114)+LEN("Inventors")</f>
        <v>#VALUE!</v>
      </c>
      <c r="AR114" s="4" t="e">
        <f>FIND("Applicants",A114,AQ114)</f>
        <v>#VALUE!</v>
      </c>
      <c r="AS114" s="4" t="e">
        <f>FIND("Show all inventors",A114)</f>
        <v>#VALUE!</v>
      </c>
      <c r="AT114" s="4" t="str">
        <f>IFERROR(MID(A114,AS114,24),"")</f>
        <v/>
      </c>
      <c r="AU114" s="7" t="e">
        <f>CLEAN(TRIM(MID(A114,AQ114,AR114-AQ114)))</f>
        <v>#VALUE!</v>
      </c>
      <c r="BJ114" s="4">
        <f t="shared" si="26"/>
        <v>0</v>
      </c>
      <c r="BK114" s="4" t="str">
        <f t="shared" si="27"/>
        <v/>
      </c>
      <c r="BL114" s="4" t="e">
        <f t="shared" si="28"/>
        <v>#VALUE!</v>
      </c>
      <c r="BM114" s="4" t="e">
        <f t="shared" si="29"/>
        <v>#VALUE!</v>
      </c>
      <c r="BN114" s="7" t="e">
        <f t="shared" si="30"/>
        <v>#VALUE!</v>
      </c>
      <c r="BO114" s="4" t="e">
        <f t="shared" si="31"/>
        <v>#VALUE!</v>
      </c>
      <c r="BP114" s="4" t="e">
        <f t="shared" si="32"/>
        <v>#VALUE!</v>
      </c>
      <c r="BQ114" s="7" t="e">
        <f t="shared" si="33"/>
        <v>#VALUE!</v>
      </c>
    </row>
    <row r="115" spans="1:69" ht="15" customHeight="1" x14ac:dyDescent="0.3">
      <c r="A115" s="5"/>
      <c r="B115" s="5"/>
      <c r="C115" s="5"/>
      <c r="D115" s="5"/>
      <c r="F115" s="6" t="s">
        <v>17</v>
      </c>
      <c r="G115" s="4" t="e">
        <f t="shared" si="34"/>
        <v>#VALUE!</v>
      </c>
      <c r="H115" s="4" t="e">
        <f t="shared" si="35"/>
        <v>#VALUE!</v>
      </c>
      <c r="I115" s="4" t="str">
        <f t="shared" si="23"/>
        <v/>
      </c>
      <c r="J115" s="4" t="e">
        <f>CLEAN(SUBSTITUTE(MID(A115,G115,H115-G115)," ",""))</f>
        <v>#VALUE!</v>
      </c>
      <c r="K115" s="4" t="e">
        <f>FIND("Filing or 371 (c) date",A115)+LEN("Filing or 371 (c) date")</f>
        <v>#VALUE!</v>
      </c>
      <c r="L115" s="4" t="e">
        <f>FIND("Status",A115,K115)</f>
        <v>#VALUE!</v>
      </c>
      <c r="M115" s="4" t="e">
        <f>TRIM(CLEAN(MID(A115,K115,L115-K115)))</f>
        <v>#VALUE!</v>
      </c>
      <c r="N115" s="4" t="e">
        <f>FIND("Patent #",A115)+LEN("Patent #")</f>
        <v>#VALUE!</v>
      </c>
      <c r="O115" s="4" t="e">
        <f>FIND("Filing or 371 (c) date",A115)</f>
        <v>#VALUE!</v>
      </c>
      <c r="P115" s="4" t="e">
        <f>MID(A115,N115,O115-N115)</f>
        <v>#VALUE!</v>
      </c>
      <c r="Q115" s="4" t="e">
        <f t="shared" si="24"/>
        <v>#VALUE!</v>
      </c>
      <c r="R115" s="4" t="e">
        <f>CLEAN(SUBSTITUTE(MID(P115,1,FIND("open",P115)-1)," ",""))</f>
        <v>#VALUE!</v>
      </c>
      <c r="S115" s="4" t="e">
        <f>FIND("open_in_new",P115)+LEN("open_in_new")</f>
        <v>#VALUE!</v>
      </c>
      <c r="T115" s="4" t="e">
        <f>FIND("-",P115,S115)</f>
        <v>#VALUE!</v>
      </c>
      <c r="U115" s="4" t="e">
        <f>CLEAN(SUBSTITUTE(MID(P115,S115,T115-S115)," ",""))</f>
        <v>#VALUE!</v>
      </c>
      <c r="V115" s="4" t="e">
        <f>RIGHT(CLEAN(SUBSTITUTE(P115," ","")),10)</f>
        <v>#VALUE!</v>
      </c>
      <c r="W115" s="4" t="e">
        <f>FIND("Status",A115,K115)+LEN("Status")</f>
        <v>#VALUE!</v>
      </c>
      <c r="X115" s="4" t="e">
        <f>FIND("Application Data 
Documents &amp; Transactions",A115)</f>
        <v>#VALUE!</v>
      </c>
      <c r="Y115" s="4" t="e">
        <f>MID(A115,W115,(X115-11)-W115)</f>
        <v>#VALUE!</v>
      </c>
      <c r="Z115" s="4" t="e">
        <f t="shared" si="19"/>
        <v>#VALUE!</v>
      </c>
      <c r="AA115" s="4" t="e">
        <f>FIND("Earliest publication #",A115)+LEN("Earliest publication #
")</f>
        <v>#VALUE!</v>
      </c>
      <c r="AB115" s="4" t="e">
        <f>FIND("Earliest publication date",A115,AA115)</f>
        <v>#VALUE!</v>
      </c>
      <c r="AC115" s="4" t="e">
        <f>CLEAN(TRIM(MID(A115,AA115,AB115-AA115)))</f>
        <v>#VALUE!</v>
      </c>
      <c r="AD115" s="4" t="e">
        <f t="shared" si="20"/>
        <v>#VALUE!</v>
      </c>
      <c r="AE115" s="4" t="e">
        <f>FIND("Earliest publication date",A115,AA115)+LEN("Earliest publication date")</f>
        <v>#VALUE!</v>
      </c>
      <c r="AF115" s="4" t="e">
        <f>FIND("Assignee for publication",A115)</f>
        <v>#VALUE!</v>
      </c>
      <c r="AG115" s="4" t="e">
        <f>CLEAN(SUBSTITUTE(MID(A115,AE115,AF115-AE115)," ",""))</f>
        <v>#VALUE!</v>
      </c>
      <c r="AH115" s="4" t="e">
        <f>FIND("Entity status",A115)+LEN("Entity status")</f>
        <v>#VALUE!</v>
      </c>
      <c r="AI115" s="4" t="e">
        <f>FIND("Earliest publication #",A115,AH115)</f>
        <v>#VALUE!</v>
      </c>
      <c r="AJ115" s="4" t="e">
        <f>CLEAN(TRIM(MID(A115,AH115,AI115-AH115)))</f>
        <v>#VALUE!</v>
      </c>
      <c r="AK115" s="4" t="e">
        <f>FIND("Applicants",A115)+LEN("Applicants")</f>
        <v>#VALUE!</v>
      </c>
      <c r="AL115" s="4" t="e">
        <f>FIND("United States Patent and Trademark Office 
United States Patent and Trademark Office 
 Browse By Topic",A115,AK115)</f>
        <v>#VALUE!</v>
      </c>
      <c r="AM115" s="4" t="e">
        <f>TRIM(CLEAN(MID(A115,AK115,AL115-AK115)))</f>
        <v>#VALUE!</v>
      </c>
      <c r="AN115" s="4" t="e">
        <f>FIND("Assignee for publication",A115)+LEN("Assignee for publication")</f>
        <v>#VALUE!</v>
      </c>
      <c r="AO115" s="4" t="e">
        <f>FIND("Confirmation #",A115,AN115)</f>
        <v>#VALUE!</v>
      </c>
      <c r="AP115" s="4" t="e">
        <f>MID(A115,AN115,AO115-AN115)</f>
        <v>#VALUE!</v>
      </c>
      <c r="AQ115" s="4" t="e">
        <f>FIND("Inventors",A115)+LEN("Inventors")</f>
        <v>#VALUE!</v>
      </c>
      <c r="AR115" s="4" t="e">
        <f>FIND("Applicants",A115,AQ115)</f>
        <v>#VALUE!</v>
      </c>
      <c r="AS115" s="4" t="e">
        <f>FIND("Show all inventors",A115)</f>
        <v>#VALUE!</v>
      </c>
      <c r="AT115" s="4" t="str">
        <f>IFERROR(MID(A115,AS115,24),"")</f>
        <v/>
      </c>
      <c r="AU115" s="7" t="e">
        <f>CLEAN(TRIM(MID(A115,AQ115,AR115-AQ115)))</f>
        <v>#VALUE!</v>
      </c>
      <c r="BJ115" s="4">
        <f t="shared" si="26"/>
        <v>0</v>
      </c>
      <c r="BK115" s="4" t="str">
        <f t="shared" si="27"/>
        <v/>
      </c>
      <c r="BL115" s="4" t="e">
        <f t="shared" si="28"/>
        <v>#VALUE!</v>
      </c>
      <c r="BM115" s="4" t="e">
        <f t="shared" si="29"/>
        <v>#VALUE!</v>
      </c>
      <c r="BN115" s="7" t="e">
        <f t="shared" si="30"/>
        <v>#VALUE!</v>
      </c>
      <c r="BO115" s="4" t="e">
        <f t="shared" si="31"/>
        <v>#VALUE!</v>
      </c>
      <c r="BP115" s="4" t="e">
        <f t="shared" si="32"/>
        <v>#VALUE!</v>
      </c>
      <c r="BQ115" s="7" t="e">
        <f t="shared" si="33"/>
        <v>#VALUE!</v>
      </c>
    </row>
    <row r="116" spans="1:69" ht="15" customHeight="1" x14ac:dyDescent="0.3">
      <c r="A116" s="5"/>
      <c r="B116" s="5"/>
      <c r="C116" s="5"/>
      <c r="D116" s="5"/>
      <c r="F116" s="6" t="s">
        <v>17</v>
      </c>
      <c r="G116" s="4" t="e">
        <f t="shared" si="34"/>
        <v>#VALUE!</v>
      </c>
      <c r="H116" s="4" t="e">
        <f t="shared" si="35"/>
        <v>#VALUE!</v>
      </c>
      <c r="I116" s="4" t="str">
        <f t="shared" si="23"/>
        <v/>
      </c>
      <c r="J116" s="4" t="e">
        <f>CLEAN(SUBSTITUTE(MID(A116,G116,H116-G116)," ",""))</f>
        <v>#VALUE!</v>
      </c>
      <c r="K116" s="4" t="e">
        <f>FIND("Filing or 371 (c) date",A116)+LEN("Filing or 371 (c) date")</f>
        <v>#VALUE!</v>
      </c>
      <c r="L116" s="4" t="e">
        <f>FIND("Status",A116,K116)</f>
        <v>#VALUE!</v>
      </c>
      <c r="M116" s="4" t="e">
        <f>TRIM(CLEAN(MID(A116,K116,L116-K116)))</f>
        <v>#VALUE!</v>
      </c>
      <c r="N116" s="4" t="e">
        <f>FIND("Patent #",A116)+LEN("Patent #")</f>
        <v>#VALUE!</v>
      </c>
      <c r="O116" s="4" t="e">
        <f>FIND("Filing or 371 (c) date",A116)</f>
        <v>#VALUE!</v>
      </c>
      <c r="P116" s="4" t="e">
        <f>MID(A116,N116,O116-N116)</f>
        <v>#VALUE!</v>
      </c>
      <c r="Q116" s="4" t="e">
        <f t="shared" si="24"/>
        <v>#VALUE!</v>
      </c>
      <c r="R116" s="4" t="e">
        <f>CLEAN(SUBSTITUTE(MID(P116,1,FIND("open",P116)-1)," ",""))</f>
        <v>#VALUE!</v>
      </c>
      <c r="S116" s="4" t="e">
        <f>FIND("open_in_new",P116)+LEN("open_in_new")</f>
        <v>#VALUE!</v>
      </c>
      <c r="T116" s="4" t="e">
        <f>FIND("-",P116,S116)</f>
        <v>#VALUE!</v>
      </c>
      <c r="U116" s="4" t="e">
        <f>CLEAN(SUBSTITUTE(MID(P116,S116,T116-S116)," ",""))</f>
        <v>#VALUE!</v>
      </c>
      <c r="V116" s="4" t="e">
        <f>RIGHT(CLEAN(SUBSTITUTE(P116," ","")),10)</f>
        <v>#VALUE!</v>
      </c>
      <c r="W116" s="4" t="e">
        <f>FIND("Status",A116,K116)+LEN("Status")</f>
        <v>#VALUE!</v>
      </c>
      <c r="X116" s="4" t="e">
        <f>FIND("Application Data 
Documents &amp; Transactions",A116)</f>
        <v>#VALUE!</v>
      </c>
      <c r="Y116" s="4" t="e">
        <f>MID(A116,W116,(X116-11)-W116)</f>
        <v>#VALUE!</v>
      </c>
      <c r="Z116" s="4" t="e">
        <f t="shared" si="19"/>
        <v>#VALUE!</v>
      </c>
      <c r="AA116" s="4" t="e">
        <f>FIND("Earliest publication #",A116)+LEN("Earliest publication #
")</f>
        <v>#VALUE!</v>
      </c>
      <c r="AB116" s="4" t="e">
        <f>FIND("Earliest publication date",A116,AA116)</f>
        <v>#VALUE!</v>
      </c>
      <c r="AC116" s="4" t="e">
        <f>CLEAN(TRIM(MID(A116,AA116,AB116-AA116)))</f>
        <v>#VALUE!</v>
      </c>
      <c r="AD116" s="4" t="e">
        <f t="shared" si="20"/>
        <v>#VALUE!</v>
      </c>
      <c r="AE116" s="4" t="e">
        <f>FIND("Earliest publication date",A116,AA116)+LEN("Earliest publication date")</f>
        <v>#VALUE!</v>
      </c>
      <c r="AF116" s="4" t="e">
        <f>FIND("Assignee for publication",A116)</f>
        <v>#VALUE!</v>
      </c>
      <c r="AG116" s="4" t="e">
        <f>CLEAN(SUBSTITUTE(MID(A116,AE116,AF116-AE116)," ",""))</f>
        <v>#VALUE!</v>
      </c>
      <c r="AH116" s="4" t="e">
        <f>FIND("Entity status",A116)+LEN("Entity status")</f>
        <v>#VALUE!</v>
      </c>
      <c r="AI116" s="4" t="e">
        <f>FIND("Earliest publication #",A116,AH116)</f>
        <v>#VALUE!</v>
      </c>
      <c r="AJ116" s="4" t="e">
        <f>CLEAN(TRIM(MID(A116,AH116,AI116-AH116)))</f>
        <v>#VALUE!</v>
      </c>
      <c r="AK116" s="4" t="e">
        <f>FIND("Applicants",A116)+LEN("Applicants")</f>
        <v>#VALUE!</v>
      </c>
      <c r="AL116" s="4" t="e">
        <f>FIND("United States Patent and Trademark Office 
United States Patent and Trademark Office 
 Browse By Topic",A116,AK116)</f>
        <v>#VALUE!</v>
      </c>
      <c r="AM116" s="4" t="e">
        <f>TRIM(CLEAN(MID(A116,AK116,AL116-AK116)))</f>
        <v>#VALUE!</v>
      </c>
      <c r="AN116" s="4" t="e">
        <f>FIND("Assignee for publication",A116)+LEN("Assignee for publication")</f>
        <v>#VALUE!</v>
      </c>
      <c r="AO116" s="4" t="e">
        <f>FIND("Confirmation #",A116,AN116)</f>
        <v>#VALUE!</v>
      </c>
      <c r="AP116" s="4" t="e">
        <f>MID(A116,AN116,AO116-AN116)</f>
        <v>#VALUE!</v>
      </c>
      <c r="AQ116" s="4" t="e">
        <f>FIND("Inventors",A116)+LEN("Inventors")</f>
        <v>#VALUE!</v>
      </c>
      <c r="AR116" s="4" t="e">
        <f>FIND("Applicants",A116,AQ116)</f>
        <v>#VALUE!</v>
      </c>
      <c r="AS116" s="4" t="e">
        <f>FIND("Show all inventors",A116)</f>
        <v>#VALUE!</v>
      </c>
      <c r="AT116" s="4" t="str">
        <f>IFERROR(MID(A116,AS116,24),"")</f>
        <v/>
      </c>
      <c r="AU116" s="7" t="e">
        <f>CLEAN(TRIM(MID(A116,AQ116,AR116-AQ116)))</f>
        <v>#VALUE!</v>
      </c>
      <c r="BJ116" s="4">
        <f t="shared" si="26"/>
        <v>0</v>
      </c>
      <c r="BK116" s="4" t="str">
        <f t="shared" si="27"/>
        <v/>
      </c>
      <c r="BL116" s="4" t="e">
        <f t="shared" si="28"/>
        <v>#VALUE!</v>
      </c>
      <c r="BM116" s="4" t="e">
        <f t="shared" si="29"/>
        <v>#VALUE!</v>
      </c>
      <c r="BN116" s="7" t="e">
        <f t="shared" si="30"/>
        <v>#VALUE!</v>
      </c>
      <c r="BO116" s="4" t="e">
        <f t="shared" si="31"/>
        <v>#VALUE!</v>
      </c>
      <c r="BP116" s="4" t="e">
        <f t="shared" si="32"/>
        <v>#VALUE!</v>
      </c>
      <c r="BQ116" s="7" t="e">
        <f t="shared" si="33"/>
        <v>#VALUE!</v>
      </c>
    </row>
    <row r="117" spans="1:69" ht="15" customHeight="1" x14ac:dyDescent="0.3">
      <c r="A117" s="5"/>
      <c r="B117" s="5"/>
      <c r="C117" s="5"/>
      <c r="D117" s="5"/>
      <c r="F117" s="6" t="s">
        <v>17</v>
      </c>
      <c r="G117" s="4" t="e">
        <f t="shared" si="34"/>
        <v>#VALUE!</v>
      </c>
      <c r="H117" s="4" t="e">
        <f t="shared" si="35"/>
        <v>#VALUE!</v>
      </c>
      <c r="I117" s="4" t="str">
        <f t="shared" si="23"/>
        <v/>
      </c>
      <c r="J117" s="4" t="e">
        <f>CLEAN(SUBSTITUTE(MID(A117,G117,H117-G117)," ",""))</f>
        <v>#VALUE!</v>
      </c>
      <c r="K117" s="4" t="e">
        <f>FIND("Filing or 371 (c) date",A117)+LEN("Filing or 371 (c) date")</f>
        <v>#VALUE!</v>
      </c>
      <c r="L117" s="4" t="e">
        <f>FIND("Status",A117,K117)</f>
        <v>#VALUE!</v>
      </c>
      <c r="M117" s="4" t="e">
        <f>TRIM(CLEAN(MID(A117,K117,L117-K117)))</f>
        <v>#VALUE!</v>
      </c>
      <c r="N117" s="4" t="e">
        <f>FIND("Patent #",A117)+LEN("Patent #")</f>
        <v>#VALUE!</v>
      </c>
      <c r="O117" s="4" t="e">
        <f>FIND("Filing or 371 (c) date",A117)</f>
        <v>#VALUE!</v>
      </c>
      <c r="P117" s="4" t="e">
        <f>MID(A117,N117,O117-N117)</f>
        <v>#VALUE!</v>
      </c>
      <c r="Q117" s="4" t="e">
        <f t="shared" si="24"/>
        <v>#VALUE!</v>
      </c>
      <c r="R117" s="4" t="e">
        <f>CLEAN(SUBSTITUTE(MID(P117,1,FIND("open",P117)-1)," ",""))</f>
        <v>#VALUE!</v>
      </c>
      <c r="S117" s="4" t="e">
        <f>FIND("open_in_new",P117)+LEN("open_in_new")</f>
        <v>#VALUE!</v>
      </c>
      <c r="T117" s="4" t="e">
        <f>FIND("-",P117,S117)</f>
        <v>#VALUE!</v>
      </c>
      <c r="U117" s="4" t="e">
        <f>CLEAN(SUBSTITUTE(MID(P117,S117,T117-S117)," ",""))</f>
        <v>#VALUE!</v>
      </c>
      <c r="V117" s="4" t="e">
        <f>RIGHT(CLEAN(SUBSTITUTE(P117," ","")),10)</f>
        <v>#VALUE!</v>
      </c>
      <c r="W117" s="4" t="e">
        <f>FIND("Status",A117,K117)+LEN("Status")</f>
        <v>#VALUE!</v>
      </c>
      <c r="X117" s="4" t="e">
        <f>FIND("Application Data 
Documents &amp; Transactions",A117)</f>
        <v>#VALUE!</v>
      </c>
      <c r="Y117" s="4" t="e">
        <f>MID(A117,W117,(X117-11)-W117)</f>
        <v>#VALUE!</v>
      </c>
      <c r="Z117" s="4" t="e">
        <f t="shared" si="19"/>
        <v>#VALUE!</v>
      </c>
      <c r="AA117" s="4" t="e">
        <f>FIND("Earliest publication #",A117)+LEN("Earliest publication #
")</f>
        <v>#VALUE!</v>
      </c>
      <c r="AB117" s="4" t="e">
        <f>FIND("Earliest publication date",A117,AA117)</f>
        <v>#VALUE!</v>
      </c>
      <c r="AC117" s="4" t="e">
        <f>CLEAN(TRIM(MID(A117,AA117,AB117-AA117)))</f>
        <v>#VALUE!</v>
      </c>
      <c r="AD117" s="4" t="e">
        <f t="shared" si="20"/>
        <v>#VALUE!</v>
      </c>
      <c r="AE117" s="4" t="e">
        <f>FIND("Earliest publication date",A117,AA117)+LEN("Earliest publication date")</f>
        <v>#VALUE!</v>
      </c>
      <c r="AF117" s="4" t="e">
        <f>FIND("Assignee for publication",A117)</f>
        <v>#VALUE!</v>
      </c>
      <c r="AG117" s="4" t="e">
        <f>CLEAN(SUBSTITUTE(MID(A117,AE117,AF117-AE117)," ",""))</f>
        <v>#VALUE!</v>
      </c>
      <c r="AH117" s="4" t="e">
        <f>FIND("Entity status",A117)+LEN("Entity status")</f>
        <v>#VALUE!</v>
      </c>
      <c r="AI117" s="4" t="e">
        <f>FIND("Earliest publication #",A117,AH117)</f>
        <v>#VALUE!</v>
      </c>
      <c r="AJ117" s="4" t="e">
        <f>CLEAN(TRIM(MID(A117,AH117,AI117-AH117)))</f>
        <v>#VALUE!</v>
      </c>
      <c r="AK117" s="4" t="e">
        <f>FIND("Applicants",A117)+LEN("Applicants")</f>
        <v>#VALUE!</v>
      </c>
      <c r="AL117" s="4" t="e">
        <f>FIND("United States Patent and Trademark Office 
United States Patent and Trademark Office 
 Browse By Topic",A117,AK117)</f>
        <v>#VALUE!</v>
      </c>
      <c r="AM117" s="4" t="e">
        <f>TRIM(CLEAN(MID(A117,AK117,AL117-AK117)))</f>
        <v>#VALUE!</v>
      </c>
      <c r="AN117" s="4" t="e">
        <f>FIND("Assignee for publication",A117)+LEN("Assignee for publication")</f>
        <v>#VALUE!</v>
      </c>
      <c r="AO117" s="4" t="e">
        <f>FIND("Confirmation #",A117,AN117)</f>
        <v>#VALUE!</v>
      </c>
      <c r="AP117" s="4" t="e">
        <f>MID(A117,AN117,AO117-AN117)</f>
        <v>#VALUE!</v>
      </c>
      <c r="AQ117" s="4" t="e">
        <f>FIND("Inventors",A117)+LEN("Inventors")</f>
        <v>#VALUE!</v>
      </c>
      <c r="AR117" s="4" t="e">
        <f>FIND("Applicants",A117,AQ117)</f>
        <v>#VALUE!</v>
      </c>
      <c r="AS117" s="4" t="e">
        <f>FIND("Show all inventors",A117)</f>
        <v>#VALUE!</v>
      </c>
      <c r="AT117" s="4" t="str">
        <f>IFERROR(MID(A117,AS117,24),"")</f>
        <v/>
      </c>
      <c r="AU117" s="7" t="e">
        <f>CLEAN(TRIM(MID(A117,AQ117,AR117-AQ117)))</f>
        <v>#VALUE!</v>
      </c>
      <c r="BJ117" s="4">
        <f t="shared" si="26"/>
        <v>0</v>
      </c>
      <c r="BK117" s="4" t="str">
        <f t="shared" si="27"/>
        <v/>
      </c>
      <c r="BL117" s="4" t="e">
        <f t="shared" si="28"/>
        <v>#VALUE!</v>
      </c>
      <c r="BM117" s="4" t="e">
        <f t="shared" si="29"/>
        <v>#VALUE!</v>
      </c>
      <c r="BN117" s="7" t="e">
        <f t="shared" si="30"/>
        <v>#VALUE!</v>
      </c>
      <c r="BO117" s="4" t="e">
        <f t="shared" si="31"/>
        <v>#VALUE!</v>
      </c>
      <c r="BP117" s="4" t="e">
        <f t="shared" si="32"/>
        <v>#VALUE!</v>
      </c>
      <c r="BQ117" s="7" t="e">
        <f t="shared" si="33"/>
        <v>#VALUE!</v>
      </c>
    </row>
    <row r="118" spans="1:69" ht="15" customHeight="1" x14ac:dyDescent="0.3">
      <c r="A118" s="5"/>
      <c r="B118" s="5"/>
      <c r="C118" s="5"/>
      <c r="D118" s="5"/>
      <c r="F118" s="6" t="s">
        <v>17</v>
      </c>
      <c r="G118" s="4" t="e">
        <f t="shared" si="34"/>
        <v>#VALUE!</v>
      </c>
      <c r="H118" s="4" t="e">
        <f t="shared" si="35"/>
        <v>#VALUE!</v>
      </c>
      <c r="I118" s="4" t="str">
        <f t="shared" si="23"/>
        <v/>
      </c>
      <c r="J118" s="4" t="e">
        <f>CLEAN(SUBSTITUTE(MID(A118,G118,H118-G118)," ",""))</f>
        <v>#VALUE!</v>
      </c>
      <c r="K118" s="4" t="e">
        <f>FIND("Filing or 371 (c) date",A118)+LEN("Filing or 371 (c) date")</f>
        <v>#VALUE!</v>
      </c>
      <c r="L118" s="4" t="e">
        <f>FIND("Status",A118,K118)</f>
        <v>#VALUE!</v>
      </c>
      <c r="M118" s="4" t="e">
        <f>TRIM(CLEAN(MID(A118,K118,L118-K118)))</f>
        <v>#VALUE!</v>
      </c>
      <c r="N118" s="4" t="e">
        <f>FIND("Patent #",A118)+LEN("Patent #")</f>
        <v>#VALUE!</v>
      </c>
      <c r="O118" s="4" t="e">
        <f>FIND("Filing or 371 (c) date",A118)</f>
        <v>#VALUE!</v>
      </c>
      <c r="P118" s="4" t="e">
        <f>MID(A118,N118,O118-N118)</f>
        <v>#VALUE!</v>
      </c>
      <c r="Q118" s="4" t="e">
        <f t="shared" si="24"/>
        <v>#VALUE!</v>
      </c>
      <c r="R118" s="4" t="e">
        <f>CLEAN(SUBSTITUTE(MID(P118,1,FIND("open",P118)-1)," ",""))</f>
        <v>#VALUE!</v>
      </c>
      <c r="S118" s="4" t="e">
        <f>FIND("open_in_new",P118)+LEN("open_in_new")</f>
        <v>#VALUE!</v>
      </c>
      <c r="T118" s="4" t="e">
        <f>FIND("-",P118,S118)</f>
        <v>#VALUE!</v>
      </c>
      <c r="U118" s="4" t="e">
        <f>CLEAN(SUBSTITUTE(MID(P118,S118,T118-S118)," ",""))</f>
        <v>#VALUE!</v>
      </c>
      <c r="V118" s="4" t="e">
        <f>RIGHT(CLEAN(SUBSTITUTE(P118," ","")),10)</f>
        <v>#VALUE!</v>
      </c>
      <c r="W118" s="4" t="e">
        <f>FIND("Status",A118,K118)+LEN("Status")</f>
        <v>#VALUE!</v>
      </c>
      <c r="X118" s="4" t="e">
        <f>FIND("Application Data 
Documents &amp; Transactions",A118)</f>
        <v>#VALUE!</v>
      </c>
      <c r="Y118" s="4" t="e">
        <f>MID(A118,W118,(X118-11)-W118)</f>
        <v>#VALUE!</v>
      </c>
      <c r="Z118" s="4" t="e">
        <f t="shared" si="19"/>
        <v>#VALUE!</v>
      </c>
      <c r="AA118" s="4" t="e">
        <f>FIND("Earliest publication #",A118)+LEN("Earliest publication #
")</f>
        <v>#VALUE!</v>
      </c>
      <c r="AB118" s="4" t="e">
        <f>FIND("Earliest publication date",A118,AA118)</f>
        <v>#VALUE!</v>
      </c>
      <c r="AC118" s="4" t="e">
        <f>CLEAN(TRIM(MID(A118,AA118,AB118-AA118)))</f>
        <v>#VALUE!</v>
      </c>
      <c r="AD118" s="4" t="e">
        <f t="shared" si="20"/>
        <v>#VALUE!</v>
      </c>
      <c r="AE118" s="4" t="e">
        <f>FIND("Earliest publication date",A118,AA118)+LEN("Earliest publication date")</f>
        <v>#VALUE!</v>
      </c>
      <c r="AF118" s="4" t="e">
        <f>FIND("Assignee for publication",A118)</f>
        <v>#VALUE!</v>
      </c>
      <c r="AG118" s="4" t="e">
        <f>CLEAN(SUBSTITUTE(MID(A118,AE118,AF118-AE118)," ",""))</f>
        <v>#VALUE!</v>
      </c>
      <c r="AH118" s="4" t="e">
        <f>FIND("Entity status",A118)+LEN("Entity status")</f>
        <v>#VALUE!</v>
      </c>
      <c r="AI118" s="4" t="e">
        <f>FIND("Earliest publication #",A118,AH118)</f>
        <v>#VALUE!</v>
      </c>
      <c r="AJ118" s="4" t="e">
        <f>CLEAN(TRIM(MID(A118,AH118,AI118-AH118)))</f>
        <v>#VALUE!</v>
      </c>
      <c r="AK118" s="4" t="e">
        <f>FIND("Applicants",A118)+LEN("Applicants")</f>
        <v>#VALUE!</v>
      </c>
      <c r="AL118" s="4" t="e">
        <f>FIND("United States Patent and Trademark Office 
United States Patent and Trademark Office 
 Browse By Topic",A118,AK118)</f>
        <v>#VALUE!</v>
      </c>
      <c r="AM118" s="4" t="e">
        <f>TRIM(CLEAN(MID(A118,AK118,AL118-AK118)))</f>
        <v>#VALUE!</v>
      </c>
      <c r="AN118" s="4" t="e">
        <f>FIND("Assignee for publication",A118)+LEN("Assignee for publication")</f>
        <v>#VALUE!</v>
      </c>
      <c r="AO118" s="4" t="e">
        <f>FIND("Confirmation #",A118,AN118)</f>
        <v>#VALUE!</v>
      </c>
      <c r="AP118" s="4" t="e">
        <f>MID(A118,AN118,AO118-AN118)</f>
        <v>#VALUE!</v>
      </c>
      <c r="AQ118" s="4" t="e">
        <f>FIND("Inventors",A118)+LEN("Inventors")</f>
        <v>#VALUE!</v>
      </c>
      <c r="AR118" s="4" t="e">
        <f>FIND("Applicants",A118,AQ118)</f>
        <v>#VALUE!</v>
      </c>
      <c r="AS118" s="4" t="e">
        <f>FIND("Show all inventors",A118)</f>
        <v>#VALUE!</v>
      </c>
      <c r="AT118" s="4" t="str">
        <f>IFERROR(MID(A118,AS118,24),"")</f>
        <v/>
      </c>
      <c r="AU118" s="7" t="e">
        <f>CLEAN(TRIM(MID(A118,AQ118,AR118-AQ118)))</f>
        <v>#VALUE!</v>
      </c>
      <c r="BJ118" s="4">
        <f t="shared" si="26"/>
        <v>0</v>
      </c>
      <c r="BK118" s="4" t="str">
        <f t="shared" si="27"/>
        <v/>
      </c>
      <c r="BL118" s="4" t="e">
        <f t="shared" si="28"/>
        <v>#VALUE!</v>
      </c>
      <c r="BM118" s="4" t="e">
        <f t="shared" si="29"/>
        <v>#VALUE!</v>
      </c>
      <c r="BN118" s="7" t="e">
        <f t="shared" si="30"/>
        <v>#VALUE!</v>
      </c>
      <c r="BO118" s="4" t="e">
        <f t="shared" si="31"/>
        <v>#VALUE!</v>
      </c>
      <c r="BP118" s="4" t="e">
        <f t="shared" si="32"/>
        <v>#VALUE!</v>
      </c>
      <c r="BQ118" s="7" t="e">
        <f t="shared" si="33"/>
        <v>#VALUE!</v>
      </c>
    </row>
    <row r="119" spans="1:69" ht="15" customHeight="1" x14ac:dyDescent="0.3">
      <c r="A119" s="5"/>
      <c r="B119" s="5"/>
      <c r="C119" s="5"/>
      <c r="D119" s="5"/>
      <c r="F119" s="6" t="s">
        <v>17</v>
      </c>
      <c r="G119" s="4" t="e">
        <f t="shared" si="34"/>
        <v>#VALUE!</v>
      </c>
      <c r="H119" s="4" t="e">
        <f t="shared" si="35"/>
        <v>#VALUE!</v>
      </c>
      <c r="I119" s="4" t="str">
        <f t="shared" si="23"/>
        <v/>
      </c>
      <c r="J119" s="4" t="e">
        <f>CLEAN(SUBSTITUTE(MID(A119,G119,H119-G119)," ",""))</f>
        <v>#VALUE!</v>
      </c>
      <c r="K119" s="4" t="e">
        <f>FIND("Filing or 371 (c) date",A119)+LEN("Filing or 371 (c) date")</f>
        <v>#VALUE!</v>
      </c>
      <c r="L119" s="4" t="e">
        <f>FIND("Status",A119,K119)</f>
        <v>#VALUE!</v>
      </c>
      <c r="M119" s="4" t="e">
        <f>TRIM(CLEAN(MID(A119,K119,L119-K119)))</f>
        <v>#VALUE!</v>
      </c>
      <c r="N119" s="4" t="e">
        <f>FIND("Patent #",A119)+LEN("Patent #")</f>
        <v>#VALUE!</v>
      </c>
      <c r="O119" s="4" t="e">
        <f>FIND("Filing or 371 (c) date",A119)</f>
        <v>#VALUE!</v>
      </c>
      <c r="P119" s="4" t="e">
        <f>MID(A119,N119,O119-N119)</f>
        <v>#VALUE!</v>
      </c>
      <c r="Q119" s="4" t="e">
        <f t="shared" si="24"/>
        <v>#VALUE!</v>
      </c>
      <c r="R119" s="4" t="e">
        <f>CLEAN(SUBSTITUTE(MID(P119,1,FIND("open",P119)-1)," ",""))</f>
        <v>#VALUE!</v>
      </c>
      <c r="S119" s="4" t="e">
        <f>FIND("open_in_new",P119)+LEN("open_in_new")</f>
        <v>#VALUE!</v>
      </c>
      <c r="T119" s="4" t="e">
        <f>FIND("-",P119,S119)</f>
        <v>#VALUE!</v>
      </c>
      <c r="U119" s="4" t="e">
        <f>CLEAN(SUBSTITUTE(MID(P119,S119,T119-S119)," ",""))</f>
        <v>#VALUE!</v>
      </c>
      <c r="V119" s="4" t="e">
        <f>RIGHT(CLEAN(SUBSTITUTE(P119," ","")),10)</f>
        <v>#VALUE!</v>
      </c>
      <c r="W119" s="4" t="e">
        <f>FIND("Status",A119,K119)+LEN("Status")</f>
        <v>#VALUE!</v>
      </c>
      <c r="X119" s="4" t="e">
        <f>FIND("Application Data 
Documents &amp; Transactions",A119)</f>
        <v>#VALUE!</v>
      </c>
      <c r="Y119" s="4" t="e">
        <f>MID(A119,W119,(X119-11)-W119)</f>
        <v>#VALUE!</v>
      </c>
      <c r="Z119" s="4" t="e">
        <f t="shared" si="19"/>
        <v>#VALUE!</v>
      </c>
      <c r="AA119" s="4" t="e">
        <f>FIND("Earliest publication #",A119)+LEN("Earliest publication #
")</f>
        <v>#VALUE!</v>
      </c>
      <c r="AB119" s="4" t="e">
        <f>FIND("Earliest publication date",A119,AA119)</f>
        <v>#VALUE!</v>
      </c>
      <c r="AC119" s="4" t="e">
        <f>CLEAN(TRIM(MID(A119,AA119,AB119-AA119)))</f>
        <v>#VALUE!</v>
      </c>
      <c r="AD119" s="4" t="e">
        <f t="shared" si="20"/>
        <v>#VALUE!</v>
      </c>
      <c r="AE119" s="4" t="e">
        <f>FIND("Earliest publication date",A119,AA119)+LEN("Earliest publication date")</f>
        <v>#VALUE!</v>
      </c>
      <c r="AF119" s="4" t="e">
        <f>FIND("Assignee for publication",A119)</f>
        <v>#VALUE!</v>
      </c>
      <c r="AG119" s="4" t="e">
        <f>CLEAN(SUBSTITUTE(MID(A119,AE119,AF119-AE119)," ",""))</f>
        <v>#VALUE!</v>
      </c>
      <c r="AH119" s="4" t="e">
        <f>FIND("Entity status",A119)+LEN("Entity status")</f>
        <v>#VALUE!</v>
      </c>
      <c r="AI119" s="4" t="e">
        <f>FIND("Earliest publication #",A119,AH119)</f>
        <v>#VALUE!</v>
      </c>
      <c r="AJ119" s="4" t="e">
        <f>CLEAN(TRIM(MID(A119,AH119,AI119-AH119)))</f>
        <v>#VALUE!</v>
      </c>
      <c r="AK119" s="4" t="e">
        <f>FIND("Applicants",A119)+LEN("Applicants")</f>
        <v>#VALUE!</v>
      </c>
      <c r="AL119" s="4" t="e">
        <f>FIND("United States Patent and Trademark Office 
United States Patent and Trademark Office 
 Browse By Topic",A119,AK119)</f>
        <v>#VALUE!</v>
      </c>
      <c r="AM119" s="4" t="e">
        <f>TRIM(CLEAN(MID(A119,AK119,AL119-AK119)))</f>
        <v>#VALUE!</v>
      </c>
      <c r="AN119" s="4" t="e">
        <f>FIND("Assignee for publication",A119)+LEN("Assignee for publication")</f>
        <v>#VALUE!</v>
      </c>
      <c r="AO119" s="4" t="e">
        <f>FIND("Confirmation #",A119,AN119)</f>
        <v>#VALUE!</v>
      </c>
      <c r="AP119" s="4" t="e">
        <f>MID(A119,AN119,AO119-AN119)</f>
        <v>#VALUE!</v>
      </c>
      <c r="AQ119" s="4" t="e">
        <f>FIND("Inventors",A119)+LEN("Inventors")</f>
        <v>#VALUE!</v>
      </c>
      <c r="AR119" s="4" t="e">
        <f>FIND("Applicants",A119,AQ119)</f>
        <v>#VALUE!</v>
      </c>
      <c r="AS119" s="4" t="e">
        <f>FIND("Show all inventors",A119)</f>
        <v>#VALUE!</v>
      </c>
      <c r="AT119" s="4" t="str">
        <f>IFERROR(MID(A119,AS119,24),"")</f>
        <v/>
      </c>
      <c r="AU119" s="7" t="e">
        <f>CLEAN(TRIM(MID(A119,AQ119,AR119-AQ119)))</f>
        <v>#VALUE!</v>
      </c>
      <c r="BJ119" s="4">
        <f t="shared" si="26"/>
        <v>0</v>
      </c>
      <c r="BK119" s="4" t="str">
        <f t="shared" si="27"/>
        <v/>
      </c>
      <c r="BL119" s="4" t="e">
        <f t="shared" si="28"/>
        <v>#VALUE!</v>
      </c>
      <c r="BM119" s="4" t="e">
        <f t="shared" si="29"/>
        <v>#VALUE!</v>
      </c>
      <c r="BN119" s="7" t="e">
        <f t="shared" si="30"/>
        <v>#VALUE!</v>
      </c>
      <c r="BO119" s="4" t="e">
        <f t="shared" si="31"/>
        <v>#VALUE!</v>
      </c>
      <c r="BP119" s="4" t="e">
        <f t="shared" si="32"/>
        <v>#VALUE!</v>
      </c>
      <c r="BQ119" s="7" t="e">
        <f t="shared" si="33"/>
        <v>#VALUE!</v>
      </c>
    </row>
    <row r="120" spans="1:69" ht="15" customHeight="1" x14ac:dyDescent="0.3">
      <c r="A120" s="5"/>
      <c r="B120" s="5"/>
      <c r="C120" s="5"/>
      <c r="D120" s="5"/>
      <c r="F120" s="6" t="s">
        <v>17</v>
      </c>
      <c r="G120" s="4" t="e">
        <f t="shared" si="34"/>
        <v>#VALUE!</v>
      </c>
      <c r="H120" s="4" t="e">
        <f t="shared" si="35"/>
        <v>#VALUE!</v>
      </c>
      <c r="I120" s="4" t="str">
        <f t="shared" si="23"/>
        <v/>
      </c>
      <c r="J120" s="4" t="e">
        <f>CLEAN(SUBSTITUTE(MID(A120,G120,H120-G120)," ",""))</f>
        <v>#VALUE!</v>
      </c>
      <c r="K120" s="4" t="e">
        <f>FIND("Filing or 371 (c) date",A120)+LEN("Filing or 371 (c) date")</f>
        <v>#VALUE!</v>
      </c>
      <c r="L120" s="4" t="e">
        <f>FIND("Status",A120,K120)</f>
        <v>#VALUE!</v>
      </c>
      <c r="M120" s="4" t="e">
        <f>TRIM(CLEAN(MID(A120,K120,L120-K120)))</f>
        <v>#VALUE!</v>
      </c>
      <c r="N120" s="4" t="e">
        <f>FIND("Patent #",A120)+LEN("Patent #")</f>
        <v>#VALUE!</v>
      </c>
      <c r="O120" s="4" t="e">
        <f>FIND("Filing or 371 (c) date",A120)</f>
        <v>#VALUE!</v>
      </c>
      <c r="P120" s="4" t="e">
        <f>MID(A120,N120,O120-N120)</f>
        <v>#VALUE!</v>
      </c>
      <c r="Q120" s="4" t="e">
        <f t="shared" si="24"/>
        <v>#VALUE!</v>
      </c>
      <c r="R120" s="4" t="e">
        <f>CLEAN(SUBSTITUTE(MID(P120,1,FIND("open",P120)-1)," ",""))</f>
        <v>#VALUE!</v>
      </c>
      <c r="S120" s="4" t="e">
        <f>FIND("open_in_new",P120)+LEN("open_in_new")</f>
        <v>#VALUE!</v>
      </c>
      <c r="T120" s="4" t="e">
        <f>FIND("-",P120,S120)</f>
        <v>#VALUE!</v>
      </c>
      <c r="U120" s="4" t="e">
        <f>CLEAN(SUBSTITUTE(MID(P120,S120,T120-S120)," ",""))</f>
        <v>#VALUE!</v>
      </c>
      <c r="V120" s="4" t="e">
        <f>RIGHT(CLEAN(SUBSTITUTE(P120," ","")),10)</f>
        <v>#VALUE!</v>
      </c>
      <c r="W120" s="4" t="e">
        <f>FIND("Status",A120,K120)+LEN("Status")</f>
        <v>#VALUE!</v>
      </c>
      <c r="X120" s="4" t="e">
        <f>FIND("Application Data 
Documents &amp; Transactions",A120)</f>
        <v>#VALUE!</v>
      </c>
      <c r="Y120" s="4" t="e">
        <f>MID(A120,W120,(X120-11)-W120)</f>
        <v>#VALUE!</v>
      </c>
      <c r="Z120" s="4" t="e">
        <f t="shared" si="19"/>
        <v>#VALUE!</v>
      </c>
      <c r="AA120" s="4" t="e">
        <f>FIND("Earliest publication #",A120)+LEN("Earliest publication #
")</f>
        <v>#VALUE!</v>
      </c>
      <c r="AB120" s="4" t="e">
        <f>FIND("Earliest publication date",A120,AA120)</f>
        <v>#VALUE!</v>
      </c>
      <c r="AC120" s="4" t="e">
        <f>CLEAN(TRIM(MID(A120,AA120,AB120-AA120)))</f>
        <v>#VALUE!</v>
      </c>
      <c r="AD120" s="4" t="e">
        <f t="shared" si="20"/>
        <v>#VALUE!</v>
      </c>
      <c r="AE120" s="4" t="e">
        <f>FIND("Earliest publication date",A120,AA120)+LEN("Earliest publication date")</f>
        <v>#VALUE!</v>
      </c>
      <c r="AF120" s="4" t="e">
        <f>FIND("Assignee for publication",A120)</f>
        <v>#VALUE!</v>
      </c>
      <c r="AG120" s="4" t="e">
        <f>CLEAN(SUBSTITUTE(MID(A120,AE120,AF120-AE120)," ",""))</f>
        <v>#VALUE!</v>
      </c>
      <c r="AH120" s="4" t="e">
        <f>FIND("Entity status",A120)+LEN("Entity status")</f>
        <v>#VALUE!</v>
      </c>
      <c r="AI120" s="4" t="e">
        <f>FIND("Earliest publication #",A120,AH120)</f>
        <v>#VALUE!</v>
      </c>
      <c r="AJ120" s="4" t="e">
        <f>CLEAN(TRIM(MID(A120,AH120,AI120-AH120)))</f>
        <v>#VALUE!</v>
      </c>
      <c r="AK120" s="4" t="e">
        <f>FIND("Applicants",A120)+LEN("Applicants")</f>
        <v>#VALUE!</v>
      </c>
      <c r="AL120" s="4" t="e">
        <f>FIND("United States Patent and Trademark Office 
United States Patent and Trademark Office 
 Browse By Topic",A120,AK120)</f>
        <v>#VALUE!</v>
      </c>
      <c r="AM120" s="4" t="e">
        <f>TRIM(CLEAN(MID(A120,AK120,AL120-AK120)))</f>
        <v>#VALUE!</v>
      </c>
      <c r="AN120" s="4" t="e">
        <f>FIND("Assignee for publication",A120)+LEN("Assignee for publication")</f>
        <v>#VALUE!</v>
      </c>
      <c r="AO120" s="4" t="e">
        <f>FIND("Confirmation #",A120,AN120)</f>
        <v>#VALUE!</v>
      </c>
      <c r="AP120" s="4" t="e">
        <f>MID(A120,AN120,AO120-AN120)</f>
        <v>#VALUE!</v>
      </c>
      <c r="AQ120" s="4" t="e">
        <f>FIND("Inventors",A120)+LEN("Inventors")</f>
        <v>#VALUE!</v>
      </c>
      <c r="AR120" s="4" t="e">
        <f>FIND("Applicants",A120,AQ120)</f>
        <v>#VALUE!</v>
      </c>
      <c r="AS120" s="4" t="e">
        <f>FIND("Show all inventors",A120)</f>
        <v>#VALUE!</v>
      </c>
      <c r="AT120" s="4" t="str">
        <f>IFERROR(MID(A120,AS120,24),"")</f>
        <v/>
      </c>
      <c r="AU120" s="7" t="e">
        <f>CLEAN(TRIM(MID(A120,AQ120,AR120-AQ120)))</f>
        <v>#VALUE!</v>
      </c>
      <c r="BJ120" s="4">
        <f t="shared" si="26"/>
        <v>0</v>
      </c>
      <c r="BK120" s="4" t="str">
        <f t="shared" si="27"/>
        <v/>
      </c>
      <c r="BL120" s="4" t="e">
        <f t="shared" si="28"/>
        <v>#VALUE!</v>
      </c>
      <c r="BM120" s="4" t="e">
        <f t="shared" si="29"/>
        <v>#VALUE!</v>
      </c>
      <c r="BN120" s="7" t="e">
        <f t="shared" si="30"/>
        <v>#VALUE!</v>
      </c>
      <c r="BO120" s="4" t="e">
        <f t="shared" si="31"/>
        <v>#VALUE!</v>
      </c>
      <c r="BP120" s="4" t="e">
        <f t="shared" si="32"/>
        <v>#VALUE!</v>
      </c>
      <c r="BQ120" s="7" t="e">
        <f t="shared" si="33"/>
        <v>#VALUE!</v>
      </c>
    </row>
    <row r="121" spans="1:69" ht="15" customHeight="1" x14ac:dyDescent="0.3">
      <c r="A121" s="5"/>
      <c r="B121" s="5"/>
      <c r="C121" s="5"/>
      <c r="D121" s="5"/>
      <c r="F121" s="6" t="s">
        <v>17</v>
      </c>
      <c r="G121" s="4" t="e">
        <f t="shared" si="34"/>
        <v>#VALUE!</v>
      </c>
      <c r="H121" s="4" t="e">
        <f t="shared" si="35"/>
        <v>#VALUE!</v>
      </c>
      <c r="I121" s="4" t="str">
        <f t="shared" si="23"/>
        <v/>
      </c>
      <c r="J121" s="4" t="e">
        <f>CLEAN(SUBSTITUTE(MID(A121,G121,H121-G121)," ",""))</f>
        <v>#VALUE!</v>
      </c>
      <c r="K121" s="4" t="e">
        <f>FIND("Filing or 371 (c) date",A121)+LEN("Filing or 371 (c) date")</f>
        <v>#VALUE!</v>
      </c>
      <c r="L121" s="4" t="e">
        <f>FIND("Status",A121,K121)</f>
        <v>#VALUE!</v>
      </c>
      <c r="M121" s="4" t="e">
        <f>TRIM(CLEAN(MID(A121,K121,L121-K121)))</f>
        <v>#VALUE!</v>
      </c>
      <c r="N121" s="4" t="e">
        <f>FIND("Patent #",A121)+LEN("Patent #")</f>
        <v>#VALUE!</v>
      </c>
      <c r="O121" s="4" t="e">
        <f>FIND("Filing or 371 (c) date",A121)</f>
        <v>#VALUE!</v>
      </c>
      <c r="P121" s="4" t="e">
        <f>MID(A121,N121,O121-N121)</f>
        <v>#VALUE!</v>
      </c>
      <c r="Q121" s="4" t="e">
        <f t="shared" si="24"/>
        <v>#VALUE!</v>
      </c>
      <c r="R121" s="4" t="e">
        <f>CLEAN(SUBSTITUTE(MID(P121,1,FIND("open",P121)-1)," ",""))</f>
        <v>#VALUE!</v>
      </c>
      <c r="S121" s="4" t="e">
        <f>FIND("open_in_new",P121)+LEN("open_in_new")</f>
        <v>#VALUE!</v>
      </c>
      <c r="T121" s="4" t="e">
        <f>FIND("-",P121,S121)</f>
        <v>#VALUE!</v>
      </c>
      <c r="U121" s="4" t="e">
        <f>CLEAN(SUBSTITUTE(MID(P121,S121,T121-S121)," ",""))</f>
        <v>#VALUE!</v>
      </c>
      <c r="V121" s="4" t="e">
        <f>RIGHT(CLEAN(SUBSTITUTE(P121," ","")),10)</f>
        <v>#VALUE!</v>
      </c>
      <c r="W121" s="4" t="e">
        <f>FIND("Status",A121,K121)+LEN("Status")</f>
        <v>#VALUE!</v>
      </c>
      <c r="X121" s="4" t="e">
        <f>FIND("Application Data 
Documents &amp; Transactions",A121)</f>
        <v>#VALUE!</v>
      </c>
      <c r="Y121" s="4" t="e">
        <f>MID(A121,W121,(X121-11)-W121)</f>
        <v>#VALUE!</v>
      </c>
      <c r="Z121" s="4" t="e">
        <f t="shared" si="19"/>
        <v>#VALUE!</v>
      </c>
      <c r="AA121" s="4" t="e">
        <f>FIND("Earliest publication #",A121)+LEN("Earliest publication #
")</f>
        <v>#VALUE!</v>
      </c>
      <c r="AB121" s="4" t="e">
        <f>FIND("Earliest publication date",A121,AA121)</f>
        <v>#VALUE!</v>
      </c>
      <c r="AC121" s="4" t="e">
        <f>CLEAN(TRIM(MID(A121,AA121,AB121-AA121)))</f>
        <v>#VALUE!</v>
      </c>
      <c r="AD121" s="4" t="e">
        <f t="shared" si="20"/>
        <v>#VALUE!</v>
      </c>
      <c r="AE121" s="4" t="e">
        <f>FIND("Earliest publication date",A121,AA121)+LEN("Earliest publication date")</f>
        <v>#VALUE!</v>
      </c>
      <c r="AF121" s="4" t="e">
        <f>FIND("Assignee for publication",A121)</f>
        <v>#VALUE!</v>
      </c>
      <c r="AG121" s="4" t="e">
        <f>CLEAN(SUBSTITUTE(MID(A121,AE121,AF121-AE121)," ",""))</f>
        <v>#VALUE!</v>
      </c>
      <c r="AH121" s="4" t="e">
        <f>FIND("Entity status",A121)+LEN("Entity status")</f>
        <v>#VALUE!</v>
      </c>
      <c r="AI121" s="4" t="e">
        <f>FIND("Earliest publication #",A121,AH121)</f>
        <v>#VALUE!</v>
      </c>
      <c r="AJ121" s="4" t="e">
        <f>CLEAN(TRIM(MID(A121,AH121,AI121-AH121)))</f>
        <v>#VALUE!</v>
      </c>
      <c r="AK121" s="4" t="e">
        <f>FIND("Applicants",A121)+LEN("Applicants")</f>
        <v>#VALUE!</v>
      </c>
      <c r="AL121" s="4" t="e">
        <f>FIND("United States Patent and Trademark Office 
United States Patent and Trademark Office 
 Browse By Topic",A121,AK121)</f>
        <v>#VALUE!</v>
      </c>
      <c r="AM121" s="4" t="e">
        <f>TRIM(CLEAN(MID(A121,AK121,AL121-AK121)))</f>
        <v>#VALUE!</v>
      </c>
      <c r="AN121" s="4" t="e">
        <f>FIND("Assignee for publication",A121)+LEN("Assignee for publication")</f>
        <v>#VALUE!</v>
      </c>
      <c r="AO121" s="4" t="e">
        <f>FIND("Confirmation #",A121,AN121)</f>
        <v>#VALUE!</v>
      </c>
      <c r="AP121" s="4" t="e">
        <f>MID(A121,AN121,AO121-AN121)</f>
        <v>#VALUE!</v>
      </c>
      <c r="AQ121" s="4" t="e">
        <f>FIND("Inventors",A121)+LEN("Inventors")</f>
        <v>#VALUE!</v>
      </c>
      <c r="AR121" s="4" t="e">
        <f>FIND("Applicants",A121,AQ121)</f>
        <v>#VALUE!</v>
      </c>
      <c r="AS121" s="4" t="e">
        <f>FIND("Show all inventors",A121)</f>
        <v>#VALUE!</v>
      </c>
      <c r="AT121" s="4" t="str">
        <f>IFERROR(MID(A121,AS121,24),"")</f>
        <v/>
      </c>
      <c r="AU121" s="7" t="e">
        <f>CLEAN(TRIM(MID(A121,AQ121,AR121-AQ121)))</f>
        <v>#VALUE!</v>
      </c>
      <c r="BJ121" s="4">
        <f t="shared" si="26"/>
        <v>0</v>
      </c>
      <c r="BK121" s="4" t="str">
        <f t="shared" si="27"/>
        <v/>
      </c>
      <c r="BL121" s="4" t="e">
        <f t="shared" si="28"/>
        <v>#VALUE!</v>
      </c>
      <c r="BM121" s="4" t="e">
        <f t="shared" si="29"/>
        <v>#VALUE!</v>
      </c>
      <c r="BN121" s="7" t="e">
        <f t="shared" si="30"/>
        <v>#VALUE!</v>
      </c>
      <c r="BO121" s="4" t="e">
        <f t="shared" si="31"/>
        <v>#VALUE!</v>
      </c>
      <c r="BP121" s="4" t="e">
        <f t="shared" si="32"/>
        <v>#VALUE!</v>
      </c>
      <c r="BQ121" s="7" t="e">
        <f t="shared" si="33"/>
        <v>#VALUE!</v>
      </c>
    </row>
    <row r="122" spans="1:69" ht="15" customHeight="1" x14ac:dyDescent="0.3">
      <c r="A122" s="5"/>
      <c r="B122" s="5"/>
      <c r="C122" s="5"/>
      <c r="D122" s="5"/>
      <c r="F122" s="6" t="s">
        <v>17</v>
      </c>
      <c r="G122" s="4" t="e">
        <f t="shared" si="34"/>
        <v>#VALUE!</v>
      </c>
      <c r="H122" s="4" t="e">
        <f t="shared" si="35"/>
        <v>#VALUE!</v>
      </c>
      <c r="I122" s="4" t="str">
        <f t="shared" si="23"/>
        <v/>
      </c>
      <c r="J122" s="4" t="e">
        <f>CLEAN(SUBSTITUTE(MID(A122,G122,H122-G122)," ",""))</f>
        <v>#VALUE!</v>
      </c>
      <c r="K122" s="4" t="e">
        <f>FIND("Filing or 371 (c) date",A122)+LEN("Filing or 371 (c) date")</f>
        <v>#VALUE!</v>
      </c>
      <c r="L122" s="4" t="e">
        <f>FIND("Status",A122,K122)</f>
        <v>#VALUE!</v>
      </c>
      <c r="M122" s="4" t="e">
        <f>TRIM(CLEAN(MID(A122,K122,L122-K122)))</f>
        <v>#VALUE!</v>
      </c>
      <c r="N122" s="4" t="e">
        <f>FIND("Patent #",A122)+LEN("Patent #")</f>
        <v>#VALUE!</v>
      </c>
      <c r="O122" s="4" t="e">
        <f>FIND("Filing or 371 (c) date",A122)</f>
        <v>#VALUE!</v>
      </c>
      <c r="P122" s="4" t="e">
        <f>MID(A122,N122,O122-N122)</f>
        <v>#VALUE!</v>
      </c>
      <c r="Q122" s="4" t="e">
        <f t="shared" si="24"/>
        <v>#VALUE!</v>
      </c>
      <c r="R122" s="4" t="e">
        <f>CLEAN(SUBSTITUTE(MID(P122,1,FIND("open",P122)-1)," ",""))</f>
        <v>#VALUE!</v>
      </c>
      <c r="S122" s="4" t="e">
        <f>FIND("open_in_new",P122)+LEN("open_in_new")</f>
        <v>#VALUE!</v>
      </c>
      <c r="T122" s="4" t="e">
        <f>FIND("-",P122,S122)</f>
        <v>#VALUE!</v>
      </c>
      <c r="U122" s="4" t="e">
        <f>CLEAN(SUBSTITUTE(MID(P122,S122,T122-S122)," ",""))</f>
        <v>#VALUE!</v>
      </c>
      <c r="V122" s="4" t="e">
        <f>RIGHT(CLEAN(SUBSTITUTE(P122," ","")),10)</f>
        <v>#VALUE!</v>
      </c>
      <c r="W122" s="4" t="e">
        <f>FIND("Status",A122,K122)+LEN("Status")</f>
        <v>#VALUE!</v>
      </c>
      <c r="X122" s="4" t="e">
        <f>FIND("Application Data 
Documents &amp; Transactions",A122)</f>
        <v>#VALUE!</v>
      </c>
      <c r="Y122" s="4" t="e">
        <f>MID(A122,W122,(X122-11)-W122)</f>
        <v>#VALUE!</v>
      </c>
      <c r="Z122" s="4" t="e">
        <f t="shared" si="19"/>
        <v>#VALUE!</v>
      </c>
      <c r="AA122" s="4" t="e">
        <f>FIND("Earliest publication #",A122)+LEN("Earliest publication #
")</f>
        <v>#VALUE!</v>
      </c>
      <c r="AB122" s="4" t="e">
        <f>FIND("Earliest publication date",A122,AA122)</f>
        <v>#VALUE!</v>
      </c>
      <c r="AC122" s="4" t="e">
        <f>CLEAN(TRIM(MID(A122,AA122,AB122-AA122)))</f>
        <v>#VALUE!</v>
      </c>
      <c r="AD122" s="4" t="e">
        <f t="shared" si="20"/>
        <v>#VALUE!</v>
      </c>
      <c r="AE122" s="4" t="e">
        <f>FIND("Earliest publication date",A122,AA122)+LEN("Earliest publication date")</f>
        <v>#VALUE!</v>
      </c>
      <c r="AF122" s="4" t="e">
        <f>FIND("Assignee for publication",A122)</f>
        <v>#VALUE!</v>
      </c>
      <c r="AG122" s="4" t="e">
        <f>CLEAN(SUBSTITUTE(MID(A122,AE122,AF122-AE122)," ",""))</f>
        <v>#VALUE!</v>
      </c>
      <c r="AH122" s="4" t="e">
        <f>FIND("Entity status",A122)+LEN("Entity status")</f>
        <v>#VALUE!</v>
      </c>
      <c r="AI122" s="4" t="e">
        <f>FIND("Earliest publication #",A122,AH122)</f>
        <v>#VALUE!</v>
      </c>
      <c r="AJ122" s="4" t="e">
        <f>CLEAN(TRIM(MID(A122,AH122,AI122-AH122)))</f>
        <v>#VALUE!</v>
      </c>
      <c r="AK122" s="4" t="e">
        <f>FIND("Applicants",A122)+LEN("Applicants")</f>
        <v>#VALUE!</v>
      </c>
      <c r="AL122" s="4" t="e">
        <f>FIND("United States Patent and Trademark Office 
United States Patent and Trademark Office 
 Browse By Topic",A122,AK122)</f>
        <v>#VALUE!</v>
      </c>
      <c r="AM122" s="4" t="e">
        <f>TRIM(CLEAN(MID(A122,AK122,AL122-AK122)))</f>
        <v>#VALUE!</v>
      </c>
      <c r="AN122" s="4" t="e">
        <f>FIND("Assignee for publication",A122)+LEN("Assignee for publication")</f>
        <v>#VALUE!</v>
      </c>
      <c r="AO122" s="4" t="e">
        <f>FIND("Confirmation #",A122,AN122)</f>
        <v>#VALUE!</v>
      </c>
      <c r="AP122" s="4" t="e">
        <f>MID(A122,AN122,AO122-AN122)</f>
        <v>#VALUE!</v>
      </c>
      <c r="AQ122" s="4" t="e">
        <f>FIND("Inventors",A122)+LEN("Inventors")</f>
        <v>#VALUE!</v>
      </c>
      <c r="AR122" s="4" t="e">
        <f>FIND("Applicants",A122,AQ122)</f>
        <v>#VALUE!</v>
      </c>
      <c r="AS122" s="4" t="e">
        <f>FIND("Show all inventors",A122)</f>
        <v>#VALUE!</v>
      </c>
      <c r="AT122" s="4" t="str">
        <f>IFERROR(MID(A122,AS122,24),"")</f>
        <v/>
      </c>
      <c r="AU122" s="7" t="e">
        <f>CLEAN(TRIM(MID(A122,AQ122,AR122-AQ122)))</f>
        <v>#VALUE!</v>
      </c>
      <c r="BJ122" s="4">
        <f t="shared" si="26"/>
        <v>0</v>
      </c>
      <c r="BK122" s="4" t="str">
        <f t="shared" si="27"/>
        <v/>
      </c>
      <c r="BL122" s="4" t="e">
        <f t="shared" si="28"/>
        <v>#VALUE!</v>
      </c>
      <c r="BM122" s="4" t="e">
        <f t="shared" si="29"/>
        <v>#VALUE!</v>
      </c>
      <c r="BN122" s="7" t="e">
        <f t="shared" si="30"/>
        <v>#VALUE!</v>
      </c>
      <c r="BO122" s="4" t="e">
        <f t="shared" si="31"/>
        <v>#VALUE!</v>
      </c>
      <c r="BP122" s="4" t="e">
        <f t="shared" si="32"/>
        <v>#VALUE!</v>
      </c>
      <c r="BQ122" s="7" t="e">
        <f t="shared" si="33"/>
        <v>#VALUE!</v>
      </c>
    </row>
    <row r="123" spans="1:69" ht="15" customHeight="1" x14ac:dyDescent="0.3">
      <c r="A123" s="5"/>
      <c r="B123" s="5"/>
      <c r="C123" s="5"/>
      <c r="D123" s="5"/>
      <c r="F123" s="6" t="s">
        <v>17</v>
      </c>
      <c r="G123" s="4" t="e">
        <f t="shared" si="34"/>
        <v>#VALUE!</v>
      </c>
      <c r="H123" s="4" t="e">
        <f t="shared" si="35"/>
        <v>#VALUE!</v>
      </c>
      <c r="I123" s="4" t="str">
        <f t="shared" si="23"/>
        <v/>
      </c>
      <c r="J123" s="4" t="e">
        <f>CLEAN(SUBSTITUTE(MID(A123,G123,H123-G123)," ",""))</f>
        <v>#VALUE!</v>
      </c>
      <c r="K123" s="4" t="e">
        <f>FIND("Filing or 371 (c) date",A123)+LEN("Filing or 371 (c) date")</f>
        <v>#VALUE!</v>
      </c>
      <c r="L123" s="4" t="e">
        <f>FIND("Status",A123,K123)</f>
        <v>#VALUE!</v>
      </c>
      <c r="M123" s="4" t="e">
        <f>TRIM(CLEAN(MID(A123,K123,L123-K123)))</f>
        <v>#VALUE!</v>
      </c>
      <c r="N123" s="4" t="e">
        <f>FIND("Patent #",A123)+LEN("Patent #")</f>
        <v>#VALUE!</v>
      </c>
      <c r="O123" s="4" t="e">
        <f>FIND("Filing or 371 (c) date",A123)</f>
        <v>#VALUE!</v>
      </c>
      <c r="P123" s="4" t="e">
        <f>MID(A123,N123,O123-N123)</f>
        <v>#VALUE!</v>
      </c>
      <c r="Q123" s="4" t="e">
        <f t="shared" si="24"/>
        <v>#VALUE!</v>
      </c>
      <c r="R123" s="4" t="e">
        <f>CLEAN(SUBSTITUTE(MID(P123,1,FIND("open",P123)-1)," ",""))</f>
        <v>#VALUE!</v>
      </c>
      <c r="S123" s="4" t="e">
        <f>FIND("open_in_new",P123)+LEN("open_in_new")</f>
        <v>#VALUE!</v>
      </c>
      <c r="T123" s="4" t="e">
        <f>FIND("-",P123,S123)</f>
        <v>#VALUE!</v>
      </c>
      <c r="U123" s="4" t="e">
        <f>CLEAN(SUBSTITUTE(MID(P123,S123,T123-S123)," ",""))</f>
        <v>#VALUE!</v>
      </c>
      <c r="V123" s="4" t="e">
        <f>RIGHT(CLEAN(SUBSTITUTE(P123," ","")),10)</f>
        <v>#VALUE!</v>
      </c>
      <c r="W123" s="4" t="e">
        <f>FIND("Status",A123,K123)+LEN("Status")</f>
        <v>#VALUE!</v>
      </c>
      <c r="X123" s="4" t="e">
        <f>FIND("Application Data 
Documents &amp; Transactions",A123)</f>
        <v>#VALUE!</v>
      </c>
      <c r="Y123" s="4" t="e">
        <f>MID(A123,W123,(X123-11)-W123)</f>
        <v>#VALUE!</v>
      </c>
      <c r="Z123" s="4" t="e">
        <f t="shared" si="19"/>
        <v>#VALUE!</v>
      </c>
      <c r="AA123" s="4" t="e">
        <f>FIND("Earliest publication #",A123)+LEN("Earliest publication #
")</f>
        <v>#VALUE!</v>
      </c>
      <c r="AB123" s="4" t="e">
        <f>FIND("Earliest publication date",A123,AA123)</f>
        <v>#VALUE!</v>
      </c>
      <c r="AC123" s="4" t="e">
        <f>CLEAN(TRIM(MID(A123,AA123,AB123-AA123)))</f>
        <v>#VALUE!</v>
      </c>
      <c r="AD123" s="4" t="e">
        <f t="shared" si="20"/>
        <v>#VALUE!</v>
      </c>
      <c r="AE123" s="4" t="e">
        <f>FIND("Earliest publication date",A123,AA123)+LEN("Earliest publication date")</f>
        <v>#VALUE!</v>
      </c>
      <c r="AF123" s="4" t="e">
        <f>FIND("Assignee for publication",A123)</f>
        <v>#VALUE!</v>
      </c>
      <c r="AG123" s="4" t="e">
        <f>CLEAN(SUBSTITUTE(MID(A123,AE123,AF123-AE123)," ",""))</f>
        <v>#VALUE!</v>
      </c>
      <c r="AH123" s="4" t="e">
        <f>FIND("Entity status",A123)+LEN("Entity status")</f>
        <v>#VALUE!</v>
      </c>
      <c r="AI123" s="4" t="e">
        <f>FIND("Earliest publication #",A123,AH123)</f>
        <v>#VALUE!</v>
      </c>
      <c r="AJ123" s="4" t="e">
        <f>CLEAN(TRIM(MID(A123,AH123,AI123-AH123)))</f>
        <v>#VALUE!</v>
      </c>
      <c r="AK123" s="4" t="e">
        <f>FIND("Applicants",A123)+LEN("Applicants")</f>
        <v>#VALUE!</v>
      </c>
      <c r="AL123" s="4" t="e">
        <f>FIND("United States Patent and Trademark Office 
United States Patent and Trademark Office 
 Browse By Topic",A123,AK123)</f>
        <v>#VALUE!</v>
      </c>
      <c r="AM123" s="4" t="e">
        <f>TRIM(CLEAN(MID(A123,AK123,AL123-AK123)))</f>
        <v>#VALUE!</v>
      </c>
      <c r="AN123" s="4" t="e">
        <f>FIND("Assignee for publication",A123)+LEN("Assignee for publication")</f>
        <v>#VALUE!</v>
      </c>
      <c r="AO123" s="4" t="e">
        <f>FIND("Confirmation #",A123,AN123)</f>
        <v>#VALUE!</v>
      </c>
      <c r="AP123" s="4" t="e">
        <f>MID(A123,AN123,AO123-AN123)</f>
        <v>#VALUE!</v>
      </c>
      <c r="AQ123" s="4" t="e">
        <f>FIND("Inventors",A123)+LEN("Inventors")</f>
        <v>#VALUE!</v>
      </c>
      <c r="AR123" s="4" t="e">
        <f>FIND("Applicants",A123,AQ123)</f>
        <v>#VALUE!</v>
      </c>
      <c r="AS123" s="4" t="e">
        <f>FIND("Show all inventors",A123)</f>
        <v>#VALUE!</v>
      </c>
      <c r="AT123" s="4" t="str">
        <f>IFERROR(MID(A123,AS123,24),"")</f>
        <v/>
      </c>
      <c r="AU123" s="7" t="e">
        <f>CLEAN(TRIM(MID(A123,AQ123,AR123-AQ123)))</f>
        <v>#VALUE!</v>
      </c>
      <c r="BJ123" s="4">
        <f t="shared" si="26"/>
        <v>0</v>
      </c>
      <c r="BK123" s="4" t="str">
        <f t="shared" si="27"/>
        <v/>
      </c>
      <c r="BL123" s="4" t="e">
        <f t="shared" si="28"/>
        <v>#VALUE!</v>
      </c>
      <c r="BM123" s="4" t="e">
        <f t="shared" si="29"/>
        <v>#VALUE!</v>
      </c>
      <c r="BN123" s="7" t="e">
        <f t="shared" si="30"/>
        <v>#VALUE!</v>
      </c>
      <c r="BO123" s="4" t="e">
        <f t="shared" si="31"/>
        <v>#VALUE!</v>
      </c>
      <c r="BP123" s="4" t="e">
        <f t="shared" si="32"/>
        <v>#VALUE!</v>
      </c>
      <c r="BQ123" s="7" t="e">
        <f t="shared" si="33"/>
        <v>#VALUE!</v>
      </c>
    </row>
    <row r="124" spans="1:69" ht="15" customHeight="1" x14ac:dyDescent="0.3">
      <c r="A124" s="5"/>
      <c r="B124" s="5"/>
      <c r="C124" s="5"/>
      <c r="D124" s="5"/>
      <c r="F124" s="6" t="s">
        <v>17</v>
      </c>
      <c r="G124" s="4" t="e">
        <f t="shared" si="34"/>
        <v>#VALUE!</v>
      </c>
      <c r="H124" s="4" t="e">
        <f t="shared" si="35"/>
        <v>#VALUE!</v>
      </c>
      <c r="I124" s="4" t="str">
        <f t="shared" si="23"/>
        <v/>
      </c>
      <c r="J124" s="4" t="e">
        <f>CLEAN(SUBSTITUTE(MID(A124,G124,H124-G124)," ",""))</f>
        <v>#VALUE!</v>
      </c>
      <c r="K124" s="4" t="e">
        <f>FIND("Filing or 371 (c) date",A124)+LEN("Filing or 371 (c) date")</f>
        <v>#VALUE!</v>
      </c>
      <c r="L124" s="4" t="e">
        <f>FIND("Status",A124,K124)</f>
        <v>#VALUE!</v>
      </c>
      <c r="M124" s="4" t="e">
        <f>TRIM(CLEAN(MID(A124,K124,L124-K124)))</f>
        <v>#VALUE!</v>
      </c>
      <c r="N124" s="4" t="e">
        <f>FIND("Patent #",A124)+LEN("Patent #")</f>
        <v>#VALUE!</v>
      </c>
      <c r="O124" s="4" t="e">
        <f>FIND("Filing or 371 (c) date",A124)</f>
        <v>#VALUE!</v>
      </c>
      <c r="P124" s="4" t="e">
        <f>MID(A124,N124,O124-N124)</f>
        <v>#VALUE!</v>
      </c>
      <c r="Q124" s="4" t="e">
        <f t="shared" si="24"/>
        <v>#VALUE!</v>
      </c>
      <c r="R124" s="4" t="e">
        <f>CLEAN(SUBSTITUTE(MID(P124,1,FIND("open",P124)-1)," ",""))</f>
        <v>#VALUE!</v>
      </c>
      <c r="S124" s="4" t="e">
        <f>FIND("open_in_new",P124)+LEN("open_in_new")</f>
        <v>#VALUE!</v>
      </c>
      <c r="T124" s="4" t="e">
        <f>FIND("-",P124,S124)</f>
        <v>#VALUE!</v>
      </c>
      <c r="U124" s="4" t="e">
        <f>CLEAN(SUBSTITUTE(MID(P124,S124,T124-S124)," ",""))</f>
        <v>#VALUE!</v>
      </c>
      <c r="V124" s="4" t="e">
        <f>RIGHT(CLEAN(SUBSTITUTE(P124," ","")),10)</f>
        <v>#VALUE!</v>
      </c>
      <c r="W124" s="4" t="e">
        <f>FIND("Status",A124,K124)+LEN("Status")</f>
        <v>#VALUE!</v>
      </c>
      <c r="X124" s="4" t="e">
        <f>FIND("Application Data 
Documents &amp; Transactions",A124)</f>
        <v>#VALUE!</v>
      </c>
      <c r="Y124" s="4" t="e">
        <f>MID(A124,W124,(X124-11)-W124)</f>
        <v>#VALUE!</v>
      </c>
      <c r="Z124" s="4" t="e">
        <f t="shared" si="19"/>
        <v>#VALUE!</v>
      </c>
      <c r="AA124" s="4" t="e">
        <f>FIND("Earliest publication #",A124)+LEN("Earliest publication #
")</f>
        <v>#VALUE!</v>
      </c>
      <c r="AB124" s="4" t="e">
        <f>FIND("Earliest publication date",A124,AA124)</f>
        <v>#VALUE!</v>
      </c>
      <c r="AC124" s="4" t="e">
        <f>CLEAN(TRIM(MID(A124,AA124,AB124-AA124)))</f>
        <v>#VALUE!</v>
      </c>
      <c r="AD124" s="4" t="e">
        <f t="shared" si="20"/>
        <v>#VALUE!</v>
      </c>
      <c r="AE124" s="4" t="e">
        <f>FIND("Earliest publication date",A124,AA124)+LEN("Earliest publication date")</f>
        <v>#VALUE!</v>
      </c>
      <c r="AF124" s="4" t="e">
        <f>FIND("Assignee for publication",A124)</f>
        <v>#VALUE!</v>
      </c>
      <c r="AG124" s="4" t="e">
        <f>CLEAN(SUBSTITUTE(MID(A124,AE124,AF124-AE124)," ",""))</f>
        <v>#VALUE!</v>
      </c>
      <c r="AH124" s="4" t="e">
        <f>FIND("Entity status",A124)+LEN("Entity status")</f>
        <v>#VALUE!</v>
      </c>
      <c r="AI124" s="4" t="e">
        <f>FIND("Earliest publication #",A124,AH124)</f>
        <v>#VALUE!</v>
      </c>
      <c r="AJ124" s="4" t="e">
        <f>CLEAN(TRIM(MID(A124,AH124,AI124-AH124)))</f>
        <v>#VALUE!</v>
      </c>
      <c r="AK124" s="4" t="e">
        <f>FIND("Applicants",A124)+LEN("Applicants")</f>
        <v>#VALUE!</v>
      </c>
      <c r="AL124" s="4" t="e">
        <f>FIND("United States Patent and Trademark Office 
United States Patent and Trademark Office 
 Browse By Topic",A124,AK124)</f>
        <v>#VALUE!</v>
      </c>
      <c r="AM124" s="4" t="e">
        <f>TRIM(CLEAN(MID(A124,AK124,AL124-AK124)))</f>
        <v>#VALUE!</v>
      </c>
      <c r="AN124" s="4" t="e">
        <f>FIND("Assignee for publication",A124)+LEN("Assignee for publication")</f>
        <v>#VALUE!</v>
      </c>
      <c r="AO124" s="4" t="e">
        <f>FIND("Confirmation #",A124,AN124)</f>
        <v>#VALUE!</v>
      </c>
      <c r="AP124" s="4" t="e">
        <f>MID(A124,AN124,AO124-AN124)</f>
        <v>#VALUE!</v>
      </c>
      <c r="AQ124" s="4" t="e">
        <f>FIND("Inventors",A124)+LEN("Inventors")</f>
        <v>#VALUE!</v>
      </c>
      <c r="AR124" s="4" t="e">
        <f>FIND("Applicants",A124,AQ124)</f>
        <v>#VALUE!</v>
      </c>
      <c r="AS124" s="4" t="e">
        <f>FIND("Show all inventors",A124)</f>
        <v>#VALUE!</v>
      </c>
      <c r="AT124" s="4" t="str">
        <f>IFERROR(MID(A124,AS124,24),"")</f>
        <v/>
      </c>
      <c r="AU124" s="7" t="e">
        <f>CLEAN(TRIM(MID(A124,AQ124,AR124-AQ124)))</f>
        <v>#VALUE!</v>
      </c>
      <c r="BJ124" s="4">
        <f t="shared" si="26"/>
        <v>0</v>
      </c>
      <c r="BK124" s="4" t="str">
        <f t="shared" si="27"/>
        <v/>
      </c>
      <c r="BL124" s="4" t="e">
        <f t="shared" si="28"/>
        <v>#VALUE!</v>
      </c>
      <c r="BM124" s="4" t="e">
        <f t="shared" si="29"/>
        <v>#VALUE!</v>
      </c>
      <c r="BN124" s="7" t="e">
        <f t="shared" si="30"/>
        <v>#VALUE!</v>
      </c>
      <c r="BO124" s="4" t="e">
        <f t="shared" si="31"/>
        <v>#VALUE!</v>
      </c>
      <c r="BP124" s="4" t="e">
        <f t="shared" si="32"/>
        <v>#VALUE!</v>
      </c>
      <c r="BQ124" s="7" t="e">
        <f t="shared" si="33"/>
        <v>#VALUE!</v>
      </c>
    </row>
    <row r="125" spans="1:69" ht="15" customHeight="1" x14ac:dyDescent="0.3">
      <c r="A125" s="5"/>
      <c r="B125" s="5"/>
      <c r="C125" s="5"/>
      <c r="D125" s="5"/>
      <c r="F125" s="6" t="s">
        <v>17</v>
      </c>
      <c r="G125" s="4" t="e">
        <f t="shared" si="34"/>
        <v>#VALUE!</v>
      </c>
      <c r="H125" s="4" t="e">
        <f t="shared" si="35"/>
        <v>#VALUE!</v>
      </c>
      <c r="I125" s="4" t="str">
        <f t="shared" si="23"/>
        <v/>
      </c>
      <c r="J125" s="4" t="e">
        <f>CLEAN(SUBSTITUTE(MID(A125,G125,H125-G125)," ",""))</f>
        <v>#VALUE!</v>
      </c>
      <c r="K125" s="4" t="e">
        <f>FIND("Filing or 371 (c) date",A125)+LEN("Filing or 371 (c) date")</f>
        <v>#VALUE!</v>
      </c>
      <c r="L125" s="4" t="e">
        <f>FIND("Status",A125,K125)</f>
        <v>#VALUE!</v>
      </c>
      <c r="M125" s="4" t="e">
        <f>TRIM(CLEAN(MID(A125,K125,L125-K125)))</f>
        <v>#VALUE!</v>
      </c>
      <c r="N125" s="4" t="e">
        <f>FIND("Patent #",A125)+LEN("Patent #")</f>
        <v>#VALUE!</v>
      </c>
      <c r="O125" s="4" t="e">
        <f>FIND("Filing or 371 (c) date",A125)</f>
        <v>#VALUE!</v>
      </c>
      <c r="P125" s="4" t="e">
        <f>MID(A125,N125,O125-N125)</f>
        <v>#VALUE!</v>
      </c>
      <c r="Q125" s="4" t="e">
        <f t="shared" si="24"/>
        <v>#VALUE!</v>
      </c>
      <c r="R125" s="4" t="e">
        <f>CLEAN(SUBSTITUTE(MID(P125,1,FIND("open",P125)-1)," ",""))</f>
        <v>#VALUE!</v>
      </c>
      <c r="S125" s="4" t="e">
        <f>FIND("open_in_new",P125)+LEN("open_in_new")</f>
        <v>#VALUE!</v>
      </c>
      <c r="T125" s="4" t="e">
        <f>FIND("-",P125,S125)</f>
        <v>#VALUE!</v>
      </c>
      <c r="U125" s="4" t="e">
        <f>CLEAN(SUBSTITUTE(MID(P125,S125,T125-S125)," ",""))</f>
        <v>#VALUE!</v>
      </c>
      <c r="V125" s="4" t="e">
        <f>RIGHT(CLEAN(SUBSTITUTE(P125," ","")),10)</f>
        <v>#VALUE!</v>
      </c>
      <c r="W125" s="4" t="e">
        <f>FIND("Status",A125,K125)+LEN("Status")</f>
        <v>#VALUE!</v>
      </c>
      <c r="X125" s="4" t="e">
        <f>FIND("Application Data 
Documents &amp; Transactions",A125)</f>
        <v>#VALUE!</v>
      </c>
      <c r="Y125" s="4" t="e">
        <f>MID(A125,W125,(X125-11)-W125)</f>
        <v>#VALUE!</v>
      </c>
      <c r="Z125" s="4" t="e">
        <f t="shared" si="19"/>
        <v>#VALUE!</v>
      </c>
      <c r="AA125" s="4" t="e">
        <f>FIND("Earliest publication #",A125)+LEN("Earliest publication #
")</f>
        <v>#VALUE!</v>
      </c>
      <c r="AB125" s="4" t="e">
        <f>FIND("Earliest publication date",A125,AA125)</f>
        <v>#VALUE!</v>
      </c>
      <c r="AC125" s="4" t="e">
        <f>CLEAN(TRIM(MID(A125,AA125,AB125-AA125)))</f>
        <v>#VALUE!</v>
      </c>
      <c r="AD125" s="4" t="e">
        <f t="shared" si="20"/>
        <v>#VALUE!</v>
      </c>
      <c r="AE125" s="4" t="e">
        <f>FIND("Earliest publication date",A125,AA125)+LEN("Earliest publication date")</f>
        <v>#VALUE!</v>
      </c>
      <c r="AF125" s="4" t="e">
        <f>FIND("Assignee for publication",A125)</f>
        <v>#VALUE!</v>
      </c>
      <c r="AG125" s="4" t="e">
        <f>CLEAN(SUBSTITUTE(MID(A125,AE125,AF125-AE125)," ",""))</f>
        <v>#VALUE!</v>
      </c>
      <c r="AH125" s="4" t="e">
        <f>FIND("Entity status",A125)+LEN("Entity status")</f>
        <v>#VALUE!</v>
      </c>
      <c r="AI125" s="4" t="e">
        <f>FIND("Earliest publication #",A125,AH125)</f>
        <v>#VALUE!</v>
      </c>
      <c r="AJ125" s="4" t="e">
        <f>CLEAN(TRIM(MID(A125,AH125,AI125-AH125)))</f>
        <v>#VALUE!</v>
      </c>
      <c r="AK125" s="4" t="e">
        <f>FIND("Applicants",A125)+LEN("Applicants")</f>
        <v>#VALUE!</v>
      </c>
      <c r="AL125" s="4" t="e">
        <f>FIND("United States Patent and Trademark Office 
United States Patent and Trademark Office 
 Browse By Topic",A125,AK125)</f>
        <v>#VALUE!</v>
      </c>
      <c r="AM125" s="4" t="e">
        <f>TRIM(CLEAN(MID(A125,AK125,AL125-AK125)))</f>
        <v>#VALUE!</v>
      </c>
      <c r="AN125" s="4" t="e">
        <f>FIND("Assignee for publication",A125)+LEN("Assignee for publication")</f>
        <v>#VALUE!</v>
      </c>
      <c r="AO125" s="4" t="e">
        <f>FIND("Confirmation #",A125,AN125)</f>
        <v>#VALUE!</v>
      </c>
      <c r="AP125" s="4" t="e">
        <f>MID(A125,AN125,AO125-AN125)</f>
        <v>#VALUE!</v>
      </c>
      <c r="AQ125" s="4" t="e">
        <f>FIND("Inventors",A125)+LEN("Inventors")</f>
        <v>#VALUE!</v>
      </c>
      <c r="AR125" s="4" t="e">
        <f>FIND("Applicants",A125,AQ125)</f>
        <v>#VALUE!</v>
      </c>
      <c r="AS125" s="4" t="e">
        <f>FIND("Show all inventors",A125)</f>
        <v>#VALUE!</v>
      </c>
      <c r="AT125" s="4" t="str">
        <f>IFERROR(MID(A125,AS125,24),"")</f>
        <v/>
      </c>
      <c r="AU125" s="7" t="e">
        <f>CLEAN(TRIM(MID(A125,AQ125,AR125-AQ125)))</f>
        <v>#VALUE!</v>
      </c>
      <c r="BJ125" s="4">
        <f t="shared" si="26"/>
        <v>0</v>
      </c>
      <c r="BK125" s="4" t="str">
        <f t="shared" si="27"/>
        <v/>
      </c>
      <c r="BL125" s="4" t="e">
        <f t="shared" si="28"/>
        <v>#VALUE!</v>
      </c>
      <c r="BM125" s="4" t="e">
        <f t="shared" si="29"/>
        <v>#VALUE!</v>
      </c>
      <c r="BN125" s="7" t="e">
        <f t="shared" si="30"/>
        <v>#VALUE!</v>
      </c>
      <c r="BO125" s="4" t="e">
        <f t="shared" si="31"/>
        <v>#VALUE!</v>
      </c>
      <c r="BP125" s="4" t="e">
        <f t="shared" si="32"/>
        <v>#VALUE!</v>
      </c>
      <c r="BQ125" s="7" t="e">
        <f t="shared" si="33"/>
        <v>#VALUE!</v>
      </c>
    </row>
    <row r="126" spans="1:69" ht="15" customHeight="1" x14ac:dyDescent="0.3">
      <c r="A126" s="5"/>
      <c r="B126" s="5"/>
      <c r="C126" s="5"/>
      <c r="D126" s="5"/>
      <c r="F126" s="6" t="s">
        <v>17</v>
      </c>
      <c r="G126" s="4" t="e">
        <f t="shared" si="34"/>
        <v>#VALUE!</v>
      </c>
      <c r="H126" s="4" t="e">
        <f t="shared" si="35"/>
        <v>#VALUE!</v>
      </c>
      <c r="I126" s="4" t="str">
        <f t="shared" si="23"/>
        <v/>
      </c>
      <c r="J126" s="4" t="e">
        <f>CLEAN(SUBSTITUTE(MID(A126,G126,H126-G126)," ",""))</f>
        <v>#VALUE!</v>
      </c>
      <c r="K126" s="4" t="e">
        <f>FIND("Filing or 371 (c) date",A126)+LEN("Filing or 371 (c) date")</f>
        <v>#VALUE!</v>
      </c>
      <c r="L126" s="4" t="e">
        <f>FIND("Status",A126,K126)</f>
        <v>#VALUE!</v>
      </c>
      <c r="M126" s="4" t="e">
        <f>TRIM(CLEAN(MID(A126,K126,L126-K126)))</f>
        <v>#VALUE!</v>
      </c>
      <c r="N126" s="4" t="e">
        <f>FIND("Patent #",A126)+LEN("Patent #")</f>
        <v>#VALUE!</v>
      </c>
      <c r="O126" s="4" t="e">
        <f>FIND("Filing or 371 (c) date",A126)</f>
        <v>#VALUE!</v>
      </c>
      <c r="P126" s="4" t="e">
        <f>MID(A126,N126,O126-N126)</f>
        <v>#VALUE!</v>
      </c>
      <c r="Q126" s="4" t="e">
        <f t="shared" si="24"/>
        <v>#VALUE!</v>
      </c>
      <c r="R126" s="4" t="e">
        <f>CLEAN(SUBSTITUTE(MID(P126,1,FIND("open",P126)-1)," ",""))</f>
        <v>#VALUE!</v>
      </c>
      <c r="S126" s="4" t="e">
        <f>FIND("open_in_new",P126)+LEN("open_in_new")</f>
        <v>#VALUE!</v>
      </c>
      <c r="T126" s="4" t="e">
        <f>FIND("-",P126,S126)</f>
        <v>#VALUE!</v>
      </c>
      <c r="U126" s="4" t="e">
        <f>CLEAN(SUBSTITUTE(MID(P126,S126,T126-S126)," ",""))</f>
        <v>#VALUE!</v>
      </c>
      <c r="V126" s="4" t="e">
        <f>RIGHT(CLEAN(SUBSTITUTE(P126," ","")),10)</f>
        <v>#VALUE!</v>
      </c>
      <c r="W126" s="4" t="e">
        <f>FIND("Status",A126,K126)+LEN("Status")</f>
        <v>#VALUE!</v>
      </c>
      <c r="X126" s="4" t="e">
        <f>FIND("Application Data 
Documents &amp; Transactions",A126)</f>
        <v>#VALUE!</v>
      </c>
      <c r="Y126" s="4" t="e">
        <f>MID(A126,W126,(X126-11)-W126)</f>
        <v>#VALUE!</v>
      </c>
      <c r="Z126" s="4" t="e">
        <f t="shared" si="19"/>
        <v>#VALUE!</v>
      </c>
      <c r="AA126" s="4" t="e">
        <f>FIND("Earliest publication #",A126)+LEN("Earliest publication #
")</f>
        <v>#VALUE!</v>
      </c>
      <c r="AB126" s="4" t="e">
        <f>FIND("Earliest publication date",A126,AA126)</f>
        <v>#VALUE!</v>
      </c>
      <c r="AC126" s="4" t="e">
        <f>CLEAN(TRIM(MID(A126,AA126,AB126-AA126)))</f>
        <v>#VALUE!</v>
      </c>
      <c r="AD126" s="4" t="e">
        <f t="shared" si="20"/>
        <v>#VALUE!</v>
      </c>
      <c r="AE126" s="4" t="e">
        <f>FIND("Earliest publication date",A126,AA126)+LEN("Earliest publication date")</f>
        <v>#VALUE!</v>
      </c>
      <c r="AF126" s="4" t="e">
        <f>FIND("Assignee for publication",A126)</f>
        <v>#VALUE!</v>
      </c>
      <c r="AG126" s="4" t="e">
        <f>CLEAN(SUBSTITUTE(MID(A126,AE126,AF126-AE126)," ",""))</f>
        <v>#VALUE!</v>
      </c>
      <c r="AH126" s="4" t="e">
        <f>FIND("Entity status",A126)+LEN("Entity status")</f>
        <v>#VALUE!</v>
      </c>
      <c r="AI126" s="4" t="e">
        <f>FIND("Earliest publication #",A126,AH126)</f>
        <v>#VALUE!</v>
      </c>
      <c r="AJ126" s="4" t="e">
        <f>CLEAN(TRIM(MID(A126,AH126,AI126-AH126)))</f>
        <v>#VALUE!</v>
      </c>
      <c r="AK126" s="4" t="e">
        <f>FIND("Applicants",A126)+LEN("Applicants")</f>
        <v>#VALUE!</v>
      </c>
      <c r="AL126" s="4" t="e">
        <f>FIND("United States Patent and Trademark Office 
United States Patent and Trademark Office 
 Browse By Topic",A126,AK126)</f>
        <v>#VALUE!</v>
      </c>
      <c r="AM126" s="4" t="e">
        <f>TRIM(CLEAN(MID(A126,AK126,AL126-AK126)))</f>
        <v>#VALUE!</v>
      </c>
      <c r="AN126" s="4" t="e">
        <f>FIND("Assignee for publication",A126)+LEN("Assignee for publication")</f>
        <v>#VALUE!</v>
      </c>
      <c r="AO126" s="4" t="e">
        <f>FIND("Confirmation #",A126,AN126)</f>
        <v>#VALUE!</v>
      </c>
      <c r="AP126" s="4" t="e">
        <f>MID(A126,AN126,AO126-AN126)</f>
        <v>#VALUE!</v>
      </c>
      <c r="AQ126" s="4" t="e">
        <f>FIND("Inventors",A126)+LEN("Inventors")</f>
        <v>#VALUE!</v>
      </c>
      <c r="AR126" s="4" t="e">
        <f>FIND("Applicants",A126,AQ126)</f>
        <v>#VALUE!</v>
      </c>
      <c r="AS126" s="4" t="e">
        <f>FIND("Show all inventors",A126)</f>
        <v>#VALUE!</v>
      </c>
      <c r="AT126" s="4" t="str">
        <f>IFERROR(MID(A126,AS126,24),"")</f>
        <v/>
      </c>
      <c r="AU126" s="7" t="e">
        <f>CLEAN(TRIM(MID(A126,AQ126,AR126-AQ126)))</f>
        <v>#VALUE!</v>
      </c>
      <c r="BJ126" s="4">
        <f t="shared" si="26"/>
        <v>0</v>
      </c>
      <c r="BK126" s="4" t="str">
        <f t="shared" si="27"/>
        <v/>
      </c>
      <c r="BL126" s="4" t="e">
        <f t="shared" si="28"/>
        <v>#VALUE!</v>
      </c>
      <c r="BM126" s="4" t="e">
        <f t="shared" si="29"/>
        <v>#VALUE!</v>
      </c>
      <c r="BN126" s="7" t="e">
        <f t="shared" si="30"/>
        <v>#VALUE!</v>
      </c>
      <c r="BO126" s="4" t="e">
        <f t="shared" si="31"/>
        <v>#VALUE!</v>
      </c>
      <c r="BP126" s="4" t="e">
        <f t="shared" si="32"/>
        <v>#VALUE!</v>
      </c>
      <c r="BQ126" s="7" t="e">
        <f t="shared" si="33"/>
        <v>#VALUE!</v>
      </c>
    </row>
    <row r="127" spans="1:69" ht="15" customHeight="1" x14ac:dyDescent="0.3">
      <c r="A127" s="5"/>
      <c r="B127" s="5"/>
      <c r="C127" s="5"/>
      <c r="D127" s="5"/>
      <c r="F127" s="6" t="s">
        <v>17</v>
      </c>
      <c r="G127" s="4" t="e">
        <f t="shared" si="34"/>
        <v>#VALUE!</v>
      </c>
      <c r="H127" s="4" t="e">
        <f t="shared" si="35"/>
        <v>#VALUE!</v>
      </c>
      <c r="I127" s="4" t="str">
        <f t="shared" si="23"/>
        <v/>
      </c>
      <c r="J127" s="4" t="e">
        <f>CLEAN(SUBSTITUTE(MID(A127,G127,H127-G127)," ",""))</f>
        <v>#VALUE!</v>
      </c>
      <c r="K127" s="4" t="e">
        <f>FIND("Filing or 371 (c) date",A127)+LEN("Filing or 371 (c) date")</f>
        <v>#VALUE!</v>
      </c>
      <c r="L127" s="4" t="e">
        <f>FIND("Status",A127,K127)</f>
        <v>#VALUE!</v>
      </c>
      <c r="M127" s="4" t="e">
        <f>TRIM(CLEAN(MID(A127,K127,L127-K127)))</f>
        <v>#VALUE!</v>
      </c>
      <c r="N127" s="4" t="e">
        <f>FIND("Patent #",A127)+LEN("Patent #")</f>
        <v>#VALUE!</v>
      </c>
      <c r="O127" s="4" t="e">
        <f>FIND("Filing or 371 (c) date",A127)</f>
        <v>#VALUE!</v>
      </c>
      <c r="P127" s="4" t="e">
        <f>MID(A127,N127,O127-N127)</f>
        <v>#VALUE!</v>
      </c>
      <c r="Q127" s="4" t="e">
        <f t="shared" si="24"/>
        <v>#VALUE!</v>
      </c>
      <c r="R127" s="4" t="e">
        <f>CLEAN(SUBSTITUTE(MID(P127,1,FIND("open",P127)-1)," ",""))</f>
        <v>#VALUE!</v>
      </c>
      <c r="S127" s="4" t="e">
        <f>FIND("open_in_new",P127)+LEN("open_in_new")</f>
        <v>#VALUE!</v>
      </c>
      <c r="T127" s="4" t="e">
        <f>FIND("-",P127,S127)</f>
        <v>#VALUE!</v>
      </c>
      <c r="U127" s="4" t="e">
        <f>CLEAN(SUBSTITUTE(MID(P127,S127,T127-S127)," ",""))</f>
        <v>#VALUE!</v>
      </c>
      <c r="V127" s="4" t="e">
        <f>RIGHT(CLEAN(SUBSTITUTE(P127," ","")),10)</f>
        <v>#VALUE!</v>
      </c>
      <c r="W127" s="4" t="e">
        <f>FIND("Status",A127,K127)+LEN("Status")</f>
        <v>#VALUE!</v>
      </c>
      <c r="X127" s="4" t="e">
        <f>FIND("Application Data 
Documents &amp; Transactions",A127)</f>
        <v>#VALUE!</v>
      </c>
      <c r="Y127" s="4" t="e">
        <f>MID(A127,W127,(X127-11)-W127)</f>
        <v>#VALUE!</v>
      </c>
      <c r="Z127" s="4" t="e">
        <f t="shared" si="19"/>
        <v>#VALUE!</v>
      </c>
      <c r="AA127" s="4" t="e">
        <f>FIND("Earliest publication #",A127)+LEN("Earliest publication #
")</f>
        <v>#VALUE!</v>
      </c>
      <c r="AB127" s="4" t="e">
        <f>FIND("Earliest publication date",A127,AA127)</f>
        <v>#VALUE!</v>
      </c>
      <c r="AC127" s="4" t="e">
        <f>CLEAN(TRIM(MID(A127,AA127,AB127-AA127)))</f>
        <v>#VALUE!</v>
      </c>
      <c r="AD127" s="4" t="e">
        <f t="shared" si="20"/>
        <v>#VALUE!</v>
      </c>
      <c r="AE127" s="4" t="e">
        <f>FIND("Earliest publication date",A127,AA127)+LEN("Earliest publication date")</f>
        <v>#VALUE!</v>
      </c>
      <c r="AF127" s="4" t="e">
        <f>FIND("Assignee for publication",A127)</f>
        <v>#VALUE!</v>
      </c>
      <c r="AG127" s="4" t="e">
        <f>CLEAN(SUBSTITUTE(MID(A127,AE127,AF127-AE127)," ",""))</f>
        <v>#VALUE!</v>
      </c>
      <c r="AH127" s="4" t="e">
        <f>FIND("Entity status",A127)+LEN("Entity status")</f>
        <v>#VALUE!</v>
      </c>
      <c r="AI127" s="4" t="e">
        <f>FIND("Earliest publication #",A127,AH127)</f>
        <v>#VALUE!</v>
      </c>
      <c r="AJ127" s="4" t="e">
        <f>CLEAN(TRIM(MID(A127,AH127,AI127-AH127)))</f>
        <v>#VALUE!</v>
      </c>
      <c r="AK127" s="4" t="e">
        <f>FIND("Applicants",A127)+LEN("Applicants")</f>
        <v>#VALUE!</v>
      </c>
      <c r="AL127" s="4" t="e">
        <f>FIND("United States Patent and Trademark Office 
United States Patent and Trademark Office 
 Browse By Topic",A127,AK127)</f>
        <v>#VALUE!</v>
      </c>
      <c r="AM127" s="4" t="e">
        <f>TRIM(CLEAN(MID(A127,AK127,AL127-AK127)))</f>
        <v>#VALUE!</v>
      </c>
      <c r="AN127" s="4" t="e">
        <f>FIND("Assignee for publication",A127)+LEN("Assignee for publication")</f>
        <v>#VALUE!</v>
      </c>
      <c r="AO127" s="4" t="e">
        <f>FIND("Confirmation #",A127,AN127)</f>
        <v>#VALUE!</v>
      </c>
      <c r="AP127" s="4" t="e">
        <f>MID(A127,AN127,AO127-AN127)</f>
        <v>#VALUE!</v>
      </c>
      <c r="AQ127" s="4" t="e">
        <f>FIND("Inventors",A127)+LEN("Inventors")</f>
        <v>#VALUE!</v>
      </c>
      <c r="AR127" s="4" t="e">
        <f>FIND("Applicants",A127,AQ127)</f>
        <v>#VALUE!</v>
      </c>
      <c r="AS127" s="4" t="e">
        <f>FIND("Show all inventors",A127)</f>
        <v>#VALUE!</v>
      </c>
      <c r="AT127" s="4" t="str">
        <f>IFERROR(MID(A127,AS127,24),"")</f>
        <v/>
      </c>
      <c r="AU127" s="7" t="e">
        <f>CLEAN(TRIM(MID(A127,AQ127,AR127-AQ127)))</f>
        <v>#VALUE!</v>
      </c>
      <c r="BJ127" s="4">
        <f t="shared" si="26"/>
        <v>0</v>
      </c>
      <c r="BK127" s="4" t="str">
        <f t="shared" si="27"/>
        <v/>
      </c>
      <c r="BL127" s="4" t="e">
        <f t="shared" si="28"/>
        <v>#VALUE!</v>
      </c>
      <c r="BM127" s="4" t="e">
        <f t="shared" si="29"/>
        <v>#VALUE!</v>
      </c>
      <c r="BN127" s="7" t="e">
        <f t="shared" si="30"/>
        <v>#VALUE!</v>
      </c>
      <c r="BO127" s="4" t="e">
        <f t="shared" si="31"/>
        <v>#VALUE!</v>
      </c>
      <c r="BP127" s="4" t="e">
        <f t="shared" si="32"/>
        <v>#VALUE!</v>
      </c>
      <c r="BQ127" s="7" t="e">
        <f t="shared" si="33"/>
        <v>#VALUE!</v>
      </c>
    </row>
    <row r="128" spans="1:69" ht="15" customHeight="1" x14ac:dyDescent="0.3">
      <c r="A128" s="5"/>
      <c r="B128" s="5"/>
      <c r="C128" s="5"/>
      <c r="D128" s="5"/>
      <c r="F128" s="6" t="s">
        <v>17</v>
      </c>
      <c r="G128" s="4" t="e">
        <f t="shared" si="34"/>
        <v>#VALUE!</v>
      </c>
      <c r="H128" s="4" t="e">
        <f t="shared" si="35"/>
        <v>#VALUE!</v>
      </c>
      <c r="I128" s="4" t="str">
        <f t="shared" si="23"/>
        <v/>
      </c>
      <c r="J128" s="4" t="e">
        <f>CLEAN(SUBSTITUTE(MID(A128,G128,H128-G128)," ",""))</f>
        <v>#VALUE!</v>
      </c>
      <c r="K128" s="4" t="e">
        <f>FIND("Filing or 371 (c) date",A128)+LEN("Filing or 371 (c) date")</f>
        <v>#VALUE!</v>
      </c>
      <c r="L128" s="4" t="e">
        <f>FIND("Status",A128,K128)</f>
        <v>#VALUE!</v>
      </c>
      <c r="M128" s="4" t="e">
        <f>TRIM(CLEAN(MID(A128,K128,L128-K128)))</f>
        <v>#VALUE!</v>
      </c>
      <c r="N128" s="4" t="e">
        <f>FIND("Patent #",A128)+LEN("Patent #")</f>
        <v>#VALUE!</v>
      </c>
      <c r="O128" s="4" t="e">
        <f>FIND("Filing or 371 (c) date",A128)</f>
        <v>#VALUE!</v>
      </c>
      <c r="P128" s="4" t="e">
        <f>MID(A128,N128,O128-N128)</f>
        <v>#VALUE!</v>
      </c>
      <c r="Q128" s="4" t="e">
        <f t="shared" si="24"/>
        <v>#VALUE!</v>
      </c>
      <c r="R128" s="4" t="e">
        <f>CLEAN(SUBSTITUTE(MID(P128,1,FIND("open",P128)-1)," ",""))</f>
        <v>#VALUE!</v>
      </c>
      <c r="S128" s="4" t="e">
        <f>FIND("open_in_new",P128)+LEN("open_in_new")</f>
        <v>#VALUE!</v>
      </c>
      <c r="T128" s="4" t="e">
        <f>FIND("-",P128,S128)</f>
        <v>#VALUE!</v>
      </c>
      <c r="U128" s="4" t="e">
        <f>CLEAN(SUBSTITUTE(MID(P128,S128,T128-S128)," ",""))</f>
        <v>#VALUE!</v>
      </c>
      <c r="V128" s="4" t="e">
        <f>RIGHT(CLEAN(SUBSTITUTE(P128," ","")),10)</f>
        <v>#VALUE!</v>
      </c>
      <c r="W128" s="4" t="e">
        <f>FIND("Status",A128,K128)+LEN("Status")</f>
        <v>#VALUE!</v>
      </c>
      <c r="X128" s="4" t="e">
        <f>FIND("Application Data 
Documents &amp; Transactions",A128)</f>
        <v>#VALUE!</v>
      </c>
      <c r="Y128" s="4" t="e">
        <f>MID(A128,W128,(X128-11)-W128)</f>
        <v>#VALUE!</v>
      </c>
      <c r="Z128" s="4" t="e">
        <f t="shared" si="19"/>
        <v>#VALUE!</v>
      </c>
      <c r="AA128" s="4" t="e">
        <f>FIND("Earliest publication #",A128)+LEN("Earliest publication #
")</f>
        <v>#VALUE!</v>
      </c>
      <c r="AB128" s="4" t="e">
        <f>FIND("Earliest publication date",A128,AA128)</f>
        <v>#VALUE!</v>
      </c>
      <c r="AC128" s="4" t="e">
        <f>CLEAN(TRIM(MID(A128,AA128,AB128-AA128)))</f>
        <v>#VALUE!</v>
      </c>
      <c r="AD128" s="4" t="e">
        <f t="shared" si="20"/>
        <v>#VALUE!</v>
      </c>
      <c r="AE128" s="4" t="e">
        <f>FIND("Earliest publication date",A128,AA128)+LEN("Earliest publication date")</f>
        <v>#VALUE!</v>
      </c>
      <c r="AF128" s="4" t="e">
        <f>FIND("Assignee for publication",A128)</f>
        <v>#VALUE!</v>
      </c>
      <c r="AG128" s="4" t="e">
        <f>CLEAN(SUBSTITUTE(MID(A128,AE128,AF128-AE128)," ",""))</f>
        <v>#VALUE!</v>
      </c>
      <c r="AH128" s="4" t="e">
        <f>FIND("Entity status",A128)+LEN("Entity status")</f>
        <v>#VALUE!</v>
      </c>
      <c r="AI128" s="4" t="e">
        <f>FIND("Earliest publication #",A128,AH128)</f>
        <v>#VALUE!</v>
      </c>
      <c r="AJ128" s="4" t="e">
        <f>CLEAN(TRIM(MID(A128,AH128,AI128-AH128)))</f>
        <v>#VALUE!</v>
      </c>
      <c r="AK128" s="4" t="e">
        <f>FIND("Applicants",A128)+LEN("Applicants")</f>
        <v>#VALUE!</v>
      </c>
      <c r="AL128" s="4" t="e">
        <f>FIND("United States Patent and Trademark Office 
United States Patent and Trademark Office 
 Browse By Topic",A128,AK128)</f>
        <v>#VALUE!</v>
      </c>
      <c r="AM128" s="4" t="e">
        <f>TRIM(CLEAN(MID(A128,AK128,AL128-AK128)))</f>
        <v>#VALUE!</v>
      </c>
      <c r="AN128" s="4" t="e">
        <f>FIND("Assignee for publication",A128)+LEN("Assignee for publication")</f>
        <v>#VALUE!</v>
      </c>
      <c r="AO128" s="4" t="e">
        <f>FIND("Confirmation #",A128,AN128)</f>
        <v>#VALUE!</v>
      </c>
      <c r="AP128" s="4" t="e">
        <f>MID(A128,AN128,AO128-AN128)</f>
        <v>#VALUE!</v>
      </c>
      <c r="AQ128" s="4" t="e">
        <f>FIND("Inventors",A128)+LEN("Inventors")</f>
        <v>#VALUE!</v>
      </c>
      <c r="AR128" s="4" t="e">
        <f>FIND("Applicants",A128,AQ128)</f>
        <v>#VALUE!</v>
      </c>
      <c r="AS128" s="4" t="e">
        <f>FIND("Show all inventors",A128)</f>
        <v>#VALUE!</v>
      </c>
      <c r="AT128" s="4" t="str">
        <f>IFERROR(MID(A128,AS128,24),"")</f>
        <v/>
      </c>
      <c r="AU128" s="7" t="e">
        <f>CLEAN(TRIM(MID(A128,AQ128,AR128-AQ128)))</f>
        <v>#VALUE!</v>
      </c>
      <c r="BJ128" s="4">
        <f t="shared" si="26"/>
        <v>0</v>
      </c>
      <c r="BK128" s="4" t="str">
        <f t="shared" si="27"/>
        <v/>
      </c>
      <c r="BL128" s="4" t="e">
        <f t="shared" si="28"/>
        <v>#VALUE!</v>
      </c>
      <c r="BM128" s="4" t="e">
        <f t="shared" si="29"/>
        <v>#VALUE!</v>
      </c>
      <c r="BN128" s="7" t="e">
        <f t="shared" si="30"/>
        <v>#VALUE!</v>
      </c>
      <c r="BO128" s="4" t="e">
        <f t="shared" si="31"/>
        <v>#VALUE!</v>
      </c>
      <c r="BP128" s="4" t="e">
        <f t="shared" si="32"/>
        <v>#VALUE!</v>
      </c>
      <c r="BQ128" s="7" t="e">
        <f t="shared" si="33"/>
        <v>#VALUE!</v>
      </c>
    </row>
    <row r="129" spans="1:69" ht="15" customHeight="1" x14ac:dyDescent="0.3">
      <c r="A129" s="5"/>
      <c r="B129" s="5"/>
      <c r="C129" s="5"/>
      <c r="D129" s="5"/>
      <c r="F129" s="6" t="s">
        <v>17</v>
      </c>
      <c r="G129" s="4" t="e">
        <f t="shared" si="34"/>
        <v>#VALUE!</v>
      </c>
      <c r="H129" s="4" t="e">
        <f t="shared" si="35"/>
        <v>#VALUE!</v>
      </c>
      <c r="I129" s="4" t="str">
        <f t="shared" si="23"/>
        <v/>
      </c>
      <c r="J129" s="4" t="e">
        <f>CLEAN(SUBSTITUTE(MID(A129,G129,H129-G129)," ",""))</f>
        <v>#VALUE!</v>
      </c>
      <c r="K129" s="4" t="e">
        <f>FIND("Filing or 371 (c) date",A129)+LEN("Filing or 371 (c) date")</f>
        <v>#VALUE!</v>
      </c>
      <c r="L129" s="4" t="e">
        <f>FIND("Status",A129,K129)</f>
        <v>#VALUE!</v>
      </c>
      <c r="M129" s="4" t="e">
        <f>TRIM(CLEAN(MID(A129,K129,L129-K129)))</f>
        <v>#VALUE!</v>
      </c>
      <c r="N129" s="4" t="e">
        <f>FIND("Patent #",A129)+LEN("Patent #")</f>
        <v>#VALUE!</v>
      </c>
      <c r="O129" s="4" t="e">
        <f>FIND("Filing or 371 (c) date",A129)</f>
        <v>#VALUE!</v>
      </c>
      <c r="P129" s="4" t="e">
        <f>MID(A129,N129,O129-N129)</f>
        <v>#VALUE!</v>
      </c>
      <c r="Q129" s="4" t="e">
        <f t="shared" si="24"/>
        <v>#VALUE!</v>
      </c>
      <c r="R129" s="4" t="e">
        <f>CLEAN(SUBSTITUTE(MID(P129,1,FIND("open",P129)-1)," ",""))</f>
        <v>#VALUE!</v>
      </c>
      <c r="S129" s="4" t="e">
        <f>FIND("open_in_new",P129)+LEN("open_in_new")</f>
        <v>#VALUE!</v>
      </c>
      <c r="T129" s="4" t="e">
        <f>FIND("-",P129,S129)</f>
        <v>#VALUE!</v>
      </c>
      <c r="U129" s="4" t="e">
        <f>CLEAN(SUBSTITUTE(MID(P129,S129,T129-S129)," ",""))</f>
        <v>#VALUE!</v>
      </c>
      <c r="V129" s="4" t="e">
        <f>RIGHT(CLEAN(SUBSTITUTE(P129," ","")),10)</f>
        <v>#VALUE!</v>
      </c>
      <c r="W129" s="4" t="e">
        <f>FIND("Status",A129,K129)+LEN("Status")</f>
        <v>#VALUE!</v>
      </c>
      <c r="X129" s="4" t="e">
        <f>FIND("Application Data 
Documents &amp; Transactions",A129)</f>
        <v>#VALUE!</v>
      </c>
      <c r="Y129" s="4" t="e">
        <f>MID(A129,W129,(X129-11)-W129)</f>
        <v>#VALUE!</v>
      </c>
      <c r="Z129" s="4" t="e">
        <f t="shared" si="19"/>
        <v>#VALUE!</v>
      </c>
      <c r="AA129" s="4" t="e">
        <f>FIND("Earliest publication #",A129)+LEN("Earliest publication #
")</f>
        <v>#VALUE!</v>
      </c>
      <c r="AB129" s="4" t="e">
        <f>FIND("Earliest publication date",A129,AA129)</f>
        <v>#VALUE!</v>
      </c>
      <c r="AC129" s="4" t="e">
        <f>CLEAN(TRIM(MID(A129,AA129,AB129-AA129)))</f>
        <v>#VALUE!</v>
      </c>
      <c r="AD129" s="4" t="e">
        <f t="shared" si="20"/>
        <v>#VALUE!</v>
      </c>
      <c r="AE129" s="4" t="e">
        <f>FIND("Earliest publication date",A129,AA129)+LEN("Earliest publication date")</f>
        <v>#VALUE!</v>
      </c>
      <c r="AF129" s="4" t="e">
        <f>FIND("Assignee for publication",A129)</f>
        <v>#VALUE!</v>
      </c>
      <c r="AG129" s="4" t="e">
        <f>CLEAN(SUBSTITUTE(MID(A129,AE129,AF129-AE129)," ",""))</f>
        <v>#VALUE!</v>
      </c>
      <c r="AH129" s="4" t="e">
        <f>FIND("Entity status",A129)+LEN("Entity status")</f>
        <v>#VALUE!</v>
      </c>
      <c r="AI129" s="4" t="e">
        <f>FIND("Earliest publication #",A129,AH129)</f>
        <v>#VALUE!</v>
      </c>
      <c r="AJ129" s="4" t="e">
        <f>CLEAN(TRIM(MID(A129,AH129,AI129-AH129)))</f>
        <v>#VALUE!</v>
      </c>
      <c r="AK129" s="4" t="e">
        <f>FIND("Applicants",A129)+LEN("Applicants")</f>
        <v>#VALUE!</v>
      </c>
      <c r="AL129" s="4" t="e">
        <f>FIND("United States Patent and Trademark Office 
United States Patent and Trademark Office 
 Browse By Topic",A129,AK129)</f>
        <v>#VALUE!</v>
      </c>
      <c r="AM129" s="4" t="e">
        <f>TRIM(CLEAN(MID(A129,AK129,AL129-AK129)))</f>
        <v>#VALUE!</v>
      </c>
      <c r="AN129" s="4" t="e">
        <f>FIND("Assignee for publication",A129)+LEN("Assignee for publication")</f>
        <v>#VALUE!</v>
      </c>
      <c r="AO129" s="4" t="e">
        <f>FIND("Confirmation #",A129,AN129)</f>
        <v>#VALUE!</v>
      </c>
      <c r="AP129" s="4" t="e">
        <f>MID(A129,AN129,AO129-AN129)</f>
        <v>#VALUE!</v>
      </c>
      <c r="AQ129" s="4" t="e">
        <f>FIND("Inventors",A129)+LEN("Inventors")</f>
        <v>#VALUE!</v>
      </c>
      <c r="AR129" s="4" t="e">
        <f>FIND("Applicants",A129,AQ129)</f>
        <v>#VALUE!</v>
      </c>
      <c r="AS129" s="4" t="e">
        <f>FIND("Show all inventors",A129)</f>
        <v>#VALUE!</v>
      </c>
      <c r="AT129" s="4" t="str">
        <f>IFERROR(MID(A129,AS129,24),"")</f>
        <v/>
      </c>
      <c r="AU129" s="7" t="e">
        <f>CLEAN(TRIM(MID(A129,AQ129,AR129-AQ129)))</f>
        <v>#VALUE!</v>
      </c>
      <c r="BJ129" s="4">
        <f t="shared" si="26"/>
        <v>0</v>
      </c>
      <c r="BK129" s="4" t="str">
        <f t="shared" si="27"/>
        <v/>
      </c>
      <c r="BL129" s="4" t="e">
        <f t="shared" si="28"/>
        <v>#VALUE!</v>
      </c>
      <c r="BM129" s="4" t="e">
        <f t="shared" si="29"/>
        <v>#VALUE!</v>
      </c>
      <c r="BN129" s="7" t="e">
        <f t="shared" si="30"/>
        <v>#VALUE!</v>
      </c>
      <c r="BO129" s="4" t="e">
        <f t="shared" si="31"/>
        <v>#VALUE!</v>
      </c>
      <c r="BP129" s="4" t="e">
        <f t="shared" si="32"/>
        <v>#VALUE!</v>
      </c>
      <c r="BQ129" s="7" t="e">
        <f t="shared" si="33"/>
        <v>#VALUE!</v>
      </c>
    </row>
    <row r="130" spans="1:69" ht="15" customHeight="1" x14ac:dyDescent="0.3">
      <c r="A130" s="5"/>
      <c r="B130" s="5"/>
      <c r="C130" s="5"/>
      <c r="D130" s="5"/>
      <c r="F130" s="6" t="s">
        <v>17</v>
      </c>
      <c r="G130" s="4" t="e">
        <f t="shared" si="34"/>
        <v>#VALUE!</v>
      </c>
      <c r="H130" s="4" t="e">
        <f t="shared" si="35"/>
        <v>#VALUE!</v>
      </c>
      <c r="I130" s="4" t="str">
        <f t="shared" si="23"/>
        <v/>
      </c>
      <c r="J130" s="4" t="e">
        <f>CLEAN(SUBSTITUTE(MID(A130,G130,H130-G130)," ",""))</f>
        <v>#VALUE!</v>
      </c>
      <c r="K130" s="4" t="e">
        <f>FIND("Filing or 371 (c) date",A130)+LEN("Filing or 371 (c) date")</f>
        <v>#VALUE!</v>
      </c>
      <c r="L130" s="4" t="e">
        <f>FIND("Status",A130,K130)</f>
        <v>#VALUE!</v>
      </c>
      <c r="M130" s="4" t="e">
        <f>TRIM(CLEAN(MID(A130,K130,L130-K130)))</f>
        <v>#VALUE!</v>
      </c>
      <c r="N130" s="4" t="e">
        <f>FIND("Patent #",A130)+LEN("Patent #")</f>
        <v>#VALUE!</v>
      </c>
      <c r="O130" s="4" t="e">
        <f>FIND("Filing or 371 (c) date",A130)</f>
        <v>#VALUE!</v>
      </c>
      <c r="P130" s="4" t="e">
        <f>MID(A130,N130,O130-N130)</f>
        <v>#VALUE!</v>
      </c>
      <c r="Q130" s="4" t="e">
        <f t="shared" si="24"/>
        <v>#VALUE!</v>
      </c>
      <c r="R130" s="4" t="e">
        <f>CLEAN(SUBSTITUTE(MID(P130,1,FIND("open",P130)-1)," ",""))</f>
        <v>#VALUE!</v>
      </c>
      <c r="S130" s="4" t="e">
        <f>FIND("open_in_new",P130)+LEN("open_in_new")</f>
        <v>#VALUE!</v>
      </c>
      <c r="T130" s="4" t="e">
        <f>FIND("-",P130,S130)</f>
        <v>#VALUE!</v>
      </c>
      <c r="U130" s="4" t="e">
        <f>CLEAN(SUBSTITUTE(MID(P130,S130,T130-S130)," ",""))</f>
        <v>#VALUE!</v>
      </c>
      <c r="V130" s="4" t="e">
        <f>RIGHT(CLEAN(SUBSTITUTE(P130," ","")),10)</f>
        <v>#VALUE!</v>
      </c>
      <c r="W130" s="4" t="e">
        <f>FIND("Status",A130,K130)+LEN("Status")</f>
        <v>#VALUE!</v>
      </c>
      <c r="X130" s="4" t="e">
        <f>FIND("Application Data 
Documents &amp; Transactions",A130)</f>
        <v>#VALUE!</v>
      </c>
      <c r="Y130" s="4" t="e">
        <f>MID(A130,W130,(X130-11)-W130)</f>
        <v>#VALUE!</v>
      </c>
      <c r="Z130" s="4" t="e">
        <f t="shared" ref="Z130:Z193" si="36">TRIM(CLEAN(TRIM(MID(Y130,1,FIND("/",Y130)-3))))</f>
        <v>#VALUE!</v>
      </c>
      <c r="AA130" s="4" t="e">
        <f>FIND("Earliest publication #",A130)+LEN("Earliest publication #
")</f>
        <v>#VALUE!</v>
      </c>
      <c r="AB130" s="4" t="e">
        <f>FIND("Earliest publication date",A130,AA130)</f>
        <v>#VALUE!</v>
      </c>
      <c r="AC130" s="4" t="e">
        <f>CLEAN(TRIM(MID(A130,AA130,AB130-AA130)))</f>
        <v>#VALUE!</v>
      </c>
      <c r="AD130" s="4" t="e">
        <f t="shared" ref="AD130:AD193" si="37">TRIM(CLEAN(SUBSTITUTE(AC130,"open_in_new","")))</f>
        <v>#VALUE!</v>
      </c>
      <c r="AE130" s="4" t="e">
        <f>FIND("Earliest publication date",A130,AA130)+LEN("Earliest publication date")</f>
        <v>#VALUE!</v>
      </c>
      <c r="AF130" s="4" t="e">
        <f>FIND("Assignee for publication",A130)</f>
        <v>#VALUE!</v>
      </c>
      <c r="AG130" s="4" t="e">
        <f>CLEAN(SUBSTITUTE(MID(A130,AE130,AF130-AE130)," ",""))</f>
        <v>#VALUE!</v>
      </c>
      <c r="AH130" s="4" t="e">
        <f>FIND("Entity status",A130)+LEN("Entity status")</f>
        <v>#VALUE!</v>
      </c>
      <c r="AI130" s="4" t="e">
        <f>FIND("Earliest publication #",A130,AH130)</f>
        <v>#VALUE!</v>
      </c>
      <c r="AJ130" s="4" t="e">
        <f>CLEAN(TRIM(MID(A130,AH130,AI130-AH130)))</f>
        <v>#VALUE!</v>
      </c>
      <c r="AK130" s="4" t="e">
        <f>FIND("Applicants",A130)+LEN("Applicants")</f>
        <v>#VALUE!</v>
      </c>
      <c r="AL130" s="4" t="e">
        <f>FIND("United States Patent and Trademark Office 
United States Patent and Trademark Office 
 Browse By Topic",A130,AK130)</f>
        <v>#VALUE!</v>
      </c>
      <c r="AM130" s="4" t="e">
        <f>TRIM(CLEAN(MID(A130,AK130,AL130-AK130)))</f>
        <v>#VALUE!</v>
      </c>
      <c r="AN130" s="4" t="e">
        <f>FIND("Assignee for publication",A130)+LEN("Assignee for publication")</f>
        <v>#VALUE!</v>
      </c>
      <c r="AO130" s="4" t="e">
        <f>FIND("Confirmation #",A130,AN130)</f>
        <v>#VALUE!</v>
      </c>
      <c r="AP130" s="4" t="e">
        <f>MID(A130,AN130,AO130-AN130)</f>
        <v>#VALUE!</v>
      </c>
      <c r="AQ130" s="4" t="e">
        <f>FIND("Inventors",A130)+LEN("Inventors")</f>
        <v>#VALUE!</v>
      </c>
      <c r="AR130" s="4" t="e">
        <f>FIND("Applicants",A130,AQ130)</f>
        <v>#VALUE!</v>
      </c>
      <c r="AS130" s="4" t="e">
        <f>FIND("Show all inventors",A130)</f>
        <v>#VALUE!</v>
      </c>
      <c r="AT130" s="4" t="str">
        <f>IFERROR(MID(A130,AS130,24),"")</f>
        <v/>
      </c>
      <c r="AU130" s="7" t="e">
        <f>CLEAN(TRIM(MID(A130,AQ130,AR130-AQ130)))</f>
        <v>#VALUE!</v>
      </c>
      <c r="BJ130" s="4">
        <f t="shared" si="26"/>
        <v>0</v>
      </c>
      <c r="BK130" s="4" t="str">
        <f t="shared" si="27"/>
        <v/>
      </c>
      <c r="BL130" s="4" t="e">
        <f t="shared" si="28"/>
        <v>#VALUE!</v>
      </c>
      <c r="BM130" s="4" t="e">
        <f t="shared" si="29"/>
        <v>#VALUE!</v>
      </c>
      <c r="BN130" s="7" t="e">
        <f t="shared" si="30"/>
        <v>#VALUE!</v>
      </c>
      <c r="BO130" s="4" t="e">
        <f t="shared" si="31"/>
        <v>#VALUE!</v>
      </c>
      <c r="BP130" s="4" t="e">
        <f t="shared" si="32"/>
        <v>#VALUE!</v>
      </c>
      <c r="BQ130" s="7" t="e">
        <f t="shared" si="33"/>
        <v>#VALUE!</v>
      </c>
    </row>
    <row r="131" spans="1:69" ht="15" customHeight="1" x14ac:dyDescent="0.3">
      <c r="A131" s="5"/>
      <c r="B131" s="5"/>
      <c r="C131" s="5"/>
      <c r="D131" s="5"/>
      <c r="F131" s="6" t="s">
        <v>17</v>
      </c>
      <c r="G131" s="4" t="e">
        <f t="shared" si="34"/>
        <v>#VALUE!</v>
      </c>
      <c r="H131" s="4" t="e">
        <f t="shared" si="35"/>
        <v>#VALUE!</v>
      </c>
      <c r="I131" s="4" t="str">
        <f t="shared" ref="I131:I194" si="38">IFERROR(MID(A131,FIND("Sorry, the entered Application Number",A131),68),"")</f>
        <v/>
      </c>
      <c r="J131" s="4" t="e">
        <f>CLEAN(SUBSTITUTE(MID(A131,G131,H131-G131)," ",""))</f>
        <v>#VALUE!</v>
      </c>
      <c r="K131" s="4" t="e">
        <f>FIND("Filing or 371 (c) date",A131)+LEN("Filing or 371 (c) date")</f>
        <v>#VALUE!</v>
      </c>
      <c r="L131" s="4" t="e">
        <f>FIND("Status",A131,K131)</f>
        <v>#VALUE!</v>
      </c>
      <c r="M131" s="4" t="e">
        <f>TRIM(CLEAN(MID(A131,K131,L131-K131)))</f>
        <v>#VALUE!</v>
      </c>
      <c r="N131" s="4" t="e">
        <f>FIND("Patent #",A131)+LEN("Patent #")</f>
        <v>#VALUE!</v>
      </c>
      <c r="O131" s="4" t="e">
        <f>FIND("Filing or 371 (c) date",A131)</f>
        <v>#VALUE!</v>
      </c>
      <c r="P131" s="4" t="e">
        <f>MID(A131,N131,O131-N131)</f>
        <v>#VALUE!</v>
      </c>
      <c r="Q131" s="4" t="e">
        <f t="shared" ref="Q131:Q194" si="39">TRIM(SUBSTITUTE(P131,"open_in_new ",""))</f>
        <v>#VALUE!</v>
      </c>
      <c r="R131" s="4" t="e">
        <f>CLEAN(SUBSTITUTE(MID(P131,1,FIND("open",P131)-1)," ",""))</f>
        <v>#VALUE!</v>
      </c>
      <c r="S131" s="4" t="e">
        <f>FIND("open_in_new",P131)+LEN("open_in_new")</f>
        <v>#VALUE!</v>
      </c>
      <c r="T131" s="4" t="e">
        <f>FIND("-",P131,S131)</f>
        <v>#VALUE!</v>
      </c>
      <c r="U131" s="4" t="e">
        <f>CLEAN(SUBSTITUTE(MID(P131,S131,T131-S131)," ",""))</f>
        <v>#VALUE!</v>
      </c>
      <c r="V131" s="4" t="e">
        <f>RIGHT(CLEAN(SUBSTITUTE(P131," ","")),10)</f>
        <v>#VALUE!</v>
      </c>
      <c r="W131" s="4" t="e">
        <f>FIND("Status",A131,K131)+LEN("Status")</f>
        <v>#VALUE!</v>
      </c>
      <c r="X131" s="4" t="e">
        <f>FIND("Application Data 
Documents &amp; Transactions",A131)</f>
        <v>#VALUE!</v>
      </c>
      <c r="Y131" s="4" t="e">
        <f>MID(A131,W131,(X131-11)-W131)</f>
        <v>#VALUE!</v>
      </c>
      <c r="Z131" s="4" t="e">
        <f t="shared" si="36"/>
        <v>#VALUE!</v>
      </c>
      <c r="AA131" s="4" t="e">
        <f>FIND("Earliest publication #",A131)+LEN("Earliest publication #
")</f>
        <v>#VALUE!</v>
      </c>
      <c r="AB131" s="4" t="e">
        <f>FIND("Earliest publication date",A131,AA131)</f>
        <v>#VALUE!</v>
      </c>
      <c r="AC131" s="4" t="e">
        <f>CLEAN(TRIM(MID(A131,AA131,AB131-AA131)))</f>
        <v>#VALUE!</v>
      </c>
      <c r="AD131" s="4" t="e">
        <f t="shared" si="37"/>
        <v>#VALUE!</v>
      </c>
      <c r="AE131" s="4" t="e">
        <f>FIND("Earliest publication date",A131,AA131)+LEN("Earliest publication date")</f>
        <v>#VALUE!</v>
      </c>
      <c r="AF131" s="4" t="e">
        <f>FIND("Assignee for publication",A131)</f>
        <v>#VALUE!</v>
      </c>
      <c r="AG131" s="4" t="e">
        <f>CLEAN(SUBSTITUTE(MID(A131,AE131,AF131-AE131)," ",""))</f>
        <v>#VALUE!</v>
      </c>
      <c r="AH131" s="4" t="e">
        <f>FIND("Entity status",A131)+LEN("Entity status")</f>
        <v>#VALUE!</v>
      </c>
      <c r="AI131" s="4" t="e">
        <f>FIND("Earliest publication #",A131,AH131)</f>
        <v>#VALUE!</v>
      </c>
      <c r="AJ131" s="4" t="e">
        <f>CLEAN(TRIM(MID(A131,AH131,AI131-AH131)))</f>
        <v>#VALUE!</v>
      </c>
      <c r="AK131" s="4" t="e">
        <f>FIND("Applicants",A131)+LEN("Applicants")</f>
        <v>#VALUE!</v>
      </c>
      <c r="AL131" s="4" t="e">
        <f>FIND("United States Patent and Trademark Office 
United States Patent and Trademark Office 
 Browse By Topic",A131,AK131)</f>
        <v>#VALUE!</v>
      </c>
      <c r="AM131" s="4" t="e">
        <f>TRIM(CLEAN(MID(A131,AK131,AL131-AK131)))</f>
        <v>#VALUE!</v>
      </c>
      <c r="AN131" s="4" t="e">
        <f>FIND("Assignee for publication",A131)+LEN("Assignee for publication")</f>
        <v>#VALUE!</v>
      </c>
      <c r="AO131" s="4" t="e">
        <f>FIND("Confirmation #",A131,AN131)</f>
        <v>#VALUE!</v>
      </c>
      <c r="AP131" s="4" t="e">
        <f>MID(A131,AN131,AO131-AN131)</f>
        <v>#VALUE!</v>
      </c>
      <c r="AQ131" s="4" t="e">
        <f>FIND("Inventors",A131)+LEN("Inventors")</f>
        <v>#VALUE!</v>
      </c>
      <c r="AR131" s="4" t="e">
        <f>FIND("Applicants",A131,AQ131)</f>
        <v>#VALUE!</v>
      </c>
      <c r="AS131" s="4" t="e">
        <f>FIND("Show all inventors",A131)</f>
        <v>#VALUE!</v>
      </c>
      <c r="AT131" s="4" t="str">
        <f>IFERROR(MID(A131,AS131,24),"")</f>
        <v/>
      </c>
      <c r="AU131" s="7" t="e">
        <f>CLEAN(TRIM(MID(A131,AQ131,AR131-AQ131)))</f>
        <v>#VALUE!</v>
      </c>
      <c r="BJ131" s="4">
        <f t="shared" ref="BJ131:BJ194" si="40">(LEN(BI131)-LEN(SUBSTITUTE(BI131,"Assignee","")))/LEN("Assignee")</f>
        <v>0</v>
      </c>
      <c r="BK131" s="4" t="str">
        <f t="shared" ref="BK131:BK194" si="41">IF(LEN(BI131)&lt;1,"",IF(BJ131=0,"1 Assignee",BJ131&amp;" Assignee"))</f>
        <v/>
      </c>
      <c r="BL131" s="4" t="e">
        <f t="shared" ref="BL131:BL194" si="42">FIND("Power of attorney",D131)+LEN("Power of attorney")</f>
        <v>#VALUE!</v>
      </c>
      <c r="BM131" s="4" t="e">
        <f t="shared" ref="BM131:BM194" si="43">FIND("(",D131,BL131)</f>
        <v>#VALUE!</v>
      </c>
      <c r="BN131" s="7" t="e">
        <f t="shared" ref="BN131:BN194" si="44">TRIM(MID(D131,BL131,BM131-BL131))</f>
        <v>#VALUE!</v>
      </c>
      <c r="BO131" s="4" t="e">
        <f t="shared" ref="BO131:BO194" si="45">FIND("Correspondence address",D131)+LEN("Correspondence address")</f>
        <v>#VALUE!</v>
      </c>
      <c r="BP131" s="4" t="e">
        <f t="shared" ref="BP131:BP194" si="46">FIND("(",D131,BO131)</f>
        <v>#VALUE!</v>
      </c>
      <c r="BQ131" s="7" t="e">
        <f t="shared" ref="BQ131:BQ194" si="47">TRIM(MID(D131,BO131,BP131-BO131))</f>
        <v>#VALUE!</v>
      </c>
    </row>
    <row r="132" spans="1:69" ht="15" customHeight="1" x14ac:dyDescent="0.3">
      <c r="A132" s="5"/>
      <c r="B132" s="5"/>
      <c r="C132" s="5"/>
      <c r="D132" s="5"/>
      <c r="F132" s="6" t="s">
        <v>17</v>
      </c>
      <c r="G132" s="4" t="e">
        <f t="shared" ref="G132:G195" si="48">FIND("Application #",A132)+LEN("Application #")</f>
        <v>#VALUE!</v>
      </c>
      <c r="H132" s="4" t="e">
        <f t="shared" ref="H132:H195" si="49">FIND("Confirmation #",A132)</f>
        <v>#VALUE!</v>
      </c>
      <c r="I132" s="4" t="str">
        <f t="shared" si="38"/>
        <v/>
      </c>
      <c r="J132" s="4" t="e">
        <f>CLEAN(SUBSTITUTE(MID(A132,G132,H132-G132)," ",""))</f>
        <v>#VALUE!</v>
      </c>
      <c r="K132" s="4" t="e">
        <f>FIND("Filing or 371 (c) date",A132)+LEN("Filing or 371 (c) date")</f>
        <v>#VALUE!</v>
      </c>
      <c r="L132" s="4" t="e">
        <f>FIND("Status",A132,K132)</f>
        <v>#VALUE!</v>
      </c>
      <c r="M132" s="4" t="e">
        <f>TRIM(CLEAN(MID(A132,K132,L132-K132)))</f>
        <v>#VALUE!</v>
      </c>
      <c r="N132" s="4" t="e">
        <f>FIND("Patent #",A132)+LEN("Patent #")</f>
        <v>#VALUE!</v>
      </c>
      <c r="O132" s="4" t="e">
        <f>FIND("Filing or 371 (c) date",A132)</f>
        <v>#VALUE!</v>
      </c>
      <c r="P132" s="4" t="e">
        <f>MID(A132,N132,O132-N132)</f>
        <v>#VALUE!</v>
      </c>
      <c r="Q132" s="4" t="e">
        <f t="shared" si="39"/>
        <v>#VALUE!</v>
      </c>
      <c r="R132" s="4" t="e">
        <f>CLEAN(SUBSTITUTE(MID(P132,1,FIND("open",P132)-1)," ",""))</f>
        <v>#VALUE!</v>
      </c>
      <c r="S132" s="4" t="e">
        <f>FIND("open_in_new",P132)+LEN("open_in_new")</f>
        <v>#VALUE!</v>
      </c>
      <c r="T132" s="4" t="e">
        <f>FIND("-",P132,S132)</f>
        <v>#VALUE!</v>
      </c>
      <c r="U132" s="4" t="e">
        <f>CLEAN(SUBSTITUTE(MID(P132,S132,T132-S132)," ",""))</f>
        <v>#VALUE!</v>
      </c>
      <c r="V132" s="4" t="e">
        <f>RIGHT(CLEAN(SUBSTITUTE(P132," ","")),10)</f>
        <v>#VALUE!</v>
      </c>
      <c r="W132" s="4" t="e">
        <f>FIND("Status",A132,K132)+LEN("Status")</f>
        <v>#VALUE!</v>
      </c>
      <c r="X132" s="4" t="e">
        <f>FIND("Application Data 
Documents &amp; Transactions",A132)</f>
        <v>#VALUE!</v>
      </c>
      <c r="Y132" s="4" t="e">
        <f>MID(A132,W132,(X132-11)-W132)</f>
        <v>#VALUE!</v>
      </c>
      <c r="Z132" s="4" t="e">
        <f t="shared" si="36"/>
        <v>#VALUE!</v>
      </c>
      <c r="AA132" s="4" t="e">
        <f>FIND("Earliest publication #",A132)+LEN("Earliest publication #
")</f>
        <v>#VALUE!</v>
      </c>
      <c r="AB132" s="4" t="e">
        <f>FIND("Earliest publication date",A132,AA132)</f>
        <v>#VALUE!</v>
      </c>
      <c r="AC132" s="4" t="e">
        <f>CLEAN(TRIM(MID(A132,AA132,AB132-AA132)))</f>
        <v>#VALUE!</v>
      </c>
      <c r="AD132" s="4" t="e">
        <f t="shared" si="37"/>
        <v>#VALUE!</v>
      </c>
      <c r="AE132" s="4" t="e">
        <f>FIND("Earliest publication date",A132,AA132)+LEN("Earliest publication date")</f>
        <v>#VALUE!</v>
      </c>
      <c r="AF132" s="4" t="e">
        <f>FIND("Assignee for publication",A132)</f>
        <v>#VALUE!</v>
      </c>
      <c r="AG132" s="4" t="e">
        <f>CLEAN(SUBSTITUTE(MID(A132,AE132,AF132-AE132)," ",""))</f>
        <v>#VALUE!</v>
      </c>
      <c r="AH132" s="4" t="e">
        <f>FIND("Entity status",A132)+LEN("Entity status")</f>
        <v>#VALUE!</v>
      </c>
      <c r="AI132" s="4" t="e">
        <f>FIND("Earliest publication #",A132,AH132)</f>
        <v>#VALUE!</v>
      </c>
      <c r="AJ132" s="4" t="e">
        <f>CLEAN(TRIM(MID(A132,AH132,AI132-AH132)))</f>
        <v>#VALUE!</v>
      </c>
      <c r="AK132" s="4" t="e">
        <f>FIND("Applicants",A132)+LEN("Applicants")</f>
        <v>#VALUE!</v>
      </c>
      <c r="AL132" s="4" t="e">
        <f>FIND("United States Patent and Trademark Office 
United States Patent and Trademark Office 
 Browse By Topic",A132,AK132)</f>
        <v>#VALUE!</v>
      </c>
      <c r="AM132" s="4" t="e">
        <f>TRIM(CLEAN(MID(A132,AK132,AL132-AK132)))</f>
        <v>#VALUE!</v>
      </c>
      <c r="AN132" s="4" t="e">
        <f>FIND("Assignee for publication",A132)+LEN("Assignee for publication")</f>
        <v>#VALUE!</v>
      </c>
      <c r="AO132" s="4" t="e">
        <f>FIND("Confirmation #",A132,AN132)</f>
        <v>#VALUE!</v>
      </c>
      <c r="AP132" s="4" t="e">
        <f>MID(A132,AN132,AO132-AN132)</f>
        <v>#VALUE!</v>
      </c>
      <c r="AQ132" s="4" t="e">
        <f>FIND("Inventors",A132)+LEN("Inventors")</f>
        <v>#VALUE!</v>
      </c>
      <c r="AR132" s="4" t="e">
        <f>FIND("Applicants",A132,AQ132)</f>
        <v>#VALUE!</v>
      </c>
      <c r="AS132" s="4" t="e">
        <f>FIND("Show all inventors",A132)</f>
        <v>#VALUE!</v>
      </c>
      <c r="AT132" s="4" t="str">
        <f>IFERROR(MID(A132,AS132,24),"")</f>
        <v/>
      </c>
      <c r="AU132" s="7" t="e">
        <f>CLEAN(TRIM(MID(A132,AQ132,AR132-AQ132)))</f>
        <v>#VALUE!</v>
      </c>
      <c r="BJ132" s="4">
        <f t="shared" si="40"/>
        <v>0</v>
      </c>
      <c r="BK132" s="4" t="str">
        <f t="shared" si="41"/>
        <v/>
      </c>
      <c r="BL132" s="4" t="e">
        <f t="shared" si="42"/>
        <v>#VALUE!</v>
      </c>
      <c r="BM132" s="4" t="e">
        <f t="shared" si="43"/>
        <v>#VALUE!</v>
      </c>
      <c r="BN132" s="7" t="e">
        <f t="shared" si="44"/>
        <v>#VALUE!</v>
      </c>
      <c r="BO132" s="4" t="e">
        <f t="shared" si="45"/>
        <v>#VALUE!</v>
      </c>
      <c r="BP132" s="4" t="e">
        <f t="shared" si="46"/>
        <v>#VALUE!</v>
      </c>
      <c r="BQ132" s="7" t="e">
        <f t="shared" si="47"/>
        <v>#VALUE!</v>
      </c>
    </row>
    <row r="133" spans="1:69" ht="15" customHeight="1" x14ac:dyDescent="0.3">
      <c r="A133" s="5"/>
      <c r="B133" s="5"/>
      <c r="C133" s="5"/>
      <c r="D133" s="5"/>
      <c r="F133" s="6" t="s">
        <v>17</v>
      </c>
      <c r="G133" s="4" t="e">
        <f t="shared" si="48"/>
        <v>#VALUE!</v>
      </c>
      <c r="H133" s="4" t="e">
        <f t="shared" si="49"/>
        <v>#VALUE!</v>
      </c>
      <c r="I133" s="4" t="str">
        <f t="shared" si="38"/>
        <v/>
      </c>
      <c r="J133" s="4" t="e">
        <f>CLEAN(SUBSTITUTE(MID(A133,G133,H133-G133)," ",""))</f>
        <v>#VALUE!</v>
      </c>
      <c r="K133" s="4" t="e">
        <f>FIND("Filing or 371 (c) date",A133)+LEN("Filing or 371 (c) date")</f>
        <v>#VALUE!</v>
      </c>
      <c r="L133" s="4" t="e">
        <f>FIND("Status",A133,K133)</f>
        <v>#VALUE!</v>
      </c>
      <c r="M133" s="4" t="e">
        <f>TRIM(CLEAN(MID(A133,K133,L133-K133)))</f>
        <v>#VALUE!</v>
      </c>
      <c r="N133" s="4" t="e">
        <f>FIND("Patent #",A133)+LEN("Patent #")</f>
        <v>#VALUE!</v>
      </c>
      <c r="O133" s="4" t="e">
        <f>FIND("Filing or 371 (c) date",A133)</f>
        <v>#VALUE!</v>
      </c>
      <c r="P133" s="4" t="e">
        <f>MID(A133,N133,O133-N133)</f>
        <v>#VALUE!</v>
      </c>
      <c r="Q133" s="4" t="e">
        <f t="shared" si="39"/>
        <v>#VALUE!</v>
      </c>
      <c r="R133" s="4" t="e">
        <f>CLEAN(SUBSTITUTE(MID(P133,1,FIND("open",P133)-1)," ",""))</f>
        <v>#VALUE!</v>
      </c>
      <c r="S133" s="4" t="e">
        <f>FIND("open_in_new",P133)+LEN("open_in_new")</f>
        <v>#VALUE!</v>
      </c>
      <c r="T133" s="4" t="e">
        <f>FIND("-",P133,S133)</f>
        <v>#VALUE!</v>
      </c>
      <c r="U133" s="4" t="e">
        <f>CLEAN(SUBSTITUTE(MID(P133,S133,T133-S133)," ",""))</f>
        <v>#VALUE!</v>
      </c>
      <c r="V133" s="4" t="e">
        <f>RIGHT(CLEAN(SUBSTITUTE(P133," ","")),10)</f>
        <v>#VALUE!</v>
      </c>
      <c r="W133" s="4" t="e">
        <f>FIND("Status",A133,K133)+LEN("Status")</f>
        <v>#VALUE!</v>
      </c>
      <c r="X133" s="4" t="e">
        <f>FIND("Application Data 
Documents &amp; Transactions",A133)</f>
        <v>#VALUE!</v>
      </c>
      <c r="Y133" s="4" t="e">
        <f>MID(A133,W133,(X133-11)-W133)</f>
        <v>#VALUE!</v>
      </c>
      <c r="Z133" s="4" t="e">
        <f t="shared" si="36"/>
        <v>#VALUE!</v>
      </c>
      <c r="AA133" s="4" t="e">
        <f>FIND("Earliest publication #",A133)+LEN("Earliest publication #
")</f>
        <v>#VALUE!</v>
      </c>
      <c r="AB133" s="4" t="e">
        <f>FIND("Earliest publication date",A133,AA133)</f>
        <v>#VALUE!</v>
      </c>
      <c r="AC133" s="4" t="e">
        <f>CLEAN(TRIM(MID(A133,AA133,AB133-AA133)))</f>
        <v>#VALUE!</v>
      </c>
      <c r="AD133" s="4" t="e">
        <f t="shared" si="37"/>
        <v>#VALUE!</v>
      </c>
      <c r="AE133" s="4" t="e">
        <f>FIND("Earliest publication date",A133,AA133)+LEN("Earliest publication date")</f>
        <v>#VALUE!</v>
      </c>
      <c r="AF133" s="4" t="e">
        <f>FIND("Assignee for publication",A133)</f>
        <v>#VALUE!</v>
      </c>
      <c r="AG133" s="4" t="e">
        <f>CLEAN(SUBSTITUTE(MID(A133,AE133,AF133-AE133)," ",""))</f>
        <v>#VALUE!</v>
      </c>
      <c r="AH133" s="4" t="e">
        <f>FIND("Entity status",A133)+LEN("Entity status")</f>
        <v>#VALUE!</v>
      </c>
      <c r="AI133" s="4" t="e">
        <f>FIND("Earliest publication #",A133,AH133)</f>
        <v>#VALUE!</v>
      </c>
      <c r="AJ133" s="4" t="e">
        <f>CLEAN(TRIM(MID(A133,AH133,AI133-AH133)))</f>
        <v>#VALUE!</v>
      </c>
      <c r="AK133" s="4" t="e">
        <f>FIND("Applicants",A133)+LEN("Applicants")</f>
        <v>#VALUE!</v>
      </c>
      <c r="AL133" s="4" t="e">
        <f>FIND("United States Patent and Trademark Office 
United States Patent and Trademark Office 
 Browse By Topic",A133,AK133)</f>
        <v>#VALUE!</v>
      </c>
      <c r="AM133" s="4" t="e">
        <f>TRIM(CLEAN(MID(A133,AK133,AL133-AK133)))</f>
        <v>#VALUE!</v>
      </c>
      <c r="AN133" s="4" t="e">
        <f>FIND("Assignee for publication",A133)+LEN("Assignee for publication")</f>
        <v>#VALUE!</v>
      </c>
      <c r="AO133" s="4" t="e">
        <f>FIND("Confirmation #",A133,AN133)</f>
        <v>#VALUE!</v>
      </c>
      <c r="AP133" s="4" t="e">
        <f>MID(A133,AN133,AO133-AN133)</f>
        <v>#VALUE!</v>
      </c>
      <c r="AQ133" s="4" t="e">
        <f>FIND("Inventors",A133)+LEN("Inventors")</f>
        <v>#VALUE!</v>
      </c>
      <c r="AR133" s="4" t="e">
        <f>FIND("Applicants",A133,AQ133)</f>
        <v>#VALUE!</v>
      </c>
      <c r="AS133" s="4" t="e">
        <f>FIND("Show all inventors",A133)</f>
        <v>#VALUE!</v>
      </c>
      <c r="AT133" s="4" t="str">
        <f>IFERROR(MID(A133,AS133,24),"")</f>
        <v/>
      </c>
      <c r="AU133" s="7" t="e">
        <f>CLEAN(TRIM(MID(A133,AQ133,AR133-AQ133)))</f>
        <v>#VALUE!</v>
      </c>
      <c r="BJ133" s="4">
        <f t="shared" si="40"/>
        <v>0</v>
      </c>
      <c r="BK133" s="4" t="str">
        <f t="shared" si="41"/>
        <v/>
      </c>
      <c r="BL133" s="4" t="e">
        <f t="shared" si="42"/>
        <v>#VALUE!</v>
      </c>
      <c r="BM133" s="4" t="e">
        <f t="shared" si="43"/>
        <v>#VALUE!</v>
      </c>
      <c r="BN133" s="7" t="e">
        <f t="shared" si="44"/>
        <v>#VALUE!</v>
      </c>
      <c r="BO133" s="4" t="e">
        <f t="shared" si="45"/>
        <v>#VALUE!</v>
      </c>
      <c r="BP133" s="4" t="e">
        <f t="shared" si="46"/>
        <v>#VALUE!</v>
      </c>
      <c r="BQ133" s="7" t="e">
        <f t="shared" si="47"/>
        <v>#VALUE!</v>
      </c>
    </row>
    <row r="134" spans="1:69" ht="15" customHeight="1" x14ac:dyDescent="0.3">
      <c r="A134" s="5"/>
      <c r="B134" s="5"/>
      <c r="C134" s="5"/>
      <c r="D134" s="5"/>
      <c r="F134" s="6" t="s">
        <v>17</v>
      </c>
      <c r="G134" s="4" t="e">
        <f t="shared" si="48"/>
        <v>#VALUE!</v>
      </c>
      <c r="H134" s="4" t="e">
        <f t="shared" si="49"/>
        <v>#VALUE!</v>
      </c>
      <c r="I134" s="4" t="str">
        <f t="shared" si="38"/>
        <v/>
      </c>
      <c r="J134" s="4" t="e">
        <f>CLEAN(SUBSTITUTE(MID(A134,G134,H134-G134)," ",""))</f>
        <v>#VALUE!</v>
      </c>
      <c r="K134" s="4" t="e">
        <f>FIND("Filing or 371 (c) date",A134)+LEN("Filing or 371 (c) date")</f>
        <v>#VALUE!</v>
      </c>
      <c r="L134" s="4" t="e">
        <f>FIND("Status",A134,K134)</f>
        <v>#VALUE!</v>
      </c>
      <c r="M134" s="4" t="e">
        <f>TRIM(CLEAN(MID(A134,K134,L134-K134)))</f>
        <v>#VALUE!</v>
      </c>
      <c r="N134" s="4" t="e">
        <f>FIND("Patent #",A134)+LEN("Patent #")</f>
        <v>#VALUE!</v>
      </c>
      <c r="O134" s="4" t="e">
        <f>FIND("Filing or 371 (c) date",A134)</f>
        <v>#VALUE!</v>
      </c>
      <c r="P134" s="4" t="e">
        <f>MID(A134,N134,O134-N134)</f>
        <v>#VALUE!</v>
      </c>
      <c r="Q134" s="4" t="e">
        <f t="shared" si="39"/>
        <v>#VALUE!</v>
      </c>
      <c r="R134" s="4" t="e">
        <f>CLEAN(SUBSTITUTE(MID(P134,1,FIND("open",P134)-1)," ",""))</f>
        <v>#VALUE!</v>
      </c>
      <c r="S134" s="4" t="e">
        <f>FIND("open_in_new",P134)+LEN("open_in_new")</f>
        <v>#VALUE!</v>
      </c>
      <c r="T134" s="4" t="e">
        <f>FIND("-",P134,S134)</f>
        <v>#VALUE!</v>
      </c>
      <c r="U134" s="4" t="e">
        <f>CLEAN(SUBSTITUTE(MID(P134,S134,T134-S134)," ",""))</f>
        <v>#VALUE!</v>
      </c>
      <c r="V134" s="4" t="e">
        <f>RIGHT(CLEAN(SUBSTITUTE(P134," ","")),10)</f>
        <v>#VALUE!</v>
      </c>
      <c r="W134" s="4" t="e">
        <f>FIND("Status",A134,K134)+LEN("Status")</f>
        <v>#VALUE!</v>
      </c>
      <c r="X134" s="4" t="e">
        <f>FIND("Application Data 
Documents &amp; Transactions",A134)</f>
        <v>#VALUE!</v>
      </c>
      <c r="Y134" s="4" t="e">
        <f>MID(A134,W134,(X134-11)-W134)</f>
        <v>#VALUE!</v>
      </c>
      <c r="Z134" s="4" t="e">
        <f t="shared" si="36"/>
        <v>#VALUE!</v>
      </c>
      <c r="AA134" s="4" t="e">
        <f>FIND("Earliest publication #",A134)+LEN("Earliest publication #
")</f>
        <v>#VALUE!</v>
      </c>
      <c r="AB134" s="4" t="e">
        <f>FIND("Earliest publication date",A134,AA134)</f>
        <v>#VALUE!</v>
      </c>
      <c r="AC134" s="4" t="e">
        <f>CLEAN(TRIM(MID(A134,AA134,AB134-AA134)))</f>
        <v>#VALUE!</v>
      </c>
      <c r="AD134" s="4" t="e">
        <f t="shared" si="37"/>
        <v>#VALUE!</v>
      </c>
      <c r="AE134" s="4" t="e">
        <f>FIND("Earliest publication date",A134,AA134)+LEN("Earliest publication date")</f>
        <v>#VALUE!</v>
      </c>
      <c r="AF134" s="4" t="e">
        <f>FIND("Assignee for publication",A134)</f>
        <v>#VALUE!</v>
      </c>
      <c r="AG134" s="4" t="e">
        <f>CLEAN(SUBSTITUTE(MID(A134,AE134,AF134-AE134)," ",""))</f>
        <v>#VALUE!</v>
      </c>
      <c r="AH134" s="4" t="e">
        <f>FIND("Entity status",A134)+LEN("Entity status")</f>
        <v>#VALUE!</v>
      </c>
      <c r="AI134" s="4" t="e">
        <f>FIND("Earliest publication #",A134,AH134)</f>
        <v>#VALUE!</v>
      </c>
      <c r="AJ134" s="4" t="e">
        <f>CLEAN(TRIM(MID(A134,AH134,AI134-AH134)))</f>
        <v>#VALUE!</v>
      </c>
      <c r="AK134" s="4" t="e">
        <f>FIND("Applicants",A134)+LEN("Applicants")</f>
        <v>#VALUE!</v>
      </c>
      <c r="AL134" s="4" t="e">
        <f>FIND("United States Patent and Trademark Office 
United States Patent and Trademark Office 
 Browse By Topic",A134,AK134)</f>
        <v>#VALUE!</v>
      </c>
      <c r="AM134" s="4" t="e">
        <f>TRIM(CLEAN(MID(A134,AK134,AL134-AK134)))</f>
        <v>#VALUE!</v>
      </c>
      <c r="AN134" s="4" t="e">
        <f>FIND("Assignee for publication",A134)+LEN("Assignee for publication")</f>
        <v>#VALUE!</v>
      </c>
      <c r="AO134" s="4" t="e">
        <f>FIND("Confirmation #",A134,AN134)</f>
        <v>#VALUE!</v>
      </c>
      <c r="AP134" s="4" t="e">
        <f>MID(A134,AN134,AO134-AN134)</f>
        <v>#VALUE!</v>
      </c>
      <c r="AQ134" s="4" t="e">
        <f>FIND("Inventors",A134)+LEN("Inventors")</f>
        <v>#VALUE!</v>
      </c>
      <c r="AR134" s="4" t="e">
        <f>FIND("Applicants",A134,AQ134)</f>
        <v>#VALUE!</v>
      </c>
      <c r="AS134" s="4" t="e">
        <f>FIND("Show all inventors",A134)</f>
        <v>#VALUE!</v>
      </c>
      <c r="AT134" s="4" t="str">
        <f>IFERROR(MID(A134,AS134,24),"")</f>
        <v/>
      </c>
      <c r="AU134" s="7" t="e">
        <f>CLEAN(TRIM(MID(A134,AQ134,AR134-AQ134)))</f>
        <v>#VALUE!</v>
      </c>
      <c r="BJ134" s="4">
        <f t="shared" si="40"/>
        <v>0</v>
      </c>
      <c r="BK134" s="4" t="str">
        <f t="shared" si="41"/>
        <v/>
      </c>
      <c r="BL134" s="4" t="e">
        <f t="shared" si="42"/>
        <v>#VALUE!</v>
      </c>
      <c r="BM134" s="4" t="e">
        <f t="shared" si="43"/>
        <v>#VALUE!</v>
      </c>
      <c r="BN134" s="7" t="e">
        <f t="shared" si="44"/>
        <v>#VALUE!</v>
      </c>
      <c r="BO134" s="4" t="e">
        <f t="shared" si="45"/>
        <v>#VALUE!</v>
      </c>
      <c r="BP134" s="4" t="e">
        <f t="shared" si="46"/>
        <v>#VALUE!</v>
      </c>
      <c r="BQ134" s="7" t="e">
        <f t="shared" si="47"/>
        <v>#VALUE!</v>
      </c>
    </row>
    <row r="135" spans="1:69" ht="15" customHeight="1" x14ac:dyDescent="0.3">
      <c r="A135" s="5"/>
      <c r="B135" s="5"/>
      <c r="C135" s="5"/>
      <c r="D135" s="5"/>
      <c r="F135" s="6" t="s">
        <v>17</v>
      </c>
      <c r="G135" s="4" t="e">
        <f t="shared" si="48"/>
        <v>#VALUE!</v>
      </c>
      <c r="H135" s="4" t="e">
        <f t="shared" si="49"/>
        <v>#VALUE!</v>
      </c>
      <c r="I135" s="4" t="str">
        <f t="shared" si="38"/>
        <v/>
      </c>
      <c r="J135" s="4" t="e">
        <f>CLEAN(SUBSTITUTE(MID(A135,G135,H135-G135)," ",""))</f>
        <v>#VALUE!</v>
      </c>
      <c r="K135" s="4" t="e">
        <f>FIND("Filing or 371 (c) date",A135)+LEN("Filing or 371 (c) date")</f>
        <v>#VALUE!</v>
      </c>
      <c r="L135" s="4" t="e">
        <f>FIND("Status",A135,K135)</f>
        <v>#VALUE!</v>
      </c>
      <c r="M135" s="4" t="e">
        <f>TRIM(CLEAN(MID(A135,K135,L135-K135)))</f>
        <v>#VALUE!</v>
      </c>
      <c r="N135" s="4" t="e">
        <f>FIND("Patent #",A135)+LEN("Patent #")</f>
        <v>#VALUE!</v>
      </c>
      <c r="O135" s="4" t="e">
        <f>FIND("Filing or 371 (c) date",A135)</f>
        <v>#VALUE!</v>
      </c>
      <c r="P135" s="4" t="e">
        <f>MID(A135,N135,O135-N135)</f>
        <v>#VALUE!</v>
      </c>
      <c r="Q135" s="4" t="e">
        <f t="shared" si="39"/>
        <v>#VALUE!</v>
      </c>
      <c r="R135" s="4" t="e">
        <f>CLEAN(SUBSTITUTE(MID(P135,1,FIND("open",P135)-1)," ",""))</f>
        <v>#VALUE!</v>
      </c>
      <c r="S135" s="4" t="e">
        <f>FIND("open_in_new",P135)+LEN("open_in_new")</f>
        <v>#VALUE!</v>
      </c>
      <c r="T135" s="4" t="e">
        <f>FIND("-",P135,S135)</f>
        <v>#VALUE!</v>
      </c>
      <c r="U135" s="4" t="e">
        <f>CLEAN(SUBSTITUTE(MID(P135,S135,T135-S135)," ",""))</f>
        <v>#VALUE!</v>
      </c>
      <c r="V135" s="4" t="e">
        <f>RIGHT(CLEAN(SUBSTITUTE(P135," ","")),10)</f>
        <v>#VALUE!</v>
      </c>
      <c r="W135" s="4" t="e">
        <f>FIND("Status",A135,K135)+LEN("Status")</f>
        <v>#VALUE!</v>
      </c>
      <c r="X135" s="4" t="e">
        <f>FIND("Application Data 
Documents &amp; Transactions",A135)</f>
        <v>#VALUE!</v>
      </c>
      <c r="Y135" s="4" t="e">
        <f>MID(A135,W135,(X135-11)-W135)</f>
        <v>#VALUE!</v>
      </c>
      <c r="Z135" s="4" t="e">
        <f t="shared" si="36"/>
        <v>#VALUE!</v>
      </c>
      <c r="AA135" s="4" t="e">
        <f>FIND("Earliest publication #",A135)+LEN("Earliest publication #
")</f>
        <v>#VALUE!</v>
      </c>
      <c r="AB135" s="4" t="e">
        <f>FIND("Earliest publication date",A135,AA135)</f>
        <v>#VALUE!</v>
      </c>
      <c r="AC135" s="4" t="e">
        <f>CLEAN(TRIM(MID(A135,AA135,AB135-AA135)))</f>
        <v>#VALUE!</v>
      </c>
      <c r="AD135" s="4" t="e">
        <f t="shared" si="37"/>
        <v>#VALUE!</v>
      </c>
      <c r="AE135" s="4" t="e">
        <f>FIND("Earliest publication date",A135,AA135)+LEN("Earliest publication date")</f>
        <v>#VALUE!</v>
      </c>
      <c r="AF135" s="4" t="e">
        <f>FIND("Assignee for publication",A135)</f>
        <v>#VALUE!</v>
      </c>
      <c r="AG135" s="4" t="e">
        <f>CLEAN(SUBSTITUTE(MID(A135,AE135,AF135-AE135)," ",""))</f>
        <v>#VALUE!</v>
      </c>
      <c r="AH135" s="4" t="e">
        <f>FIND("Entity status",A135)+LEN("Entity status")</f>
        <v>#VALUE!</v>
      </c>
      <c r="AI135" s="4" t="e">
        <f>FIND("Earliest publication #",A135,AH135)</f>
        <v>#VALUE!</v>
      </c>
      <c r="AJ135" s="4" t="e">
        <f>CLEAN(TRIM(MID(A135,AH135,AI135-AH135)))</f>
        <v>#VALUE!</v>
      </c>
      <c r="AK135" s="4" t="e">
        <f>FIND("Applicants",A135)+LEN("Applicants")</f>
        <v>#VALUE!</v>
      </c>
      <c r="AL135" s="4" t="e">
        <f>FIND("United States Patent and Trademark Office 
United States Patent and Trademark Office 
 Browse By Topic",A135,AK135)</f>
        <v>#VALUE!</v>
      </c>
      <c r="AM135" s="4" t="e">
        <f>TRIM(CLEAN(MID(A135,AK135,AL135-AK135)))</f>
        <v>#VALUE!</v>
      </c>
      <c r="AN135" s="4" t="e">
        <f>FIND("Assignee for publication",A135)+LEN("Assignee for publication")</f>
        <v>#VALUE!</v>
      </c>
      <c r="AO135" s="4" t="e">
        <f>FIND("Confirmation #",A135,AN135)</f>
        <v>#VALUE!</v>
      </c>
      <c r="AP135" s="4" t="e">
        <f>MID(A135,AN135,AO135-AN135)</f>
        <v>#VALUE!</v>
      </c>
      <c r="AQ135" s="4" t="e">
        <f>FIND("Inventors",A135)+LEN("Inventors")</f>
        <v>#VALUE!</v>
      </c>
      <c r="AR135" s="4" t="e">
        <f>FIND("Applicants",A135,AQ135)</f>
        <v>#VALUE!</v>
      </c>
      <c r="AS135" s="4" t="e">
        <f>FIND("Show all inventors",A135)</f>
        <v>#VALUE!</v>
      </c>
      <c r="AT135" s="4" t="str">
        <f>IFERROR(MID(A135,AS135,24),"")</f>
        <v/>
      </c>
      <c r="AU135" s="7" t="e">
        <f>CLEAN(TRIM(MID(A135,AQ135,AR135-AQ135)))</f>
        <v>#VALUE!</v>
      </c>
      <c r="BJ135" s="4">
        <f t="shared" si="40"/>
        <v>0</v>
      </c>
      <c r="BK135" s="4" t="str">
        <f t="shared" si="41"/>
        <v/>
      </c>
      <c r="BL135" s="4" t="e">
        <f t="shared" si="42"/>
        <v>#VALUE!</v>
      </c>
      <c r="BM135" s="4" t="e">
        <f t="shared" si="43"/>
        <v>#VALUE!</v>
      </c>
      <c r="BN135" s="7" t="e">
        <f t="shared" si="44"/>
        <v>#VALUE!</v>
      </c>
      <c r="BO135" s="4" t="e">
        <f t="shared" si="45"/>
        <v>#VALUE!</v>
      </c>
      <c r="BP135" s="4" t="e">
        <f t="shared" si="46"/>
        <v>#VALUE!</v>
      </c>
      <c r="BQ135" s="7" t="e">
        <f t="shared" si="47"/>
        <v>#VALUE!</v>
      </c>
    </row>
    <row r="136" spans="1:69" ht="15" customHeight="1" x14ac:dyDescent="0.3">
      <c r="A136" s="5"/>
      <c r="B136" s="5"/>
      <c r="C136" s="5"/>
      <c r="D136" s="5"/>
      <c r="F136" s="6" t="s">
        <v>17</v>
      </c>
      <c r="G136" s="4" t="e">
        <f t="shared" si="48"/>
        <v>#VALUE!</v>
      </c>
      <c r="H136" s="4" t="e">
        <f t="shared" si="49"/>
        <v>#VALUE!</v>
      </c>
      <c r="I136" s="4" t="str">
        <f t="shared" si="38"/>
        <v/>
      </c>
      <c r="J136" s="4" t="e">
        <f>CLEAN(SUBSTITUTE(MID(A136,G136,H136-G136)," ",""))</f>
        <v>#VALUE!</v>
      </c>
      <c r="K136" s="4" t="e">
        <f>FIND("Filing or 371 (c) date",A136)+LEN("Filing or 371 (c) date")</f>
        <v>#VALUE!</v>
      </c>
      <c r="L136" s="4" t="e">
        <f>FIND("Status",A136,K136)</f>
        <v>#VALUE!</v>
      </c>
      <c r="M136" s="4" t="e">
        <f>TRIM(CLEAN(MID(A136,K136,L136-K136)))</f>
        <v>#VALUE!</v>
      </c>
      <c r="N136" s="4" t="e">
        <f>FIND("Patent #",A136)+LEN("Patent #")</f>
        <v>#VALUE!</v>
      </c>
      <c r="O136" s="4" t="e">
        <f>FIND("Filing or 371 (c) date",A136)</f>
        <v>#VALUE!</v>
      </c>
      <c r="P136" s="4" t="e">
        <f>MID(A136,N136,O136-N136)</f>
        <v>#VALUE!</v>
      </c>
      <c r="Q136" s="4" t="e">
        <f t="shared" si="39"/>
        <v>#VALUE!</v>
      </c>
      <c r="R136" s="4" t="e">
        <f>CLEAN(SUBSTITUTE(MID(P136,1,FIND("open",P136)-1)," ",""))</f>
        <v>#VALUE!</v>
      </c>
      <c r="S136" s="4" t="e">
        <f>FIND("open_in_new",P136)+LEN("open_in_new")</f>
        <v>#VALUE!</v>
      </c>
      <c r="T136" s="4" t="e">
        <f>FIND("-",P136,S136)</f>
        <v>#VALUE!</v>
      </c>
      <c r="U136" s="4" t="e">
        <f>CLEAN(SUBSTITUTE(MID(P136,S136,T136-S136)," ",""))</f>
        <v>#VALUE!</v>
      </c>
      <c r="V136" s="4" t="e">
        <f>RIGHT(CLEAN(SUBSTITUTE(P136," ","")),10)</f>
        <v>#VALUE!</v>
      </c>
      <c r="W136" s="4" t="e">
        <f>FIND("Status",A136,K136)+LEN("Status")</f>
        <v>#VALUE!</v>
      </c>
      <c r="X136" s="4" t="e">
        <f>FIND("Application Data 
Documents &amp; Transactions",A136)</f>
        <v>#VALUE!</v>
      </c>
      <c r="Y136" s="4" t="e">
        <f>MID(A136,W136,(X136-11)-W136)</f>
        <v>#VALUE!</v>
      </c>
      <c r="Z136" s="4" t="e">
        <f t="shared" si="36"/>
        <v>#VALUE!</v>
      </c>
      <c r="AA136" s="4" t="e">
        <f>FIND("Earliest publication #",A136)+LEN("Earliest publication #
")</f>
        <v>#VALUE!</v>
      </c>
      <c r="AB136" s="4" t="e">
        <f>FIND("Earliest publication date",A136,AA136)</f>
        <v>#VALUE!</v>
      </c>
      <c r="AC136" s="4" t="e">
        <f>CLEAN(TRIM(MID(A136,AA136,AB136-AA136)))</f>
        <v>#VALUE!</v>
      </c>
      <c r="AD136" s="4" t="e">
        <f t="shared" si="37"/>
        <v>#VALUE!</v>
      </c>
      <c r="AE136" s="4" t="e">
        <f>FIND("Earliest publication date",A136,AA136)+LEN("Earliest publication date")</f>
        <v>#VALUE!</v>
      </c>
      <c r="AF136" s="4" t="e">
        <f>FIND("Assignee for publication",A136)</f>
        <v>#VALUE!</v>
      </c>
      <c r="AG136" s="4" t="e">
        <f>CLEAN(SUBSTITUTE(MID(A136,AE136,AF136-AE136)," ",""))</f>
        <v>#VALUE!</v>
      </c>
      <c r="AH136" s="4" t="e">
        <f>FIND("Entity status",A136)+LEN("Entity status")</f>
        <v>#VALUE!</v>
      </c>
      <c r="AI136" s="4" t="e">
        <f>FIND("Earliest publication #",A136,AH136)</f>
        <v>#VALUE!</v>
      </c>
      <c r="AJ136" s="4" t="e">
        <f>CLEAN(TRIM(MID(A136,AH136,AI136-AH136)))</f>
        <v>#VALUE!</v>
      </c>
      <c r="AK136" s="4" t="e">
        <f>FIND("Applicants",A136)+LEN("Applicants")</f>
        <v>#VALUE!</v>
      </c>
      <c r="AL136" s="4" t="e">
        <f>FIND("United States Patent and Trademark Office 
United States Patent and Trademark Office 
 Browse By Topic",A136,AK136)</f>
        <v>#VALUE!</v>
      </c>
      <c r="AM136" s="4" t="e">
        <f>TRIM(CLEAN(MID(A136,AK136,AL136-AK136)))</f>
        <v>#VALUE!</v>
      </c>
      <c r="AN136" s="4" t="e">
        <f>FIND("Assignee for publication",A136)+LEN("Assignee for publication")</f>
        <v>#VALUE!</v>
      </c>
      <c r="AO136" s="4" t="e">
        <f>FIND("Confirmation #",A136,AN136)</f>
        <v>#VALUE!</v>
      </c>
      <c r="AP136" s="4" t="e">
        <f>MID(A136,AN136,AO136-AN136)</f>
        <v>#VALUE!</v>
      </c>
      <c r="AQ136" s="4" t="e">
        <f>FIND("Inventors",A136)+LEN("Inventors")</f>
        <v>#VALUE!</v>
      </c>
      <c r="AR136" s="4" t="e">
        <f>FIND("Applicants",A136,AQ136)</f>
        <v>#VALUE!</v>
      </c>
      <c r="AS136" s="4" t="e">
        <f>FIND("Show all inventors",A136)</f>
        <v>#VALUE!</v>
      </c>
      <c r="AT136" s="4" t="str">
        <f>IFERROR(MID(A136,AS136,24),"")</f>
        <v/>
      </c>
      <c r="AU136" s="7" t="e">
        <f>CLEAN(TRIM(MID(A136,AQ136,AR136-AQ136)))</f>
        <v>#VALUE!</v>
      </c>
      <c r="BJ136" s="4">
        <f t="shared" si="40"/>
        <v>0</v>
      </c>
      <c r="BK136" s="4" t="str">
        <f t="shared" si="41"/>
        <v/>
      </c>
      <c r="BL136" s="4" t="e">
        <f t="shared" si="42"/>
        <v>#VALUE!</v>
      </c>
      <c r="BM136" s="4" t="e">
        <f t="shared" si="43"/>
        <v>#VALUE!</v>
      </c>
      <c r="BN136" s="7" t="e">
        <f t="shared" si="44"/>
        <v>#VALUE!</v>
      </c>
      <c r="BO136" s="4" t="e">
        <f t="shared" si="45"/>
        <v>#VALUE!</v>
      </c>
      <c r="BP136" s="4" t="e">
        <f t="shared" si="46"/>
        <v>#VALUE!</v>
      </c>
      <c r="BQ136" s="7" t="e">
        <f t="shared" si="47"/>
        <v>#VALUE!</v>
      </c>
    </row>
    <row r="137" spans="1:69" ht="15" customHeight="1" x14ac:dyDescent="0.3">
      <c r="A137" s="5"/>
      <c r="B137" s="5"/>
      <c r="C137" s="5"/>
      <c r="D137" s="5"/>
      <c r="F137" s="6" t="s">
        <v>17</v>
      </c>
      <c r="G137" s="4" t="e">
        <f t="shared" si="48"/>
        <v>#VALUE!</v>
      </c>
      <c r="H137" s="4" t="e">
        <f t="shared" si="49"/>
        <v>#VALUE!</v>
      </c>
      <c r="I137" s="4" t="str">
        <f t="shared" si="38"/>
        <v/>
      </c>
      <c r="J137" s="4" t="e">
        <f>CLEAN(SUBSTITUTE(MID(A137,G137,H137-G137)," ",""))</f>
        <v>#VALUE!</v>
      </c>
      <c r="K137" s="4" t="e">
        <f>FIND("Filing or 371 (c) date",A137)+LEN("Filing or 371 (c) date")</f>
        <v>#VALUE!</v>
      </c>
      <c r="L137" s="4" t="e">
        <f>FIND("Status",A137,K137)</f>
        <v>#VALUE!</v>
      </c>
      <c r="M137" s="4" t="e">
        <f>TRIM(CLEAN(MID(A137,K137,L137-K137)))</f>
        <v>#VALUE!</v>
      </c>
      <c r="N137" s="4" t="e">
        <f>FIND("Patent #",A137)+LEN("Patent #")</f>
        <v>#VALUE!</v>
      </c>
      <c r="O137" s="4" t="e">
        <f>FIND("Filing or 371 (c) date",A137)</f>
        <v>#VALUE!</v>
      </c>
      <c r="P137" s="4" t="e">
        <f>MID(A137,N137,O137-N137)</f>
        <v>#VALUE!</v>
      </c>
      <c r="Q137" s="4" t="e">
        <f t="shared" si="39"/>
        <v>#VALUE!</v>
      </c>
      <c r="R137" s="4" t="e">
        <f>CLEAN(SUBSTITUTE(MID(P137,1,FIND("open",P137)-1)," ",""))</f>
        <v>#VALUE!</v>
      </c>
      <c r="S137" s="4" t="e">
        <f>FIND("open_in_new",P137)+LEN("open_in_new")</f>
        <v>#VALUE!</v>
      </c>
      <c r="T137" s="4" t="e">
        <f>FIND("-",P137,S137)</f>
        <v>#VALUE!</v>
      </c>
      <c r="U137" s="4" t="e">
        <f>CLEAN(SUBSTITUTE(MID(P137,S137,T137-S137)," ",""))</f>
        <v>#VALUE!</v>
      </c>
      <c r="V137" s="4" t="e">
        <f>RIGHT(CLEAN(SUBSTITUTE(P137," ","")),10)</f>
        <v>#VALUE!</v>
      </c>
      <c r="W137" s="4" t="e">
        <f>FIND("Status",A137,K137)+LEN("Status")</f>
        <v>#VALUE!</v>
      </c>
      <c r="X137" s="4" t="e">
        <f>FIND("Application Data 
Documents &amp; Transactions",A137)</f>
        <v>#VALUE!</v>
      </c>
      <c r="Y137" s="4" t="e">
        <f>MID(A137,W137,(X137-11)-W137)</f>
        <v>#VALUE!</v>
      </c>
      <c r="Z137" s="4" t="e">
        <f t="shared" si="36"/>
        <v>#VALUE!</v>
      </c>
      <c r="AA137" s="4" t="e">
        <f>FIND("Earliest publication #",A137)+LEN("Earliest publication #
")</f>
        <v>#VALUE!</v>
      </c>
      <c r="AB137" s="4" t="e">
        <f>FIND("Earliest publication date",A137,AA137)</f>
        <v>#VALUE!</v>
      </c>
      <c r="AC137" s="4" t="e">
        <f>CLEAN(TRIM(MID(A137,AA137,AB137-AA137)))</f>
        <v>#VALUE!</v>
      </c>
      <c r="AD137" s="4" t="e">
        <f t="shared" si="37"/>
        <v>#VALUE!</v>
      </c>
      <c r="AE137" s="4" t="e">
        <f>FIND("Earliest publication date",A137,AA137)+LEN("Earliest publication date")</f>
        <v>#VALUE!</v>
      </c>
      <c r="AF137" s="4" t="e">
        <f>FIND("Assignee for publication",A137)</f>
        <v>#VALUE!</v>
      </c>
      <c r="AG137" s="4" t="e">
        <f>CLEAN(SUBSTITUTE(MID(A137,AE137,AF137-AE137)," ",""))</f>
        <v>#VALUE!</v>
      </c>
      <c r="AH137" s="4" t="e">
        <f>FIND("Entity status",A137)+LEN("Entity status")</f>
        <v>#VALUE!</v>
      </c>
      <c r="AI137" s="4" t="e">
        <f>FIND("Earliest publication #",A137,AH137)</f>
        <v>#VALUE!</v>
      </c>
      <c r="AJ137" s="4" t="e">
        <f>CLEAN(TRIM(MID(A137,AH137,AI137-AH137)))</f>
        <v>#VALUE!</v>
      </c>
      <c r="AK137" s="4" t="e">
        <f>FIND("Applicants",A137)+LEN("Applicants")</f>
        <v>#VALUE!</v>
      </c>
      <c r="AL137" s="4" t="e">
        <f>FIND("United States Patent and Trademark Office 
United States Patent and Trademark Office 
 Browse By Topic",A137,AK137)</f>
        <v>#VALUE!</v>
      </c>
      <c r="AM137" s="4" t="e">
        <f>TRIM(CLEAN(MID(A137,AK137,AL137-AK137)))</f>
        <v>#VALUE!</v>
      </c>
      <c r="AN137" s="4" t="e">
        <f>FIND("Assignee for publication",A137)+LEN("Assignee for publication")</f>
        <v>#VALUE!</v>
      </c>
      <c r="AO137" s="4" t="e">
        <f>FIND("Confirmation #",A137,AN137)</f>
        <v>#VALUE!</v>
      </c>
      <c r="AP137" s="4" t="e">
        <f>MID(A137,AN137,AO137-AN137)</f>
        <v>#VALUE!</v>
      </c>
      <c r="AQ137" s="4" t="e">
        <f>FIND("Inventors",A137)+LEN("Inventors")</f>
        <v>#VALUE!</v>
      </c>
      <c r="AR137" s="4" t="e">
        <f>FIND("Applicants",A137,AQ137)</f>
        <v>#VALUE!</v>
      </c>
      <c r="AS137" s="4" t="e">
        <f>FIND("Show all inventors",A137)</f>
        <v>#VALUE!</v>
      </c>
      <c r="AT137" s="4" t="str">
        <f>IFERROR(MID(A137,AS137,24),"")</f>
        <v/>
      </c>
      <c r="AU137" s="7" t="e">
        <f>CLEAN(TRIM(MID(A137,AQ137,AR137-AQ137)))</f>
        <v>#VALUE!</v>
      </c>
      <c r="BJ137" s="4">
        <f t="shared" si="40"/>
        <v>0</v>
      </c>
      <c r="BK137" s="4" t="str">
        <f t="shared" si="41"/>
        <v/>
      </c>
      <c r="BL137" s="4" t="e">
        <f t="shared" si="42"/>
        <v>#VALUE!</v>
      </c>
      <c r="BM137" s="4" t="e">
        <f t="shared" si="43"/>
        <v>#VALUE!</v>
      </c>
      <c r="BN137" s="7" t="e">
        <f t="shared" si="44"/>
        <v>#VALUE!</v>
      </c>
      <c r="BO137" s="4" t="e">
        <f t="shared" si="45"/>
        <v>#VALUE!</v>
      </c>
      <c r="BP137" s="4" t="e">
        <f t="shared" si="46"/>
        <v>#VALUE!</v>
      </c>
      <c r="BQ137" s="7" t="e">
        <f t="shared" si="47"/>
        <v>#VALUE!</v>
      </c>
    </row>
    <row r="138" spans="1:69" ht="15" customHeight="1" x14ac:dyDescent="0.3">
      <c r="A138" s="5"/>
      <c r="B138" s="5"/>
      <c r="C138" s="5"/>
      <c r="D138" s="5"/>
      <c r="F138" s="6" t="s">
        <v>17</v>
      </c>
      <c r="G138" s="4" t="e">
        <f t="shared" si="48"/>
        <v>#VALUE!</v>
      </c>
      <c r="H138" s="4" t="e">
        <f t="shared" si="49"/>
        <v>#VALUE!</v>
      </c>
      <c r="I138" s="4" t="str">
        <f t="shared" si="38"/>
        <v/>
      </c>
      <c r="J138" s="4" t="e">
        <f>CLEAN(SUBSTITUTE(MID(A138,G138,H138-G138)," ",""))</f>
        <v>#VALUE!</v>
      </c>
      <c r="K138" s="4" t="e">
        <f>FIND("Filing or 371 (c) date",A138)+LEN("Filing or 371 (c) date")</f>
        <v>#VALUE!</v>
      </c>
      <c r="L138" s="4" t="e">
        <f>FIND("Status",A138,K138)</f>
        <v>#VALUE!</v>
      </c>
      <c r="M138" s="4" t="e">
        <f>TRIM(CLEAN(MID(A138,K138,L138-K138)))</f>
        <v>#VALUE!</v>
      </c>
      <c r="N138" s="4" t="e">
        <f>FIND("Patent #",A138)+LEN("Patent #")</f>
        <v>#VALUE!</v>
      </c>
      <c r="O138" s="4" t="e">
        <f>FIND("Filing or 371 (c) date",A138)</f>
        <v>#VALUE!</v>
      </c>
      <c r="P138" s="4" t="e">
        <f>MID(A138,N138,O138-N138)</f>
        <v>#VALUE!</v>
      </c>
      <c r="Q138" s="4" t="e">
        <f t="shared" si="39"/>
        <v>#VALUE!</v>
      </c>
      <c r="R138" s="4" t="e">
        <f>CLEAN(SUBSTITUTE(MID(P138,1,FIND("open",P138)-1)," ",""))</f>
        <v>#VALUE!</v>
      </c>
      <c r="S138" s="4" t="e">
        <f>FIND("open_in_new",P138)+LEN("open_in_new")</f>
        <v>#VALUE!</v>
      </c>
      <c r="T138" s="4" t="e">
        <f>FIND("-",P138,S138)</f>
        <v>#VALUE!</v>
      </c>
      <c r="U138" s="4" t="e">
        <f>CLEAN(SUBSTITUTE(MID(P138,S138,T138-S138)," ",""))</f>
        <v>#VALUE!</v>
      </c>
      <c r="V138" s="4" t="e">
        <f>RIGHT(CLEAN(SUBSTITUTE(P138," ","")),10)</f>
        <v>#VALUE!</v>
      </c>
      <c r="W138" s="4" t="e">
        <f>FIND("Status",A138,K138)+LEN("Status")</f>
        <v>#VALUE!</v>
      </c>
      <c r="X138" s="4" t="e">
        <f>FIND("Application Data 
Documents &amp; Transactions",A138)</f>
        <v>#VALUE!</v>
      </c>
      <c r="Y138" s="4" t="e">
        <f>MID(A138,W138,(X138-11)-W138)</f>
        <v>#VALUE!</v>
      </c>
      <c r="Z138" s="4" t="e">
        <f t="shared" si="36"/>
        <v>#VALUE!</v>
      </c>
      <c r="AA138" s="4" t="e">
        <f>FIND("Earliest publication #",A138)+LEN("Earliest publication #
")</f>
        <v>#VALUE!</v>
      </c>
      <c r="AB138" s="4" t="e">
        <f>FIND("Earliest publication date",A138,AA138)</f>
        <v>#VALUE!</v>
      </c>
      <c r="AC138" s="4" t="e">
        <f>CLEAN(TRIM(MID(A138,AA138,AB138-AA138)))</f>
        <v>#VALUE!</v>
      </c>
      <c r="AD138" s="4" t="e">
        <f t="shared" si="37"/>
        <v>#VALUE!</v>
      </c>
      <c r="AE138" s="4" t="e">
        <f>FIND("Earliest publication date",A138,AA138)+LEN("Earliest publication date")</f>
        <v>#VALUE!</v>
      </c>
      <c r="AF138" s="4" t="e">
        <f>FIND("Assignee for publication",A138)</f>
        <v>#VALUE!</v>
      </c>
      <c r="AG138" s="4" t="e">
        <f>CLEAN(SUBSTITUTE(MID(A138,AE138,AF138-AE138)," ",""))</f>
        <v>#VALUE!</v>
      </c>
      <c r="AH138" s="4" t="e">
        <f>FIND("Entity status",A138)+LEN("Entity status")</f>
        <v>#VALUE!</v>
      </c>
      <c r="AI138" s="4" t="e">
        <f>FIND("Earliest publication #",A138,AH138)</f>
        <v>#VALUE!</v>
      </c>
      <c r="AJ138" s="4" t="e">
        <f>CLEAN(TRIM(MID(A138,AH138,AI138-AH138)))</f>
        <v>#VALUE!</v>
      </c>
      <c r="AK138" s="4" t="e">
        <f>FIND("Applicants",A138)+LEN("Applicants")</f>
        <v>#VALUE!</v>
      </c>
      <c r="AL138" s="4" t="e">
        <f>FIND("United States Patent and Trademark Office 
United States Patent and Trademark Office 
 Browse By Topic",A138,AK138)</f>
        <v>#VALUE!</v>
      </c>
      <c r="AM138" s="4" t="e">
        <f>TRIM(CLEAN(MID(A138,AK138,AL138-AK138)))</f>
        <v>#VALUE!</v>
      </c>
      <c r="AN138" s="4" t="e">
        <f>FIND("Assignee for publication",A138)+LEN("Assignee for publication")</f>
        <v>#VALUE!</v>
      </c>
      <c r="AO138" s="4" t="e">
        <f>FIND("Confirmation #",A138,AN138)</f>
        <v>#VALUE!</v>
      </c>
      <c r="AP138" s="4" t="e">
        <f>MID(A138,AN138,AO138-AN138)</f>
        <v>#VALUE!</v>
      </c>
      <c r="AQ138" s="4" t="e">
        <f>FIND("Inventors",A138)+LEN("Inventors")</f>
        <v>#VALUE!</v>
      </c>
      <c r="AR138" s="4" t="e">
        <f>FIND("Applicants",A138,AQ138)</f>
        <v>#VALUE!</v>
      </c>
      <c r="AS138" s="4" t="e">
        <f>FIND("Show all inventors",A138)</f>
        <v>#VALUE!</v>
      </c>
      <c r="AT138" s="4" t="str">
        <f>IFERROR(MID(A138,AS138,24),"")</f>
        <v/>
      </c>
      <c r="AU138" s="7" t="e">
        <f>CLEAN(TRIM(MID(A138,AQ138,AR138-AQ138)))</f>
        <v>#VALUE!</v>
      </c>
      <c r="BJ138" s="4">
        <f t="shared" si="40"/>
        <v>0</v>
      </c>
      <c r="BK138" s="4" t="str">
        <f t="shared" si="41"/>
        <v/>
      </c>
      <c r="BL138" s="4" t="e">
        <f t="shared" si="42"/>
        <v>#VALUE!</v>
      </c>
      <c r="BM138" s="4" t="e">
        <f t="shared" si="43"/>
        <v>#VALUE!</v>
      </c>
      <c r="BN138" s="7" t="e">
        <f t="shared" si="44"/>
        <v>#VALUE!</v>
      </c>
      <c r="BO138" s="4" t="e">
        <f t="shared" si="45"/>
        <v>#VALUE!</v>
      </c>
      <c r="BP138" s="4" t="e">
        <f t="shared" si="46"/>
        <v>#VALUE!</v>
      </c>
      <c r="BQ138" s="7" t="e">
        <f t="shared" si="47"/>
        <v>#VALUE!</v>
      </c>
    </row>
    <row r="139" spans="1:69" ht="15" customHeight="1" x14ac:dyDescent="0.3">
      <c r="A139" s="5"/>
      <c r="B139" s="5"/>
      <c r="C139" s="5"/>
      <c r="D139" s="5"/>
      <c r="F139" s="6" t="s">
        <v>17</v>
      </c>
      <c r="G139" s="4" t="e">
        <f t="shared" si="48"/>
        <v>#VALUE!</v>
      </c>
      <c r="H139" s="4" t="e">
        <f t="shared" si="49"/>
        <v>#VALUE!</v>
      </c>
      <c r="I139" s="4" t="str">
        <f t="shared" si="38"/>
        <v/>
      </c>
      <c r="J139" s="4" t="e">
        <f>CLEAN(SUBSTITUTE(MID(A139,G139,H139-G139)," ",""))</f>
        <v>#VALUE!</v>
      </c>
      <c r="K139" s="4" t="e">
        <f>FIND("Filing or 371 (c) date",A139)+LEN("Filing or 371 (c) date")</f>
        <v>#VALUE!</v>
      </c>
      <c r="L139" s="4" t="e">
        <f>FIND("Status",A139,K139)</f>
        <v>#VALUE!</v>
      </c>
      <c r="M139" s="4" t="e">
        <f>TRIM(CLEAN(MID(A139,K139,L139-K139)))</f>
        <v>#VALUE!</v>
      </c>
      <c r="N139" s="4" t="e">
        <f>FIND("Patent #",A139)+LEN("Patent #")</f>
        <v>#VALUE!</v>
      </c>
      <c r="O139" s="4" t="e">
        <f>FIND("Filing or 371 (c) date",A139)</f>
        <v>#VALUE!</v>
      </c>
      <c r="P139" s="4" t="e">
        <f>MID(A139,N139,O139-N139)</f>
        <v>#VALUE!</v>
      </c>
      <c r="Q139" s="4" t="e">
        <f t="shared" si="39"/>
        <v>#VALUE!</v>
      </c>
      <c r="R139" s="4" t="e">
        <f>CLEAN(SUBSTITUTE(MID(P139,1,FIND("open",P139)-1)," ",""))</f>
        <v>#VALUE!</v>
      </c>
      <c r="S139" s="4" t="e">
        <f>FIND("open_in_new",P139)+LEN("open_in_new")</f>
        <v>#VALUE!</v>
      </c>
      <c r="T139" s="4" t="e">
        <f>FIND("-",P139,S139)</f>
        <v>#VALUE!</v>
      </c>
      <c r="U139" s="4" t="e">
        <f>CLEAN(SUBSTITUTE(MID(P139,S139,T139-S139)," ",""))</f>
        <v>#VALUE!</v>
      </c>
      <c r="V139" s="4" t="e">
        <f>RIGHT(CLEAN(SUBSTITUTE(P139," ","")),10)</f>
        <v>#VALUE!</v>
      </c>
      <c r="W139" s="4" t="e">
        <f>FIND("Status",A139,K139)+LEN("Status")</f>
        <v>#VALUE!</v>
      </c>
      <c r="X139" s="4" t="e">
        <f>FIND("Application Data 
Documents &amp; Transactions",A139)</f>
        <v>#VALUE!</v>
      </c>
      <c r="Y139" s="4" t="e">
        <f>MID(A139,W139,(X139-11)-W139)</f>
        <v>#VALUE!</v>
      </c>
      <c r="Z139" s="4" t="e">
        <f t="shared" si="36"/>
        <v>#VALUE!</v>
      </c>
      <c r="AA139" s="4" t="e">
        <f>FIND("Earliest publication #",A139)+LEN("Earliest publication #
")</f>
        <v>#VALUE!</v>
      </c>
      <c r="AB139" s="4" t="e">
        <f>FIND("Earliest publication date",A139,AA139)</f>
        <v>#VALUE!</v>
      </c>
      <c r="AC139" s="4" t="e">
        <f>CLEAN(TRIM(MID(A139,AA139,AB139-AA139)))</f>
        <v>#VALUE!</v>
      </c>
      <c r="AD139" s="4" t="e">
        <f t="shared" si="37"/>
        <v>#VALUE!</v>
      </c>
      <c r="AE139" s="4" t="e">
        <f>FIND("Earliest publication date",A139,AA139)+LEN("Earliest publication date")</f>
        <v>#VALUE!</v>
      </c>
      <c r="AF139" s="4" t="e">
        <f>FIND("Assignee for publication",A139)</f>
        <v>#VALUE!</v>
      </c>
      <c r="AG139" s="4" t="e">
        <f>CLEAN(SUBSTITUTE(MID(A139,AE139,AF139-AE139)," ",""))</f>
        <v>#VALUE!</v>
      </c>
      <c r="AH139" s="4" t="e">
        <f>FIND("Entity status",A139)+LEN("Entity status")</f>
        <v>#VALUE!</v>
      </c>
      <c r="AI139" s="4" t="e">
        <f>FIND("Earliest publication #",A139,AH139)</f>
        <v>#VALUE!</v>
      </c>
      <c r="AJ139" s="4" t="e">
        <f>CLEAN(TRIM(MID(A139,AH139,AI139-AH139)))</f>
        <v>#VALUE!</v>
      </c>
      <c r="AK139" s="4" t="e">
        <f>FIND("Applicants",A139)+LEN("Applicants")</f>
        <v>#VALUE!</v>
      </c>
      <c r="AL139" s="4" t="e">
        <f>FIND("United States Patent and Trademark Office 
United States Patent and Trademark Office 
 Browse By Topic",A139,AK139)</f>
        <v>#VALUE!</v>
      </c>
      <c r="AM139" s="4" t="e">
        <f>TRIM(CLEAN(MID(A139,AK139,AL139-AK139)))</f>
        <v>#VALUE!</v>
      </c>
      <c r="AN139" s="4" t="e">
        <f>FIND("Assignee for publication",A139)+LEN("Assignee for publication")</f>
        <v>#VALUE!</v>
      </c>
      <c r="AO139" s="4" t="e">
        <f>FIND("Confirmation #",A139,AN139)</f>
        <v>#VALUE!</v>
      </c>
      <c r="AP139" s="4" t="e">
        <f>MID(A139,AN139,AO139-AN139)</f>
        <v>#VALUE!</v>
      </c>
      <c r="AQ139" s="4" t="e">
        <f>FIND("Inventors",A139)+LEN("Inventors")</f>
        <v>#VALUE!</v>
      </c>
      <c r="AR139" s="4" t="e">
        <f>FIND("Applicants",A139,AQ139)</f>
        <v>#VALUE!</v>
      </c>
      <c r="AS139" s="4" t="e">
        <f>FIND("Show all inventors",A139)</f>
        <v>#VALUE!</v>
      </c>
      <c r="AT139" s="4" t="str">
        <f>IFERROR(MID(A139,AS139,24),"")</f>
        <v/>
      </c>
      <c r="AU139" s="7" t="e">
        <f>CLEAN(TRIM(MID(A139,AQ139,AR139-AQ139)))</f>
        <v>#VALUE!</v>
      </c>
      <c r="BJ139" s="4">
        <f t="shared" si="40"/>
        <v>0</v>
      </c>
      <c r="BK139" s="4" t="str">
        <f t="shared" si="41"/>
        <v/>
      </c>
      <c r="BL139" s="4" t="e">
        <f t="shared" si="42"/>
        <v>#VALUE!</v>
      </c>
      <c r="BM139" s="4" t="e">
        <f t="shared" si="43"/>
        <v>#VALUE!</v>
      </c>
      <c r="BN139" s="7" t="e">
        <f t="shared" si="44"/>
        <v>#VALUE!</v>
      </c>
      <c r="BO139" s="4" t="e">
        <f t="shared" si="45"/>
        <v>#VALUE!</v>
      </c>
      <c r="BP139" s="4" t="e">
        <f t="shared" si="46"/>
        <v>#VALUE!</v>
      </c>
      <c r="BQ139" s="7" t="e">
        <f t="shared" si="47"/>
        <v>#VALUE!</v>
      </c>
    </row>
    <row r="140" spans="1:69" ht="15" customHeight="1" x14ac:dyDescent="0.3">
      <c r="A140" s="5"/>
      <c r="B140" s="5"/>
      <c r="C140" s="5"/>
      <c r="D140" s="5"/>
      <c r="F140" s="6" t="s">
        <v>17</v>
      </c>
      <c r="G140" s="4" t="e">
        <f t="shared" si="48"/>
        <v>#VALUE!</v>
      </c>
      <c r="H140" s="4" t="e">
        <f t="shared" si="49"/>
        <v>#VALUE!</v>
      </c>
      <c r="I140" s="4" t="str">
        <f t="shared" si="38"/>
        <v/>
      </c>
      <c r="J140" s="4" t="e">
        <f>CLEAN(SUBSTITUTE(MID(A140,G140,H140-G140)," ",""))</f>
        <v>#VALUE!</v>
      </c>
      <c r="K140" s="4" t="e">
        <f>FIND("Filing or 371 (c) date",A140)+LEN("Filing or 371 (c) date")</f>
        <v>#VALUE!</v>
      </c>
      <c r="L140" s="4" t="e">
        <f>FIND("Status",A140,K140)</f>
        <v>#VALUE!</v>
      </c>
      <c r="M140" s="4" t="e">
        <f>TRIM(CLEAN(MID(A140,K140,L140-K140)))</f>
        <v>#VALUE!</v>
      </c>
      <c r="N140" s="4" t="e">
        <f>FIND("Patent #",A140)+LEN("Patent #")</f>
        <v>#VALUE!</v>
      </c>
      <c r="O140" s="4" t="e">
        <f>FIND("Filing or 371 (c) date",A140)</f>
        <v>#VALUE!</v>
      </c>
      <c r="P140" s="4" t="e">
        <f>MID(A140,N140,O140-N140)</f>
        <v>#VALUE!</v>
      </c>
      <c r="Q140" s="4" t="e">
        <f t="shared" si="39"/>
        <v>#VALUE!</v>
      </c>
      <c r="R140" s="4" t="e">
        <f>CLEAN(SUBSTITUTE(MID(P140,1,FIND("open",P140)-1)," ",""))</f>
        <v>#VALUE!</v>
      </c>
      <c r="S140" s="4" t="e">
        <f>FIND("open_in_new",P140)+LEN("open_in_new")</f>
        <v>#VALUE!</v>
      </c>
      <c r="T140" s="4" t="e">
        <f>FIND("-",P140,S140)</f>
        <v>#VALUE!</v>
      </c>
      <c r="U140" s="4" t="e">
        <f>CLEAN(SUBSTITUTE(MID(P140,S140,T140-S140)," ",""))</f>
        <v>#VALUE!</v>
      </c>
      <c r="V140" s="4" t="e">
        <f>RIGHT(CLEAN(SUBSTITUTE(P140," ","")),10)</f>
        <v>#VALUE!</v>
      </c>
      <c r="W140" s="4" t="e">
        <f>FIND("Status",A140,K140)+LEN("Status")</f>
        <v>#VALUE!</v>
      </c>
      <c r="X140" s="4" t="e">
        <f>FIND("Application Data 
Documents &amp; Transactions",A140)</f>
        <v>#VALUE!</v>
      </c>
      <c r="Y140" s="4" t="e">
        <f>MID(A140,W140,(X140-11)-W140)</f>
        <v>#VALUE!</v>
      </c>
      <c r="Z140" s="4" t="e">
        <f t="shared" si="36"/>
        <v>#VALUE!</v>
      </c>
      <c r="AA140" s="4" t="e">
        <f>FIND("Earliest publication #",A140)+LEN("Earliest publication #
")</f>
        <v>#VALUE!</v>
      </c>
      <c r="AB140" s="4" t="e">
        <f>FIND("Earliest publication date",A140,AA140)</f>
        <v>#VALUE!</v>
      </c>
      <c r="AC140" s="4" t="e">
        <f>CLEAN(TRIM(MID(A140,AA140,AB140-AA140)))</f>
        <v>#VALUE!</v>
      </c>
      <c r="AD140" s="4" t="e">
        <f t="shared" si="37"/>
        <v>#VALUE!</v>
      </c>
      <c r="AE140" s="4" t="e">
        <f>FIND("Earliest publication date",A140,AA140)+LEN("Earliest publication date")</f>
        <v>#VALUE!</v>
      </c>
      <c r="AF140" s="4" t="e">
        <f>FIND("Assignee for publication",A140)</f>
        <v>#VALUE!</v>
      </c>
      <c r="AG140" s="4" t="e">
        <f>CLEAN(SUBSTITUTE(MID(A140,AE140,AF140-AE140)," ",""))</f>
        <v>#VALUE!</v>
      </c>
      <c r="AH140" s="4" t="e">
        <f>FIND("Entity status",A140)+LEN("Entity status")</f>
        <v>#VALUE!</v>
      </c>
      <c r="AI140" s="4" t="e">
        <f>FIND("Earliest publication #",A140,AH140)</f>
        <v>#VALUE!</v>
      </c>
      <c r="AJ140" s="4" t="e">
        <f>CLEAN(TRIM(MID(A140,AH140,AI140-AH140)))</f>
        <v>#VALUE!</v>
      </c>
      <c r="AK140" s="4" t="e">
        <f>FIND("Applicants",A140)+LEN("Applicants")</f>
        <v>#VALUE!</v>
      </c>
      <c r="AL140" s="4" t="e">
        <f>FIND("United States Patent and Trademark Office 
United States Patent and Trademark Office 
 Browse By Topic",A140,AK140)</f>
        <v>#VALUE!</v>
      </c>
      <c r="AM140" s="4" t="e">
        <f>TRIM(CLEAN(MID(A140,AK140,AL140-AK140)))</f>
        <v>#VALUE!</v>
      </c>
      <c r="AN140" s="4" t="e">
        <f>FIND("Assignee for publication",A140)+LEN("Assignee for publication")</f>
        <v>#VALUE!</v>
      </c>
      <c r="AO140" s="4" t="e">
        <f>FIND("Confirmation #",A140,AN140)</f>
        <v>#VALUE!</v>
      </c>
      <c r="AP140" s="4" t="e">
        <f>MID(A140,AN140,AO140-AN140)</f>
        <v>#VALUE!</v>
      </c>
      <c r="AQ140" s="4" t="e">
        <f>FIND("Inventors",A140)+LEN("Inventors")</f>
        <v>#VALUE!</v>
      </c>
      <c r="AR140" s="4" t="e">
        <f>FIND("Applicants",A140,AQ140)</f>
        <v>#VALUE!</v>
      </c>
      <c r="AS140" s="4" t="e">
        <f>FIND("Show all inventors",A140)</f>
        <v>#VALUE!</v>
      </c>
      <c r="AT140" s="4" t="str">
        <f>IFERROR(MID(A140,AS140,24),"")</f>
        <v/>
      </c>
      <c r="AU140" s="7" t="e">
        <f>CLEAN(TRIM(MID(A140,AQ140,AR140-AQ140)))</f>
        <v>#VALUE!</v>
      </c>
      <c r="BJ140" s="4">
        <f t="shared" si="40"/>
        <v>0</v>
      </c>
      <c r="BK140" s="4" t="str">
        <f t="shared" si="41"/>
        <v/>
      </c>
      <c r="BL140" s="4" t="e">
        <f t="shared" si="42"/>
        <v>#VALUE!</v>
      </c>
      <c r="BM140" s="4" t="e">
        <f t="shared" si="43"/>
        <v>#VALUE!</v>
      </c>
      <c r="BN140" s="7" t="e">
        <f t="shared" si="44"/>
        <v>#VALUE!</v>
      </c>
      <c r="BO140" s="4" t="e">
        <f t="shared" si="45"/>
        <v>#VALUE!</v>
      </c>
      <c r="BP140" s="4" t="e">
        <f t="shared" si="46"/>
        <v>#VALUE!</v>
      </c>
      <c r="BQ140" s="7" t="e">
        <f t="shared" si="47"/>
        <v>#VALUE!</v>
      </c>
    </row>
    <row r="141" spans="1:69" ht="15" customHeight="1" x14ac:dyDescent="0.3">
      <c r="A141" s="5"/>
      <c r="B141" s="5"/>
      <c r="C141" s="5"/>
      <c r="D141" s="5"/>
      <c r="F141" s="6" t="s">
        <v>17</v>
      </c>
      <c r="G141" s="4" t="e">
        <f t="shared" si="48"/>
        <v>#VALUE!</v>
      </c>
      <c r="H141" s="4" t="e">
        <f t="shared" si="49"/>
        <v>#VALUE!</v>
      </c>
      <c r="I141" s="4" t="str">
        <f t="shared" si="38"/>
        <v/>
      </c>
      <c r="J141" s="4" t="e">
        <f>CLEAN(SUBSTITUTE(MID(A141,G141,H141-G141)," ",""))</f>
        <v>#VALUE!</v>
      </c>
      <c r="K141" s="4" t="e">
        <f>FIND("Filing or 371 (c) date",A141)+LEN("Filing or 371 (c) date")</f>
        <v>#VALUE!</v>
      </c>
      <c r="L141" s="4" t="e">
        <f>FIND("Status",A141,K141)</f>
        <v>#VALUE!</v>
      </c>
      <c r="M141" s="4" t="e">
        <f>TRIM(CLEAN(MID(A141,K141,L141-K141)))</f>
        <v>#VALUE!</v>
      </c>
      <c r="N141" s="4" t="e">
        <f>FIND("Patent #",A141)+LEN("Patent #")</f>
        <v>#VALUE!</v>
      </c>
      <c r="O141" s="4" t="e">
        <f>FIND("Filing or 371 (c) date",A141)</f>
        <v>#VALUE!</v>
      </c>
      <c r="P141" s="4" t="e">
        <f>MID(A141,N141,O141-N141)</f>
        <v>#VALUE!</v>
      </c>
      <c r="Q141" s="4" t="e">
        <f t="shared" si="39"/>
        <v>#VALUE!</v>
      </c>
      <c r="R141" s="4" t="e">
        <f>CLEAN(SUBSTITUTE(MID(P141,1,FIND("open",P141)-1)," ",""))</f>
        <v>#VALUE!</v>
      </c>
      <c r="S141" s="4" t="e">
        <f>FIND("open_in_new",P141)+LEN("open_in_new")</f>
        <v>#VALUE!</v>
      </c>
      <c r="T141" s="4" t="e">
        <f>FIND("-",P141,S141)</f>
        <v>#VALUE!</v>
      </c>
      <c r="U141" s="4" t="e">
        <f>CLEAN(SUBSTITUTE(MID(P141,S141,T141-S141)," ",""))</f>
        <v>#VALUE!</v>
      </c>
      <c r="V141" s="4" t="e">
        <f>RIGHT(CLEAN(SUBSTITUTE(P141," ","")),10)</f>
        <v>#VALUE!</v>
      </c>
      <c r="W141" s="4" t="e">
        <f>FIND("Status",A141,K141)+LEN("Status")</f>
        <v>#VALUE!</v>
      </c>
      <c r="X141" s="4" t="e">
        <f>FIND("Application Data 
Documents &amp; Transactions",A141)</f>
        <v>#VALUE!</v>
      </c>
      <c r="Y141" s="4" t="e">
        <f>MID(A141,W141,(X141-11)-W141)</f>
        <v>#VALUE!</v>
      </c>
      <c r="Z141" s="4" t="e">
        <f t="shared" si="36"/>
        <v>#VALUE!</v>
      </c>
      <c r="AA141" s="4" t="e">
        <f>FIND("Earliest publication #",A141)+LEN("Earliest publication #
")</f>
        <v>#VALUE!</v>
      </c>
      <c r="AB141" s="4" t="e">
        <f>FIND("Earliest publication date",A141,AA141)</f>
        <v>#VALUE!</v>
      </c>
      <c r="AC141" s="4" t="e">
        <f>CLEAN(TRIM(MID(A141,AA141,AB141-AA141)))</f>
        <v>#VALUE!</v>
      </c>
      <c r="AD141" s="4" t="e">
        <f t="shared" si="37"/>
        <v>#VALUE!</v>
      </c>
      <c r="AE141" s="4" t="e">
        <f>FIND("Earliest publication date",A141,AA141)+LEN("Earliest publication date")</f>
        <v>#VALUE!</v>
      </c>
      <c r="AF141" s="4" t="e">
        <f>FIND("Assignee for publication",A141)</f>
        <v>#VALUE!</v>
      </c>
      <c r="AG141" s="4" t="e">
        <f>CLEAN(SUBSTITUTE(MID(A141,AE141,AF141-AE141)," ",""))</f>
        <v>#VALUE!</v>
      </c>
      <c r="AH141" s="4" t="e">
        <f>FIND("Entity status",A141)+LEN("Entity status")</f>
        <v>#VALUE!</v>
      </c>
      <c r="AI141" s="4" t="e">
        <f>FIND("Earliest publication #",A141,AH141)</f>
        <v>#VALUE!</v>
      </c>
      <c r="AJ141" s="4" t="e">
        <f>CLEAN(TRIM(MID(A141,AH141,AI141-AH141)))</f>
        <v>#VALUE!</v>
      </c>
      <c r="AK141" s="4" t="e">
        <f>FIND("Applicants",A141)+LEN("Applicants")</f>
        <v>#VALUE!</v>
      </c>
      <c r="AL141" s="4" t="e">
        <f>FIND("United States Patent and Trademark Office 
United States Patent and Trademark Office 
 Browse By Topic",A141,AK141)</f>
        <v>#VALUE!</v>
      </c>
      <c r="AM141" s="4" t="e">
        <f>TRIM(CLEAN(MID(A141,AK141,AL141-AK141)))</f>
        <v>#VALUE!</v>
      </c>
      <c r="AN141" s="4" t="e">
        <f>FIND("Assignee for publication",A141)+LEN("Assignee for publication")</f>
        <v>#VALUE!</v>
      </c>
      <c r="AO141" s="4" t="e">
        <f>FIND("Confirmation #",A141,AN141)</f>
        <v>#VALUE!</v>
      </c>
      <c r="AP141" s="4" t="e">
        <f>MID(A141,AN141,AO141-AN141)</f>
        <v>#VALUE!</v>
      </c>
      <c r="AQ141" s="4" t="e">
        <f>FIND("Inventors",A141)+LEN("Inventors")</f>
        <v>#VALUE!</v>
      </c>
      <c r="AR141" s="4" t="e">
        <f>FIND("Applicants",A141,AQ141)</f>
        <v>#VALUE!</v>
      </c>
      <c r="AS141" s="4" t="e">
        <f>FIND("Show all inventors",A141)</f>
        <v>#VALUE!</v>
      </c>
      <c r="AT141" s="4" t="str">
        <f>IFERROR(MID(A141,AS141,24),"")</f>
        <v/>
      </c>
      <c r="AU141" s="7" t="e">
        <f>CLEAN(TRIM(MID(A141,AQ141,AR141-AQ141)))</f>
        <v>#VALUE!</v>
      </c>
      <c r="BJ141" s="4">
        <f t="shared" si="40"/>
        <v>0</v>
      </c>
      <c r="BK141" s="4" t="str">
        <f t="shared" si="41"/>
        <v/>
      </c>
      <c r="BL141" s="4" t="e">
        <f t="shared" si="42"/>
        <v>#VALUE!</v>
      </c>
      <c r="BM141" s="4" t="e">
        <f t="shared" si="43"/>
        <v>#VALUE!</v>
      </c>
      <c r="BN141" s="7" t="e">
        <f t="shared" si="44"/>
        <v>#VALUE!</v>
      </c>
      <c r="BO141" s="4" t="e">
        <f t="shared" si="45"/>
        <v>#VALUE!</v>
      </c>
      <c r="BP141" s="4" t="e">
        <f t="shared" si="46"/>
        <v>#VALUE!</v>
      </c>
      <c r="BQ141" s="7" t="e">
        <f t="shared" si="47"/>
        <v>#VALUE!</v>
      </c>
    </row>
    <row r="142" spans="1:69" ht="15" customHeight="1" x14ac:dyDescent="0.3">
      <c r="A142" s="5"/>
      <c r="B142" s="5"/>
      <c r="C142" s="5"/>
      <c r="D142" s="5"/>
      <c r="F142" s="6" t="s">
        <v>17</v>
      </c>
      <c r="G142" s="4" t="e">
        <f t="shared" si="48"/>
        <v>#VALUE!</v>
      </c>
      <c r="H142" s="4" t="e">
        <f t="shared" si="49"/>
        <v>#VALUE!</v>
      </c>
      <c r="I142" s="4" t="str">
        <f t="shared" si="38"/>
        <v/>
      </c>
      <c r="J142" s="4" t="e">
        <f>CLEAN(SUBSTITUTE(MID(A142,G142,H142-G142)," ",""))</f>
        <v>#VALUE!</v>
      </c>
      <c r="K142" s="4" t="e">
        <f>FIND("Filing or 371 (c) date",A142)+LEN("Filing or 371 (c) date")</f>
        <v>#VALUE!</v>
      </c>
      <c r="L142" s="4" t="e">
        <f>FIND("Status",A142,K142)</f>
        <v>#VALUE!</v>
      </c>
      <c r="M142" s="4" t="e">
        <f>TRIM(CLEAN(MID(A142,K142,L142-K142)))</f>
        <v>#VALUE!</v>
      </c>
      <c r="N142" s="4" t="e">
        <f>FIND("Patent #",A142)+LEN("Patent #")</f>
        <v>#VALUE!</v>
      </c>
      <c r="O142" s="4" t="e">
        <f>FIND("Filing or 371 (c) date",A142)</f>
        <v>#VALUE!</v>
      </c>
      <c r="P142" s="4" t="e">
        <f>MID(A142,N142,O142-N142)</f>
        <v>#VALUE!</v>
      </c>
      <c r="Q142" s="4" t="e">
        <f t="shared" si="39"/>
        <v>#VALUE!</v>
      </c>
      <c r="R142" s="4" t="e">
        <f>CLEAN(SUBSTITUTE(MID(P142,1,FIND("open",P142)-1)," ",""))</f>
        <v>#VALUE!</v>
      </c>
      <c r="S142" s="4" t="e">
        <f>FIND("open_in_new",P142)+LEN("open_in_new")</f>
        <v>#VALUE!</v>
      </c>
      <c r="T142" s="4" t="e">
        <f>FIND("-",P142,S142)</f>
        <v>#VALUE!</v>
      </c>
      <c r="U142" s="4" t="e">
        <f>CLEAN(SUBSTITUTE(MID(P142,S142,T142-S142)," ",""))</f>
        <v>#VALUE!</v>
      </c>
      <c r="V142" s="4" t="e">
        <f>RIGHT(CLEAN(SUBSTITUTE(P142," ","")),10)</f>
        <v>#VALUE!</v>
      </c>
      <c r="W142" s="4" t="e">
        <f>FIND("Status",A142,K142)+LEN("Status")</f>
        <v>#VALUE!</v>
      </c>
      <c r="X142" s="4" t="e">
        <f>FIND("Application Data 
Documents &amp; Transactions",A142)</f>
        <v>#VALUE!</v>
      </c>
      <c r="Y142" s="4" t="e">
        <f>MID(A142,W142,(X142-11)-W142)</f>
        <v>#VALUE!</v>
      </c>
      <c r="Z142" s="4" t="e">
        <f t="shared" si="36"/>
        <v>#VALUE!</v>
      </c>
      <c r="AA142" s="4" t="e">
        <f>FIND("Earliest publication #",A142)+LEN("Earliest publication #
")</f>
        <v>#VALUE!</v>
      </c>
      <c r="AB142" s="4" t="e">
        <f>FIND("Earliest publication date",A142,AA142)</f>
        <v>#VALUE!</v>
      </c>
      <c r="AC142" s="4" t="e">
        <f>CLEAN(TRIM(MID(A142,AA142,AB142-AA142)))</f>
        <v>#VALUE!</v>
      </c>
      <c r="AD142" s="4" t="e">
        <f t="shared" si="37"/>
        <v>#VALUE!</v>
      </c>
      <c r="AE142" s="4" t="e">
        <f>FIND("Earliest publication date",A142,AA142)+LEN("Earliest publication date")</f>
        <v>#VALUE!</v>
      </c>
      <c r="AF142" s="4" t="e">
        <f>FIND("Assignee for publication",A142)</f>
        <v>#VALUE!</v>
      </c>
      <c r="AG142" s="4" t="e">
        <f>CLEAN(SUBSTITUTE(MID(A142,AE142,AF142-AE142)," ",""))</f>
        <v>#VALUE!</v>
      </c>
      <c r="AH142" s="4" t="e">
        <f>FIND("Entity status",A142)+LEN("Entity status")</f>
        <v>#VALUE!</v>
      </c>
      <c r="AI142" s="4" t="e">
        <f>FIND("Earliest publication #",A142,AH142)</f>
        <v>#VALUE!</v>
      </c>
      <c r="AJ142" s="4" t="e">
        <f>CLEAN(TRIM(MID(A142,AH142,AI142-AH142)))</f>
        <v>#VALUE!</v>
      </c>
      <c r="AK142" s="4" t="e">
        <f>FIND("Applicants",A142)+LEN("Applicants")</f>
        <v>#VALUE!</v>
      </c>
      <c r="AL142" s="4" t="e">
        <f>FIND("United States Patent and Trademark Office 
United States Patent and Trademark Office 
 Browse By Topic",A142,AK142)</f>
        <v>#VALUE!</v>
      </c>
      <c r="AM142" s="4" t="e">
        <f>TRIM(CLEAN(MID(A142,AK142,AL142-AK142)))</f>
        <v>#VALUE!</v>
      </c>
      <c r="AN142" s="4" t="e">
        <f>FIND("Assignee for publication",A142)+LEN("Assignee for publication")</f>
        <v>#VALUE!</v>
      </c>
      <c r="AO142" s="4" t="e">
        <f>FIND("Confirmation #",A142,AN142)</f>
        <v>#VALUE!</v>
      </c>
      <c r="AP142" s="4" t="e">
        <f>MID(A142,AN142,AO142-AN142)</f>
        <v>#VALUE!</v>
      </c>
      <c r="AQ142" s="4" t="e">
        <f>FIND("Inventors",A142)+LEN("Inventors")</f>
        <v>#VALUE!</v>
      </c>
      <c r="AR142" s="4" t="e">
        <f>FIND("Applicants",A142,AQ142)</f>
        <v>#VALUE!</v>
      </c>
      <c r="AS142" s="4" t="e">
        <f>FIND("Show all inventors",A142)</f>
        <v>#VALUE!</v>
      </c>
      <c r="AT142" s="4" t="str">
        <f>IFERROR(MID(A142,AS142,24),"")</f>
        <v/>
      </c>
      <c r="AU142" s="7" t="e">
        <f>CLEAN(TRIM(MID(A142,AQ142,AR142-AQ142)))</f>
        <v>#VALUE!</v>
      </c>
      <c r="BJ142" s="4">
        <f t="shared" si="40"/>
        <v>0</v>
      </c>
      <c r="BK142" s="4" t="str">
        <f t="shared" si="41"/>
        <v/>
      </c>
      <c r="BL142" s="4" t="e">
        <f t="shared" si="42"/>
        <v>#VALUE!</v>
      </c>
      <c r="BM142" s="4" t="e">
        <f t="shared" si="43"/>
        <v>#VALUE!</v>
      </c>
      <c r="BN142" s="7" t="e">
        <f t="shared" si="44"/>
        <v>#VALUE!</v>
      </c>
      <c r="BO142" s="4" t="e">
        <f t="shared" si="45"/>
        <v>#VALUE!</v>
      </c>
      <c r="BP142" s="4" t="e">
        <f t="shared" si="46"/>
        <v>#VALUE!</v>
      </c>
      <c r="BQ142" s="7" t="e">
        <f t="shared" si="47"/>
        <v>#VALUE!</v>
      </c>
    </row>
    <row r="143" spans="1:69" ht="15" customHeight="1" x14ac:dyDescent="0.3">
      <c r="A143" s="5"/>
      <c r="B143" s="5"/>
      <c r="C143" s="5"/>
      <c r="D143" s="5"/>
      <c r="F143" s="6" t="s">
        <v>17</v>
      </c>
      <c r="G143" s="4" t="e">
        <f t="shared" si="48"/>
        <v>#VALUE!</v>
      </c>
      <c r="H143" s="4" t="e">
        <f t="shared" si="49"/>
        <v>#VALUE!</v>
      </c>
      <c r="I143" s="4" t="str">
        <f t="shared" si="38"/>
        <v/>
      </c>
      <c r="J143" s="4" t="e">
        <f>CLEAN(SUBSTITUTE(MID(A143,G143,H143-G143)," ",""))</f>
        <v>#VALUE!</v>
      </c>
      <c r="K143" s="4" t="e">
        <f>FIND("Filing or 371 (c) date",A143)+LEN("Filing or 371 (c) date")</f>
        <v>#VALUE!</v>
      </c>
      <c r="L143" s="4" t="e">
        <f>FIND("Status",A143,K143)</f>
        <v>#VALUE!</v>
      </c>
      <c r="M143" s="4" t="e">
        <f>TRIM(CLEAN(MID(A143,K143,L143-K143)))</f>
        <v>#VALUE!</v>
      </c>
      <c r="N143" s="4" t="e">
        <f>FIND("Patent #",A143)+LEN("Patent #")</f>
        <v>#VALUE!</v>
      </c>
      <c r="O143" s="4" t="e">
        <f>FIND("Filing or 371 (c) date",A143)</f>
        <v>#VALUE!</v>
      </c>
      <c r="P143" s="4" t="e">
        <f>MID(A143,N143,O143-N143)</f>
        <v>#VALUE!</v>
      </c>
      <c r="Q143" s="4" t="e">
        <f t="shared" si="39"/>
        <v>#VALUE!</v>
      </c>
      <c r="R143" s="4" t="e">
        <f>CLEAN(SUBSTITUTE(MID(P143,1,FIND("open",P143)-1)," ",""))</f>
        <v>#VALUE!</v>
      </c>
      <c r="S143" s="4" t="e">
        <f>FIND("open_in_new",P143)+LEN("open_in_new")</f>
        <v>#VALUE!</v>
      </c>
      <c r="T143" s="4" t="e">
        <f>FIND("-",P143,S143)</f>
        <v>#VALUE!</v>
      </c>
      <c r="U143" s="4" t="e">
        <f>CLEAN(SUBSTITUTE(MID(P143,S143,T143-S143)," ",""))</f>
        <v>#VALUE!</v>
      </c>
      <c r="V143" s="4" t="e">
        <f>RIGHT(CLEAN(SUBSTITUTE(P143," ","")),10)</f>
        <v>#VALUE!</v>
      </c>
      <c r="W143" s="4" t="e">
        <f>FIND("Status",A143,K143)+LEN("Status")</f>
        <v>#VALUE!</v>
      </c>
      <c r="X143" s="4" t="e">
        <f>FIND("Application Data 
Documents &amp; Transactions",A143)</f>
        <v>#VALUE!</v>
      </c>
      <c r="Y143" s="4" t="e">
        <f>MID(A143,W143,(X143-11)-W143)</f>
        <v>#VALUE!</v>
      </c>
      <c r="Z143" s="4" t="e">
        <f t="shared" si="36"/>
        <v>#VALUE!</v>
      </c>
      <c r="AA143" s="4" t="e">
        <f>FIND("Earliest publication #",A143)+LEN("Earliest publication #
")</f>
        <v>#VALUE!</v>
      </c>
      <c r="AB143" s="4" t="e">
        <f>FIND("Earliest publication date",A143,AA143)</f>
        <v>#VALUE!</v>
      </c>
      <c r="AC143" s="4" t="e">
        <f>CLEAN(TRIM(MID(A143,AA143,AB143-AA143)))</f>
        <v>#VALUE!</v>
      </c>
      <c r="AD143" s="4" t="e">
        <f t="shared" si="37"/>
        <v>#VALUE!</v>
      </c>
      <c r="AE143" s="4" t="e">
        <f>FIND("Earliest publication date",A143,AA143)+LEN("Earliest publication date")</f>
        <v>#VALUE!</v>
      </c>
      <c r="AF143" s="4" t="e">
        <f>FIND("Assignee for publication",A143)</f>
        <v>#VALUE!</v>
      </c>
      <c r="AG143" s="4" t="e">
        <f>CLEAN(SUBSTITUTE(MID(A143,AE143,AF143-AE143)," ",""))</f>
        <v>#VALUE!</v>
      </c>
      <c r="AH143" s="4" t="e">
        <f>FIND("Entity status",A143)+LEN("Entity status")</f>
        <v>#VALUE!</v>
      </c>
      <c r="AI143" s="4" t="e">
        <f>FIND("Earliest publication #",A143,AH143)</f>
        <v>#VALUE!</v>
      </c>
      <c r="AJ143" s="4" t="e">
        <f>CLEAN(TRIM(MID(A143,AH143,AI143-AH143)))</f>
        <v>#VALUE!</v>
      </c>
      <c r="AK143" s="4" t="e">
        <f>FIND("Applicants",A143)+LEN("Applicants")</f>
        <v>#VALUE!</v>
      </c>
      <c r="AL143" s="4" t="e">
        <f>FIND("United States Patent and Trademark Office 
United States Patent and Trademark Office 
 Browse By Topic",A143,AK143)</f>
        <v>#VALUE!</v>
      </c>
      <c r="AM143" s="4" t="e">
        <f>TRIM(CLEAN(MID(A143,AK143,AL143-AK143)))</f>
        <v>#VALUE!</v>
      </c>
      <c r="AN143" s="4" t="e">
        <f>FIND("Assignee for publication",A143)+LEN("Assignee for publication")</f>
        <v>#VALUE!</v>
      </c>
      <c r="AO143" s="4" t="e">
        <f>FIND("Confirmation #",A143,AN143)</f>
        <v>#VALUE!</v>
      </c>
      <c r="AP143" s="4" t="e">
        <f>MID(A143,AN143,AO143-AN143)</f>
        <v>#VALUE!</v>
      </c>
      <c r="AQ143" s="4" t="e">
        <f>FIND("Inventors",A143)+LEN("Inventors")</f>
        <v>#VALUE!</v>
      </c>
      <c r="AR143" s="4" t="e">
        <f>FIND("Applicants",A143,AQ143)</f>
        <v>#VALUE!</v>
      </c>
      <c r="AS143" s="4" t="e">
        <f>FIND("Show all inventors",A143)</f>
        <v>#VALUE!</v>
      </c>
      <c r="AT143" s="4" t="str">
        <f>IFERROR(MID(A143,AS143,24),"")</f>
        <v/>
      </c>
      <c r="AU143" s="7" t="e">
        <f>CLEAN(TRIM(MID(A143,AQ143,AR143-AQ143)))</f>
        <v>#VALUE!</v>
      </c>
      <c r="BJ143" s="4">
        <f t="shared" si="40"/>
        <v>0</v>
      </c>
      <c r="BK143" s="4" t="str">
        <f t="shared" si="41"/>
        <v/>
      </c>
      <c r="BL143" s="4" t="e">
        <f t="shared" si="42"/>
        <v>#VALUE!</v>
      </c>
      <c r="BM143" s="4" t="e">
        <f t="shared" si="43"/>
        <v>#VALUE!</v>
      </c>
      <c r="BN143" s="7" t="e">
        <f t="shared" si="44"/>
        <v>#VALUE!</v>
      </c>
      <c r="BO143" s="4" t="e">
        <f t="shared" si="45"/>
        <v>#VALUE!</v>
      </c>
      <c r="BP143" s="4" t="e">
        <f t="shared" si="46"/>
        <v>#VALUE!</v>
      </c>
      <c r="BQ143" s="7" t="e">
        <f t="shared" si="47"/>
        <v>#VALUE!</v>
      </c>
    </row>
    <row r="144" spans="1:69" ht="15" customHeight="1" x14ac:dyDescent="0.3">
      <c r="A144" s="5"/>
      <c r="B144" s="5"/>
      <c r="C144" s="5"/>
      <c r="D144" s="5"/>
      <c r="F144" s="6" t="s">
        <v>17</v>
      </c>
      <c r="G144" s="4" t="e">
        <f t="shared" si="48"/>
        <v>#VALUE!</v>
      </c>
      <c r="H144" s="4" t="e">
        <f t="shared" si="49"/>
        <v>#VALUE!</v>
      </c>
      <c r="I144" s="4" t="str">
        <f t="shared" si="38"/>
        <v/>
      </c>
      <c r="J144" s="4" t="e">
        <f>CLEAN(SUBSTITUTE(MID(A144,G144,H144-G144)," ",""))</f>
        <v>#VALUE!</v>
      </c>
      <c r="K144" s="4" t="e">
        <f>FIND("Filing or 371 (c) date",A144)+LEN("Filing or 371 (c) date")</f>
        <v>#VALUE!</v>
      </c>
      <c r="L144" s="4" t="e">
        <f>FIND("Status",A144,K144)</f>
        <v>#VALUE!</v>
      </c>
      <c r="M144" s="4" t="e">
        <f>TRIM(CLEAN(MID(A144,K144,L144-K144)))</f>
        <v>#VALUE!</v>
      </c>
      <c r="N144" s="4" t="e">
        <f>FIND("Patent #",A144)+LEN("Patent #")</f>
        <v>#VALUE!</v>
      </c>
      <c r="O144" s="4" t="e">
        <f>FIND("Filing or 371 (c) date",A144)</f>
        <v>#VALUE!</v>
      </c>
      <c r="P144" s="4" t="e">
        <f>MID(A144,N144,O144-N144)</f>
        <v>#VALUE!</v>
      </c>
      <c r="Q144" s="4" t="e">
        <f t="shared" si="39"/>
        <v>#VALUE!</v>
      </c>
      <c r="R144" s="4" t="e">
        <f>CLEAN(SUBSTITUTE(MID(P144,1,FIND("open",P144)-1)," ",""))</f>
        <v>#VALUE!</v>
      </c>
      <c r="S144" s="4" t="e">
        <f>FIND("open_in_new",P144)+LEN("open_in_new")</f>
        <v>#VALUE!</v>
      </c>
      <c r="T144" s="4" t="e">
        <f>FIND("-",P144,S144)</f>
        <v>#VALUE!</v>
      </c>
      <c r="U144" s="4" t="e">
        <f>CLEAN(SUBSTITUTE(MID(P144,S144,T144-S144)," ",""))</f>
        <v>#VALUE!</v>
      </c>
      <c r="V144" s="4" t="e">
        <f>RIGHT(CLEAN(SUBSTITUTE(P144," ","")),10)</f>
        <v>#VALUE!</v>
      </c>
      <c r="W144" s="4" t="e">
        <f>FIND("Status",A144,K144)+LEN("Status")</f>
        <v>#VALUE!</v>
      </c>
      <c r="X144" s="4" t="e">
        <f>FIND("Application Data 
Documents &amp; Transactions",A144)</f>
        <v>#VALUE!</v>
      </c>
      <c r="Y144" s="4" t="e">
        <f>MID(A144,W144,(X144-11)-W144)</f>
        <v>#VALUE!</v>
      </c>
      <c r="Z144" s="4" t="e">
        <f t="shared" si="36"/>
        <v>#VALUE!</v>
      </c>
      <c r="AA144" s="4" t="e">
        <f>FIND("Earliest publication #",A144)+LEN("Earliest publication #
")</f>
        <v>#VALUE!</v>
      </c>
      <c r="AB144" s="4" t="e">
        <f>FIND("Earliest publication date",A144,AA144)</f>
        <v>#VALUE!</v>
      </c>
      <c r="AC144" s="4" t="e">
        <f>CLEAN(TRIM(MID(A144,AA144,AB144-AA144)))</f>
        <v>#VALUE!</v>
      </c>
      <c r="AD144" s="4" t="e">
        <f t="shared" si="37"/>
        <v>#VALUE!</v>
      </c>
      <c r="AE144" s="4" t="e">
        <f>FIND("Earliest publication date",A144,AA144)+LEN("Earliest publication date")</f>
        <v>#VALUE!</v>
      </c>
      <c r="AF144" s="4" t="e">
        <f>FIND("Assignee for publication",A144)</f>
        <v>#VALUE!</v>
      </c>
      <c r="AG144" s="4" t="e">
        <f>CLEAN(SUBSTITUTE(MID(A144,AE144,AF144-AE144)," ",""))</f>
        <v>#VALUE!</v>
      </c>
      <c r="AH144" s="4" t="e">
        <f>FIND("Entity status",A144)+LEN("Entity status")</f>
        <v>#VALUE!</v>
      </c>
      <c r="AI144" s="4" t="e">
        <f>FIND("Earliest publication #",A144,AH144)</f>
        <v>#VALUE!</v>
      </c>
      <c r="AJ144" s="4" t="e">
        <f>CLEAN(TRIM(MID(A144,AH144,AI144-AH144)))</f>
        <v>#VALUE!</v>
      </c>
      <c r="AK144" s="4" t="e">
        <f>FIND("Applicants",A144)+LEN("Applicants")</f>
        <v>#VALUE!</v>
      </c>
      <c r="AL144" s="4" t="e">
        <f>FIND("United States Patent and Trademark Office 
United States Patent and Trademark Office 
 Browse By Topic",A144,AK144)</f>
        <v>#VALUE!</v>
      </c>
      <c r="AM144" s="4" t="e">
        <f>TRIM(CLEAN(MID(A144,AK144,AL144-AK144)))</f>
        <v>#VALUE!</v>
      </c>
      <c r="AN144" s="4" t="e">
        <f>FIND("Assignee for publication",A144)+LEN("Assignee for publication")</f>
        <v>#VALUE!</v>
      </c>
      <c r="AO144" s="4" t="e">
        <f>FIND("Confirmation #",A144,AN144)</f>
        <v>#VALUE!</v>
      </c>
      <c r="AP144" s="4" t="e">
        <f>MID(A144,AN144,AO144-AN144)</f>
        <v>#VALUE!</v>
      </c>
      <c r="AQ144" s="4" t="e">
        <f>FIND("Inventors",A144)+LEN("Inventors")</f>
        <v>#VALUE!</v>
      </c>
      <c r="AR144" s="4" t="e">
        <f>FIND("Applicants",A144,AQ144)</f>
        <v>#VALUE!</v>
      </c>
      <c r="AS144" s="4" t="e">
        <f>FIND("Show all inventors",A144)</f>
        <v>#VALUE!</v>
      </c>
      <c r="AT144" s="4" t="str">
        <f>IFERROR(MID(A144,AS144,24),"")</f>
        <v/>
      </c>
      <c r="AU144" s="7" t="e">
        <f>CLEAN(TRIM(MID(A144,AQ144,AR144-AQ144)))</f>
        <v>#VALUE!</v>
      </c>
      <c r="BJ144" s="4">
        <f t="shared" si="40"/>
        <v>0</v>
      </c>
      <c r="BK144" s="4" t="str">
        <f t="shared" si="41"/>
        <v/>
      </c>
      <c r="BL144" s="4" t="e">
        <f t="shared" si="42"/>
        <v>#VALUE!</v>
      </c>
      <c r="BM144" s="4" t="e">
        <f t="shared" si="43"/>
        <v>#VALUE!</v>
      </c>
      <c r="BN144" s="7" t="e">
        <f t="shared" si="44"/>
        <v>#VALUE!</v>
      </c>
      <c r="BO144" s="4" t="e">
        <f t="shared" si="45"/>
        <v>#VALUE!</v>
      </c>
      <c r="BP144" s="4" t="e">
        <f t="shared" si="46"/>
        <v>#VALUE!</v>
      </c>
      <c r="BQ144" s="7" t="e">
        <f t="shared" si="47"/>
        <v>#VALUE!</v>
      </c>
    </row>
    <row r="145" spans="1:69" ht="15" customHeight="1" x14ac:dyDescent="0.3">
      <c r="A145" s="5"/>
      <c r="B145" s="5"/>
      <c r="C145" s="5"/>
      <c r="D145" s="5"/>
      <c r="F145" s="6" t="s">
        <v>17</v>
      </c>
      <c r="G145" s="4" t="e">
        <f t="shared" si="48"/>
        <v>#VALUE!</v>
      </c>
      <c r="H145" s="4" t="e">
        <f t="shared" si="49"/>
        <v>#VALUE!</v>
      </c>
      <c r="I145" s="4" t="str">
        <f t="shared" si="38"/>
        <v/>
      </c>
      <c r="J145" s="4" t="e">
        <f>CLEAN(SUBSTITUTE(MID(A145,G145,H145-G145)," ",""))</f>
        <v>#VALUE!</v>
      </c>
      <c r="K145" s="4" t="e">
        <f>FIND("Filing or 371 (c) date",A145)+LEN("Filing or 371 (c) date")</f>
        <v>#VALUE!</v>
      </c>
      <c r="L145" s="4" t="e">
        <f>FIND("Status",A145,K145)</f>
        <v>#VALUE!</v>
      </c>
      <c r="M145" s="4" t="e">
        <f>TRIM(CLEAN(MID(A145,K145,L145-K145)))</f>
        <v>#VALUE!</v>
      </c>
      <c r="N145" s="4" t="e">
        <f>FIND("Patent #",A145)+LEN("Patent #")</f>
        <v>#VALUE!</v>
      </c>
      <c r="O145" s="4" t="e">
        <f>FIND("Filing or 371 (c) date",A145)</f>
        <v>#VALUE!</v>
      </c>
      <c r="P145" s="4" t="e">
        <f>MID(A145,N145,O145-N145)</f>
        <v>#VALUE!</v>
      </c>
      <c r="Q145" s="4" t="e">
        <f t="shared" si="39"/>
        <v>#VALUE!</v>
      </c>
      <c r="R145" s="4" t="e">
        <f>CLEAN(SUBSTITUTE(MID(P145,1,FIND("open",P145)-1)," ",""))</f>
        <v>#VALUE!</v>
      </c>
      <c r="S145" s="4" t="e">
        <f>FIND("open_in_new",P145)+LEN("open_in_new")</f>
        <v>#VALUE!</v>
      </c>
      <c r="T145" s="4" t="e">
        <f>FIND("-",P145,S145)</f>
        <v>#VALUE!</v>
      </c>
      <c r="U145" s="4" t="e">
        <f>CLEAN(SUBSTITUTE(MID(P145,S145,T145-S145)," ",""))</f>
        <v>#VALUE!</v>
      </c>
      <c r="V145" s="4" t="e">
        <f>RIGHT(CLEAN(SUBSTITUTE(P145," ","")),10)</f>
        <v>#VALUE!</v>
      </c>
      <c r="W145" s="4" t="e">
        <f>FIND("Status",A145,K145)+LEN("Status")</f>
        <v>#VALUE!</v>
      </c>
      <c r="X145" s="4" t="e">
        <f>FIND("Application Data 
Documents &amp; Transactions",A145)</f>
        <v>#VALUE!</v>
      </c>
      <c r="Y145" s="4" t="e">
        <f>MID(A145,W145,(X145-11)-W145)</f>
        <v>#VALUE!</v>
      </c>
      <c r="Z145" s="4" t="e">
        <f t="shared" si="36"/>
        <v>#VALUE!</v>
      </c>
      <c r="AA145" s="4" t="e">
        <f>FIND("Earliest publication #",A145)+LEN("Earliest publication #
")</f>
        <v>#VALUE!</v>
      </c>
      <c r="AB145" s="4" t="e">
        <f>FIND("Earliest publication date",A145,AA145)</f>
        <v>#VALUE!</v>
      </c>
      <c r="AC145" s="4" t="e">
        <f>CLEAN(TRIM(MID(A145,AA145,AB145-AA145)))</f>
        <v>#VALUE!</v>
      </c>
      <c r="AD145" s="4" t="e">
        <f t="shared" si="37"/>
        <v>#VALUE!</v>
      </c>
      <c r="AE145" s="4" t="e">
        <f>FIND("Earliest publication date",A145,AA145)+LEN("Earliest publication date")</f>
        <v>#VALUE!</v>
      </c>
      <c r="AF145" s="4" t="e">
        <f>FIND("Assignee for publication",A145)</f>
        <v>#VALUE!</v>
      </c>
      <c r="AG145" s="4" t="e">
        <f>CLEAN(SUBSTITUTE(MID(A145,AE145,AF145-AE145)," ",""))</f>
        <v>#VALUE!</v>
      </c>
      <c r="AH145" s="4" t="e">
        <f>FIND("Entity status",A145)+LEN("Entity status")</f>
        <v>#VALUE!</v>
      </c>
      <c r="AI145" s="4" t="e">
        <f>FIND("Earliest publication #",A145,AH145)</f>
        <v>#VALUE!</v>
      </c>
      <c r="AJ145" s="4" t="e">
        <f>CLEAN(TRIM(MID(A145,AH145,AI145-AH145)))</f>
        <v>#VALUE!</v>
      </c>
      <c r="AK145" s="4" t="e">
        <f>FIND("Applicants",A145)+LEN("Applicants")</f>
        <v>#VALUE!</v>
      </c>
      <c r="AL145" s="4" t="e">
        <f>FIND("United States Patent and Trademark Office 
United States Patent and Trademark Office 
 Browse By Topic",A145,AK145)</f>
        <v>#VALUE!</v>
      </c>
      <c r="AM145" s="4" t="e">
        <f>TRIM(CLEAN(MID(A145,AK145,AL145-AK145)))</f>
        <v>#VALUE!</v>
      </c>
      <c r="AN145" s="4" t="e">
        <f>FIND("Assignee for publication",A145)+LEN("Assignee for publication")</f>
        <v>#VALUE!</v>
      </c>
      <c r="AO145" s="4" t="e">
        <f>FIND("Confirmation #",A145,AN145)</f>
        <v>#VALUE!</v>
      </c>
      <c r="AP145" s="4" t="e">
        <f>MID(A145,AN145,AO145-AN145)</f>
        <v>#VALUE!</v>
      </c>
      <c r="AQ145" s="4" t="e">
        <f>FIND("Inventors",A145)+LEN("Inventors")</f>
        <v>#VALUE!</v>
      </c>
      <c r="AR145" s="4" t="e">
        <f>FIND("Applicants",A145,AQ145)</f>
        <v>#VALUE!</v>
      </c>
      <c r="AS145" s="4" t="e">
        <f>FIND("Show all inventors",A145)</f>
        <v>#VALUE!</v>
      </c>
      <c r="AT145" s="4" t="str">
        <f>IFERROR(MID(A145,AS145,24),"")</f>
        <v/>
      </c>
      <c r="AU145" s="7" t="e">
        <f>CLEAN(TRIM(MID(A145,AQ145,AR145-AQ145)))</f>
        <v>#VALUE!</v>
      </c>
      <c r="BJ145" s="4">
        <f t="shared" si="40"/>
        <v>0</v>
      </c>
      <c r="BK145" s="4" t="str">
        <f t="shared" si="41"/>
        <v/>
      </c>
      <c r="BL145" s="4" t="e">
        <f t="shared" si="42"/>
        <v>#VALUE!</v>
      </c>
      <c r="BM145" s="4" t="e">
        <f t="shared" si="43"/>
        <v>#VALUE!</v>
      </c>
      <c r="BN145" s="7" t="e">
        <f t="shared" si="44"/>
        <v>#VALUE!</v>
      </c>
      <c r="BO145" s="4" t="e">
        <f t="shared" si="45"/>
        <v>#VALUE!</v>
      </c>
      <c r="BP145" s="4" t="e">
        <f t="shared" si="46"/>
        <v>#VALUE!</v>
      </c>
      <c r="BQ145" s="7" t="e">
        <f t="shared" si="47"/>
        <v>#VALUE!</v>
      </c>
    </row>
    <row r="146" spans="1:69" ht="15" customHeight="1" x14ac:dyDescent="0.3">
      <c r="A146" s="5"/>
      <c r="B146" s="5"/>
      <c r="C146" s="5"/>
      <c r="D146" s="5"/>
      <c r="F146" s="6" t="s">
        <v>17</v>
      </c>
      <c r="G146" s="4" t="e">
        <f t="shared" si="48"/>
        <v>#VALUE!</v>
      </c>
      <c r="H146" s="4" t="e">
        <f t="shared" si="49"/>
        <v>#VALUE!</v>
      </c>
      <c r="I146" s="4" t="str">
        <f t="shared" si="38"/>
        <v/>
      </c>
      <c r="J146" s="4" t="e">
        <f>CLEAN(SUBSTITUTE(MID(A146,G146,H146-G146)," ",""))</f>
        <v>#VALUE!</v>
      </c>
      <c r="K146" s="4" t="e">
        <f>FIND("Filing or 371 (c) date",A146)+LEN("Filing or 371 (c) date")</f>
        <v>#VALUE!</v>
      </c>
      <c r="L146" s="4" t="e">
        <f>FIND("Status",A146,K146)</f>
        <v>#VALUE!</v>
      </c>
      <c r="M146" s="4" t="e">
        <f>TRIM(CLEAN(MID(A146,K146,L146-K146)))</f>
        <v>#VALUE!</v>
      </c>
      <c r="N146" s="4" t="e">
        <f>FIND("Patent #",A146)+LEN("Patent #")</f>
        <v>#VALUE!</v>
      </c>
      <c r="O146" s="4" t="e">
        <f>FIND("Filing or 371 (c) date",A146)</f>
        <v>#VALUE!</v>
      </c>
      <c r="P146" s="4" t="e">
        <f>MID(A146,N146,O146-N146)</f>
        <v>#VALUE!</v>
      </c>
      <c r="Q146" s="4" t="e">
        <f t="shared" si="39"/>
        <v>#VALUE!</v>
      </c>
      <c r="R146" s="4" t="e">
        <f>CLEAN(SUBSTITUTE(MID(P146,1,FIND("open",P146)-1)," ",""))</f>
        <v>#VALUE!</v>
      </c>
      <c r="S146" s="4" t="e">
        <f>FIND("open_in_new",P146)+LEN("open_in_new")</f>
        <v>#VALUE!</v>
      </c>
      <c r="T146" s="4" t="e">
        <f>FIND("-",P146,S146)</f>
        <v>#VALUE!</v>
      </c>
      <c r="U146" s="4" t="e">
        <f>CLEAN(SUBSTITUTE(MID(P146,S146,T146-S146)," ",""))</f>
        <v>#VALUE!</v>
      </c>
      <c r="V146" s="4" t="e">
        <f>RIGHT(CLEAN(SUBSTITUTE(P146," ","")),10)</f>
        <v>#VALUE!</v>
      </c>
      <c r="W146" s="4" t="e">
        <f>FIND("Status",A146,K146)+LEN("Status")</f>
        <v>#VALUE!</v>
      </c>
      <c r="X146" s="4" t="e">
        <f>FIND("Application Data 
Documents &amp; Transactions",A146)</f>
        <v>#VALUE!</v>
      </c>
      <c r="Y146" s="4" t="e">
        <f>MID(A146,W146,(X146-11)-W146)</f>
        <v>#VALUE!</v>
      </c>
      <c r="Z146" s="4" t="e">
        <f t="shared" si="36"/>
        <v>#VALUE!</v>
      </c>
      <c r="AA146" s="4" t="e">
        <f>FIND("Earliest publication #",A146)+LEN("Earliest publication #
")</f>
        <v>#VALUE!</v>
      </c>
      <c r="AB146" s="4" t="e">
        <f>FIND("Earliest publication date",A146,AA146)</f>
        <v>#VALUE!</v>
      </c>
      <c r="AC146" s="4" t="e">
        <f>CLEAN(TRIM(MID(A146,AA146,AB146-AA146)))</f>
        <v>#VALUE!</v>
      </c>
      <c r="AD146" s="4" t="e">
        <f t="shared" si="37"/>
        <v>#VALUE!</v>
      </c>
      <c r="AE146" s="4" t="e">
        <f>FIND("Earliest publication date",A146,AA146)+LEN("Earliest publication date")</f>
        <v>#VALUE!</v>
      </c>
      <c r="AF146" s="4" t="e">
        <f>FIND("Assignee for publication",A146)</f>
        <v>#VALUE!</v>
      </c>
      <c r="AG146" s="4" t="e">
        <f>CLEAN(SUBSTITUTE(MID(A146,AE146,AF146-AE146)," ",""))</f>
        <v>#VALUE!</v>
      </c>
      <c r="AH146" s="4" t="e">
        <f>FIND("Entity status",A146)+LEN("Entity status")</f>
        <v>#VALUE!</v>
      </c>
      <c r="AI146" s="4" t="e">
        <f>FIND("Earliest publication #",A146,AH146)</f>
        <v>#VALUE!</v>
      </c>
      <c r="AJ146" s="4" t="e">
        <f>CLEAN(TRIM(MID(A146,AH146,AI146-AH146)))</f>
        <v>#VALUE!</v>
      </c>
      <c r="AK146" s="4" t="e">
        <f>FIND("Applicants",A146)+LEN("Applicants")</f>
        <v>#VALUE!</v>
      </c>
      <c r="AL146" s="4" t="e">
        <f>FIND("United States Patent and Trademark Office 
United States Patent and Trademark Office 
 Browse By Topic",A146,AK146)</f>
        <v>#VALUE!</v>
      </c>
      <c r="AM146" s="4" t="e">
        <f>TRIM(CLEAN(MID(A146,AK146,AL146-AK146)))</f>
        <v>#VALUE!</v>
      </c>
      <c r="AN146" s="4" t="e">
        <f>FIND("Assignee for publication",A146)+LEN("Assignee for publication")</f>
        <v>#VALUE!</v>
      </c>
      <c r="AO146" s="4" t="e">
        <f>FIND("Confirmation #",A146,AN146)</f>
        <v>#VALUE!</v>
      </c>
      <c r="AP146" s="4" t="e">
        <f>MID(A146,AN146,AO146-AN146)</f>
        <v>#VALUE!</v>
      </c>
      <c r="AQ146" s="4" t="e">
        <f>FIND("Inventors",A146)+LEN("Inventors")</f>
        <v>#VALUE!</v>
      </c>
      <c r="AR146" s="4" t="e">
        <f>FIND("Applicants",A146,AQ146)</f>
        <v>#VALUE!</v>
      </c>
      <c r="AS146" s="4" t="e">
        <f>FIND("Show all inventors",A146)</f>
        <v>#VALUE!</v>
      </c>
      <c r="AT146" s="4" t="str">
        <f>IFERROR(MID(A146,AS146,24),"")</f>
        <v/>
      </c>
      <c r="AU146" s="7" t="e">
        <f>CLEAN(TRIM(MID(A146,AQ146,AR146-AQ146)))</f>
        <v>#VALUE!</v>
      </c>
      <c r="BJ146" s="4">
        <f t="shared" si="40"/>
        <v>0</v>
      </c>
      <c r="BK146" s="4" t="str">
        <f t="shared" si="41"/>
        <v/>
      </c>
      <c r="BL146" s="4" t="e">
        <f t="shared" si="42"/>
        <v>#VALUE!</v>
      </c>
      <c r="BM146" s="4" t="e">
        <f t="shared" si="43"/>
        <v>#VALUE!</v>
      </c>
      <c r="BN146" s="7" t="e">
        <f t="shared" si="44"/>
        <v>#VALUE!</v>
      </c>
      <c r="BO146" s="4" t="e">
        <f t="shared" si="45"/>
        <v>#VALUE!</v>
      </c>
      <c r="BP146" s="4" t="e">
        <f t="shared" si="46"/>
        <v>#VALUE!</v>
      </c>
      <c r="BQ146" s="7" t="e">
        <f t="shared" si="47"/>
        <v>#VALUE!</v>
      </c>
    </row>
    <row r="147" spans="1:69" ht="15" customHeight="1" x14ac:dyDescent="0.3">
      <c r="A147" s="5"/>
      <c r="B147" s="5"/>
      <c r="C147" s="5"/>
      <c r="D147" s="5"/>
      <c r="F147" s="6" t="s">
        <v>17</v>
      </c>
      <c r="G147" s="4" t="e">
        <f t="shared" si="48"/>
        <v>#VALUE!</v>
      </c>
      <c r="H147" s="4" t="e">
        <f t="shared" si="49"/>
        <v>#VALUE!</v>
      </c>
      <c r="I147" s="4" t="str">
        <f t="shared" si="38"/>
        <v/>
      </c>
      <c r="J147" s="4" t="e">
        <f>CLEAN(SUBSTITUTE(MID(A147,G147,H147-G147)," ",""))</f>
        <v>#VALUE!</v>
      </c>
      <c r="K147" s="4" t="e">
        <f>FIND("Filing or 371 (c) date",A147)+LEN("Filing or 371 (c) date")</f>
        <v>#VALUE!</v>
      </c>
      <c r="L147" s="4" t="e">
        <f>FIND("Status",A147,K147)</f>
        <v>#VALUE!</v>
      </c>
      <c r="M147" s="4" t="e">
        <f>TRIM(CLEAN(MID(A147,K147,L147-K147)))</f>
        <v>#VALUE!</v>
      </c>
      <c r="N147" s="4" t="e">
        <f>FIND("Patent #",A147)+LEN("Patent #")</f>
        <v>#VALUE!</v>
      </c>
      <c r="O147" s="4" t="e">
        <f>FIND("Filing or 371 (c) date",A147)</f>
        <v>#VALUE!</v>
      </c>
      <c r="P147" s="4" t="e">
        <f>MID(A147,N147,O147-N147)</f>
        <v>#VALUE!</v>
      </c>
      <c r="Q147" s="4" t="e">
        <f t="shared" si="39"/>
        <v>#VALUE!</v>
      </c>
      <c r="R147" s="4" t="e">
        <f>CLEAN(SUBSTITUTE(MID(P147,1,FIND("open",P147)-1)," ",""))</f>
        <v>#VALUE!</v>
      </c>
      <c r="S147" s="4" t="e">
        <f>FIND("open_in_new",P147)+LEN("open_in_new")</f>
        <v>#VALUE!</v>
      </c>
      <c r="T147" s="4" t="e">
        <f>FIND("-",P147,S147)</f>
        <v>#VALUE!</v>
      </c>
      <c r="U147" s="4" t="e">
        <f>CLEAN(SUBSTITUTE(MID(P147,S147,T147-S147)," ",""))</f>
        <v>#VALUE!</v>
      </c>
      <c r="V147" s="4" t="e">
        <f>RIGHT(CLEAN(SUBSTITUTE(P147," ","")),10)</f>
        <v>#VALUE!</v>
      </c>
      <c r="W147" s="4" t="e">
        <f>FIND("Status",A147,K147)+LEN("Status")</f>
        <v>#VALUE!</v>
      </c>
      <c r="X147" s="4" t="e">
        <f>FIND("Application Data 
Documents &amp; Transactions",A147)</f>
        <v>#VALUE!</v>
      </c>
      <c r="Y147" s="4" t="e">
        <f>MID(A147,W147,(X147-11)-W147)</f>
        <v>#VALUE!</v>
      </c>
      <c r="Z147" s="4" t="e">
        <f t="shared" si="36"/>
        <v>#VALUE!</v>
      </c>
      <c r="AA147" s="4" t="e">
        <f>FIND("Earliest publication #",A147)+LEN("Earliest publication #
")</f>
        <v>#VALUE!</v>
      </c>
      <c r="AB147" s="4" t="e">
        <f>FIND("Earliest publication date",A147,AA147)</f>
        <v>#VALUE!</v>
      </c>
      <c r="AC147" s="4" t="e">
        <f>CLEAN(TRIM(MID(A147,AA147,AB147-AA147)))</f>
        <v>#VALUE!</v>
      </c>
      <c r="AD147" s="4" t="e">
        <f t="shared" si="37"/>
        <v>#VALUE!</v>
      </c>
      <c r="AE147" s="4" t="e">
        <f>FIND("Earliest publication date",A147,AA147)+LEN("Earliest publication date")</f>
        <v>#VALUE!</v>
      </c>
      <c r="AF147" s="4" t="e">
        <f>FIND("Assignee for publication",A147)</f>
        <v>#VALUE!</v>
      </c>
      <c r="AG147" s="4" t="e">
        <f>CLEAN(SUBSTITUTE(MID(A147,AE147,AF147-AE147)," ",""))</f>
        <v>#VALUE!</v>
      </c>
      <c r="AH147" s="4" t="e">
        <f>FIND("Entity status",A147)+LEN("Entity status")</f>
        <v>#VALUE!</v>
      </c>
      <c r="AI147" s="4" t="e">
        <f>FIND("Earliest publication #",A147,AH147)</f>
        <v>#VALUE!</v>
      </c>
      <c r="AJ147" s="4" t="e">
        <f>CLEAN(TRIM(MID(A147,AH147,AI147-AH147)))</f>
        <v>#VALUE!</v>
      </c>
      <c r="AK147" s="4" t="e">
        <f>FIND("Applicants",A147)+LEN("Applicants")</f>
        <v>#VALUE!</v>
      </c>
      <c r="AL147" s="4" t="e">
        <f>FIND("United States Patent and Trademark Office 
United States Patent and Trademark Office 
 Browse By Topic",A147,AK147)</f>
        <v>#VALUE!</v>
      </c>
      <c r="AM147" s="4" t="e">
        <f>TRIM(CLEAN(MID(A147,AK147,AL147-AK147)))</f>
        <v>#VALUE!</v>
      </c>
      <c r="AN147" s="4" t="e">
        <f>FIND("Assignee for publication",A147)+LEN("Assignee for publication")</f>
        <v>#VALUE!</v>
      </c>
      <c r="AO147" s="4" t="e">
        <f>FIND("Confirmation #",A147,AN147)</f>
        <v>#VALUE!</v>
      </c>
      <c r="AP147" s="4" t="e">
        <f>MID(A147,AN147,AO147-AN147)</f>
        <v>#VALUE!</v>
      </c>
      <c r="AQ147" s="4" t="e">
        <f>FIND("Inventors",A147)+LEN("Inventors")</f>
        <v>#VALUE!</v>
      </c>
      <c r="AR147" s="4" t="e">
        <f>FIND("Applicants",A147,AQ147)</f>
        <v>#VALUE!</v>
      </c>
      <c r="AS147" s="4" t="e">
        <f>FIND("Show all inventors",A147)</f>
        <v>#VALUE!</v>
      </c>
      <c r="AT147" s="4" t="str">
        <f>IFERROR(MID(A147,AS147,24),"")</f>
        <v/>
      </c>
      <c r="AU147" s="7" t="e">
        <f>CLEAN(TRIM(MID(A147,AQ147,AR147-AQ147)))</f>
        <v>#VALUE!</v>
      </c>
      <c r="BJ147" s="4">
        <f t="shared" si="40"/>
        <v>0</v>
      </c>
      <c r="BK147" s="4" t="str">
        <f t="shared" si="41"/>
        <v/>
      </c>
      <c r="BL147" s="4" t="e">
        <f t="shared" si="42"/>
        <v>#VALUE!</v>
      </c>
      <c r="BM147" s="4" t="e">
        <f t="shared" si="43"/>
        <v>#VALUE!</v>
      </c>
      <c r="BN147" s="7" t="e">
        <f t="shared" si="44"/>
        <v>#VALUE!</v>
      </c>
      <c r="BO147" s="4" t="e">
        <f t="shared" si="45"/>
        <v>#VALUE!</v>
      </c>
      <c r="BP147" s="4" t="e">
        <f t="shared" si="46"/>
        <v>#VALUE!</v>
      </c>
      <c r="BQ147" s="7" t="e">
        <f t="shared" si="47"/>
        <v>#VALUE!</v>
      </c>
    </row>
    <row r="148" spans="1:69" ht="15" customHeight="1" x14ac:dyDescent="0.3">
      <c r="A148" s="5"/>
      <c r="B148" s="5"/>
      <c r="C148" s="5"/>
      <c r="D148" s="5"/>
      <c r="F148" s="6" t="s">
        <v>17</v>
      </c>
      <c r="G148" s="4" t="e">
        <f t="shared" si="48"/>
        <v>#VALUE!</v>
      </c>
      <c r="H148" s="4" t="e">
        <f t="shared" si="49"/>
        <v>#VALUE!</v>
      </c>
      <c r="I148" s="4" t="str">
        <f t="shared" si="38"/>
        <v/>
      </c>
      <c r="J148" s="4" t="e">
        <f>CLEAN(SUBSTITUTE(MID(A148,G148,H148-G148)," ",""))</f>
        <v>#VALUE!</v>
      </c>
      <c r="K148" s="4" t="e">
        <f>FIND("Filing or 371 (c) date",A148)+LEN("Filing or 371 (c) date")</f>
        <v>#VALUE!</v>
      </c>
      <c r="L148" s="4" t="e">
        <f>FIND("Status",A148,K148)</f>
        <v>#VALUE!</v>
      </c>
      <c r="M148" s="4" t="e">
        <f>TRIM(CLEAN(MID(A148,K148,L148-K148)))</f>
        <v>#VALUE!</v>
      </c>
      <c r="N148" s="4" t="e">
        <f>FIND("Patent #",A148)+LEN("Patent #")</f>
        <v>#VALUE!</v>
      </c>
      <c r="O148" s="4" t="e">
        <f>FIND("Filing or 371 (c) date",A148)</f>
        <v>#VALUE!</v>
      </c>
      <c r="P148" s="4" t="e">
        <f>MID(A148,N148,O148-N148)</f>
        <v>#VALUE!</v>
      </c>
      <c r="Q148" s="4" t="e">
        <f t="shared" si="39"/>
        <v>#VALUE!</v>
      </c>
      <c r="R148" s="4" t="e">
        <f>CLEAN(SUBSTITUTE(MID(P148,1,FIND("open",P148)-1)," ",""))</f>
        <v>#VALUE!</v>
      </c>
      <c r="S148" s="4" t="e">
        <f>FIND("open_in_new",P148)+LEN("open_in_new")</f>
        <v>#VALUE!</v>
      </c>
      <c r="T148" s="4" t="e">
        <f>FIND("-",P148,S148)</f>
        <v>#VALUE!</v>
      </c>
      <c r="U148" s="4" t="e">
        <f>CLEAN(SUBSTITUTE(MID(P148,S148,T148-S148)," ",""))</f>
        <v>#VALUE!</v>
      </c>
      <c r="V148" s="4" t="e">
        <f>RIGHT(CLEAN(SUBSTITUTE(P148," ","")),10)</f>
        <v>#VALUE!</v>
      </c>
      <c r="W148" s="4" t="e">
        <f>FIND("Status",A148,K148)+LEN("Status")</f>
        <v>#VALUE!</v>
      </c>
      <c r="X148" s="4" t="e">
        <f>FIND("Application Data 
Documents &amp; Transactions",A148)</f>
        <v>#VALUE!</v>
      </c>
      <c r="Y148" s="4" t="e">
        <f>MID(A148,W148,(X148-11)-W148)</f>
        <v>#VALUE!</v>
      </c>
      <c r="Z148" s="4" t="e">
        <f t="shared" si="36"/>
        <v>#VALUE!</v>
      </c>
      <c r="AA148" s="4" t="e">
        <f>FIND("Earliest publication #",A148)+LEN("Earliest publication #
")</f>
        <v>#VALUE!</v>
      </c>
      <c r="AB148" s="4" t="e">
        <f>FIND("Earliest publication date",A148,AA148)</f>
        <v>#VALUE!</v>
      </c>
      <c r="AC148" s="4" t="e">
        <f>CLEAN(TRIM(MID(A148,AA148,AB148-AA148)))</f>
        <v>#VALUE!</v>
      </c>
      <c r="AD148" s="4" t="e">
        <f t="shared" si="37"/>
        <v>#VALUE!</v>
      </c>
      <c r="AE148" s="4" t="e">
        <f>FIND("Earliest publication date",A148,AA148)+LEN("Earliest publication date")</f>
        <v>#VALUE!</v>
      </c>
      <c r="AF148" s="4" t="e">
        <f>FIND("Assignee for publication",A148)</f>
        <v>#VALUE!</v>
      </c>
      <c r="AG148" s="4" t="e">
        <f>CLEAN(SUBSTITUTE(MID(A148,AE148,AF148-AE148)," ",""))</f>
        <v>#VALUE!</v>
      </c>
      <c r="AH148" s="4" t="e">
        <f>FIND("Entity status",A148)+LEN("Entity status")</f>
        <v>#VALUE!</v>
      </c>
      <c r="AI148" s="4" t="e">
        <f>FIND("Earliest publication #",A148,AH148)</f>
        <v>#VALUE!</v>
      </c>
      <c r="AJ148" s="4" t="e">
        <f>CLEAN(TRIM(MID(A148,AH148,AI148-AH148)))</f>
        <v>#VALUE!</v>
      </c>
      <c r="AK148" s="4" t="e">
        <f>FIND("Applicants",A148)+LEN("Applicants")</f>
        <v>#VALUE!</v>
      </c>
      <c r="AL148" s="4" t="e">
        <f>FIND("United States Patent and Trademark Office 
United States Patent and Trademark Office 
 Browse By Topic",A148,AK148)</f>
        <v>#VALUE!</v>
      </c>
      <c r="AM148" s="4" t="e">
        <f>TRIM(CLEAN(MID(A148,AK148,AL148-AK148)))</f>
        <v>#VALUE!</v>
      </c>
      <c r="AN148" s="4" t="e">
        <f>FIND("Assignee for publication",A148)+LEN("Assignee for publication")</f>
        <v>#VALUE!</v>
      </c>
      <c r="AO148" s="4" t="e">
        <f>FIND("Confirmation #",A148,AN148)</f>
        <v>#VALUE!</v>
      </c>
      <c r="AP148" s="4" t="e">
        <f>MID(A148,AN148,AO148-AN148)</f>
        <v>#VALUE!</v>
      </c>
      <c r="AQ148" s="4" t="e">
        <f>FIND("Inventors",A148)+LEN("Inventors")</f>
        <v>#VALUE!</v>
      </c>
      <c r="AR148" s="4" t="e">
        <f>FIND("Applicants",A148,AQ148)</f>
        <v>#VALUE!</v>
      </c>
      <c r="AS148" s="4" t="e">
        <f>FIND("Show all inventors",A148)</f>
        <v>#VALUE!</v>
      </c>
      <c r="AT148" s="4" t="str">
        <f>IFERROR(MID(A148,AS148,24),"")</f>
        <v/>
      </c>
      <c r="AU148" s="7" t="e">
        <f>CLEAN(TRIM(MID(A148,AQ148,AR148-AQ148)))</f>
        <v>#VALUE!</v>
      </c>
      <c r="BJ148" s="4">
        <f t="shared" si="40"/>
        <v>0</v>
      </c>
      <c r="BK148" s="4" t="str">
        <f t="shared" si="41"/>
        <v/>
      </c>
      <c r="BL148" s="4" t="e">
        <f t="shared" si="42"/>
        <v>#VALUE!</v>
      </c>
      <c r="BM148" s="4" t="e">
        <f t="shared" si="43"/>
        <v>#VALUE!</v>
      </c>
      <c r="BN148" s="7" t="e">
        <f t="shared" si="44"/>
        <v>#VALUE!</v>
      </c>
      <c r="BO148" s="4" t="e">
        <f t="shared" si="45"/>
        <v>#VALUE!</v>
      </c>
      <c r="BP148" s="4" t="e">
        <f t="shared" si="46"/>
        <v>#VALUE!</v>
      </c>
      <c r="BQ148" s="7" t="e">
        <f t="shared" si="47"/>
        <v>#VALUE!</v>
      </c>
    </row>
    <row r="149" spans="1:69" ht="15" customHeight="1" x14ac:dyDescent="0.3">
      <c r="A149" s="5"/>
      <c r="B149" s="5"/>
      <c r="C149" s="5"/>
      <c r="D149" s="5"/>
      <c r="F149" s="6" t="s">
        <v>17</v>
      </c>
      <c r="G149" s="4" t="e">
        <f t="shared" si="48"/>
        <v>#VALUE!</v>
      </c>
      <c r="H149" s="4" t="e">
        <f t="shared" si="49"/>
        <v>#VALUE!</v>
      </c>
      <c r="I149" s="4" t="str">
        <f t="shared" si="38"/>
        <v/>
      </c>
      <c r="J149" s="4" t="e">
        <f>CLEAN(SUBSTITUTE(MID(A149,G149,H149-G149)," ",""))</f>
        <v>#VALUE!</v>
      </c>
      <c r="K149" s="4" t="e">
        <f>FIND("Filing or 371 (c) date",A149)+LEN("Filing or 371 (c) date")</f>
        <v>#VALUE!</v>
      </c>
      <c r="L149" s="4" t="e">
        <f>FIND("Status",A149,K149)</f>
        <v>#VALUE!</v>
      </c>
      <c r="M149" s="4" t="e">
        <f>TRIM(CLEAN(MID(A149,K149,L149-K149)))</f>
        <v>#VALUE!</v>
      </c>
      <c r="N149" s="4" t="e">
        <f>FIND("Patent #",A149)+LEN("Patent #")</f>
        <v>#VALUE!</v>
      </c>
      <c r="O149" s="4" t="e">
        <f>FIND("Filing or 371 (c) date",A149)</f>
        <v>#VALUE!</v>
      </c>
      <c r="P149" s="4" t="e">
        <f>MID(A149,N149,O149-N149)</f>
        <v>#VALUE!</v>
      </c>
      <c r="Q149" s="4" t="e">
        <f t="shared" si="39"/>
        <v>#VALUE!</v>
      </c>
      <c r="R149" s="4" t="e">
        <f>CLEAN(SUBSTITUTE(MID(P149,1,FIND("open",P149)-1)," ",""))</f>
        <v>#VALUE!</v>
      </c>
      <c r="S149" s="4" t="e">
        <f>FIND("open_in_new",P149)+LEN("open_in_new")</f>
        <v>#VALUE!</v>
      </c>
      <c r="T149" s="4" t="e">
        <f>FIND("-",P149,S149)</f>
        <v>#VALUE!</v>
      </c>
      <c r="U149" s="4" t="e">
        <f>CLEAN(SUBSTITUTE(MID(P149,S149,T149-S149)," ",""))</f>
        <v>#VALUE!</v>
      </c>
      <c r="V149" s="4" t="e">
        <f>RIGHT(CLEAN(SUBSTITUTE(P149," ","")),10)</f>
        <v>#VALUE!</v>
      </c>
      <c r="W149" s="4" t="e">
        <f>FIND("Status",A149,K149)+LEN("Status")</f>
        <v>#VALUE!</v>
      </c>
      <c r="X149" s="4" t="e">
        <f>FIND("Application Data 
Documents &amp; Transactions",A149)</f>
        <v>#VALUE!</v>
      </c>
      <c r="Y149" s="4" t="e">
        <f>MID(A149,W149,(X149-11)-W149)</f>
        <v>#VALUE!</v>
      </c>
      <c r="Z149" s="4" t="e">
        <f t="shared" si="36"/>
        <v>#VALUE!</v>
      </c>
      <c r="AA149" s="4" t="e">
        <f>FIND("Earliest publication #",A149)+LEN("Earliest publication #
")</f>
        <v>#VALUE!</v>
      </c>
      <c r="AB149" s="4" t="e">
        <f>FIND("Earliest publication date",A149,AA149)</f>
        <v>#VALUE!</v>
      </c>
      <c r="AC149" s="4" t="e">
        <f>CLEAN(TRIM(MID(A149,AA149,AB149-AA149)))</f>
        <v>#VALUE!</v>
      </c>
      <c r="AD149" s="4" t="e">
        <f t="shared" si="37"/>
        <v>#VALUE!</v>
      </c>
      <c r="AE149" s="4" t="e">
        <f>FIND("Earliest publication date",A149,AA149)+LEN("Earliest publication date")</f>
        <v>#VALUE!</v>
      </c>
      <c r="AF149" s="4" t="e">
        <f>FIND("Assignee for publication",A149)</f>
        <v>#VALUE!</v>
      </c>
      <c r="AG149" s="4" t="e">
        <f>CLEAN(SUBSTITUTE(MID(A149,AE149,AF149-AE149)," ",""))</f>
        <v>#VALUE!</v>
      </c>
      <c r="AH149" s="4" t="e">
        <f>FIND("Entity status",A149)+LEN("Entity status")</f>
        <v>#VALUE!</v>
      </c>
      <c r="AI149" s="4" t="e">
        <f>FIND("Earliest publication #",A149,AH149)</f>
        <v>#VALUE!</v>
      </c>
      <c r="AJ149" s="4" t="e">
        <f>CLEAN(TRIM(MID(A149,AH149,AI149-AH149)))</f>
        <v>#VALUE!</v>
      </c>
      <c r="AK149" s="4" t="e">
        <f>FIND("Applicants",A149)+LEN("Applicants")</f>
        <v>#VALUE!</v>
      </c>
      <c r="AL149" s="4" t="e">
        <f>FIND("United States Patent and Trademark Office 
United States Patent and Trademark Office 
 Browse By Topic",A149,AK149)</f>
        <v>#VALUE!</v>
      </c>
      <c r="AM149" s="4" t="e">
        <f>TRIM(CLEAN(MID(A149,AK149,AL149-AK149)))</f>
        <v>#VALUE!</v>
      </c>
      <c r="AN149" s="4" t="e">
        <f>FIND("Assignee for publication",A149)+LEN("Assignee for publication")</f>
        <v>#VALUE!</v>
      </c>
      <c r="AO149" s="4" t="e">
        <f>FIND("Confirmation #",A149,AN149)</f>
        <v>#VALUE!</v>
      </c>
      <c r="AP149" s="4" t="e">
        <f>MID(A149,AN149,AO149-AN149)</f>
        <v>#VALUE!</v>
      </c>
      <c r="AQ149" s="4" t="e">
        <f>FIND("Inventors",A149)+LEN("Inventors")</f>
        <v>#VALUE!</v>
      </c>
      <c r="AR149" s="4" t="e">
        <f>FIND("Applicants",A149,AQ149)</f>
        <v>#VALUE!</v>
      </c>
      <c r="AS149" s="4" t="e">
        <f>FIND("Show all inventors",A149)</f>
        <v>#VALUE!</v>
      </c>
      <c r="AT149" s="4" t="str">
        <f>IFERROR(MID(A149,AS149,24),"")</f>
        <v/>
      </c>
      <c r="AU149" s="7" t="e">
        <f>CLEAN(TRIM(MID(A149,AQ149,AR149-AQ149)))</f>
        <v>#VALUE!</v>
      </c>
      <c r="BJ149" s="4">
        <f t="shared" si="40"/>
        <v>0</v>
      </c>
      <c r="BK149" s="4" t="str">
        <f t="shared" si="41"/>
        <v/>
      </c>
      <c r="BL149" s="4" t="e">
        <f t="shared" si="42"/>
        <v>#VALUE!</v>
      </c>
      <c r="BM149" s="4" t="e">
        <f t="shared" si="43"/>
        <v>#VALUE!</v>
      </c>
      <c r="BN149" s="7" t="e">
        <f t="shared" si="44"/>
        <v>#VALUE!</v>
      </c>
      <c r="BO149" s="4" t="e">
        <f t="shared" si="45"/>
        <v>#VALUE!</v>
      </c>
      <c r="BP149" s="4" t="e">
        <f t="shared" si="46"/>
        <v>#VALUE!</v>
      </c>
      <c r="BQ149" s="7" t="e">
        <f t="shared" si="47"/>
        <v>#VALUE!</v>
      </c>
    </row>
    <row r="150" spans="1:69" ht="15" customHeight="1" x14ac:dyDescent="0.3">
      <c r="A150" s="5"/>
      <c r="B150" s="5"/>
      <c r="C150" s="5"/>
      <c r="D150" s="5"/>
      <c r="F150" s="6" t="s">
        <v>17</v>
      </c>
      <c r="G150" s="4" t="e">
        <f t="shared" si="48"/>
        <v>#VALUE!</v>
      </c>
      <c r="H150" s="4" t="e">
        <f t="shared" si="49"/>
        <v>#VALUE!</v>
      </c>
      <c r="I150" s="4" t="str">
        <f t="shared" si="38"/>
        <v/>
      </c>
      <c r="J150" s="4" t="e">
        <f>CLEAN(SUBSTITUTE(MID(A150,G150,H150-G150)," ",""))</f>
        <v>#VALUE!</v>
      </c>
      <c r="K150" s="4" t="e">
        <f>FIND("Filing or 371 (c) date",A150)+LEN("Filing or 371 (c) date")</f>
        <v>#VALUE!</v>
      </c>
      <c r="L150" s="4" t="e">
        <f>FIND("Status",A150,K150)</f>
        <v>#VALUE!</v>
      </c>
      <c r="M150" s="4" t="e">
        <f>TRIM(CLEAN(MID(A150,K150,L150-K150)))</f>
        <v>#VALUE!</v>
      </c>
      <c r="N150" s="4" t="e">
        <f>FIND("Patent #",A150)+LEN("Patent #")</f>
        <v>#VALUE!</v>
      </c>
      <c r="O150" s="4" t="e">
        <f>FIND("Filing or 371 (c) date",A150)</f>
        <v>#VALUE!</v>
      </c>
      <c r="P150" s="4" t="e">
        <f>MID(A150,N150,O150-N150)</f>
        <v>#VALUE!</v>
      </c>
      <c r="Q150" s="4" t="e">
        <f t="shared" si="39"/>
        <v>#VALUE!</v>
      </c>
      <c r="R150" s="4" t="e">
        <f>CLEAN(SUBSTITUTE(MID(P150,1,FIND("open",P150)-1)," ",""))</f>
        <v>#VALUE!</v>
      </c>
      <c r="S150" s="4" t="e">
        <f>FIND("open_in_new",P150)+LEN("open_in_new")</f>
        <v>#VALUE!</v>
      </c>
      <c r="T150" s="4" t="e">
        <f>FIND("-",P150,S150)</f>
        <v>#VALUE!</v>
      </c>
      <c r="U150" s="4" t="e">
        <f>CLEAN(SUBSTITUTE(MID(P150,S150,T150-S150)," ",""))</f>
        <v>#VALUE!</v>
      </c>
      <c r="V150" s="4" t="e">
        <f>RIGHT(CLEAN(SUBSTITUTE(P150," ","")),10)</f>
        <v>#VALUE!</v>
      </c>
      <c r="W150" s="4" t="e">
        <f>FIND("Status",A150,K150)+LEN("Status")</f>
        <v>#VALUE!</v>
      </c>
      <c r="X150" s="4" t="e">
        <f>FIND("Application Data 
Documents &amp; Transactions",A150)</f>
        <v>#VALUE!</v>
      </c>
      <c r="Y150" s="4" t="e">
        <f>MID(A150,W150,(X150-11)-W150)</f>
        <v>#VALUE!</v>
      </c>
      <c r="Z150" s="4" t="e">
        <f t="shared" si="36"/>
        <v>#VALUE!</v>
      </c>
      <c r="AA150" s="4" t="e">
        <f>FIND("Earliest publication #",A150)+LEN("Earliest publication #
")</f>
        <v>#VALUE!</v>
      </c>
      <c r="AB150" s="4" t="e">
        <f>FIND("Earliest publication date",A150,AA150)</f>
        <v>#VALUE!</v>
      </c>
      <c r="AC150" s="4" t="e">
        <f>CLEAN(TRIM(MID(A150,AA150,AB150-AA150)))</f>
        <v>#VALUE!</v>
      </c>
      <c r="AD150" s="4" t="e">
        <f t="shared" si="37"/>
        <v>#VALUE!</v>
      </c>
      <c r="AE150" s="4" t="e">
        <f>FIND("Earliest publication date",A150,AA150)+LEN("Earliest publication date")</f>
        <v>#VALUE!</v>
      </c>
      <c r="AF150" s="4" t="e">
        <f>FIND("Assignee for publication",A150)</f>
        <v>#VALUE!</v>
      </c>
      <c r="AG150" s="4" t="e">
        <f>CLEAN(SUBSTITUTE(MID(A150,AE150,AF150-AE150)," ",""))</f>
        <v>#VALUE!</v>
      </c>
      <c r="AH150" s="4" t="e">
        <f>FIND("Entity status",A150)+LEN("Entity status")</f>
        <v>#VALUE!</v>
      </c>
      <c r="AI150" s="4" t="e">
        <f>FIND("Earliest publication #",A150,AH150)</f>
        <v>#VALUE!</v>
      </c>
      <c r="AJ150" s="4" t="e">
        <f>CLEAN(TRIM(MID(A150,AH150,AI150-AH150)))</f>
        <v>#VALUE!</v>
      </c>
      <c r="AK150" s="4" t="e">
        <f>FIND("Applicants",A150)+LEN("Applicants")</f>
        <v>#VALUE!</v>
      </c>
      <c r="AL150" s="4" t="e">
        <f>FIND("United States Patent and Trademark Office 
United States Patent and Trademark Office 
 Browse By Topic",A150,AK150)</f>
        <v>#VALUE!</v>
      </c>
      <c r="AM150" s="4" t="e">
        <f>TRIM(CLEAN(MID(A150,AK150,AL150-AK150)))</f>
        <v>#VALUE!</v>
      </c>
      <c r="AN150" s="4" t="e">
        <f>FIND("Assignee for publication",A150)+LEN("Assignee for publication")</f>
        <v>#VALUE!</v>
      </c>
      <c r="AO150" s="4" t="e">
        <f>FIND("Confirmation #",A150,AN150)</f>
        <v>#VALUE!</v>
      </c>
      <c r="AP150" s="4" t="e">
        <f>MID(A150,AN150,AO150-AN150)</f>
        <v>#VALUE!</v>
      </c>
      <c r="AQ150" s="4" t="e">
        <f>FIND("Inventors",A150)+LEN("Inventors")</f>
        <v>#VALUE!</v>
      </c>
      <c r="AR150" s="4" t="e">
        <f>FIND("Applicants",A150,AQ150)</f>
        <v>#VALUE!</v>
      </c>
      <c r="AS150" s="4" t="e">
        <f>FIND("Show all inventors",A150)</f>
        <v>#VALUE!</v>
      </c>
      <c r="AT150" s="4" t="str">
        <f>IFERROR(MID(A150,AS150,24),"")</f>
        <v/>
      </c>
      <c r="AU150" s="7" t="e">
        <f>CLEAN(TRIM(MID(A150,AQ150,AR150-AQ150)))</f>
        <v>#VALUE!</v>
      </c>
      <c r="BJ150" s="4">
        <f t="shared" si="40"/>
        <v>0</v>
      </c>
      <c r="BK150" s="4" t="str">
        <f t="shared" si="41"/>
        <v/>
      </c>
      <c r="BL150" s="4" t="e">
        <f t="shared" si="42"/>
        <v>#VALUE!</v>
      </c>
      <c r="BM150" s="4" t="e">
        <f t="shared" si="43"/>
        <v>#VALUE!</v>
      </c>
      <c r="BN150" s="7" t="e">
        <f t="shared" si="44"/>
        <v>#VALUE!</v>
      </c>
      <c r="BO150" s="4" t="e">
        <f t="shared" si="45"/>
        <v>#VALUE!</v>
      </c>
      <c r="BP150" s="4" t="e">
        <f t="shared" si="46"/>
        <v>#VALUE!</v>
      </c>
      <c r="BQ150" s="7" t="e">
        <f t="shared" si="47"/>
        <v>#VALUE!</v>
      </c>
    </row>
    <row r="151" spans="1:69" ht="15" customHeight="1" x14ac:dyDescent="0.3">
      <c r="A151" s="5"/>
      <c r="B151" s="5"/>
      <c r="C151" s="5"/>
      <c r="D151" s="5"/>
      <c r="F151" s="6" t="s">
        <v>17</v>
      </c>
      <c r="G151" s="4" t="e">
        <f t="shared" si="48"/>
        <v>#VALUE!</v>
      </c>
      <c r="H151" s="4" t="e">
        <f t="shared" si="49"/>
        <v>#VALUE!</v>
      </c>
      <c r="I151" s="4" t="str">
        <f t="shared" si="38"/>
        <v/>
      </c>
      <c r="J151" s="4" t="e">
        <f>CLEAN(SUBSTITUTE(MID(A151,G151,H151-G151)," ",""))</f>
        <v>#VALUE!</v>
      </c>
      <c r="K151" s="4" t="e">
        <f>FIND("Filing or 371 (c) date",A151)+LEN("Filing or 371 (c) date")</f>
        <v>#VALUE!</v>
      </c>
      <c r="L151" s="4" t="e">
        <f>FIND("Status",A151,K151)</f>
        <v>#VALUE!</v>
      </c>
      <c r="M151" s="4" t="e">
        <f>TRIM(CLEAN(MID(A151,K151,L151-K151)))</f>
        <v>#VALUE!</v>
      </c>
      <c r="N151" s="4" t="e">
        <f>FIND("Patent #",A151)+LEN("Patent #")</f>
        <v>#VALUE!</v>
      </c>
      <c r="O151" s="4" t="e">
        <f>FIND("Filing or 371 (c) date",A151)</f>
        <v>#VALUE!</v>
      </c>
      <c r="P151" s="4" t="e">
        <f>MID(A151,N151,O151-N151)</f>
        <v>#VALUE!</v>
      </c>
      <c r="Q151" s="4" t="e">
        <f t="shared" si="39"/>
        <v>#VALUE!</v>
      </c>
      <c r="R151" s="4" t="e">
        <f>CLEAN(SUBSTITUTE(MID(P151,1,FIND("open",P151)-1)," ",""))</f>
        <v>#VALUE!</v>
      </c>
      <c r="S151" s="4" t="e">
        <f>FIND("open_in_new",P151)+LEN("open_in_new")</f>
        <v>#VALUE!</v>
      </c>
      <c r="T151" s="4" t="e">
        <f>FIND("-",P151,S151)</f>
        <v>#VALUE!</v>
      </c>
      <c r="U151" s="4" t="e">
        <f>CLEAN(SUBSTITUTE(MID(P151,S151,T151-S151)," ",""))</f>
        <v>#VALUE!</v>
      </c>
      <c r="V151" s="4" t="e">
        <f>RIGHT(CLEAN(SUBSTITUTE(P151," ","")),10)</f>
        <v>#VALUE!</v>
      </c>
      <c r="W151" s="4" t="e">
        <f>FIND("Status",A151,K151)+LEN("Status")</f>
        <v>#VALUE!</v>
      </c>
      <c r="X151" s="4" t="e">
        <f>FIND("Application Data 
Documents &amp; Transactions",A151)</f>
        <v>#VALUE!</v>
      </c>
      <c r="Y151" s="4" t="e">
        <f>MID(A151,W151,(X151-11)-W151)</f>
        <v>#VALUE!</v>
      </c>
      <c r="Z151" s="4" t="e">
        <f t="shared" si="36"/>
        <v>#VALUE!</v>
      </c>
      <c r="AA151" s="4" t="e">
        <f>FIND("Earliest publication #",A151)+LEN("Earliest publication #
")</f>
        <v>#VALUE!</v>
      </c>
      <c r="AB151" s="4" t="e">
        <f>FIND("Earliest publication date",A151,AA151)</f>
        <v>#VALUE!</v>
      </c>
      <c r="AC151" s="4" t="e">
        <f>CLEAN(TRIM(MID(A151,AA151,AB151-AA151)))</f>
        <v>#VALUE!</v>
      </c>
      <c r="AD151" s="4" t="e">
        <f t="shared" si="37"/>
        <v>#VALUE!</v>
      </c>
      <c r="AE151" s="4" t="e">
        <f>FIND("Earliest publication date",A151,AA151)+LEN("Earliest publication date")</f>
        <v>#VALUE!</v>
      </c>
      <c r="AF151" s="4" t="e">
        <f>FIND("Assignee for publication",A151)</f>
        <v>#VALUE!</v>
      </c>
      <c r="AG151" s="4" t="e">
        <f>CLEAN(SUBSTITUTE(MID(A151,AE151,AF151-AE151)," ",""))</f>
        <v>#VALUE!</v>
      </c>
      <c r="AH151" s="4" t="e">
        <f>FIND("Entity status",A151)+LEN("Entity status")</f>
        <v>#VALUE!</v>
      </c>
      <c r="AI151" s="4" t="e">
        <f>FIND("Earliest publication #",A151,AH151)</f>
        <v>#VALUE!</v>
      </c>
      <c r="AJ151" s="4" t="e">
        <f>CLEAN(TRIM(MID(A151,AH151,AI151-AH151)))</f>
        <v>#VALUE!</v>
      </c>
      <c r="AK151" s="4" t="e">
        <f>FIND("Applicants",A151)+LEN("Applicants")</f>
        <v>#VALUE!</v>
      </c>
      <c r="AL151" s="4" t="e">
        <f>FIND("United States Patent and Trademark Office 
United States Patent and Trademark Office 
 Browse By Topic",A151,AK151)</f>
        <v>#VALUE!</v>
      </c>
      <c r="AM151" s="4" t="e">
        <f>TRIM(CLEAN(MID(A151,AK151,AL151-AK151)))</f>
        <v>#VALUE!</v>
      </c>
      <c r="AN151" s="4" t="e">
        <f>FIND("Assignee for publication",A151)+LEN("Assignee for publication")</f>
        <v>#VALUE!</v>
      </c>
      <c r="AO151" s="4" t="e">
        <f>FIND("Confirmation #",A151,AN151)</f>
        <v>#VALUE!</v>
      </c>
      <c r="AP151" s="4" t="e">
        <f>MID(A151,AN151,AO151-AN151)</f>
        <v>#VALUE!</v>
      </c>
      <c r="AQ151" s="4" t="e">
        <f>FIND("Inventors",A151)+LEN("Inventors")</f>
        <v>#VALUE!</v>
      </c>
      <c r="AR151" s="4" t="e">
        <f>FIND("Applicants",A151,AQ151)</f>
        <v>#VALUE!</v>
      </c>
      <c r="AS151" s="4" t="e">
        <f>FIND("Show all inventors",A151)</f>
        <v>#VALUE!</v>
      </c>
      <c r="AT151" s="4" t="str">
        <f>IFERROR(MID(A151,AS151,24),"")</f>
        <v/>
      </c>
      <c r="AU151" s="7" t="e">
        <f>CLEAN(TRIM(MID(A151,AQ151,AR151-AQ151)))</f>
        <v>#VALUE!</v>
      </c>
      <c r="BJ151" s="4">
        <f t="shared" si="40"/>
        <v>0</v>
      </c>
      <c r="BK151" s="4" t="str">
        <f t="shared" si="41"/>
        <v/>
      </c>
      <c r="BL151" s="4" t="e">
        <f t="shared" si="42"/>
        <v>#VALUE!</v>
      </c>
      <c r="BM151" s="4" t="e">
        <f t="shared" si="43"/>
        <v>#VALUE!</v>
      </c>
      <c r="BN151" s="7" t="e">
        <f t="shared" si="44"/>
        <v>#VALUE!</v>
      </c>
      <c r="BO151" s="4" t="e">
        <f t="shared" si="45"/>
        <v>#VALUE!</v>
      </c>
      <c r="BP151" s="4" t="e">
        <f t="shared" si="46"/>
        <v>#VALUE!</v>
      </c>
      <c r="BQ151" s="7" t="e">
        <f t="shared" si="47"/>
        <v>#VALUE!</v>
      </c>
    </row>
    <row r="152" spans="1:69" ht="15" customHeight="1" x14ac:dyDescent="0.3">
      <c r="A152" s="5"/>
      <c r="B152" s="5"/>
      <c r="C152" s="5"/>
      <c r="D152" s="5"/>
      <c r="F152" s="6" t="s">
        <v>17</v>
      </c>
      <c r="G152" s="4" t="e">
        <f t="shared" si="48"/>
        <v>#VALUE!</v>
      </c>
      <c r="H152" s="4" t="e">
        <f t="shared" si="49"/>
        <v>#VALUE!</v>
      </c>
      <c r="I152" s="4" t="str">
        <f t="shared" si="38"/>
        <v/>
      </c>
      <c r="J152" s="4" t="e">
        <f>CLEAN(SUBSTITUTE(MID(A152,G152,H152-G152)," ",""))</f>
        <v>#VALUE!</v>
      </c>
      <c r="K152" s="4" t="e">
        <f>FIND("Filing or 371 (c) date",A152)+LEN("Filing or 371 (c) date")</f>
        <v>#VALUE!</v>
      </c>
      <c r="L152" s="4" t="e">
        <f>FIND("Status",A152,K152)</f>
        <v>#VALUE!</v>
      </c>
      <c r="M152" s="4" t="e">
        <f>TRIM(CLEAN(MID(A152,K152,L152-K152)))</f>
        <v>#VALUE!</v>
      </c>
      <c r="N152" s="4" t="e">
        <f>FIND("Patent #",A152)+LEN("Patent #")</f>
        <v>#VALUE!</v>
      </c>
      <c r="O152" s="4" t="e">
        <f>FIND("Filing or 371 (c) date",A152)</f>
        <v>#VALUE!</v>
      </c>
      <c r="P152" s="4" t="e">
        <f>MID(A152,N152,O152-N152)</f>
        <v>#VALUE!</v>
      </c>
      <c r="Q152" s="4" t="e">
        <f t="shared" si="39"/>
        <v>#VALUE!</v>
      </c>
      <c r="R152" s="4" t="e">
        <f>CLEAN(SUBSTITUTE(MID(P152,1,FIND("open",P152)-1)," ",""))</f>
        <v>#VALUE!</v>
      </c>
      <c r="S152" s="4" t="e">
        <f>FIND("open_in_new",P152)+LEN("open_in_new")</f>
        <v>#VALUE!</v>
      </c>
      <c r="T152" s="4" t="e">
        <f>FIND("-",P152,S152)</f>
        <v>#VALUE!</v>
      </c>
      <c r="U152" s="4" t="e">
        <f>CLEAN(SUBSTITUTE(MID(P152,S152,T152-S152)," ",""))</f>
        <v>#VALUE!</v>
      </c>
      <c r="V152" s="4" t="e">
        <f>RIGHT(CLEAN(SUBSTITUTE(P152," ","")),10)</f>
        <v>#VALUE!</v>
      </c>
      <c r="W152" s="4" t="e">
        <f>FIND("Status",A152,K152)+LEN("Status")</f>
        <v>#VALUE!</v>
      </c>
      <c r="X152" s="4" t="e">
        <f>FIND("Application Data 
Documents &amp; Transactions",A152)</f>
        <v>#VALUE!</v>
      </c>
      <c r="Y152" s="4" t="e">
        <f>MID(A152,W152,(X152-11)-W152)</f>
        <v>#VALUE!</v>
      </c>
      <c r="Z152" s="4" t="e">
        <f t="shared" si="36"/>
        <v>#VALUE!</v>
      </c>
      <c r="AA152" s="4" t="e">
        <f>FIND("Earliest publication #",A152)+LEN("Earliest publication #
")</f>
        <v>#VALUE!</v>
      </c>
      <c r="AB152" s="4" t="e">
        <f>FIND("Earliest publication date",A152,AA152)</f>
        <v>#VALUE!</v>
      </c>
      <c r="AC152" s="4" t="e">
        <f>CLEAN(TRIM(MID(A152,AA152,AB152-AA152)))</f>
        <v>#VALUE!</v>
      </c>
      <c r="AD152" s="4" t="e">
        <f t="shared" si="37"/>
        <v>#VALUE!</v>
      </c>
      <c r="AE152" s="4" t="e">
        <f>FIND("Earliest publication date",A152,AA152)+LEN("Earliest publication date")</f>
        <v>#VALUE!</v>
      </c>
      <c r="AF152" s="4" t="e">
        <f>FIND("Assignee for publication",A152)</f>
        <v>#VALUE!</v>
      </c>
      <c r="AG152" s="4" t="e">
        <f>CLEAN(SUBSTITUTE(MID(A152,AE152,AF152-AE152)," ",""))</f>
        <v>#VALUE!</v>
      </c>
      <c r="AH152" s="4" t="e">
        <f>FIND("Entity status",A152)+LEN("Entity status")</f>
        <v>#VALUE!</v>
      </c>
      <c r="AI152" s="4" t="e">
        <f>FIND("Earliest publication #",A152,AH152)</f>
        <v>#VALUE!</v>
      </c>
      <c r="AJ152" s="4" t="e">
        <f>CLEAN(TRIM(MID(A152,AH152,AI152-AH152)))</f>
        <v>#VALUE!</v>
      </c>
      <c r="AK152" s="4" t="e">
        <f>FIND("Applicants",A152)+LEN("Applicants")</f>
        <v>#VALUE!</v>
      </c>
      <c r="AL152" s="4" t="e">
        <f>FIND("United States Patent and Trademark Office 
United States Patent and Trademark Office 
 Browse By Topic",A152,AK152)</f>
        <v>#VALUE!</v>
      </c>
      <c r="AM152" s="4" t="e">
        <f>TRIM(CLEAN(MID(A152,AK152,AL152-AK152)))</f>
        <v>#VALUE!</v>
      </c>
      <c r="AN152" s="4" t="e">
        <f>FIND("Assignee for publication",A152)+LEN("Assignee for publication")</f>
        <v>#VALUE!</v>
      </c>
      <c r="AO152" s="4" t="e">
        <f>FIND("Confirmation #",A152,AN152)</f>
        <v>#VALUE!</v>
      </c>
      <c r="AP152" s="4" t="e">
        <f>MID(A152,AN152,AO152-AN152)</f>
        <v>#VALUE!</v>
      </c>
      <c r="AQ152" s="4" t="e">
        <f>FIND("Inventors",A152)+LEN("Inventors")</f>
        <v>#VALUE!</v>
      </c>
      <c r="AR152" s="4" t="e">
        <f>FIND("Applicants",A152,AQ152)</f>
        <v>#VALUE!</v>
      </c>
      <c r="AS152" s="4" t="e">
        <f>FIND("Show all inventors",A152)</f>
        <v>#VALUE!</v>
      </c>
      <c r="AT152" s="4" t="str">
        <f>IFERROR(MID(A152,AS152,24),"")</f>
        <v/>
      </c>
      <c r="AU152" s="7" t="e">
        <f>CLEAN(TRIM(MID(A152,AQ152,AR152-AQ152)))</f>
        <v>#VALUE!</v>
      </c>
      <c r="BJ152" s="4">
        <f t="shared" si="40"/>
        <v>0</v>
      </c>
      <c r="BK152" s="4" t="str">
        <f t="shared" si="41"/>
        <v/>
      </c>
      <c r="BL152" s="4" t="e">
        <f t="shared" si="42"/>
        <v>#VALUE!</v>
      </c>
      <c r="BM152" s="4" t="e">
        <f t="shared" si="43"/>
        <v>#VALUE!</v>
      </c>
      <c r="BN152" s="7" t="e">
        <f t="shared" si="44"/>
        <v>#VALUE!</v>
      </c>
      <c r="BO152" s="4" t="e">
        <f t="shared" si="45"/>
        <v>#VALUE!</v>
      </c>
      <c r="BP152" s="4" t="e">
        <f t="shared" si="46"/>
        <v>#VALUE!</v>
      </c>
      <c r="BQ152" s="7" t="e">
        <f t="shared" si="47"/>
        <v>#VALUE!</v>
      </c>
    </row>
    <row r="153" spans="1:69" ht="15" customHeight="1" x14ac:dyDescent="0.3">
      <c r="A153" s="5"/>
      <c r="B153" s="5"/>
      <c r="C153" s="5"/>
      <c r="D153" s="5"/>
      <c r="F153" s="6" t="s">
        <v>17</v>
      </c>
      <c r="G153" s="4" t="e">
        <f t="shared" si="48"/>
        <v>#VALUE!</v>
      </c>
      <c r="H153" s="4" t="e">
        <f t="shared" si="49"/>
        <v>#VALUE!</v>
      </c>
      <c r="I153" s="4" t="str">
        <f t="shared" si="38"/>
        <v/>
      </c>
      <c r="J153" s="4" t="e">
        <f>CLEAN(SUBSTITUTE(MID(A153,G153,H153-G153)," ",""))</f>
        <v>#VALUE!</v>
      </c>
      <c r="K153" s="4" t="e">
        <f>FIND("Filing or 371 (c) date",A153)+LEN("Filing or 371 (c) date")</f>
        <v>#VALUE!</v>
      </c>
      <c r="L153" s="4" t="e">
        <f>FIND("Status",A153,K153)</f>
        <v>#VALUE!</v>
      </c>
      <c r="M153" s="4" t="e">
        <f>TRIM(CLEAN(MID(A153,K153,L153-K153)))</f>
        <v>#VALUE!</v>
      </c>
      <c r="N153" s="4" t="e">
        <f>FIND("Patent #",A153)+LEN("Patent #")</f>
        <v>#VALUE!</v>
      </c>
      <c r="O153" s="4" t="e">
        <f>FIND("Filing or 371 (c) date",A153)</f>
        <v>#VALUE!</v>
      </c>
      <c r="P153" s="4" t="e">
        <f>MID(A153,N153,O153-N153)</f>
        <v>#VALUE!</v>
      </c>
      <c r="Q153" s="4" t="e">
        <f t="shared" si="39"/>
        <v>#VALUE!</v>
      </c>
      <c r="R153" s="4" t="e">
        <f>CLEAN(SUBSTITUTE(MID(P153,1,FIND("open",P153)-1)," ",""))</f>
        <v>#VALUE!</v>
      </c>
      <c r="S153" s="4" t="e">
        <f>FIND("open_in_new",P153)+LEN("open_in_new")</f>
        <v>#VALUE!</v>
      </c>
      <c r="T153" s="4" t="e">
        <f>FIND("-",P153,S153)</f>
        <v>#VALUE!</v>
      </c>
      <c r="U153" s="4" t="e">
        <f>CLEAN(SUBSTITUTE(MID(P153,S153,T153-S153)," ",""))</f>
        <v>#VALUE!</v>
      </c>
      <c r="V153" s="4" t="e">
        <f>RIGHT(CLEAN(SUBSTITUTE(P153," ","")),10)</f>
        <v>#VALUE!</v>
      </c>
      <c r="W153" s="4" t="e">
        <f>FIND("Status",A153,K153)+LEN("Status")</f>
        <v>#VALUE!</v>
      </c>
      <c r="X153" s="4" t="e">
        <f>FIND("Application Data 
Documents &amp; Transactions",A153)</f>
        <v>#VALUE!</v>
      </c>
      <c r="Y153" s="4" t="e">
        <f>MID(A153,W153,(X153-11)-W153)</f>
        <v>#VALUE!</v>
      </c>
      <c r="Z153" s="4" t="e">
        <f t="shared" si="36"/>
        <v>#VALUE!</v>
      </c>
      <c r="AA153" s="4" t="e">
        <f>FIND("Earliest publication #",A153)+LEN("Earliest publication #
")</f>
        <v>#VALUE!</v>
      </c>
      <c r="AB153" s="4" t="e">
        <f>FIND("Earliest publication date",A153,AA153)</f>
        <v>#VALUE!</v>
      </c>
      <c r="AC153" s="4" t="e">
        <f>CLEAN(TRIM(MID(A153,AA153,AB153-AA153)))</f>
        <v>#VALUE!</v>
      </c>
      <c r="AD153" s="4" t="e">
        <f t="shared" si="37"/>
        <v>#VALUE!</v>
      </c>
      <c r="AE153" s="4" t="e">
        <f>FIND("Earliest publication date",A153,AA153)+LEN("Earliest publication date")</f>
        <v>#VALUE!</v>
      </c>
      <c r="AF153" s="4" t="e">
        <f>FIND("Assignee for publication",A153)</f>
        <v>#VALUE!</v>
      </c>
      <c r="AG153" s="4" t="e">
        <f>CLEAN(SUBSTITUTE(MID(A153,AE153,AF153-AE153)," ",""))</f>
        <v>#VALUE!</v>
      </c>
      <c r="AH153" s="4" t="e">
        <f>FIND("Entity status",A153)+LEN("Entity status")</f>
        <v>#VALUE!</v>
      </c>
      <c r="AI153" s="4" t="e">
        <f>FIND("Earliest publication #",A153,AH153)</f>
        <v>#VALUE!</v>
      </c>
      <c r="AJ153" s="4" t="e">
        <f>CLEAN(TRIM(MID(A153,AH153,AI153-AH153)))</f>
        <v>#VALUE!</v>
      </c>
      <c r="AK153" s="4" t="e">
        <f>FIND("Applicants",A153)+LEN("Applicants")</f>
        <v>#VALUE!</v>
      </c>
      <c r="AL153" s="4" t="e">
        <f>FIND("United States Patent and Trademark Office 
United States Patent and Trademark Office 
 Browse By Topic",A153,AK153)</f>
        <v>#VALUE!</v>
      </c>
      <c r="AM153" s="4" t="e">
        <f>TRIM(CLEAN(MID(A153,AK153,AL153-AK153)))</f>
        <v>#VALUE!</v>
      </c>
      <c r="AN153" s="4" t="e">
        <f>FIND("Assignee for publication",A153)+LEN("Assignee for publication")</f>
        <v>#VALUE!</v>
      </c>
      <c r="AO153" s="4" t="e">
        <f>FIND("Confirmation #",A153,AN153)</f>
        <v>#VALUE!</v>
      </c>
      <c r="AP153" s="4" t="e">
        <f>MID(A153,AN153,AO153-AN153)</f>
        <v>#VALUE!</v>
      </c>
      <c r="AQ153" s="4" t="e">
        <f>FIND("Inventors",A153)+LEN("Inventors")</f>
        <v>#VALUE!</v>
      </c>
      <c r="AR153" s="4" t="e">
        <f>FIND("Applicants",A153,AQ153)</f>
        <v>#VALUE!</v>
      </c>
      <c r="AS153" s="4" t="e">
        <f>FIND("Show all inventors",A153)</f>
        <v>#VALUE!</v>
      </c>
      <c r="AT153" s="4" t="str">
        <f>IFERROR(MID(A153,AS153,24),"")</f>
        <v/>
      </c>
      <c r="AU153" s="7" t="e">
        <f>CLEAN(TRIM(MID(A153,AQ153,AR153-AQ153)))</f>
        <v>#VALUE!</v>
      </c>
      <c r="BJ153" s="4">
        <f t="shared" si="40"/>
        <v>0</v>
      </c>
      <c r="BK153" s="4" t="str">
        <f t="shared" si="41"/>
        <v/>
      </c>
      <c r="BL153" s="4" t="e">
        <f t="shared" si="42"/>
        <v>#VALUE!</v>
      </c>
      <c r="BM153" s="4" t="e">
        <f t="shared" si="43"/>
        <v>#VALUE!</v>
      </c>
      <c r="BN153" s="7" t="e">
        <f t="shared" si="44"/>
        <v>#VALUE!</v>
      </c>
      <c r="BO153" s="4" t="e">
        <f t="shared" si="45"/>
        <v>#VALUE!</v>
      </c>
      <c r="BP153" s="4" t="e">
        <f t="shared" si="46"/>
        <v>#VALUE!</v>
      </c>
      <c r="BQ153" s="7" t="e">
        <f t="shared" si="47"/>
        <v>#VALUE!</v>
      </c>
    </row>
    <row r="154" spans="1:69" ht="15" customHeight="1" x14ac:dyDescent="0.3">
      <c r="A154" s="5"/>
      <c r="B154" s="5"/>
      <c r="C154" s="5"/>
      <c r="D154" s="5"/>
      <c r="F154" s="6" t="s">
        <v>17</v>
      </c>
      <c r="G154" s="4" t="e">
        <f t="shared" si="48"/>
        <v>#VALUE!</v>
      </c>
      <c r="H154" s="4" t="e">
        <f t="shared" si="49"/>
        <v>#VALUE!</v>
      </c>
      <c r="I154" s="4" t="str">
        <f t="shared" si="38"/>
        <v/>
      </c>
      <c r="J154" s="4" t="e">
        <f>CLEAN(SUBSTITUTE(MID(A154,G154,H154-G154)," ",""))</f>
        <v>#VALUE!</v>
      </c>
      <c r="K154" s="4" t="e">
        <f>FIND("Filing or 371 (c) date",A154)+LEN("Filing or 371 (c) date")</f>
        <v>#VALUE!</v>
      </c>
      <c r="L154" s="4" t="e">
        <f>FIND("Status",A154,K154)</f>
        <v>#VALUE!</v>
      </c>
      <c r="M154" s="4" t="e">
        <f>TRIM(CLEAN(MID(A154,K154,L154-K154)))</f>
        <v>#VALUE!</v>
      </c>
      <c r="N154" s="4" t="e">
        <f>FIND("Patent #",A154)+LEN("Patent #")</f>
        <v>#VALUE!</v>
      </c>
      <c r="O154" s="4" t="e">
        <f>FIND("Filing or 371 (c) date",A154)</f>
        <v>#VALUE!</v>
      </c>
      <c r="P154" s="4" t="e">
        <f>MID(A154,N154,O154-N154)</f>
        <v>#VALUE!</v>
      </c>
      <c r="Q154" s="4" t="e">
        <f t="shared" si="39"/>
        <v>#VALUE!</v>
      </c>
      <c r="R154" s="4" t="e">
        <f>CLEAN(SUBSTITUTE(MID(P154,1,FIND("open",P154)-1)," ",""))</f>
        <v>#VALUE!</v>
      </c>
      <c r="S154" s="4" t="e">
        <f>FIND("open_in_new",P154)+LEN("open_in_new")</f>
        <v>#VALUE!</v>
      </c>
      <c r="T154" s="4" t="e">
        <f>FIND("-",P154,S154)</f>
        <v>#VALUE!</v>
      </c>
      <c r="U154" s="4" t="e">
        <f>CLEAN(SUBSTITUTE(MID(P154,S154,T154-S154)," ",""))</f>
        <v>#VALUE!</v>
      </c>
      <c r="V154" s="4" t="e">
        <f>RIGHT(CLEAN(SUBSTITUTE(P154," ","")),10)</f>
        <v>#VALUE!</v>
      </c>
      <c r="W154" s="4" t="e">
        <f>FIND("Status",A154,K154)+LEN("Status")</f>
        <v>#VALUE!</v>
      </c>
      <c r="X154" s="4" t="e">
        <f>FIND("Application Data 
Documents &amp; Transactions",A154)</f>
        <v>#VALUE!</v>
      </c>
      <c r="Y154" s="4" t="e">
        <f>MID(A154,W154,(X154-11)-W154)</f>
        <v>#VALUE!</v>
      </c>
      <c r="Z154" s="4" t="e">
        <f t="shared" si="36"/>
        <v>#VALUE!</v>
      </c>
      <c r="AA154" s="4" t="e">
        <f>FIND("Earliest publication #",A154)+LEN("Earliest publication #
")</f>
        <v>#VALUE!</v>
      </c>
      <c r="AB154" s="4" t="e">
        <f>FIND("Earliest publication date",A154,AA154)</f>
        <v>#VALUE!</v>
      </c>
      <c r="AC154" s="4" t="e">
        <f>CLEAN(TRIM(MID(A154,AA154,AB154-AA154)))</f>
        <v>#VALUE!</v>
      </c>
      <c r="AD154" s="4" t="e">
        <f t="shared" si="37"/>
        <v>#VALUE!</v>
      </c>
      <c r="AE154" s="4" t="e">
        <f>FIND("Earliest publication date",A154,AA154)+LEN("Earliest publication date")</f>
        <v>#VALUE!</v>
      </c>
      <c r="AF154" s="4" t="e">
        <f>FIND("Assignee for publication",A154)</f>
        <v>#VALUE!</v>
      </c>
      <c r="AG154" s="4" t="e">
        <f>CLEAN(SUBSTITUTE(MID(A154,AE154,AF154-AE154)," ",""))</f>
        <v>#VALUE!</v>
      </c>
      <c r="AH154" s="4" t="e">
        <f>FIND("Entity status",A154)+LEN("Entity status")</f>
        <v>#VALUE!</v>
      </c>
      <c r="AI154" s="4" t="e">
        <f>FIND("Earliest publication #",A154,AH154)</f>
        <v>#VALUE!</v>
      </c>
      <c r="AJ154" s="4" t="e">
        <f>CLEAN(TRIM(MID(A154,AH154,AI154-AH154)))</f>
        <v>#VALUE!</v>
      </c>
      <c r="AK154" s="4" t="e">
        <f>FIND("Applicants",A154)+LEN("Applicants")</f>
        <v>#VALUE!</v>
      </c>
      <c r="AL154" s="4" t="e">
        <f>FIND("United States Patent and Trademark Office 
United States Patent and Trademark Office 
 Browse By Topic",A154,AK154)</f>
        <v>#VALUE!</v>
      </c>
      <c r="AM154" s="4" t="e">
        <f>TRIM(CLEAN(MID(A154,AK154,AL154-AK154)))</f>
        <v>#VALUE!</v>
      </c>
      <c r="AN154" s="4" t="e">
        <f>FIND("Assignee for publication",A154)+LEN("Assignee for publication")</f>
        <v>#VALUE!</v>
      </c>
      <c r="AO154" s="4" t="e">
        <f>FIND("Confirmation #",A154,AN154)</f>
        <v>#VALUE!</v>
      </c>
      <c r="AP154" s="4" t="e">
        <f>MID(A154,AN154,AO154-AN154)</f>
        <v>#VALUE!</v>
      </c>
      <c r="AQ154" s="4" t="e">
        <f>FIND("Inventors",A154)+LEN("Inventors")</f>
        <v>#VALUE!</v>
      </c>
      <c r="AR154" s="4" t="e">
        <f>FIND("Applicants",A154,AQ154)</f>
        <v>#VALUE!</v>
      </c>
      <c r="AS154" s="4" t="e">
        <f>FIND("Show all inventors",A154)</f>
        <v>#VALUE!</v>
      </c>
      <c r="AT154" s="4" t="str">
        <f>IFERROR(MID(A154,AS154,24),"")</f>
        <v/>
      </c>
      <c r="AU154" s="7" t="e">
        <f>CLEAN(TRIM(MID(A154,AQ154,AR154-AQ154)))</f>
        <v>#VALUE!</v>
      </c>
      <c r="BJ154" s="4">
        <f t="shared" si="40"/>
        <v>0</v>
      </c>
      <c r="BK154" s="4" t="str">
        <f t="shared" si="41"/>
        <v/>
      </c>
      <c r="BL154" s="4" t="e">
        <f t="shared" si="42"/>
        <v>#VALUE!</v>
      </c>
      <c r="BM154" s="4" t="e">
        <f t="shared" si="43"/>
        <v>#VALUE!</v>
      </c>
      <c r="BN154" s="7" t="e">
        <f t="shared" si="44"/>
        <v>#VALUE!</v>
      </c>
      <c r="BO154" s="4" t="e">
        <f t="shared" si="45"/>
        <v>#VALUE!</v>
      </c>
      <c r="BP154" s="4" t="e">
        <f t="shared" si="46"/>
        <v>#VALUE!</v>
      </c>
      <c r="BQ154" s="7" t="e">
        <f t="shared" si="47"/>
        <v>#VALUE!</v>
      </c>
    </row>
    <row r="155" spans="1:69" ht="15" customHeight="1" x14ac:dyDescent="0.3">
      <c r="A155" s="5"/>
      <c r="B155" s="5"/>
      <c r="C155" s="5"/>
      <c r="D155" s="5"/>
      <c r="F155" s="6" t="s">
        <v>17</v>
      </c>
      <c r="G155" s="4" t="e">
        <f t="shared" si="48"/>
        <v>#VALUE!</v>
      </c>
      <c r="H155" s="4" t="e">
        <f t="shared" si="49"/>
        <v>#VALUE!</v>
      </c>
      <c r="I155" s="4" t="str">
        <f t="shared" si="38"/>
        <v/>
      </c>
      <c r="J155" s="4" t="e">
        <f>CLEAN(SUBSTITUTE(MID(A155,G155,H155-G155)," ",""))</f>
        <v>#VALUE!</v>
      </c>
      <c r="K155" s="4" t="e">
        <f>FIND("Filing or 371 (c) date",A155)+LEN("Filing or 371 (c) date")</f>
        <v>#VALUE!</v>
      </c>
      <c r="L155" s="4" t="e">
        <f>FIND("Status",A155,K155)</f>
        <v>#VALUE!</v>
      </c>
      <c r="M155" s="4" t="e">
        <f>TRIM(CLEAN(MID(A155,K155,L155-K155)))</f>
        <v>#VALUE!</v>
      </c>
      <c r="N155" s="4" t="e">
        <f>FIND("Patent #",A155)+LEN("Patent #")</f>
        <v>#VALUE!</v>
      </c>
      <c r="O155" s="4" t="e">
        <f>FIND("Filing or 371 (c) date",A155)</f>
        <v>#VALUE!</v>
      </c>
      <c r="P155" s="4" t="e">
        <f>MID(A155,N155,O155-N155)</f>
        <v>#VALUE!</v>
      </c>
      <c r="Q155" s="4" t="e">
        <f t="shared" si="39"/>
        <v>#VALUE!</v>
      </c>
      <c r="R155" s="4" t="e">
        <f>CLEAN(SUBSTITUTE(MID(P155,1,FIND("open",P155)-1)," ",""))</f>
        <v>#VALUE!</v>
      </c>
      <c r="S155" s="4" t="e">
        <f>FIND("open_in_new",P155)+LEN("open_in_new")</f>
        <v>#VALUE!</v>
      </c>
      <c r="T155" s="4" t="e">
        <f>FIND("-",P155,S155)</f>
        <v>#VALUE!</v>
      </c>
      <c r="U155" s="4" t="e">
        <f>CLEAN(SUBSTITUTE(MID(P155,S155,T155-S155)," ",""))</f>
        <v>#VALUE!</v>
      </c>
      <c r="V155" s="4" t="e">
        <f>RIGHT(CLEAN(SUBSTITUTE(P155," ","")),10)</f>
        <v>#VALUE!</v>
      </c>
      <c r="W155" s="4" t="e">
        <f>FIND("Status",A155,K155)+LEN("Status")</f>
        <v>#VALUE!</v>
      </c>
      <c r="X155" s="4" t="e">
        <f>FIND("Application Data 
Documents &amp; Transactions",A155)</f>
        <v>#VALUE!</v>
      </c>
      <c r="Y155" s="4" t="e">
        <f>MID(A155,W155,(X155-11)-W155)</f>
        <v>#VALUE!</v>
      </c>
      <c r="Z155" s="4" t="e">
        <f t="shared" si="36"/>
        <v>#VALUE!</v>
      </c>
      <c r="AA155" s="4" t="e">
        <f>FIND("Earliest publication #",A155)+LEN("Earliest publication #
")</f>
        <v>#VALUE!</v>
      </c>
      <c r="AB155" s="4" t="e">
        <f>FIND("Earliest publication date",A155,AA155)</f>
        <v>#VALUE!</v>
      </c>
      <c r="AC155" s="4" t="e">
        <f>CLEAN(TRIM(MID(A155,AA155,AB155-AA155)))</f>
        <v>#VALUE!</v>
      </c>
      <c r="AD155" s="4" t="e">
        <f t="shared" si="37"/>
        <v>#VALUE!</v>
      </c>
      <c r="AE155" s="4" t="e">
        <f>FIND("Earliest publication date",A155,AA155)+LEN("Earliest publication date")</f>
        <v>#VALUE!</v>
      </c>
      <c r="AF155" s="4" t="e">
        <f>FIND("Assignee for publication",A155)</f>
        <v>#VALUE!</v>
      </c>
      <c r="AG155" s="4" t="e">
        <f>CLEAN(SUBSTITUTE(MID(A155,AE155,AF155-AE155)," ",""))</f>
        <v>#VALUE!</v>
      </c>
      <c r="AH155" s="4" t="e">
        <f>FIND("Entity status",A155)+LEN("Entity status")</f>
        <v>#VALUE!</v>
      </c>
      <c r="AI155" s="4" t="e">
        <f>FIND("Earliest publication #",A155,AH155)</f>
        <v>#VALUE!</v>
      </c>
      <c r="AJ155" s="4" t="e">
        <f>CLEAN(TRIM(MID(A155,AH155,AI155-AH155)))</f>
        <v>#VALUE!</v>
      </c>
      <c r="AK155" s="4" t="e">
        <f>FIND("Applicants",A155)+LEN("Applicants")</f>
        <v>#VALUE!</v>
      </c>
      <c r="AL155" s="4" t="e">
        <f>FIND("United States Patent and Trademark Office 
United States Patent and Trademark Office 
 Browse By Topic",A155,AK155)</f>
        <v>#VALUE!</v>
      </c>
      <c r="AM155" s="4" t="e">
        <f>TRIM(CLEAN(MID(A155,AK155,AL155-AK155)))</f>
        <v>#VALUE!</v>
      </c>
      <c r="AN155" s="4" t="e">
        <f>FIND("Assignee for publication",A155)+LEN("Assignee for publication")</f>
        <v>#VALUE!</v>
      </c>
      <c r="AO155" s="4" t="e">
        <f>FIND("Confirmation #",A155,AN155)</f>
        <v>#VALUE!</v>
      </c>
      <c r="AP155" s="4" t="e">
        <f>MID(A155,AN155,AO155-AN155)</f>
        <v>#VALUE!</v>
      </c>
      <c r="AQ155" s="4" t="e">
        <f>FIND("Inventors",A155)+LEN("Inventors")</f>
        <v>#VALUE!</v>
      </c>
      <c r="AR155" s="4" t="e">
        <f>FIND("Applicants",A155,AQ155)</f>
        <v>#VALUE!</v>
      </c>
      <c r="AS155" s="4" t="e">
        <f>FIND("Show all inventors",A155)</f>
        <v>#VALUE!</v>
      </c>
      <c r="AT155" s="4" t="str">
        <f>IFERROR(MID(A155,AS155,24),"")</f>
        <v/>
      </c>
      <c r="AU155" s="7" t="e">
        <f>CLEAN(TRIM(MID(A155,AQ155,AR155-AQ155)))</f>
        <v>#VALUE!</v>
      </c>
      <c r="BJ155" s="4">
        <f t="shared" si="40"/>
        <v>0</v>
      </c>
      <c r="BK155" s="4" t="str">
        <f t="shared" si="41"/>
        <v/>
      </c>
      <c r="BL155" s="4" t="e">
        <f t="shared" si="42"/>
        <v>#VALUE!</v>
      </c>
      <c r="BM155" s="4" t="e">
        <f t="shared" si="43"/>
        <v>#VALUE!</v>
      </c>
      <c r="BN155" s="7" t="e">
        <f t="shared" si="44"/>
        <v>#VALUE!</v>
      </c>
      <c r="BO155" s="4" t="e">
        <f t="shared" si="45"/>
        <v>#VALUE!</v>
      </c>
      <c r="BP155" s="4" t="e">
        <f t="shared" si="46"/>
        <v>#VALUE!</v>
      </c>
      <c r="BQ155" s="7" t="e">
        <f t="shared" si="47"/>
        <v>#VALUE!</v>
      </c>
    </row>
    <row r="156" spans="1:69" ht="15" customHeight="1" x14ac:dyDescent="0.3">
      <c r="A156" s="5"/>
      <c r="B156" s="5"/>
      <c r="C156" s="5"/>
      <c r="D156" s="5"/>
      <c r="F156" s="6" t="s">
        <v>17</v>
      </c>
      <c r="G156" s="4" t="e">
        <f t="shared" si="48"/>
        <v>#VALUE!</v>
      </c>
      <c r="H156" s="4" t="e">
        <f t="shared" si="49"/>
        <v>#VALUE!</v>
      </c>
      <c r="I156" s="4" t="str">
        <f t="shared" si="38"/>
        <v/>
      </c>
      <c r="J156" s="4" t="e">
        <f>CLEAN(SUBSTITUTE(MID(A156,G156,H156-G156)," ",""))</f>
        <v>#VALUE!</v>
      </c>
      <c r="K156" s="4" t="e">
        <f>FIND("Filing or 371 (c) date",A156)+LEN("Filing or 371 (c) date")</f>
        <v>#VALUE!</v>
      </c>
      <c r="L156" s="4" t="e">
        <f>FIND("Status",A156,K156)</f>
        <v>#VALUE!</v>
      </c>
      <c r="M156" s="4" t="e">
        <f>TRIM(CLEAN(MID(A156,K156,L156-K156)))</f>
        <v>#VALUE!</v>
      </c>
      <c r="N156" s="4" t="e">
        <f>FIND("Patent #",A156)+LEN("Patent #")</f>
        <v>#VALUE!</v>
      </c>
      <c r="O156" s="4" t="e">
        <f>FIND("Filing or 371 (c) date",A156)</f>
        <v>#VALUE!</v>
      </c>
      <c r="P156" s="4" t="e">
        <f>MID(A156,N156,O156-N156)</f>
        <v>#VALUE!</v>
      </c>
      <c r="Q156" s="4" t="e">
        <f t="shared" si="39"/>
        <v>#VALUE!</v>
      </c>
      <c r="R156" s="4" t="e">
        <f>CLEAN(SUBSTITUTE(MID(P156,1,FIND("open",P156)-1)," ",""))</f>
        <v>#VALUE!</v>
      </c>
      <c r="S156" s="4" t="e">
        <f>FIND("open_in_new",P156)+LEN("open_in_new")</f>
        <v>#VALUE!</v>
      </c>
      <c r="T156" s="4" t="e">
        <f>FIND("-",P156,S156)</f>
        <v>#VALUE!</v>
      </c>
      <c r="U156" s="4" t="e">
        <f>CLEAN(SUBSTITUTE(MID(P156,S156,T156-S156)," ",""))</f>
        <v>#VALUE!</v>
      </c>
      <c r="V156" s="4" t="e">
        <f>RIGHT(CLEAN(SUBSTITUTE(P156," ","")),10)</f>
        <v>#VALUE!</v>
      </c>
      <c r="W156" s="4" t="e">
        <f>FIND("Status",A156,K156)+LEN("Status")</f>
        <v>#VALUE!</v>
      </c>
      <c r="X156" s="4" t="e">
        <f>FIND("Application Data 
Documents &amp; Transactions",A156)</f>
        <v>#VALUE!</v>
      </c>
      <c r="Y156" s="4" t="e">
        <f>MID(A156,W156,(X156-11)-W156)</f>
        <v>#VALUE!</v>
      </c>
      <c r="Z156" s="4" t="e">
        <f t="shared" si="36"/>
        <v>#VALUE!</v>
      </c>
      <c r="AA156" s="4" t="e">
        <f>FIND("Earliest publication #",A156)+LEN("Earliest publication #
")</f>
        <v>#VALUE!</v>
      </c>
      <c r="AB156" s="4" t="e">
        <f>FIND("Earliest publication date",A156,AA156)</f>
        <v>#VALUE!</v>
      </c>
      <c r="AC156" s="4" t="e">
        <f>CLEAN(TRIM(MID(A156,AA156,AB156-AA156)))</f>
        <v>#VALUE!</v>
      </c>
      <c r="AD156" s="4" t="e">
        <f t="shared" si="37"/>
        <v>#VALUE!</v>
      </c>
      <c r="AE156" s="4" t="e">
        <f>FIND("Earliest publication date",A156,AA156)+LEN("Earliest publication date")</f>
        <v>#VALUE!</v>
      </c>
      <c r="AF156" s="4" t="e">
        <f>FIND("Assignee for publication",A156)</f>
        <v>#VALUE!</v>
      </c>
      <c r="AG156" s="4" t="e">
        <f>CLEAN(SUBSTITUTE(MID(A156,AE156,AF156-AE156)," ",""))</f>
        <v>#VALUE!</v>
      </c>
      <c r="AH156" s="4" t="e">
        <f>FIND("Entity status",A156)+LEN("Entity status")</f>
        <v>#VALUE!</v>
      </c>
      <c r="AI156" s="4" t="e">
        <f>FIND("Earliest publication #",A156,AH156)</f>
        <v>#VALUE!</v>
      </c>
      <c r="AJ156" s="4" t="e">
        <f>CLEAN(TRIM(MID(A156,AH156,AI156-AH156)))</f>
        <v>#VALUE!</v>
      </c>
      <c r="AK156" s="4" t="e">
        <f>FIND("Applicants",A156)+LEN("Applicants")</f>
        <v>#VALUE!</v>
      </c>
      <c r="AL156" s="4" t="e">
        <f>FIND("United States Patent and Trademark Office 
United States Patent and Trademark Office 
 Browse By Topic",A156,AK156)</f>
        <v>#VALUE!</v>
      </c>
      <c r="AM156" s="4" t="e">
        <f>TRIM(CLEAN(MID(A156,AK156,AL156-AK156)))</f>
        <v>#VALUE!</v>
      </c>
      <c r="AN156" s="4" t="e">
        <f>FIND("Assignee for publication",A156)+LEN("Assignee for publication")</f>
        <v>#VALUE!</v>
      </c>
      <c r="AO156" s="4" t="e">
        <f>FIND("Confirmation #",A156,AN156)</f>
        <v>#VALUE!</v>
      </c>
      <c r="AP156" s="4" t="e">
        <f>MID(A156,AN156,AO156-AN156)</f>
        <v>#VALUE!</v>
      </c>
      <c r="AQ156" s="4" t="e">
        <f>FIND("Inventors",A156)+LEN("Inventors")</f>
        <v>#VALUE!</v>
      </c>
      <c r="AR156" s="4" t="e">
        <f>FIND("Applicants",A156,AQ156)</f>
        <v>#VALUE!</v>
      </c>
      <c r="AS156" s="4" t="e">
        <f>FIND("Show all inventors",A156)</f>
        <v>#VALUE!</v>
      </c>
      <c r="AT156" s="4" t="str">
        <f>IFERROR(MID(A156,AS156,24),"")</f>
        <v/>
      </c>
      <c r="AU156" s="7" t="e">
        <f>CLEAN(TRIM(MID(A156,AQ156,AR156-AQ156)))</f>
        <v>#VALUE!</v>
      </c>
      <c r="BJ156" s="4">
        <f t="shared" si="40"/>
        <v>0</v>
      </c>
      <c r="BK156" s="4" t="str">
        <f t="shared" si="41"/>
        <v/>
      </c>
      <c r="BL156" s="4" t="e">
        <f t="shared" si="42"/>
        <v>#VALUE!</v>
      </c>
      <c r="BM156" s="4" t="e">
        <f t="shared" si="43"/>
        <v>#VALUE!</v>
      </c>
      <c r="BN156" s="7" t="e">
        <f t="shared" si="44"/>
        <v>#VALUE!</v>
      </c>
      <c r="BO156" s="4" t="e">
        <f t="shared" si="45"/>
        <v>#VALUE!</v>
      </c>
      <c r="BP156" s="4" t="e">
        <f t="shared" si="46"/>
        <v>#VALUE!</v>
      </c>
      <c r="BQ156" s="7" t="e">
        <f t="shared" si="47"/>
        <v>#VALUE!</v>
      </c>
    </row>
    <row r="157" spans="1:69" ht="15" customHeight="1" x14ac:dyDescent="0.3">
      <c r="A157" s="5"/>
      <c r="B157" s="5"/>
      <c r="C157" s="5"/>
      <c r="D157" s="5"/>
      <c r="F157" s="6" t="s">
        <v>17</v>
      </c>
      <c r="G157" s="4" t="e">
        <f t="shared" si="48"/>
        <v>#VALUE!</v>
      </c>
      <c r="H157" s="4" t="e">
        <f t="shared" si="49"/>
        <v>#VALUE!</v>
      </c>
      <c r="I157" s="4" t="str">
        <f t="shared" si="38"/>
        <v/>
      </c>
      <c r="J157" s="4" t="e">
        <f>CLEAN(SUBSTITUTE(MID(A157,G157,H157-G157)," ",""))</f>
        <v>#VALUE!</v>
      </c>
      <c r="K157" s="4" t="e">
        <f>FIND("Filing or 371 (c) date",A157)+LEN("Filing or 371 (c) date")</f>
        <v>#VALUE!</v>
      </c>
      <c r="L157" s="4" t="e">
        <f>FIND("Status",A157,K157)</f>
        <v>#VALUE!</v>
      </c>
      <c r="M157" s="4" t="e">
        <f>TRIM(CLEAN(MID(A157,K157,L157-K157)))</f>
        <v>#VALUE!</v>
      </c>
      <c r="N157" s="4" t="e">
        <f>FIND("Patent #",A157)+LEN("Patent #")</f>
        <v>#VALUE!</v>
      </c>
      <c r="O157" s="4" t="e">
        <f>FIND("Filing or 371 (c) date",A157)</f>
        <v>#VALUE!</v>
      </c>
      <c r="P157" s="4" t="e">
        <f>MID(A157,N157,O157-N157)</f>
        <v>#VALUE!</v>
      </c>
      <c r="Q157" s="4" t="e">
        <f t="shared" si="39"/>
        <v>#VALUE!</v>
      </c>
      <c r="R157" s="4" t="e">
        <f>CLEAN(SUBSTITUTE(MID(P157,1,FIND("open",P157)-1)," ",""))</f>
        <v>#VALUE!</v>
      </c>
      <c r="S157" s="4" t="e">
        <f>FIND("open_in_new",P157)+LEN("open_in_new")</f>
        <v>#VALUE!</v>
      </c>
      <c r="T157" s="4" t="e">
        <f>FIND("-",P157,S157)</f>
        <v>#VALUE!</v>
      </c>
      <c r="U157" s="4" t="e">
        <f>CLEAN(SUBSTITUTE(MID(P157,S157,T157-S157)," ",""))</f>
        <v>#VALUE!</v>
      </c>
      <c r="V157" s="4" t="e">
        <f>RIGHT(CLEAN(SUBSTITUTE(P157," ","")),10)</f>
        <v>#VALUE!</v>
      </c>
      <c r="W157" s="4" t="e">
        <f>FIND("Status",A157,K157)+LEN("Status")</f>
        <v>#VALUE!</v>
      </c>
      <c r="X157" s="4" t="e">
        <f>FIND("Application Data 
Documents &amp; Transactions",A157)</f>
        <v>#VALUE!</v>
      </c>
      <c r="Y157" s="4" t="e">
        <f>MID(A157,W157,(X157-11)-W157)</f>
        <v>#VALUE!</v>
      </c>
      <c r="Z157" s="4" t="e">
        <f t="shared" si="36"/>
        <v>#VALUE!</v>
      </c>
      <c r="AA157" s="4" t="e">
        <f>FIND("Earliest publication #",A157)+LEN("Earliest publication #
")</f>
        <v>#VALUE!</v>
      </c>
      <c r="AB157" s="4" t="e">
        <f>FIND("Earliest publication date",A157,AA157)</f>
        <v>#VALUE!</v>
      </c>
      <c r="AC157" s="4" t="e">
        <f>CLEAN(TRIM(MID(A157,AA157,AB157-AA157)))</f>
        <v>#VALUE!</v>
      </c>
      <c r="AD157" s="4" t="e">
        <f t="shared" si="37"/>
        <v>#VALUE!</v>
      </c>
      <c r="AE157" s="4" t="e">
        <f>FIND("Earliest publication date",A157,AA157)+LEN("Earliest publication date")</f>
        <v>#VALUE!</v>
      </c>
      <c r="AF157" s="4" t="e">
        <f>FIND("Assignee for publication",A157)</f>
        <v>#VALUE!</v>
      </c>
      <c r="AG157" s="4" t="e">
        <f>CLEAN(SUBSTITUTE(MID(A157,AE157,AF157-AE157)," ",""))</f>
        <v>#VALUE!</v>
      </c>
      <c r="AH157" s="4" t="e">
        <f>FIND("Entity status",A157)+LEN("Entity status")</f>
        <v>#VALUE!</v>
      </c>
      <c r="AI157" s="4" t="e">
        <f>FIND("Earliest publication #",A157,AH157)</f>
        <v>#VALUE!</v>
      </c>
      <c r="AJ157" s="4" t="e">
        <f>CLEAN(TRIM(MID(A157,AH157,AI157-AH157)))</f>
        <v>#VALUE!</v>
      </c>
      <c r="AK157" s="4" t="e">
        <f>FIND("Applicants",A157)+LEN("Applicants")</f>
        <v>#VALUE!</v>
      </c>
      <c r="AL157" s="4" t="e">
        <f>FIND("United States Patent and Trademark Office 
United States Patent and Trademark Office 
 Browse By Topic",A157,AK157)</f>
        <v>#VALUE!</v>
      </c>
      <c r="AM157" s="4" t="e">
        <f>TRIM(CLEAN(MID(A157,AK157,AL157-AK157)))</f>
        <v>#VALUE!</v>
      </c>
      <c r="AN157" s="4" t="e">
        <f>FIND("Assignee for publication",A157)+LEN("Assignee for publication")</f>
        <v>#VALUE!</v>
      </c>
      <c r="AO157" s="4" t="e">
        <f>FIND("Confirmation #",A157,AN157)</f>
        <v>#VALUE!</v>
      </c>
      <c r="AP157" s="4" t="e">
        <f>MID(A157,AN157,AO157-AN157)</f>
        <v>#VALUE!</v>
      </c>
      <c r="AQ157" s="4" t="e">
        <f>FIND("Inventors",A157)+LEN("Inventors")</f>
        <v>#VALUE!</v>
      </c>
      <c r="AR157" s="4" t="e">
        <f>FIND("Applicants",A157,AQ157)</f>
        <v>#VALUE!</v>
      </c>
      <c r="AS157" s="4" t="e">
        <f>FIND("Show all inventors",A157)</f>
        <v>#VALUE!</v>
      </c>
      <c r="AT157" s="4" t="str">
        <f>IFERROR(MID(A157,AS157,24),"")</f>
        <v/>
      </c>
      <c r="AU157" s="7" t="e">
        <f>CLEAN(TRIM(MID(A157,AQ157,AR157-AQ157)))</f>
        <v>#VALUE!</v>
      </c>
      <c r="BJ157" s="4">
        <f t="shared" si="40"/>
        <v>0</v>
      </c>
      <c r="BK157" s="4" t="str">
        <f t="shared" si="41"/>
        <v/>
      </c>
      <c r="BL157" s="4" t="e">
        <f t="shared" si="42"/>
        <v>#VALUE!</v>
      </c>
      <c r="BM157" s="4" t="e">
        <f t="shared" si="43"/>
        <v>#VALUE!</v>
      </c>
      <c r="BN157" s="7" t="e">
        <f t="shared" si="44"/>
        <v>#VALUE!</v>
      </c>
      <c r="BO157" s="4" t="e">
        <f t="shared" si="45"/>
        <v>#VALUE!</v>
      </c>
      <c r="BP157" s="4" t="e">
        <f t="shared" si="46"/>
        <v>#VALUE!</v>
      </c>
      <c r="BQ157" s="7" t="e">
        <f t="shared" si="47"/>
        <v>#VALUE!</v>
      </c>
    </row>
    <row r="158" spans="1:69" ht="15" customHeight="1" x14ac:dyDescent="0.3">
      <c r="A158" s="5"/>
      <c r="B158" s="5"/>
      <c r="C158" s="5"/>
      <c r="D158" s="5"/>
      <c r="F158" s="6" t="s">
        <v>17</v>
      </c>
      <c r="G158" s="4" t="e">
        <f t="shared" si="48"/>
        <v>#VALUE!</v>
      </c>
      <c r="H158" s="4" t="e">
        <f t="shared" si="49"/>
        <v>#VALUE!</v>
      </c>
      <c r="I158" s="4" t="str">
        <f t="shared" si="38"/>
        <v/>
      </c>
      <c r="J158" s="4" t="e">
        <f>CLEAN(SUBSTITUTE(MID(A158,G158,H158-G158)," ",""))</f>
        <v>#VALUE!</v>
      </c>
      <c r="K158" s="4" t="e">
        <f>FIND("Filing or 371 (c) date",A158)+LEN("Filing or 371 (c) date")</f>
        <v>#VALUE!</v>
      </c>
      <c r="L158" s="4" t="e">
        <f>FIND("Status",A158,K158)</f>
        <v>#VALUE!</v>
      </c>
      <c r="M158" s="4" t="e">
        <f>TRIM(CLEAN(MID(A158,K158,L158-K158)))</f>
        <v>#VALUE!</v>
      </c>
      <c r="N158" s="4" t="e">
        <f>FIND("Patent #",A158)+LEN("Patent #")</f>
        <v>#VALUE!</v>
      </c>
      <c r="O158" s="4" t="e">
        <f>FIND("Filing or 371 (c) date",A158)</f>
        <v>#VALUE!</v>
      </c>
      <c r="P158" s="4" t="e">
        <f>MID(A158,N158,O158-N158)</f>
        <v>#VALUE!</v>
      </c>
      <c r="Q158" s="4" t="e">
        <f t="shared" si="39"/>
        <v>#VALUE!</v>
      </c>
      <c r="R158" s="4" t="e">
        <f>CLEAN(SUBSTITUTE(MID(P158,1,FIND("open",P158)-1)," ",""))</f>
        <v>#VALUE!</v>
      </c>
      <c r="S158" s="4" t="e">
        <f>FIND("open_in_new",P158)+LEN("open_in_new")</f>
        <v>#VALUE!</v>
      </c>
      <c r="T158" s="4" t="e">
        <f>FIND("-",P158,S158)</f>
        <v>#VALUE!</v>
      </c>
      <c r="U158" s="4" t="e">
        <f>CLEAN(SUBSTITUTE(MID(P158,S158,T158-S158)," ",""))</f>
        <v>#VALUE!</v>
      </c>
      <c r="V158" s="4" t="e">
        <f>RIGHT(CLEAN(SUBSTITUTE(P158," ","")),10)</f>
        <v>#VALUE!</v>
      </c>
      <c r="W158" s="4" t="e">
        <f>FIND("Status",A158,K158)+LEN("Status")</f>
        <v>#VALUE!</v>
      </c>
      <c r="X158" s="4" t="e">
        <f>FIND("Application Data 
Documents &amp; Transactions",A158)</f>
        <v>#VALUE!</v>
      </c>
      <c r="Y158" s="4" t="e">
        <f>MID(A158,W158,(X158-11)-W158)</f>
        <v>#VALUE!</v>
      </c>
      <c r="Z158" s="4" t="e">
        <f t="shared" si="36"/>
        <v>#VALUE!</v>
      </c>
      <c r="AA158" s="4" t="e">
        <f>FIND("Earliest publication #",A158)+LEN("Earliest publication #
")</f>
        <v>#VALUE!</v>
      </c>
      <c r="AB158" s="4" t="e">
        <f>FIND("Earliest publication date",A158,AA158)</f>
        <v>#VALUE!</v>
      </c>
      <c r="AC158" s="4" t="e">
        <f>CLEAN(TRIM(MID(A158,AA158,AB158-AA158)))</f>
        <v>#VALUE!</v>
      </c>
      <c r="AD158" s="4" t="e">
        <f t="shared" si="37"/>
        <v>#VALUE!</v>
      </c>
      <c r="AE158" s="4" t="e">
        <f>FIND("Earliest publication date",A158,AA158)+LEN("Earliest publication date")</f>
        <v>#VALUE!</v>
      </c>
      <c r="AF158" s="4" t="e">
        <f>FIND("Assignee for publication",A158)</f>
        <v>#VALUE!</v>
      </c>
      <c r="AG158" s="4" t="e">
        <f>CLEAN(SUBSTITUTE(MID(A158,AE158,AF158-AE158)," ",""))</f>
        <v>#VALUE!</v>
      </c>
      <c r="AH158" s="4" t="e">
        <f>FIND("Entity status",A158)+LEN("Entity status")</f>
        <v>#VALUE!</v>
      </c>
      <c r="AI158" s="4" t="e">
        <f>FIND("Earliest publication #",A158,AH158)</f>
        <v>#VALUE!</v>
      </c>
      <c r="AJ158" s="4" t="e">
        <f>CLEAN(TRIM(MID(A158,AH158,AI158-AH158)))</f>
        <v>#VALUE!</v>
      </c>
      <c r="AK158" s="4" t="e">
        <f>FIND("Applicants",A158)+LEN("Applicants")</f>
        <v>#VALUE!</v>
      </c>
      <c r="AL158" s="4" t="e">
        <f>FIND("United States Patent and Trademark Office 
United States Patent and Trademark Office 
 Browse By Topic",A158,AK158)</f>
        <v>#VALUE!</v>
      </c>
      <c r="AM158" s="4" t="e">
        <f>TRIM(CLEAN(MID(A158,AK158,AL158-AK158)))</f>
        <v>#VALUE!</v>
      </c>
      <c r="AN158" s="4" t="e">
        <f>FIND("Assignee for publication",A158)+LEN("Assignee for publication")</f>
        <v>#VALUE!</v>
      </c>
      <c r="AO158" s="4" t="e">
        <f>FIND("Confirmation #",A158,AN158)</f>
        <v>#VALUE!</v>
      </c>
      <c r="AP158" s="4" t="e">
        <f>MID(A158,AN158,AO158-AN158)</f>
        <v>#VALUE!</v>
      </c>
      <c r="AQ158" s="4" t="e">
        <f>FIND("Inventors",A158)+LEN("Inventors")</f>
        <v>#VALUE!</v>
      </c>
      <c r="AR158" s="4" t="e">
        <f>FIND("Applicants",A158,AQ158)</f>
        <v>#VALUE!</v>
      </c>
      <c r="AS158" s="4" t="e">
        <f>FIND("Show all inventors",A158)</f>
        <v>#VALUE!</v>
      </c>
      <c r="AT158" s="4" t="str">
        <f>IFERROR(MID(A158,AS158,24),"")</f>
        <v/>
      </c>
      <c r="AU158" s="7" t="e">
        <f>CLEAN(TRIM(MID(A158,AQ158,AR158-AQ158)))</f>
        <v>#VALUE!</v>
      </c>
      <c r="BJ158" s="4">
        <f t="shared" si="40"/>
        <v>0</v>
      </c>
      <c r="BK158" s="4" t="str">
        <f t="shared" si="41"/>
        <v/>
      </c>
      <c r="BL158" s="4" t="e">
        <f t="shared" si="42"/>
        <v>#VALUE!</v>
      </c>
      <c r="BM158" s="4" t="e">
        <f t="shared" si="43"/>
        <v>#VALUE!</v>
      </c>
      <c r="BN158" s="7" t="e">
        <f t="shared" si="44"/>
        <v>#VALUE!</v>
      </c>
      <c r="BO158" s="4" t="e">
        <f t="shared" si="45"/>
        <v>#VALUE!</v>
      </c>
      <c r="BP158" s="4" t="e">
        <f t="shared" si="46"/>
        <v>#VALUE!</v>
      </c>
      <c r="BQ158" s="7" t="e">
        <f t="shared" si="47"/>
        <v>#VALUE!</v>
      </c>
    </row>
    <row r="159" spans="1:69" ht="15" customHeight="1" x14ac:dyDescent="0.3">
      <c r="A159" s="5"/>
      <c r="B159" s="5"/>
      <c r="C159" s="5"/>
      <c r="D159" s="5"/>
      <c r="F159" s="6" t="s">
        <v>17</v>
      </c>
      <c r="G159" s="4" t="e">
        <f t="shared" si="48"/>
        <v>#VALUE!</v>
      </c>
      <c r="H159" s="4" t="e">
        <f t="shared" si="49"/>
        <v>#VALUE!</v>
      </c>
      <c r="I159" s="4" t="str">
        <f t="shared" si="38"/>
        <v/>
      </c>
      <c r="J159" s="4" t="e">
        <f>CLEAN(SUBSTITUTE(MID(A159,G159,H159-G159)," ",""))</f>
        <v>#VALUE!</v>
      </c>
      <c r="K159" s="4" t="e">
        <f>FIND("Filing or 371 (c) date",A159)+LEN("Filing or 371 (c) date")</f>
        <v>#VALUE!</v>
      </c>
      <c r="L159" s="4" t="e">
        <f>FIND("Status",A159,K159)</f>
        <v>#VALUE!</v>
      </c>
      <c r="M159" s="4" t="e">
        <f>TRIM(CLEAN(MID(A159,K159,L159-K159)))</f>
        <v>#VALUE!</v>
      </c>
      <c r="N159" s="4" t="e">
        <f>FIND("Patent #",A159)+LEN("Patent #")</f>
        <v>#VALUE!</v>
      </c>
      <c r="O159" s="4" t="e">
        <f>FIND("Filing or 371 (c) date",A159)</f>
        <v>#VALUE!</v>
      </c>
      <c r="P159" s="4" t="e">
        <f>MID(A159,N159,O159-N159)</f>
        <v>#VALUE!</v>
      </c>
      <c r="Q159" s="4" t="e">
        <f t="shared" si="39"/>
        <v>#VALUE!</v>
      </c>
      <c r="R159" s="4" t="e">
        <f>CLEAN(SUBSTITUTE(MID(P159,1,FIND("open",P159)-1)," ",""))</f>
        <v>#VALUE!</v>
      </c>
      <c r="S159" s="4" t="e">
        <f>FIND("open_in_new",P159)+LEN("open_in_new")</f>
        <v>#VALUE!</v>
      </c>
      <c r="T159" s="4" t="e">
        <f>FIND("-",P159,S159)</f>
        <v>#VALUE!</v>
      </c>
      <c r="U159" s="4" t="e">
        <f>CLEAN(SUBSTITUTE(MID(P159,S159,T159-S159)," ",""))</f>
        <v>#VALUE!</v>
      </c>
      <c r="V159" s="4" t="e">
        <f>RIGHT(CLEAN(SUBSTITUTE(P159," ","")),10)</f>
        <v>#VALUE!</v>
      </c>
      <c r="W159" s="4" t="e">
        <f>FIND("Status",A159,K159)+LEN("Status")</f>
        <v>#VALUE!</v>
      </c>
      <c r="X159" s="4" t="e">
        <f>FIND("Application Data 
Documents &amp; Transactions",A159)</f>
        <v>#VALUE!</v>
      </c>
      <c r="Y159" s="4" t="e">
        <f>MID(A159,W159,(X159-11)-W159)</f>
        <v>#VALUE!</v>
      </c>
      <c r="Z159" s="4" t="e">
        <f t="shared" si="36"/>
        <v>#VALUE!</v>
      </c>
      <c r="AA159" s="4" t="e">
        <f>FIND("Earliest publication #",A159)+LEN("Earliest publication #
")</f>
        <v>#VALUE!</v>
      </c>
      <c r="AB159" s="4" t="e">
        <f>FIND("Earliest publication date",A159,AA159)</f>
        <v>#VALUE!</v>
      </c>
      <c r="AC159" s="4" t="e">
        <f>CLEAN(TRIM(MID(A159,AA159,AB159-AA159)))</f>
        <v>#VALUE!</v>
      </c>
      <c r="AD159" s="4" t="e">
        <f t="shared" si="37"/>
        <v>#VALUE!</v>
      </c>
      <c r="AE159" s="4" t="e">
        <f>FIND("Earliest publication date",A159,AA159)+LEN("Earliest publication date")</f>
        <v>#VALUE!</v>
      </c>
      <c r="AF159" s="4" t="e">
        <f>FIND("Assignee for publication",A159)</f>
        <v>#VALUE!</v>
      </c>
      <c r="AG159" s="4" t="e">
        <f>CLEAN(SUBSTITUTE(MID(A159,AE159,AF159-AE159)," ",""))</f>
        <v>#VALUE!</v>
      </c>
      <c r="AH159" s="4" t="e">
        <f>FIND("Entity status",A159)+LEN("Entity status")</f>
        <v>#VALUE!</v>
      </c>
      <c r="AI159" s="4" t="e">
        <f>FIND("Earliest publication #",A159,AH159)</f>
        <v>#VALUE!</v>
      </c>
      <c r="AJ159" s="4" t="e">
        <f>CLEAN(TRIM(MID(A159,AH159,AI159-AH159)))</f>
        <v>#VALUE!</v>
      </c>
      <c r="AK159" s="4" t="e">
        <f>FIND("Applicants",A159)+LEN("Applicants")</f>
        <v>#VALUE!</v>
      </c>
      <c r="AL159" s="4" t="e">
        <f>FIND("United States Patent and Trademark Office 
United States Patent and Trademark Office 
 Browse By Topic",A159,AK159)</f>
        <v>#VALUE!</v>
      </c>
      <c r="AM159" s="4" t="e">
        <f>TRIM(CLEAN(MID(A159,AK159,AL159-AK159)))</f>
        <v>#VALUE!</v>
      </c>
      <c r="AN159" s="4" t="e">
        <f>FIND("Assignee for publication",A159)+LEN("Assignee for publication")</f>
        <v>#VALUE!</v>
      </c>
      <c r="AO159" s="4" t="e">
        <f>FIND("Confirmation #",A159,AN159)</f>
        <v>#VALUE!</v>
      </c>
      <c r="AP159" s="4" t="e">
        <f>MID(A159,AN159,AO159-AN159)</f>
        <v>#VALUE!</v>
      </c>
      <c r="AQ159" s="4" t="e">
        <f>FIND("Inventors",A159)+LEN("Inventors")</f>
        <v>#VALUE!</v>
      </c>
      <c r="AR159" s="4" t="e">
        <f>FIND("Applicants",A159,AQ159)</f>
        <v>#VALUE!</v>
      </c>
      <c r="AS159" s="4" t="e">
        <f>FIND("Show all inventors",A159)</f>
        <v>#VALUE!</v>
      </c>
      <c r="AT159" s="4" t="str">
        <f>IFERROR(MID(A159,AS159,24),"")</f>
        <v/>
      </c>
      <c r="AU159" s="7" t="e">
        <f>CLEAN(TRIM(MID(A159,AQ159,AR159-AQ159)))</f>
        <v>#VALUE!</v>
      </c>
      <c r="BJ159" s="4">
        <f t="shared" si="40"/>
        <v>0</v>
      </c>
      <c r="BK159" s="4" t="str">
        <f t="shared" si="41"/>
        <v/>
      </c>
      <c r="BL159" s="4" t="e">
        <f t="shared" si="42"/>
        <v>#VALUE!</v>
      </c>
      <c r="BM159" s="4" t="e">
        <f t="shared" si="43"/>
        <v>#VALUE!</v>
      </c>
      <c r="BN159" s="7" t="e">
        <f t="shared" si="44"/>
        <v>#VALUE!</v>
      </c>
      <c r="BO159" s="4" t="e">
        <f t="shared" si="45"/>
        <v>#VALUE!</v>
      </c>
      <c r="BP159" s="4" t="e">
        <f t="shared" si="46"/>
        <v>#VALUE!</v>
      </c>
      <c r="BQ159" s="7" t="e">
        <f t="shared" si="47"/>
        <v>#VALUE!</v>
      </c>
    </row>
    <row r="160" spans="1:69" ht="15" customHeight="1" x14ac:dyDescent="0.3">
      <c r="A160" s="5"/>
      <c r="B160" s="5"/>
      <c r="C160" s="5"/>
      <c r="D160" s="5"/>
      <c r="F160" s="6" t="s">
        <v>17</v>
      </c>
      <c r="G160" s="4" t="e">
        <f t="shared" si="48"/>
        <v>#VALUE!</v>
      </c>
      <c r="H160" s="4" t="e">
        <f t="shared" si="49"/>
        <v>#VALUE!</v>
      </c>
      <c r="I160" s="4" t="str">
        <f t="shared" si="38"/>
        <v/>
      </c>
      <c r="J160" s="4" t="e">
        <f>CLEAN(SUBSTITUTE(MID(A160,G160,H160-G160)," ",""))</f>
        <v>#VALUE!</v>
      </c>
      <c r="K160" s="4" t="e">
        <f>FIND("Filing or 371 (c) date",A160)+LEN("Filing or 371 (c) date")</f>
        <v>#VALUE!</v>
      </c>
      <c r="L160" s="4" t="e">
        <f>FIND("Status",A160,K160)</f>
        <v>#VALUE!</v>
      </c>
      <c r="M160" s="4" t="e">
        <f>TRIM(CLEAN(MID(A160,K160,L160-K160)))</f>
        <v>#VALUE!</v>
      </c>
      <c r="N160" s="4" t="e">
        <f>FIND("Patent #",A160)+LEN("Patent #")</f>
        <v>#VALUE!</v>
      </c>
      <c r="O160" s="4" t="e">
        <f>FIND("Filing or 371 (c) date",A160)</f>
        <v>#VALUE!</v>
      </c>
      <c r="P160" s="4" t="e">
        <f>MID(A160,N160,O160-N160)</f>
        <v>#VALUE!</v>
      </c>
      <c r="Q160" s="4" t="e">
        <f t="shared" si="39"/>
        <v>#VALUE!</v>
      </c>
      <c r="R160" s="4" t="e">
        <f>CLEAN(SUBSTITUTE(MID(P160,1,FIND("open",P160)-1)," ",""))</f>
        <v>#VALUE!</v>
      </c>
      <c r="S160" s="4" t="e">
        <f>FIND("open_in_new",P160)+LEN("open_in_new")</f>
        <v>#VALUE!</v>
      </c>
      <c r="T160" s="4" t="e">
        <f>FIND("-",P160,S160)</f>
        <v>#VALUE!</v>
      </c>
      <c r="U160" s="4" t="e">
        <f>CLEAN(SUBSTITUTE(MID(P160,S160,T160-S160)," ",""))</f>
        <v>#VALUE!</v>
      </c>
      <c r="V160" s="4" t="e">
        <f>RIGHT(CLEAN(SUBSTITUTE(P160," ","")),10)</f>
        <v>#VALUE!</v>
      </c>
      <c r="W160" s="4" t="e">
        <f>FIND("Status",A160,K160)+LEN("Status")</f>
        <v>#VALUE!</v>
      </c>
      <c r="X160" s="4" t="e">
        <f>FIND("Application Data 
Documents &amp; Transactions",A160)</f>
        <v>#VALUE!</v>
      </c>
      <c r="Y160" s="4" t="e">
        <f>MID(A160,W160,(X160-11)-W160)</f>
        <v>#VALUE!</v>
      </c>
      <c r="Z160" s="4" t="e">
        <f t="shared" si="36"/>
        <v>#VALUE!</v>
      </c>
      <c r="AA160" s="4" t="e">
        <f>FIND("Earliest publication #",A160)+LEN("Earliest publication #
")</f>
        <v>#VALUE!</v>
      </c>
      <c r="AB160" s="4" t="e">
        <f>FIND("Earliest publication date",A160,AA160)</f>
        <v>#VALUE!</v>
      </c>
      <c r="AC160" s="4" t="e">
        <f>CLEAN(TRIM(MID(A160,AA160,AB160-AA160)))</f>
        <v>#VALUE!</v>
      </c>
      <c r="AD160" s="4" t="e">
        <f t="shared" si="37"/>
        <v>#VALUE!</v>
      </c>
      <c r="AE160" s="4" t="e">
        <f>FIND("Earliest publication date",A160,AA160)+LEN("Earliest publication date")</f>
        <v>#VALUE!</v>
      </c>
      <c r="AF160" s="4" t="e">
        <f>FIND("Assignee for publication",A160)</f>
        <v>#VALUE!</v>
      </c>
      <c r="AG160" s="4" t="e">
        <f>CLEAN(SUBSTITUTE(MID(A160,AE160,AF160-AE160)," ",""))</f>
        <v>#VALUE!</v>
      </c>
      <c r="AH160" s="4" t="e">
        <f>FIND("Entity status",A160)+LEN("Entity status")</f>
        <v>#VALUE!</v>
      </c>
      <c r="AI160" s="4" t="e">
        <f>FIND("Earliest publication #",A160,AH160)</f>
        <v>#VALUE!</v>
      </c>
      <c r="AJ160" s="4" t="e">
        <f>CLEAN(TRIM(MID(A160,AH160,AI160-AH160)))</f>
        <v>#VALUE!</v>
      </c>
      <c r="AK160" s="4" t="e">
        <f>FIND("Applicants",A160)+LEN("Applicants")</f>
        <v>#VALUE!</v>
      </c>
      <c r="AL160" s="4" t="e">
        <f>FIND("United States Patent and Trademark Office 
United States Patent and Trademark Office 
 Browse By Topic",A160,AK160)</f>
        <v>#VALUE!</v>
      </c>
      <c r="AM160" s="4" t="e">
        <f>TRIM(CLEAN(MID(A160,AK160,AL160-AK160)))</f>
        <v>#VALUE!</v>
      </c>
      <c r="AN160" s="4" t="e">
        <f>FIND("Assignee for publication",A160)+LEN("Assignee for publication")</f>
        <v>#VALUE!</v>
      </c>
      <c r="AO160" s="4" t="e">
        <f>FIND("Confirmation #",A160,AN160)</f>
        <v>#VALUE!</v>
      </c>
      <c r="AP160" s="4" t="e">
        <f>MID(A160,AN160,AO160-AN160)</f>
        <v>#VALUE!</v>
      </c>
      <c r="AQ160" s="4" t="e">
        <f>FIND("Inventors",A160)+LEN("Inventors")</f>
        <v>#VALUE!</v>
      </c>
      <c r="AR160" s="4" t="e">
        <f>FIND("Applicants",A160,AQ160)</f>
        <v>#VALUE!</v>
      </c>
      <c r="AS160" s="4" t="e">
        <f>FIND("Show all inventors",A160)</f>
        <v>#VALUE!</v>
      </c>
      <c r="AT160" s="4" t="str">
        <f>IFERROR(MID(A160,AS160,24),"")</f>
        <v/>
      </c>
      <c r="AU160" s="7" t="e">
        <f>CLEAN(TRIM(MID(A160,AQ160,AR160-AQ160)))</f>
        <v>#VALUE!</v>
      </c>
      <c r="BJ160" s="4">
        <f t="shared" si="40"/>
        <v>0</v>
      </c>
      <c r="BK160" s="4" t="str">
        <f t="shared" si="41"/>
        <v/>
      </c>
      <c r="BL160" s="4" t="e">
        <f t="shared" si="42"/>
        <v>#VALUE!</v>
      </c>
      <c r="BM160" s="4" t="e">
        <f t="shared" si="43"/>
        <v>#VALUE!</v>
      </c>
      <c r="BN160" s="7" t="e">
        <f t="shared" si="44"/>
        <v>#VALUE!</v>
      </c>
      <c r="BO160" s="4" t="e">
        <f t="shared" si="45"/>
        <v>#VALUE!</v>
      </c>
      <c r="BP160" s="4" t="e">
        <f t="shared" si="46"/>
        <v>#VALUE!</v>
      </c>
      <c r="BQ160" s="7" t="e">
        <f t="shared" si="47"/>
        <v>#VALUE!</v>
      </c>
    </row>
    <row r="161" spans="1:69" ht="15" customHeight="1" x14ac:dyDescent="0.3">
      <c r="A161" s="5"/>
      <c r="B161" s="5"/>
      <c r="C161" s="5"/>
      <c r="D161" s="5"/>
      <c r="F161" s="6" t="s">
        <v>17</v>
      </c>
      <c r="G161" s="4" t="e">
        <f t="shared" si="48"/>
        <v>#VALUE!</v>
      </c>
      <c r="H161" s="4" t="e">
        <f t="shared" si="49"/>
        <v>#VALUE!</v>
      </c>
      <c r="I161" s="4" t="str">
        <f t="shared" si="38"/>
        <v/>
      </c>
      <c r="J161" s="4" t="e">
        <f>CLEAN(SUBSTITUTE(MID(A161,G161,H161-G161)," ",""))</f>
        <v>#VALUE!</v>
      </c>
      <c r="K161" s="4" t="e">
        <f>FIND("Filing or 371 (c) date",A161)+LEN("Filing or 371 (c) date")</f>
        <v>#VALUE!</v>
      </c>
      <c r="L161" s="4" t="e">
        <f>FIND("Status",A161,K161)</f>
        <v>#VALUE!</v>
      </c>
      <c r="M161" s="4" t="e">
        <f>TRIM(CLEAN(MID(A161,K161,L161-K161)))</f>
        <v>#VALUE!</v>
      </c>
      <c r="N161" s="4" t="e">
        <f>FIND("Patent #",A161)+LEN("Patent #")</f>
        <v>#VALUE!</v>
      </c>
      <c r="O161" s="4" t="e">
        <f>FIND("Filing or 371 (c) date",A161)</f>
        <v>#VALUE!</v>
      </c>
      <c r="P161" s="4" t="e">
        <f>MID(A161,N161,O161-N161)</f>
        <v>#VALUE!</v>
      </c>
      <c r="Q161" s="4" t="e">
        <f t="shared" si="39"/>
        <v>#VALUE!</v>
      </c>
      <c r="R161" s="4" t="e">
        <f>CLEAN(SUBSTITUTE(MID(P161,1,FIND("open",P161)-1)," ",""))</f>
        <v>#VALUE!</v>
      </c>
      <c r="S161" s="4" t="e">
        <f>FIND("open_in_new",P161)+LEN("open_in_new")</f>
        <v>#VALUE!</v>
      </c>
      <c r="T161" s="4" t="e">
        <f>FIND("-",P161,S161)</f>
        <v>#VALUE!</v>
      </c>
      <c r="U161" s="4" t="e">
        <f>CLEAN(SUBSTITUTE(MID(P161,S161,T161-S161)," ",""))</f>
        <v>#VALUE!</v>
      </c>
      <c r="V161" s="4" t="e">
        <f>RIGHT(CLEAN(SUBSTITUTE(P161," ","")),10)</f>
        <v>#VALUE!</v>
      </c>
      <c r="W161" s="4" t="e">
        <f>FIND("Status",A161,K161)+LEN("Status")</f>
        <v>#VALUE!</v>
      </c>
      <c r="X161" s="4" t="e">
        <f>FIND("Application Data 
Documents &amp; Transactions",A161)</f>
        <v>#VALUE!</v>
      </c>
      <c r="Y161" s="4" t="e">
        <f>MID(A161,W161,(X161-11)-W161)</f>
        <v>#VALUE!</v>
      </c>
      <c r="Z161" s="4" t="e">
        <f t="shared" si="36"/>
        <v>#VALUE!</v>
      </c>
      <c r="AA161" s="4" t="e">
        <f>FIND("Earliest publication #",A161)+LEN("Earliest publication #
")</f>
        <v>#VALUE!</v>
      </c>
      <c r="AB161" s="4" t="e">
        <f>FIND("Earliest publication date",A161,AA161)</f>
        <v>#VALUE!</v>
      </c>
      <c r="AC161" s="4" t="e">
        <f>CLEAN(TRIM(MID(A161,AA161,AB161-AA161)))</f>
        <v>#VALUE!</v>
      </c>
      <c r="AD161" s="4" t="e">
        <f t="shared" si="37"/>
        <v>#VALUE!</v>
      </c>
      <c r="AE161" s="4" t="e">
        <f>FIND("Earliest publication date",A161,AA161)+LEN("Earliest publication date")</f>
        <v>#VALUE!</v>
      </c>
      <c r="AF161" s="4" t="e">
        <f>FIND("Assignee for publication",A161)</f>
        <v>#VALUE!</v>
      </c>
      <c r="AG161" s="4" t="e">
        <f>CLEAN(SUBSTITUTE(MID(A161,AE161,AF161-AE161)," ",""))</f>
        <v>#VALUE!</v>
      </c>
      <c r="AH161" s="4" t="e">
        <f>FIND("Entity status",A161)+LEN("Entity status")</f>
        <v>#VALUE!</v>
      </c>
      <c r="AI161" s="4" t="e">
        <f>FIND("Earliest publication #",A161,AH161)</f>
        <v>#VALUE!</v>
      </c>
      <c r="AJ161" s="4" t="e">
        <f>CLEAN(TRIM(MID(A161,AH161,AI161-AH161)))</f>
        <v>#VALUE!</v>
      </c>
      <c r="AK161" s="4" t="e">
        <f>FIND("Applicants",A161)+LEN("Applicants")</f>
        <v>#VALUE!</v>
      </c>
      <c r="AL161" s="4" t="e">
        <f>FIND("United States Patent and Trademark Office 
United States Patent and Trademark Office 
 Browse By Topic",A161,AK161)</f>
        <v>#VALUE!</v>
      </c>
      <c r="AM161" s="4" t="e">
        <f>TRIM(CLEAN(MID(A161,AK161,AL161-AK161)))</f>
        <v>#VALUE!</v>
      </c>
      <c r="AN161" s="4" t="e">
        <f>FIND("Assignee for publication",A161)+LEN("Assignee for publication")</f>
        <v>#VALUE!</v>
      </c>
      <c r="AO161" s="4" t="e">
        <f>FIND("Confirmation #",A161,AN161)</f>
        <v>#VALUE!</v>
      </c>
      <c r="AP161" s="4" t="e">
        <f>MID(A161,AN161,AO161-AN161)</f>
        <v>#VALUE!</v>
      </c>
      <c r="AQ161" s="4" t="e">
        <f>FIND("Inventors",A161)+LEN("Inventors")</f>
        <v>#VALUE!</v>
      </c>
      <c r="AR161" s="4" t="e">
        <f>FIND("Applicants",A161,AQ161)</f>
        <v>#VALUE!</v>
      </c>
      <c r="AS161" s="4" t="e">
        <f>FIND("Show all inventors",A161)</f>
        <v>#VALUE!</v>
      </c>
      <c r="AT161" s="4" t="str">
        <f>IFERROR(MID(A161,AS161,24),"")</f>
        <v/>
      </c>
      <c r="AU161" s="7" t="e">
        <f>CLEAN(TRIM(MID(A161,AQ161,AR161-AQ161)))</f>
        <v>#VALUE!</v>
      </c>
      <c r="BJ161" s="4">
        <f t="shared" si="40"/>
        <v>0</v>
      </c>
      <c r="BK161" s="4" t="str">
        <f t="shared" si="41"/>
        <v/>
      </c>
      <c r="BL161" s="4" t="e">
        <f t="shared" si="42"/>
        <v>#VALUE!</v>
      </c>
      <c r="BM161" s="4" t="e">
        <f t="shared" si="43"/>
        <v>#VALUE!</v>
      </c>
      <c r="BN161" s="7" t="e">
        <f t="shared" si="44"/>
        <v>#VALUE!</v>
      </c>
      <c r="BO161" s="4" t="e">
        <f t="shared" si="45"/>
        <v>#VALUE!</v>
      </c>
      <c r="BP161" s="4" t="e">
        <f t="shared" si="46"/>
        <v>#VALUE!</v>
      </c>
      <c r="BQ161" s="7" t="e">
        <f t="shared" si="47"/>
        <v>#VALUE!</v>
      </c>
    </row>
    <row r="162" spans="1:69" ht="15" customHeight="1" x14ac:dyDescent="0.3">
      <c r="A162" s="5"/>
      <c r="B162" s="5"/>
      <c r="C162" s="5"/>
      <c r="D162" s="5"/>
      <c r="F162" s="6" t="s">
        <v>17</v>
      </c>
      <c r="G162" s="4" t="e">
        <f t="shared" si="48"/>
        <v>#VALUE!</v>
      </c>
      <c r="H162" s="4" t="e">
        <f t="shared" si="49"/>
        <v>#VALUE!</v>
      </c>
      <c r="I162" s="4" t="str">
        <f t="shared" si="38"/>
        <v/>
      </c>
      <c r="J162" s="4" t="e">
        <f>CLEAN(SUBSTITUTE(MID(A162,G162,H162-G162)," ",""))</f>
        <v>#VALUE!</v>
      </c>
      <c r="K162" s="4" t="e">
        <f>FIND("Filing or 371 (c) date",A162)+LEN("Filing or 371 (c) date")</f>
        <v>#VALUE!</v>
      </c>
      <c r="L162" s="4" t="e">
        <f>FIND("Status",A162,K162)</f>
        <v>#VALUE!</v>
      </c>
      <c r="M162" s="4" t="e">
        <f>TRIM(CLEAN(MID(A162,K162,L162-K162)))</f>
        <v>#VALUE!</v>
      </c>
      <c r="N162" s="4" t="e">
        <f>FIND("Patent #",A162)+LEN("Patent #")</f>
        <v>#VALUE!</v>
      </c>
      <c r="O162" s="4" t="e">
        <f>FIND("Filing or 371 (c) date",A162)</f>
        <v>#VALUE!</v>
      </c>
      <c r="P162" s="4" t="e">
        <f>MID(A162,N162,O162-N162)</f>
        <v>#VALUE!</v>
      </c>
      <c r="Q162" s="4" t="e">
        <f t="shared" si="39"/>
        <v>#VALUE!</v>
      </c>
      <c r="R162" s="4" t="e">
        <f>CLEAN(SUBSTITUTE(MID(P162,1,FIND("open",P162)-1)," ",""))</f>
        <v>#VALUE!</v>
      </c>
      <c r="S162" s="4" t="e">
        <f>FIND("open_in_new",P162)+LEN("open_in_new")</f>
        <v>#VALUE!</v>
      </c>
      <c r="T162" s="4" t="e">
        <f>FIND("-",P162,S162)</f>
        <v>#VALUE!</v>
      </c>
      <c r="U162" s="4" t="e">
        <f>CLEAN(SUBSTITUTE(MID(P162,S162,T162-S162)," ",""))</f>
        <v>#VALUE!</v>
      </c>
      <c r="V162" s="4" t="e">
        <f>RIGHT(CLEAN(SUBSTITUTE(P162," ","")),10)</f>
        <v>#VALUE!</v>
      </c>
      <c r="W162" s="4" t="e">
        <f>FIND("Status",A162,K162)+LEN("Status")</f>
        <v>#VALUE!</v>
      </c>
      <c r="X162" s="4" t="e">
        <f>FIND("Application Data 
Documents &amp; Transactions",A162)</f>
        <v>#VALUE!</v>
      </c>
      <c r="Y162" s="4" t="e">
        <f>MID(A162,W162,(X162-11)-W162)</f>
        <v>#VALUE!</v>
      </c>
      <c r="Z162" s="4" t="e">
        <f t="shared" si="36"/>
        <v>#VALUE!</v>
      </c>
      <c r="AA162" s="4" t="e">
        <f>FIND("Earliest publication #",A162)+LEN("Earliest publication #
")</f>
        <v>#VALUE!</v>
      </c>
      <c r="AB162" s="4" t="e">
        <f>FIND("Earliest publication date",A162,AA162)</f>
        <v>#VALUE!</v>
      </c>
      <c r="AC162" s="4" t="e">
        <f>CLEAN(TRIM(MID(A162,AA162,AB162-AA162)))</f>
        <v>#VALUE!</v>
      </c>
      <c r="AD162" s="4" t="e">
        <f t="shared" si="37"/>
        <v>#VALUE!</v>
      </c>
      <c r="AE162" s="4" t="e">
        <f>FIND("Earliest publication date",A162,AA162)+LEN("Earliest publication date")</f>
        <v>#VALUE!</v>
      </c>
      <c r="AF162" s="4" t="e">
        <f>FIND("Assignee for publication",A162)</f>
        <v>#VALUE!</v>
      </c>
      <c r="AG162" s="4" t="e">
        <f>CLEAN(SUBSTITUTE(MID(A162,AE162,AF162-AE162)," ",""))</f>
        <v>#VALUE!</v>
      </c>
      <c r="AH162" s="4" t="e">
        <f>FIND("Entity status",A162)+LEN("Entity status")</f>
        <v>#VALUE!</v>
      </c>
      <c r="AI162" s="4" t="e">
        <f>FIND("Earliest publication #",A162,AH162)</f>
        <v>#VALUE!</v>
      </c>
      <c r="AJ162" s="4" t="e">
        <f>CLEAN(TRIM(MID(A162,AH162,AI162-AH162)))</f>
        <v>#VALUE!</v>
      </c>
      <c r="AK162" s="4" t="e">
        <f>FIND("Applicants",A162)+LEN("Applicants")</f>
        <v>#VALUE!</v>
      </c>
      <c r="AL162" s="4" t="e">
        <f>FIND("United States Patent and Trademark Office 
United States Patent and Trademark Office 
 Browse By Topic",A162,AK162)</f>
        <v>#VALUE!</v>
      </c>
      <c r="AM162" s="4" t="e">
        <f>TRIM(CLEAN(MID(A162,AK162,AL162-AK162)))</f>
        <v>#VALUE!</v>
      </c>
      <c r="AN162" s="4" t="e">
        <f>FIND("Assignee for publication",A162)+LEN("Assignee for publication")</f>
        <v>#VALUE!</v>
      </c>
      <c r="AO162" s="4" t="e">
        <f>FIND("Confirmation #",A162,AN162)</f>
        <v>#VALUE!</v>
      </c>
      <c r="AP162" s="4" t="e">
        <f>MID(A162,AN162,AO162-AN162)</f>
        <v>#VALUE!</v>
      </c>
      <c r="AQ162" s="4" t="e">
        <f>FIND("Inventors",A162)+LEN("Inventors")</f>
        <v>#VALUE!</v>
      </c>
      <c r="AR162" s="4" t="e">
        <f>FIND("Applicants",A162,AQ162)</f>
        <v>#VALUE!</v>
      </c>
      <c r="AS162" s="4" t="e">
        <f>FIND("Show all inventors",A162)</f>
        <v>#VALUE!</v>
      </c>
      <c r="AT162" s="4" t="str">
        <f>IFERROR(MID(A162,AS162,24),"")</f>
        <v/>
      </c>
      <c r="AU162" s="7" t="e">
        <f>CLEAN(TRIM(MID(A162,AQ162,AR162-AQ162)))</f>
        <v>#VALUE!</v>
      </c>
      <c r="BJ162" s="4">
        <f t="shared" si="40"/>
        <v>0</v>
      </c>
      <c r="BK162" s="4" t="str">
        <f t="shared" si="41"/>
        <v/>
      </c>
      <c r="BL162" s="4" t="e">
        <f t="shared" si="42"/>
        <v>#VALUE!</v>
      </c>
      <c r="BM162" s="4" t="e">
        <f t="shared" si="43"/>
        <v>#VALUE!</v>
      </c>
      <c r="BN162" s="7" t="e">
        <f t="shared" si="44"/>
        <v>#VALUE!</v>
      </c>
      <c r="BO162" s="4" t="e">
        <f t="shared" si="45"/>
        <v>#VALUE!</v>
      </c>
      <c r="BP162" s="4" t="e">
        <f t="shared" si="46"/>
        <v>#VALUE!</v>
      </c>
      <c r="BQ162" s="7" t="e">
        <f t="shared" si="47"/>
        <v>#VALUE!</v>
      </c>
    </row>
    <row r="163" spans="1:69" ht="15" customHeight="1" x14ac:dyDescent="0.3">
      <c r="A163" s="5"/>
      <c r="B163" s="5"/>
      <c r="C163" s="5"/>
      <c r="D163" s="5"/>
      <c r="F163" s="6" t="s">
        <v>17</v>
      </c>
      <c r="G163" s="4" t="e">
        <f t="shared" si="48"/>
        <v>#VALUE!</v>
      </c>
      <c r="H163" s="4" t="e">
        <f t="shared" si="49"/>
        <v>#VALUE!</v>
      </c>
      <c r="I163" s="4" t="str">
        <f t="shared" si="38"/>
        <v/>
      </c>
      <c r="J163" s="4" t="e">
        <f>CLEAN(SUBSTITUTE(MID(A163,G163,H163-G163)," ",""))</f>
        <v>#VALUE!</v>
      </c>
      <c r="K163" s="4" t="e">
        <f>FIND("Filing or 371 (c) date",A163)+LEN("Filing or 371 (c) date")</f>
        <v>#VALUE!</v>
      </c>
      <c r="L163" s="4" t="e">
        <f>FIND("Status",A163,K163)</f>
        <v>#VALUE!</v>
      </c>
      <c r="M163" s="4" t="e">
        <f>TRIM(CLEAN(MID(A163,K163,L163-K163)))</f>
        <v>#VALUE!</v>
      </c>
      <c r="N163" s="4" t="e">
        <f>FIND("Patent #",A163)+LEN("Patent #")</f>
        <v>#VALUE!</v>
      </c>
      <c r="O163" s="4" t="e">
        <f>FIND("Filing or 371 (c) date",A163)</f>
        <v>#VALUE!</v>
      </c>
      <c r="P163" s="4" t="e">
        <f>MID(A163,N163,O163-N163)</f>
        <v>#VALUE!</v>
      </c>
      <c r="Q163" s="4" t="e">
        <f t="shared" si="39"/>
        <v>#VALUE!</v>
      </c>
      <c r="R163" s="4" t="e">
        <f>CLEAN(SUBSTITUTE(MID(P163,1,FIND("open",P163)-1)," ",""))</f>
        <v>#VALUE!</v>
      </c>
      <c r="S163" s="4" t="e">
        <f>FIND("open_in_new",P163)+LEN("open_in_new")</f>
        <v>#VALUE!</v>
      </c>
      <c r="T163" s="4" t="e">
        <f>FIND("-",P163,S163)</f>
        <v>#VALUE!</v>
      </c>
      <c r="U163" s="4" t="e">
        <f>CLEAN(SUBSTITUTE(MID(P163,S163,T163-S163)," ",""))</f>
        <v>#VALUE!</v>
      </c>
      <c r="V163" s="4" t="e">
        <f>RIGHT(CLEAN(SUBSTITUTE(P163," ","")),10)</f>
        <v>#VALUE!</v>
      </c>
      <c r="W163" s="4" t="e">
        <f>FIND("Status",A163,K163)+LEN("Status")</f>
        <v>#VALUE!</v>
      </c>
      <c r="X163" s="4" t="e">
        <f>FIND("Application Data 
Documents &amp; Transactions",A163)</f>
        <v>#VALUE!</v>
      </c>
      <c r="Y163" s="4" t="e">
        <f>MID(A163,W163,(X163-11)-W163)</f>
        <v>#VALUE!</v>
      </c>
      <c r="Z163" s="4" t="e">
        <f t="shared" si="36"/>
        <v>#VALUE!</v>
      </c>
      <c r="AA163" s="4" t="e">
        <f>FIND("Earliest publication #",A163)+LEN("Earliest publication #
")</f>
        <v>#VALUE!</v>
      </c>
      <c r="AB163" s="4" t="e">
        <f>FIND("Earliest publication date",A163,AA163)</f>
        <v>#VALUE!</v>
      </c>
      <c r="AC163" s="4" t="e">
        <f>CLEAN(TRIM(MID(A163,AA163,AB163-AA163)))</f>
        <v>#VALUE!</v>
      </c>
      <c r="AD163" s="4" t="e">
        <f t="shared" si="37"/>
        <v>#VALUE!</v>
      </c>
      <c r="AE163" s="4" t="e">
        <f>FIND("Earliest publication date",A163,AA163)+LEN("Earliest publication date")</f>
        <v>#VALUE!</v>
      </c>
      <c r="AF163" s="4" t="e">
        <f>FIND("Assignee for publication",A163)</f>
        <v>#VALUE!</v>
      </c>
      <c r="AG163" s="4" t="e">
        <f>CLEAN(SUBSTITUTE(MID(A163,AE163,AF163-AE163)," ",""))</f>
        <v>#VALUE!</v>
      </c>
      <c r="AH163" s="4" t="e">
        <f>FIND("Entity status",A163)+LEN("Entity status")</f>
        <v>#VALUE!</v>
      </c>
      <c r="AI163" s="4" t="e">
        <f>FIND("Earliest publication #",A163,AH163)</f>
        <v>#VALUE!</v>
      </c>
      <c r="AJ163" s="4" t="e">
        <f>CLEAN(TRIM(MID(A163,AH163,AI163-AH163)))</f>
        <v>#VALUE!</v>
      </c>
      <c r="AK163" s="4" t="e">
        <f>FIND("Applicants",A163)+LEN("Applicants")</f>
        <v>#VALUE!</v>
      </c>
      <c r="AL163" s="4" t="e">
        <f>FIND("United States Patent and Trademark Office 
United States Patent and Trademark Office 
 Browse By Topic",A163,AK163)</f>
        <v>#VALUE!</v>
      </c>
      <c r="AM163" s="4" t="e">
        <f>TRIM(CLEAN(MID(A163,AK163,AL163-AK163)))</f>
        <v>#VALUE!</v>
      </c>
      <c r="AN163" s="4" t="e">
        <f>FIND("Assignee for publication",A163)+LEN("Assignee for publication")</f>
        <v>#VALUE!</v>
      </c>
      <c r="AO163" s="4" t="e">
        <f>FIND("Confirmation #",A163,AN163)</f>
        <v>#VALUE!</v>
      </c>
      <c r="AP163" s="4" t="e">
        <f>MID(A163,AN163,AO163-AN163)</f>
        <v>#VALUE!</v>
      </c>
      <c r="AQ163" s="4" t="e">
        <f>FIND("Inventors",A163)+LEN("Inventors")</f>
        <v>#VALUE!</v>
      </c>
      <c r="AR163" s="4" t="e">
        <f>FIND("Applicants",A163,AQ163)</f>
        <v>#VALUE!</v>
      </c>
      <c r="AS163" s="4" t="e">
        <f>FIND("Show all inventors",A163)</f>
        <v>#VALUE!</v>
      </c>
      <c r="AT163" s="4" t="str">
        <f>IFERROR(MID(A163,AS163,24),"")</f>
        <v/>
      </c>
      <c r="AU163" s="7" t="e">
        <f>CLEAN(TRIM(MID(A163,AQ163,AR163-AQ163)))</f>
        <v>#VALUE!</v>
      </c>
      <c r="BJ163" s="4">
        <f t="shared" si="40"/>
        <v>0</v>
      </c>
      <c r="BK163" s="4" t="str">
        <f t="shared" si="41"/>
        <v/>
      </c>
      <c r="BL163" s="4" t="e">
        <f t="shared" si="42"/>
        <v>#VALUE!</v>
      </c>
      <c r="BM163" s="4" t="e">
        <f t="shared" si="43"/>
        <v>#VALUE!</v>
      </c>
      <c r="BN163" s="7" t="e">
        <f t="shared" si="44"/>
        <v>#VALUE!</v>
      </c>
      <c r="BO163" s="4" t="e">
        <f t="shared" si="45"/>
        <v>#VALUE!</v>
      </c>
      <c r="BP163" s="4" t="e">
        <f t="shared" si="46"/>
        <v>#VALUE!</v>
      </c>
      <c r="BQ163" s="7" t="e">
        <f t="shared" si="47"/>
        <v>#VALUE!</v>
      </c>
    </row>
    <row r="164" spans="1:69" ht="15" customHeight="1" x14ac:dyDescent="0.3">
      <c r="A164" s="5"/>
      <c r="B164" s="5"/>
      <c r="C164" s="5"/>
      <c r="D164" s="5"/>
      <c r="F164" s="6" t="s">
        <v>17</v>
      </c>
      <c r="G164" s="4" t="e">
        <f t="shared" si="48"/>
        <v>#VALUE!</v>
      </c>
      <c r="H164" s="4" t="e">
        <f t="shared" si="49"/>
        <v>#VALUE!</v>
      </c>
      <c r="I164" s="4" t="str">
        <f t="shared" si="38"/>
        <v/>
      </c>
      <c r="J164" s="4" t="e">
        <f>CLEAN(SUBSTITUTE(MID(A164,G164,H164-G164)," ",""))</f>
        <v>#VALUE!</v>
      </c>
      <c r="K164" s="4" t="e">
        <f>FIND("Filing or 371 (c) date",A164)+LEN("Filing or 371 (c) date")</f>
        <v>#VALUE!</v>
      </c>
      <c r="L164" s="4" t="e">
        <f>FIND("Status",A164,K164)</f>
        <v>#VALUE!</v>
      </c>
      <c r="M164" s="4" t="e">
        <f>TRIM(CLEAN(MID(A164,K164,L164-K164)))</f>
        <v>#VALUE!</v>
      </c>
      <c r="N164" s="4" t="e">
        <f>FIND("Patent #",A164)+LEN("Patent #")</f>
        <v>#VALUE!</v>
      </c>
      <c r="O164" s="4" t="e">
        <f>FIND("Filing or 371 (c) date",A164)</f>
        <v>#VALUE!</v>
      </c>
      <c r="P164" s="4" t="e">
        <f>MID(A164,N164,O164-N164)</f>
        <v>#VALUE!</v>
      </c>
      <c r="Q164" s="4" t="e">
        <f t="shared" si="39"/>
        <v>#VALUE!</v>
      </c>
      <c r="R164" s="4" t="e">
        <f>CLEAN(SUBSTITUTE(MID(P164,1,FIND("open",P164)-1)," ",""))</f>
        <v>#VALUE!</v>
      </c>
      <c r="S164" s="4" t="e">
        <f>FIND("open_in_new",P164)+LEN("open_in_new")</f>
        <v>#VALUE!</v>
      </c>
      <c r="T164" s="4" t="e">
        <f>FIND("-",P164,S164)</f>
        <v>#VALUE!</v>
      </c>
      <c r="U164" s="4" t="e">
        <f>CLEAN(SUBSTITUTE(MID(P164,S164,T164-S164)," ",""))</f>
        <v>#VALUE!</v>
      </c>
      <c r="V164" s="4" t="e">
        <f>RIGHT(CLEAN(SUBSTITUTE(P164," ","")),10)</f>
        <v>#VALUE!</v>
      </c>
      <c r="W164" s="4" t="e">
        <f>FIND("Status",A164,K164)+LEN("Status")</f>
        <v>#VALUE!</v>
      </c>
      <c r="X164" s="4" t="e">
        <f>FIND("Application Data 
Documents &amp; Transactions",A164)</f>
        <v>#VALUE!</v>
      </c>
      <c r="Y164" s="4" t="e">
        <f>MID(A164,W164,(X164-11)-W164)</f>
        <v>#VALUE!</v>
      </c>
      <c r="Z164" s="4" t="e">
        <f t="shared" si="36"/>
        <v>#VALUE!</v>
      </c>
      <c r="AA164" s="4" t="e">
        <f>FIND("Earliest publication #",A164)+LEN("Earliest publication #
")</f>
        <v>#VALUE!</v>
      </c>
      <c r="AB164" s="4" t="e">
        <f>FIND("Earliest publication date",A164,AA164)</f>
        <v>#VALUE!</v>
      </c>
      <c r="AC164" s="4" t="e">
        <f>CLEAN(TRIM(MID(A164,AA164,AB164-AA164)))</f>
        <v>#VALUE!</v>
      </c>
      <c r="AD164" s="4" t="e">
        <f t="shared" si="37"/>
        <v>#VALUE!</v>
      </c>
      <c r="AE164" s="4" t="e">
        <f>FIND("Earliest publication date",A164,AA164)+LEN("Earliest publication date")</f>
        <v>#VALUE!</v>
      </c>
      <c r="AF164" s="4" t="e">
        <f>FIND("Assignee for publication",A164)</f>
        <v>#VALUE!</v>
      </c>
      <c r="AG164" s="4" t="e">
        <f>CLEAN(SUBSTITUTE(MID(A164,AE164,AF164-AE164)," ",""))</f>
        <v>#VALUE!</v>
      </c>
      <c r="AH164" s="4" t="e">
        <f>FIND("Entity status",A164)+LEN("Entity status")</f>
        <v>#VALUE!</v>
      </c>
      <c r="AI164" s="4" t="e">
        <f>FIND("Earliest publication #",A164,AH164)</f>
        <v>#VALUE!</v>
      </c>
      <c r="AJ164" s="4" t="e">
        <f>CLEAN(TRIM(MID(A164,AH164,AI164-AH164)))</f>
        <v>#VALUE!</v>
      </c>
      <c r="AK164" s="4" t="e">
        <f>FIND("Applicants",A164)+LEN("Applicants")</f>
        <v>#VALUE!</v>
      </c>
      <c r="AL164" s="4" t="e">
        <f>FIND("United States Patent and Trademark Office 
United States Patent and Trademark Office 
 Browse By Topic",A164,AK164)</f>
        <v>#VALUE!</v>
      </c>
      <c r="AM164" s="4" t="e">
        <f>TRIM(CLEAN(MID(A164,AK164,AL164-AK164)))</f>
        <v>#VALUE!</v>
      </c>
      <c r="AN164" s="4" t="e">
        <f>FIND("Assignee for publication",A164)+LEN("Assignee for publication")</f>
        <v>#VALUE!</v>
      </c>
      <c r="AO164" s="4" t="e">
        <f>FIND("Confirmation #",A164,AN164)</f>
        <v>#VALUE!</v>
      </c>
      <c r="AP164" s="4" t="e">
        <f>MID(A164,AN164,AO164-AN164)</f>
        <v>#VALUE!</v>
      </c>
      <c r="AQ164" s="4" t="e">
        <f>FIND("Inventors",A164)+LEN("Inventors")</f>
        <v>#VALUE!</v>
      </c>
      <c r="AR164" s="4" t="e">
        <f>FIND("Applicants",A164,AQ164)</f>
        <v>#VALUE!</v>
      </c>
      <c r="AS164" s="4" t="e">
        <f>FIND("Show all inventors",A164)</f>
        <v>#VALUE!</v>
      </c>
      <c r="AT164" s="4" t="str">
        <f>IFERROR(MID(A164,AS164,24),"")</f>
        <v/>
      </c>
      <c r="AU164" s="7" t="e">
        <f>CLEAN(TRIM(MID(A164,AQ164,AR164-AQ164)))</f>
        <v>#VALUE!</v>
      </c>
      <c r="BJ164" s="4">
        <f t="shared" si="40"/>
        <v>0</v>
      </c>
      <c r="BK164" s="4" t="str">
        <f t="shared" si="41"/>
        <v/>
      </c>
      <c r="BL164" s="4" t="e">
        <f t="shared" si="42"/>
        <v>#VALUE!</v>
      </c>
      <c r="BM164" s="4" t="e">
        <f t="shared" si="43"/>
        <v>#VALUE!</v>
      </c>
      <c r="BN164" s="7" t="e">
        <f t="shared" si="44"/>
        <v>#VALUE!</v>
      </c>
      <c r="BO164" s="4" t="e">
        <f t="shared" si="45"/>
        <v>#VALUE!</v>
      </c>
      <c r="BP164" s="4" t="e">
        <f t="shared" si="46"/>
        <v>#VALUE!</v>
      </c>
      <c r="BQ164" s="7" t="e">
        <f t="shared" si="47"/>
        <v>#VALUE!</v>
      </c>
    </row>
    <row r="165" spans="1:69" ht="15" customHeight="1" x14ac:dyDescent="0.3">
      <c r="A165" s="5"/>
      <c r="B165" s="5"/>
      <c r="C165" s="5"/>
      <c r="D165" s="5"/>
      <c r="F165" s="6" t="s">
        <v>17</v>
      </c>
      <c r="G165" s="4" t="e">
        <f t="shared" si="48"/>
        <v>#VALUE!</v>
      </c>
      <c r="H165" s="4" t="e">
        <f t="shared" si="49"/>
        <v>#VALUE!</v>
      </c>
      <c r="I165" s="4" t="str">
        <f t="shared" si="38"/>
        <v/>
      </c>
      <c r="J165" s="4" t="e">
        <f>CLEAN(SUBSTITUTE(MID(A165,G165,H165-G165)," ",""))</f>
        <v>#VALUE!</v>
      </c>
      <c r="K165" s="4" t="e">
        <f>FIND("Filing or 371 (c) date",A165)+LEN("Filing or 371 (c) date")</f>
        <v>#VALUE!</v>
      </c>
      <c r="L165" s="4" t="e">
        <f>FIND("Status",A165,K165)</f>
        <v>#VALUE!</v>
      </c>
      <c r="M165" s="4" t="e">
        <f>TRIM(CLEAN(MID(A165,K165,L165-K165)))</f>
        <v>#VALUE!</v>
      </c>
      <c r="N165" s="4" t="e">
        <f>FIND("Patent #",A165)+LEN("Patent #")</f>
        <v>#VALUE!</v>
      </c>
      <c r="O165" s="4" t="e">
        <f>FIND("Filing or 371 (c) date",A165)</f>
        <v>#VALUE!</v>
      </c>
      <c r="P165" s="4" t="e">
        <f>MID(A165,N165,O165-N165)</f>
        <v>#VALUE!</v>
      </c>
      <c r="Q165" s="4" t="e">
        <f t="shared" si="39"/>
        <v>#VALUE!</v>
      </c>
      <c r="R165" s="4" t="e">
        <f>CLEAN(SUBSTITUTE(MID(P165,1,FIND("open",P165)-1)," ",""))</f>
        <v>#VALUE!</v>
      </c>
      <c r="S165" s="4" t="e">
        <f>FIND("open_in_new",P165)+LEN("open_in_new")</f>
        <v>#VALUE!</v>
      </c>
      <c r="T165" s="4" t="e">
        <f>FIND("-",P165,S165)</f>
        <v>#VALUE!</v>
      </c>
      <c r="U165" s="4" t="e">
        <f>CLEAN(SUBSTITUTE(MID(P165,S165,T165-S165)," ",""))</f>
        <v>#VALUE!</v>
      </c>
      <c r="V165" s="4" t="e">
        <f>RIGHT(CLEAN(SUBSTITUTE(P165," ","")),10)</f>
        <v>#VALUE!</v>
      </c>
      <c r="W165" s="4" t="e">
        <f>FIND("Status",A165,K165)+LEN("Status")</f>
        <v>#VALUE!</v>
      </c>
      <c r="X165" s="4" t="e">
        <f>FIND("Application Data 
Documents &amp; Transactions",A165)</f>
        <v>#VALUE!</v>
      </c>
      <c r="Y165" s="4" t="e">
        <f>MID(A165,W165,(X165-11)-W165)</f>
        <v>#VALUE!</v>
      </c>
      <c r="Z165" s="4" t="e">
        <f t="shared" si="36"/>
        <v>#VALUE!</v>
      </c>
      <c r="AA165" s="4" t="e">
        <f>FIND("Earliest publication #",A165)+LEN("Earliest publication #
")</f>
        <v>#VALUE!</v>
      </c>
      <c r="AB165" s="4" t="e">
        <f>FIND("Earliest publication date",A165,AA165)</f>
        <v>#VALUE!</v>
      </c>
      <c r="AC165" s="4" t="e">
        <f>CLEAN(TRIM(MID(A165,AA165,AB165-AA165)))</f>
        <v>#VALUE!</v>
      </c>
      <c r="AD165" s="4" t="e">
        <f t="shared" si="37"/>
        <v>#VALUE!</v>
      </c>
      <c r="AE165" s="4" t="e">
        <f>FIND("Earliest publication date",A165,AA165)+LEN("Earliest publication date")</f>
        <v>#VALUE!</v>
      </c>
      <c r="AF165" s="4" t="e">
        <f>FIND("Assignee for publication",A165)</f>
        <v>#VALUE!</v>
      </c>
      <c r="AG165" s="4" t="e">
        <f>CLEAN(SUBSTITUTE(MID(A165,AE165,AF165-AE165)," ",""))</f>
        <v>#VALUE!</v>
      </c>
      <c r="AH165" s="4" t="e">
        <f>FIND("Entity status",A165)+LEN("Entity status")</f>
        <v>#VALUE!</v>
      </c>
      <c r="AI165" s="4" t="e">
        <f>FIND("Earliest publication #",A165,AH165)</f>
        <v>#VALUE!</v>
      </c>
      <c r="AJ165" s="4" t="e">
        <f>CLEAN(TRIM(MID(A165,AH165,AI165-AH165)))</f>
        <v>#VALUE!</v>
      </c>
      <c r="AK165" s="4" t="e">
        <f>FIND("Applicants",A165)+LEN("Applicants")</f>
        <v>#VALUE!</v>
      </c>
      <c r="AL165" s="4" t="e">
        <f>FIND("United States Patent and Trademark Office 
United States Patent and Trademark Office 
 Browse By Topic",A165,AK165)</f>
        <v>#VALUE!</v>
      </c>
      <c r="AM165" s="4" t="e">
        <f>TRIM(CLEAN(MID(A165,AK165,AL165-AK165)))</f>
        <v>#VALUE!</v>
      </c>
      <c r="AN165" s="4" t="e">
        <f>FIND("Assignee for publication",A165)+LEN("Assignee for publication")</f>
        <v>#VALUE!</v>
      </c>
      <c r="AO165" s="4" t="e">
        <f>FIND("Confirmation #",A165,AN165)</f>
        <v>#VALUE!</v>
      </c>
      <c r="AP165" s="4" t="e">
        <f>MID(A165,AN165,AO165-AN165)</f>
        <v>#VALUE!</v>
      </c>
      <c r="AQ165" s="4" t="e">
        <f>FIND("Inventors",A165)+LEN("Inventors")</f>
        <v>#VALUE!</v>
      </c>
      <c r="AR165" s="4" t="e">
        <f>FIND("Applicants",A165,AQ165)</f>
        <v>#VALUE!</v>
      </c>
      <c r="AS165" s="4" t="e">
        <f>FIND("Show all inventors",A165)</f>
        <v>#VALUE!</v>
      </c>
      <c r="AT165" s="4" t="str">
        <f>IFERROR(MID(A165,AS165,24),"")</f>
        <v/>
      </c>
      <c r="AU165" s="7" t="e">
        <f>CLEAN(TRIM(MID(A165,AQ165,AR165-AQ165)))</f>
        <v>#VALUE!</v>
      </c>
      <c r="BJ165" s="4">
        <f t="shared" si="40"/>
        <v>0</v>
      </c>
      <c r="BK165" s="4" t="str">
        <f t="shared" si="41"/>
        <v/>
      </c>
      <c r="BL165" s="4" t="e">
        <f t="shared" si="42"/>
        <v>#VALUE!</v>
      </c>
      <c r="BM165" s="4" t="e">
        <f t="shared" si="43"/>
        <v>#VALUE!</v>
      </c>
      <c r="BN165" s="7" t="e">
        <f t="shared" si="44"/>
        <v>#VALUE!</v>
      </c>
      <c r="BO165" s="4" t="e">
        <f t="shared" si="45"/>
        <v>#VALUE!</v>
      </c>
      <c r="BP165" s="4" t="e">
        <f t="shared" si="46"/>
        <v>#VALUE!</v>
      </c>
      <c r="BQ165" s="7" t="e">
        <f t="shared" si="47"/>
        <v>#VALUE!</v>
      </c>
    </row>
    <row r="166" spans="1:69" ht="15" customHeight="1" x14ac:dyDescent="0.3">
      <c r="A166" s="5"/>
      <c r="B166" s="5"/>
      <c r="C166" s="5"/>
      <c r="D166" s="5"/>
      <c r="F166" s="6" t="s">
        <v>17</v>
      </c>
      <c r="G166" s="4" t="e">
        <f t="shared" si="48"/>
        <v>#VALUE!</v>
      </c>
      <c r="H166" s="4" t="e">
        <f t="shared" si="49"/>
        <v>#VALUE!</v>
      </c>
      <c r="I166" s="4" t="str">
        <f t="shared" si="38"/>
        <v/>
      </c>
      <c r="J166" s="4" t="e">
        <f>CLEAN(SUBSTITUTE(MID(A166,G166,H166-G166)," ",""))</f>
        <v>#VALUE!</v>
      </c>
      <c r="K166" s="4" t="e">
        <f>FIND("Filing or 371 (c) date",A166)+LEN("Filing or 371 (c) date")</f>
        <v>#VALUE!</v>
      </c>
      <c r="L166" s="4" t="e">
        <f>FIND("Status",A166,K166)</f>
        <v>#VALUE!</v>
      </c>
      <c r="M166" s="4" t="e">
        <f>TRIM(CLEAN(MID(A166,K166,L166-K166)))</f>
        <v>#VALUE!</v>
      </c>
      <c r="N166" s="4" t="e">
        <f>FIND("Patent #",A166)+LEN("Patent #")</f>
        <v>#VALUE!</v>
      </c>
      <c r="O166" s="4" t="e">
        <f>FIND("Filing or 371 (c) date",A166)</f>
        <v>#VALUE!</v>
      </c>
      <c r="P166" s="4" t="e">
        <f>MID(A166,N166,O166-N166)</f>
        <v>#VALUE!</v>
      </c>
      <c r="Q166" s="4" t="e">
        <f t="shared" si="39"/>
        <v>#VALUE!</v>
      </c>
      <c r="R166" s="4" t="e">
        <f>CLEAN(SUBSTITUTE(MID(P166,1,FIND("open",P166)-1)," ",""))</f>
        <v>#VALUE!</v>
      </c>
      <c r="S166" s="4" t="e">
        <f>FIND("open_in_new",P166)+LEN("open_in_new")</f>
        <v>#VALUE!</v>
      </c>
      <c r="T166" s="4" t="e">
        <f>FIND("-",P166,S166)</f>
        <v>#VALUE!</v>
      </c>
      <c r="U166" s="4" t="e">
        <f>CLEAN(SUBSTITUTE(MID(P166,S166,T166-S166)," ",""))</f>
        <v>#VALUE!</v>
      </c>
      <c r="V166" s="4" t="e">
        <f>RIGHT(CLEAN(SUBSTITUTE(P166," ","")),10)</f>
        <v>#VALUE!</v>
      </c>
      <c r="W166" s="4" t="e">
        <f>FIND("Status",A166,K166)+LEN("Status")</f>
        <v>#VALUE!</v>
      </c>
      <c r="X166" s="4" t="e">
        <f>FIND("Application Data 
Documents &amp; Transactions",A166)</f>
        <v>#VALUE!</v>
      </c>
      <c r="Y166" s="4" t="e">
        <f>MID(A166,W166,(X166-11)-W166)</f>
        <v>#VALUE!</v>
      </c>
      <c r="Z166" s="4" t="e">
        <f t="shared" si="36"/>
        <v>#VALUE!</v>
      </c>
      <c r="AA166" s="4" t="e">
        <f>FIND("Earliest publication #",A166)+LEN("Earliest publication #
")</f>
        <v>#VALUE!</v>
      </c>
      <c r="AB166" s="4" t="e">
        <f>FIND("Earliest publication date",A166,AA166)</f>
        <v>#VALUE!</v>
      </c>
      <c r="AC166" s="4" t="e">
        <f>CLEAN(TRIM(MID(A166,AA166,AB166-AA166)))</f>
        <v>#VALUE!</v>
      </c>
      <c r="AD166" s="4" t="e">
        <f t="shared" si="37"/>
        <v>#VALUE!</v>
      </c>
      <c r="AE166" s="4" t="e">
        <f>FIND("Earliest publication date",A166,AA166)+LEN("Earliest publication date")</f>
        <v>#VALUE!</v>
      </c>
      <c r="AF166" s="4" t="e">
        <f>FIND("Assignee for publication",A166)</f>
        <v>#VALUE!</v>
      </c>
      <c r="AG166" s="4" t="e">
        <f>CLEAN(SUBSTITUTE(MID(A166,AE166,AF166-AE166)," ",""))</f>
        <v>#VALUE!</v>
      </c>
      <c r="AH166" s="4" t="e">
        <f>FIND("Entity status",A166)+LEN("Entity status")</f>
        <v>#VALUE!</v>
      </c>
      <c r="AI166" s="4" t="e">
        <f>FIND("Earliest publication #",A166,AH166)</f>
        <v>#VALUE!</v>
      </c>
      <c r="AJ166" s="4" t="e">
        <f>CLEAN(TRIM(MID(A166,AH166,AI166-AH166)))</f>
        <v>#VALUE!</v>
      </c>
      <c r="AK166" s="4" t="e">
        <f>FIND("Applicants",A166)+LEN("Applicants")</f>
        <v>#VALUE!</v>
      </c>
      <c r="AL166" s="4" t="e">
        <f>FIND("United States Patent and Trademark Office 
United States Patent and Trademark Office 
 Browse By Topic",A166,AK166)</f>
        <v>#VALUE!</v>
      </c>
      <c r="AM166" s="4" t="e">
        <f>TRIM(CLEAN(MID(A166,AK166,AL166-AK166)))</f>
        <v>#VALUE!</v>
      </c>
      <c r="AN166" s="4" t="e">
        <f>FIND("Assignee for publication",A166)+LEN("Assignee for publication")</f>
        <v>#VALUE!</v>
      </c>
      <c r="AO166" s="4" t="e">
        <f>FIND("Confirmation #",A166,AN166)</f>
        <v>#VALUE!</v>
      </c>
      <c r="AP166" s="4" t="e">
        <f>MID(A166,AN166,AO166-AN166)</f>
        <v>#VALUE!</v>
      </c>
      <c r="AQ166" s="4" t="e">
        <f>FIND("Inventors",A166)+LEN("Inventors")</f>
        <v>#VALUE!</v>
      </c>
      <c r="AR166" s="4" t="e">
        <f>FIND("Applicants",A166,AQ166)</f>
        <v>#VALUE!</v>
      </c>
      <c r="AS166" s="4" t="e">
        <f>FIND("Show all inventors",A166)</f>
        <v>#VALUE!</v>
      </c>
      <c r="AT166" s="4" t="str">
        <f>IFERROR(MID(A166,AS166,24),"")</f>
        <v/>
      </c>
      <c r="AU166" s="7" t="e">
        <f>CLEAN(TRIM(MID(A166,AQ166,AR166-AQ166)))</f>
        <v>#VALUE!</v>
      </c>
      <c r="BJ166" s="4">
        <f t="shared" si="40"/>
        <v>0</v>
      </c>
      <c r="BK166" s="4" t="str">
        <f t="shared" si="41"/>
        <v/>
      </c>
      <c r="BL166" s="4" t="e">
        <f t="shared" si="42"/>
        <v>#VALUE!</v>
      </c>
      <c r="BM166" s="4" t="e">
        <f t="shared" si="43"/>
        <v>#VALUE!</v>
      </c>
      <c r="BN166" s="7" t="e">
        <f t="shared" si="44"/>
        <v>#VALUE!</v>
      </c>
      <c r="BO166" s="4" t="e">
        <f t="shared" si="45"/>
        <v>#VALUE!</v>
      </c>
      <c r="BP166" s="4" t="e">
        <f t="shared" si="46"/>
        <v>#VALUE!</v>
      </c>
      <c r="BQ166" s="7" t="e">
        <f t="shared" si="47"/>
        <v>#VALUE!</v>
      </c>
    </row>
    <row r="167" spans="1:69" ht="15" customHeight="1" x14ac:dyDescent="0.3">
      <c r="A167" s="5"/>
      <c r="B167" s="5"/>
      <c r="C167" s="5"/>
      <c r="D167" s="5"/>
      <c r="F167" s="6" t="s">
        <v>17</v>
      </c>
      <c r="G167" s="4" t="e">
        <f t="shared" si="48"/>
        <v>#VALUE!</v>
      </c>
      <c r="H167" s="4" t="e">
        <f t="shared" si="49"/>
        <v>#VALUE!</v>
      </c>
      <c r="I167" s="4" t="str">
        <f t="shared" si="38"/>
        <v/>
      </c>
      <c r="J167" s="4" t="e">
        <f>CLEAN(SUBSTITUTE(MID(A167,G167,H167-G167)," ",""))</f>
        <v>#VALUE!</v>
      </c>
      <c r="K167" s="4" t="e">
        <f>FIND("Filing or 371 (c) date",A167)+LEN("Filing or 371 (c) date")</f>
        <v>#VALUE!</v>
      </c>
      <c r="L167" s="4" t="e">
        <f>FIND("Status",A167,K167)</f>
        <v>#VALUE!</v>
      </c>
      <c r="M167" s="4" t="e">
        <f>TRIM(CLEAN(MID(A167,K167,L167-K167)))</f>
        <v>#VALUE!</v>
      </c>
      <c r="N167" s="4" t="e">
        <f>FIND("Patent #",A167)+LEN("Patent #")</f>
        <v>#VALUE!</v>
      </c>
      <c r="O167" s="4" t="e">
        <f>FIND("Filing or 371 (c) date",A167)</f>
        <v>#VALUE!</v>
      </c>
      <c r="P167" s="4" t="e">
        <f>MID(A167,N167,O167-N167)</f>
        <v>#VALUE!</v>
      </c>
      <c r="Q167" s="4" t="e">
        <f t="shared" si="39"/>
        <v>#VALUE!</v>
      </c>
      <c r="R167" s="4" t="e">
        <f>CLEAN(SUBSTITUTE(MID(P167,1,FIND("open",P167)-1)," ",""))</f>
        <v>#VALUE!</v>
      </c>
      <c r="S167" s="4" t="e">
        <f>FIND("open_in_new",P167)+LEN("open_in_new")</f>
        <v>#VALUE!</v>
      </c>
      <c r="T167" s="4" t="e">
        <f>FIND("-",P167,S167)</f>
        <v>#VALUE!</v>
      </c>
      <c r="U167" s="4" t="e">
        <f>CLEAN(SUBSTITUTE(MID(P167,S167,T167-S167)," ",""))</f>
        <v>#VALUE!</v>
      </c>
      <c r="V167" s="4" t="e">
        <f>RIGHT(CLEAN(SUBSTITUTE(P167," ","")),10)</f>
        <v>#VALUE!</v>
      </c>
      <c r="W167" s="4" t="e">
        <f>FIND("Status",A167,K167)+LEN("Status")</f>
        <v>#VALUE!</v>
      </c>
      <c r="X167" s="4" t="e">
        <f>FIND("Application Data 
Documents &amp; Transactions",A167)</f>
        <v>#VALUE!</v>
      </c>
      <c r="Y167" s="4" t="e">
        <f>MID(A167,W167,(X167-11)-W167)</f>
        <v>#VALUE!</v>
      </c>
      <c r="Z167" s="4" t="e">
        <f t="shared" si="36"/>
        <v>#VALUE!</v>
      </c>
      <c r="AA167" s="4" t="e">
        <f>FIND("Earliest publication #",A167)+LEN("Earliest publication #
")</f>
        <v>#VALUE!</v>
      </c>
      <c r="AB167" s="4" t="e">
        <f>FIND("Earliest publication date",A167,AA167)</f>
        <v>#VALUE!</v>
      </c>
      <c r="AC167" s="4" t="e">
        <f>CLEAN(TRIM(MID(A167,AA167,AB167-AA167)))</f>
        <v>#VALUE!</v>
      </c>
      <c r="AD167" s="4" t="e">
        <f t="shared" si="37"/>
        <v>#VALUE!</v>
      </c>
      <c r="AE167" s="4" t="e">
        <f>FIND("Earliest publication date",A167,AA167)+LEN("Earliest publication date")</f>
        <v>#VALUE!</v>
      </c>
      <c r="AF167" s="4" t="e">
        <f>FIND("Assignee for publication",A167)</f>
        <v>#VALUE!</v>
      </c>
      <c r="AG167" s="4" t="e">
        <f>CLEAN(SUBSTITUTE(MID(A167,AE167,AF167-AE167)," ",""))</f>
        <v>#VALUE!</v>
      </c>
      <c r="AH167" s="4" t="e">
        <f>FIND("Entity status",A167)+LEN("Entity status")</f>
        <v>#VALUE!</v>
      </c>
      <c r="AI167" s="4" t="e">
        <f>FIND("Earliest publication #",A167,AH167)</f>
        <v>#VALUE!</v>
      </c>
      <c r="AJ167" s="4" t="e">
        <f>CLEAN(TRIM(MID(A167,AH167,AI167-AH167)))</f>
        <v>#VALUE!</v>
      </c>
      <c r="AK167" s="4" t="e">
        <f>FIND("Applicants",A167)+LEN("Applicants")</f>
        <v>#VALUE!</v>
      </c>
      <c r="AL167" s="4" t="e">
        <f>FIND("United States Patent and Trademark Office 
United States Patent and Trademark Office 
 Browse By Topic",A167,AK167)</f>
        <v>#VALUE!</v>
      </c>
      <c r="AM167" s="4" t="e">
        <f>TRIM(CLEAN(MID(A167,AK167,AL167-AK167)))</f>
        <v>#VALUE!</v>
      </c>
      <c r="AN167" s="4" t="e">
        <f>FIND("Assignee for publication",A167)+LEN("Assignee for publication")</f>
        <v>#VALUE!</v>
      </c>
      <c r="AO167" s="4" t="e">
        <f>FIND("Confirmation #",A167,AN167)</f>
        <v>#VALUE!</v>
      </c>
      <c r="AP167" s="4" t="e">
        <f>MID(A167,AN167,AO167-AN167)</f>
        <v>#VALUE!</v>
      </c>
      <c r="AQ167" s="4" t="e">
        <f>FIND("Inventors",A167)+LEN("Inventors")</f>
        <v>#VALUE!</v>
      </c>
      <c r="AR167" s="4" t="e">
        <f>FIND("Applicants",A167,AQ167)</f>
        <v>#VALUE!</v>
      </c>
      <c r="AS167" s="4" t="e">
        <f>FIND("Show all inventors",A167)</f>
        <v>#VALUE!</v>
      </c>
      <c r="AT167" s="4" t="str">
        <f>IFERROR(MID(A167,AS167,24),"")</f>
        <v/>
      </c>
      <c r="AU167" s="7" t="e">
        <f>CLEAN(TRIM(MID(A167,AQ167,AR167-AQ167)))</f>
        <v>#VALUE!</v>
      </c>
      <c r="BJ167" s="4">
        <f t="shared" si="40"/>
        <v>0</v>
      </c>
      <c r="BK167" s="4" t="str">
        <f t="shared" si="41"/>
        <v/>
      </c>
      <c r="BL167" s="4" t="e">
        <f t="shared" si="42"/>
        <v>#VALUE!</v>
      </c>
      <c r="BM167" s="4" t="e">
        <f t="shared" si="43"/>
        <v>#VALUE!</v>
      </c>
      <c r="BN167" s="7" t="e">
        <f t="shared" si="44"/>
        <v>#VALUE!</v>
      </c>
      <c r="BO167" s="4" t="e">
        <f t="shared" si="45"/>
        <v>#VALUE!</v>
      </c>
      <c r="BP167" s="4" t="e">
        <f t="shared" si="46"/>
        <v>#VALUE!</v>
      </c>
      <c r="BQ167" s="7" t="e">
        <f t="shared" si="47"/>
        <v>#VALUE!</v>
      </c>
    </row>
    <row r="168" spans="1:69" ht="15" customHeight="1" x14ac:dyDescent="0.3">
      <c r="A168" s="5"/>
      <c r="B168" s="5"/>
      <c r="C168" s="5"/>
      <c r="D168" s="5"/>
      <c r="F168" s="6" t="s">
        <v>17</v>
      </c>
      <c r="G168" s="4" t="e">
        <f t="shared" si="48"/>
        <v>#VALUE!</v>
      </c>
      <c r="H168" s="4" t="e">
        <f t="shared" si="49"/>
        <v>#VALUE!</v>
      </c>
      <c r="I168" s="4" t="str">
        <f t="shared" si="38"/>
        <v/>
      </c>
      <c r="J168" s="4" t="e">
        <f>CLEAN(SUBSTITUTE(MID(A168,G168,H168-G168)," ",""))</f>
        <v>#VALUE!</v>
      </c>
      <c r="K168" s="4" t="e">
        <f>FIND("Filing or 371 (c) date",A168)+LEN("Filing or 371 (c) date")</f>
        <v>#VALUE!</v>
      </c>
      <c r="L168" s="4" t="e">
        <f>FIND("Status",A168,K168)</f>
        <v>#VALUE!</v>
      </c>
      <c r="M168" s="4" t="e">
        <f>TRIM(CLEAN(MID(A168,K168,L168-K168)))</f>
        <v>#VALUE!</v>
      </c>
      <c r="N168" s="4" t="e">
        <f>FIND("Patent #",A168)+LEN("Patent #")</f>
        <v>#VALUE!</v>
      </c>
      <c r="O168" s="4" t="e">
        <f>FIND("Filing or 371 (c) date",A168)</f>
        <v>#VALUE!</v>
      </c>
      <c r="P168" s="4" t="e">
        <f>MID(A168,N168,O168-N168)</f>
        <v>#VALUE!</v>
      </c>
      <c r="Q168" s="4" t="e">
        <f t="shared" si="39"/>
        <v>#VALUE!</v>
      </c>
      <c r="R168" s="4" t="e">
        <f>CLEAN(SUBSTITUTE(MID(P168,1,FIND("open",P168)-1)," ",""))</f>
        <v>#VALUE!</v>
      </c>
      <c r="S168" s="4" t="e">
        <f>FIND("open_in_new",P168)+LEN("open_in_new")</f>
        <v>#VALUE!</v>
      </c>
      <c r="T168" s="4" t="e">
        <f>FIND("-",P168,S168)</f>
        <v>#VALUE!</v>
      </c>
      <c r="U168" s="4" t="e">
        <f>CLEAN(SUBSTITUTE(MID(P168,S168,T168-S168)," ",""))</f>
        <v>#VALUE!</v>
      </c>
      <c r="V168" s="4" t="e">
        <f>RIGHT(CLEAN(SUBSTITUTE(P168," ","")),10)</f>
        <v>#VALUE!</v>
      </c>
      <c r="W168" s="4" t="e">
        <f>FIND("Status",A168,K168)+LEN("Status")</f>
        <v>#VALUE!</v>
      </c>
      <c r="X168" s="4" t="e">
        <f>FIND("Application Data 
Documents &amp; Transactions",A168)</f>
        <v>#VALUE!</v>
      </c>
      <c r="Y168" s="4" t="e">
        <f>MID(A168,W168,(X168-11)-W168)</f>
        <v>#VALUE!</v>
      </c>
      <c r="Z168" s="4" t="e">
        <f t="shared" si="36"/>
        <v>#VALUE!</v>
      </c>
      <c r="AA168" s="4" t="e">
        <f>FIND("Earliest publication #",A168)+LEN("Earliest publication #
")</f>
        <v>#VALUE!</v>
      </c>
      <c r="AB168" s="4" t="e">
        <f>FIND("Earliest publication date",A168,AA168)</f>
        <v>#VALUE!</v>
      </c>
      <c r="AC168" s="4" t="e">
        <f>CLEAN(TRIM(MID(A168,AA168,AB168-AA168)))</f>
        <v>#VALUE!</v>
      </c>
      <c r="AD168" s="4" t="e">
        <f t="shared" si="37"/>
        <v>#VALUE!</v>
      </c>
      <c r="AE168" s="4" t="e">
        <f>FIND("Earliest publication date",A168,AA168)+LEN("Earliest publication date")</f>
        <v>#VALUE!</v>
      </c>
      <c r="AF168" s="4" t="e">
        <f>FIND("Assignee for publication",A168)</f>
        <v>#VALUE!</v>
      </c>
      <c r="AG168" s="4" t="e">
        <f>CLEAN(SUBSTITUTE(MID(A168,AE168,AF168-AE168)," ",""))</f>
        <v>#VALUE!</v>
      </c>
      <c r="AH168" s="4" t="e">
        <f>FIND("Entity status",A168)+LEN("Entity status")</f>
        <v>#VALUE!</v>
      </c>
      <c r="AI168" s="4" t="e">
        <f>FIND("Earliest publication #",A168,AH168)</f>
        <v>#VALUE!</v>
      </c>
      <c r="AJ168" s="4" t="e">
        <f>CLEAN(TRIM(MID(A168,AH168,AI168-AH168)))</f>
        <v>#VALUE!</v>
      </c>
      <c r="AK168" s="4" t="e">
        <f>FIND("Applicants",A168)+LEN("Applicants")</f>
        <v>#VALUE!</v>
      </c>
      <c r="AL168" s="4" t="e">
        <f>FIND("United States Patent and Trademark Office 
United States Patent and Trademark Office 
 Browse By Topic",A168,AK168)</f>
        <v>#VALUE!</v>
      </c>
      <c r="AM168" s="4" t="e">
        <f>TRIM(CLEAN(MID(A168,AK168,AL168-AK168)))</f>
        <v>#VALUE!</v>
      </c>
      <c r="AN168" s="4" t="e">
        <f>FIND("Assignee for publication",A168)+LEN("Assignee for publication")</f>
        <v>#VALUE!</v>
      </c>
      <c r="AO168" s="4" t="e">
        <f>FIND("Confirmation #",A168,AN168)</f>
        <v>#VALUE!</v>
      </c>
      <c r="AP168" s="4" t="e">
        <f>MID(A168,AN168,AO168-AN168)</f>
        <v>#VALUE!</v>
      </c>
      <c r="AQ168" s="4" t="e">
        <f>FIND("Inventors",A168)+LEN("Inventors")</f>
        <v>#VALUE!</v>
      </c>
      <c r="AR168" s="4" t="e">
        <f>FIND("Applicants",A168,AQ168)</f>
        <v>#VALUE!</v>
      </c>
      <c r="AS168" s="4" t="e">
        <f>FIND("Show all inventors",A168)</f>
        <v>#VALUE!</v>
      </c>
      <c r="AT168" s="4" t="str">
        <f>IFERROR(MID(A168,AS168,24),"")</f>
        <v/>
      </c>
      <c r="AU168" s="7" t="e">
        <f>CLEAN(TRIM(MID(A168,AQ168,AR168-AQ168)))</f>
        <v>#VALUE!</v>
      </c>
      <c r="BJ168" s="4">
        <f t="shared" si="40"/>
        <v>0</v>
      </c>
      <c r="BK168" s="4" t="str">
        <f t="shared" si="41"/>
        <v/>
      </c>
      <c r="BL168" s="4" t="e">
        <f t="shared" si="42"/>
        <v>#VALUE!</v>
      </c>
      <c r="BM168" s="4" t="e">
        <f t="shared" si="43"/>
        <v>#VALUE!</v>
      </c>
      <c r="BN168" s="7" t="e">
        <f t="shared" si="44"/>
        <v>#VALUE!</v>
      </c>
      <c r="BO168" s="4" t="e">
        <f t="shared" si="45"/>
        <v>#VALUE!</v>
      </c>
      <c r="BP168" s="4" t="e">
        <f t="shared" si="46"/>
        <v>#VALUE!</v>
      </c>
      <c r="BQ168" s="7" t="e">
        <f t="shared" si="47"/>
        <v>#VALUE!</v>
      </c>
    </row>
    <row r="169" spans="1:69" ht="15" customHeight="1" x14ac:dyDescent="0.3">
      <c r="A169" s="5"/>
      <c r="B169" s="5"/>
      <c r="C169" s="5"/>
      <c r="D169" s="5"/>
      <c r="F169" s="6" t="s">
        <v>17</v>
      </c>
      <c r="G169" s="4" t="e">
        <f t="shared" si="48"/>
        <v>#VALUE!</v>
      </c>
      <c r="H169" s="4" t="e">
        <f t="shared" si="49"/>
        <v>#VALUE!</v>
      </c>
      <c r="I169" s="4" t="str">
        <f t="shared" si="38"/>
        <v/>
      </c>
      <c r="J169" s="4" t="e">
        <f>CLEAN(SUBSTITUTE(MID(A169,G169,H169-G169)," ",""))</f>
        <v>#VALUE!</v>
      </c>
      <c r="K169" s="4" t="e">
        <f>FIND("Filing or 371 (c) date",A169)+LEN("Filing or 371 (c) date")</f>
        <v>#VALUE!</v>
      </c>
      <c r="L169" s="4" t="e">
        <f>FIND("Status",A169,K169)</f>
        <v>#VALUE!</v>
      </c>
      <c r="M169" s="4" t="e">
        <f>TRIM(CLEAN(MID(A169,K169,L169-K169)))</f>
        <v>#VALUE!</v>
      </c>
      <c r="N169" s="4" t="e">
        <f>FIND("Patent #",A169)+LEN("Patent #")</f>
        <v>#VALUE!</v>
      </c>
      <c r="O169" s="4" t="e">
        <f>FIND("Filing or 371 (c) date",A169)</f>
        <v>#VALUE!</v>
      </c>
      <c r="P169" s="4" t="e">
        <f>MID(A169,N169,O169-N169)</f>
        <v>#VALUE!</v>
      </c>
      <c r="Q169" s="4" t="e">
        <f t="shared" si="39"/>
        <v>#VALUE!</v>
      </c>
      <c r="R169" s="4" t="e">
        <f>CLEAN(SUBSTITUTE(MID(P169,1,FIND("open",P169)-1)," ",""))</f>
        <v>#VALUE!</v>
      </c>
      <c r="S169" s="4" t="e">
        <f>FIND("open_in_new",P169)+LEN("open_in_new")</f>
        <v>#VALUE!</v>
      </c>
      <c r="T169" s="4" t="e">
        <f>FIND("-",P169,S169)</f>
        <v>#VALUE!</v>
      </c>
      <c r="U169" s="4" t="e">
        <f>CLEAN(SUBSTITUTE(MID(P169,S169,T169-S169)," ",""))</f>
        <v>#VALUE!</v>
      </c>
      <c r="V169" s="4" t="e">
        <f>RIGHT(CLEAN(SUBSTITUTE(P169," ","")),10)</f>
        <v>#VALUE!</v>
      </c>
      <c r="W169" s="4" t="e">
        <f>FIND("Status",A169,K169)+LEN("Status")</f>
        <v>#VALUE!</v>
      </c>
      <c r="X169" s="4" t="e">
        <f>FIND("Application Data 
Documents &amp; Transactions",A169)</f>
        <v>#VALUE!</v>
      </c>
      <c r="Y169" s="4" t="e">
        <f>MID(A169,W169,(X169-11)-W169)</f>
        <v>#VALUE!</v>
      </c>
      <c r="Z169" s="4" t="e">
        <f t="shared" si="36"/>
        <v>#VALUE!</v>
      </c>
      <c r="AA169" s="4" t="e">
        <f>FIND("Earliest publication #",A169)+LEN("Earliest publication #
")</f>
        <v>#VALUE!</v>
      </c>
      <c r="AB169" s="4" t="e">
        <f>FIND("Earliest publication date",A169,AA169)</f>
        <v>#VALUE!</v>
      </c>
      <c r="AC169" s="4" t="e">
        <f>CLEAN(TRIM(MID(A169,AA169,AB169-AA169)))</f>
        <v>#VALUE!</v>
      </c>
      <c r="AD169" s="4" t="e">
        <f t="shared" si="37"/>
        <v>#VALUE!</v>
      </c>
      <c r="AE169" s="4" t="e">
        <f>FIND("Earliest publication date",A169,AA169)+LEN("Earliest publication date")</f>
        <v>#VALUE!</v>
      </c>
      <c r="AF169" s="4" t="e">
        <f>FIND("Assignee for publication",A169)</f>
        <v>#VALUE!</v>
      </c>
      <c r="AG169" s="4" t="e">
        <f>CLEAN(SUBSTITUTE(MID(A169,AE169,AF169-AE169)," ",""))</f>
        <v>#VALUE!</v>
      </c>
      <c r="AH169" s="4" t="e">
        <f>FIND("Entity status",A169)+LEN("Entity status")</f>
        <v>#VALUE!</v>
      </c>
      <c r="AI169" s="4" t="e">
        <f>FIND("Earliest publication #",A169,AH169)</f>
        <v>#VALUE!</v>
      </c>
      <c r="AJ169" s="4" t="e">
        <f>CLEAN(TRIM(MID(A169,AH169,AI169-AH169)))</f>
        <v>#VALUE!</v>
      </c>
      <c r="AK169" s="4" t="e">
        <f>FIND("Applicants",A169)+LEN("Applicants")</f>
        <v>#VALUE!</v>
      </c>
      <c r="AL169" s="4" t="e">
        <f>FIND("United States Patent and Trademark Office 
United States Patent and Trademark Office 
 Browse By Topic",A169,AK169)</f>
        <v>#VALUE!</v>
      </c>
      <c r="AM169" s="4" t="e">
        <f>TRIM(CLEAN(MID(A169,AK169,AL169-AK169)))</f>
        <v>#VALUE!</v>
      </c>
      <c r="AN169" s="4" t="e">
        <f>FIND("Assignee for publication",A169)+LEN("Assignee for publication")</f>
        <v>#VALUE!</v>
      </c>
      <c r="AO169" s="4" t="e">
        <f>FIND("Confirmation #",A169,AN169)</f>
        <v>#VALUE!</v>
      </c>
      <c r="AP169" s="4" t="e">
        <f>MID(A169,AN169,AO169-AN169)</f>
        <v>#VALUE!</v>
      </c>
      <c r="AQ169" s="4" t="e">
        <f>FIND("Inventors",A169)+LEN("Inventors")</f>
        <v>#VALUE!</v>
      </c>
      <c r="AR169" s="4" t="e">
        <f>FIND("Applicants",A169,AQ169)</f>
        <v>#VALUE!</v>
      </c>
      <c r="AS169" s="4" t="e">
        <f>FIND("Show all inventors",A169)</f>
        <v>#VALUE!</v>
      </c>
      <c r="AT169" s="4" t="str">
        <f>IFERROR(MID(A169,AS169,24),"")</f>
        <v/>
      </c>
      <c r="AU169" s="7" t="e">
        <f>CLEAN(TRIM(MID(A169,AQ169,AR169-AQ169)))</f>
        <v>#VALUE!</v>
      </c>
      <c r="BJ169" s="4">
        <f t="shared" si="40"/>
        <v>0</v>
      </c>
      <c r="BK169" s="4" t="str">
        <f t="shared" si="41"/>
        <v/>
      </c>
      <c r="BL169" s="4" t="e">
        <f t="shared" si="42"/>
        <v>#VALUE!</v>
      </c>
      <c r="BM169" s="4" t="e">
        <f t="shared" si="43"/>
        <v>#VALUE!</v>
      </c>
      <c r="BN169" s="7" t="e">
        <f t="shared" si="44"/>
        <v>#VALUE!</v>
      </c>
      <c r="BO169" s="4" t="e">
        <f t="shared" si="45"/>
        <v>#VALUE!</v>
      </c>
      <c r="BP169" s="4" t="e">
        <f t="shared" si="46"/>
        <v>#VALUE!</v>
      </c>
      <c r="BQ169" s="7" t="e">
        <f t="shared" si="47"/>
        <v>#VALUE!</v>
      </c>
    </row>
    <row r="170" spans="1:69" ht="15" customHeight="1" x14ac:dyDescent="0.3">
      <c r="A170" s="5"/>
      <c r="B170" s="5"/>
      <c r="C170" s="5"/>
      <c r="D170" s="5"/>
      <c r="F170" s="6" t="s">
        <v>17</v>
      </c>
      <c r="G170" s="4" t="e">
        <f t="shared" si="48"/>
        <v>#VALUE!</v>
      </c>
      <c r="H170" s="4" t="e">
        <f t="shared" si="49"/>
        <v>#VALUE!</v>
      </c>
      <c r="I170" s="4" t="str">
        <f t="shared" si="38"/>
        <v/>
      </c>
      <c r="J170" s="4" t="e">
        <f>CLEAN(SUBSTITUTE(MID(A170,G170,H170-G170)," ",""))</f>
        <v>#VALUE!</v>
      </c>
      <c r="K170" s="4" t="e">
        <f>FIND("Filing or 371 (c) date",A170)+LEN("Filing or 371 (c) date")</f>
        <v>#VALUE!</v>
      </c>
      <c r="L170" s="4" t="e">
        <f>FIND("Status",A170,K170)</f>
        <v>#VALUE!</v>
      </c>
      <c r="M170" s="4" t="e">
        <f>TRIM(CLEAN(MID(A170,K170,L170-K170)))</f>
        <v>#VALUE!</v>
      </c>
      <c r="N170" s="4" t="e">
        <f>FIND("Patent #",A170)+LEN("Patent #")</f>
        <v>#VALUE!</v>
      </c>
      <c r="O170" s="4" t="e">
        <f>FIND("Filing or 371 (c) date",A170)</f>
        <v>#VALUE!</v>
      </c>
      <c r="P170" s="4" t="e">
        <f>MID(A170,N170,O170-N170)</f>
        <v>#VALUE!</v>
      </c>
      <c r="Q170" s="4" t="e">
        <f t="shared" si="39"/>
        <v>#VALUE!</v>
      </c>
      <c r="R170" s="4" t="e">
        <f>CLEAN(SUBSTITUTE(MID(P170,1,FIND("open",P170)-1)," ",""))</f>
        <v>#VALUE!</v>
      </c>
      <c r="S170" s="4" t="e">
        <f>FIND("open_in_new",P170)+LEN("open_in_new")</f>
        <v>#VALUE!</v>
      </c>
      <c r="T170" s="4" t="e">
        <f>FIND("-",P170,S170)</f>
        <v>#VALUE!</v>
      </c>
      <c r="U170" s="4" t="e">
        <f>CLEAN(SUBSTITUTE(MID(P170,S170,T170-S170)," ",""))</f>
        <v>#VALUE!</v>
      </c>
      <c r="V170" s="4" t="e">
        <f>RIGHT(CLEAN(SUBSTITUTE(P170," ","")),10)</f>
        <v>#VALUE!</v>
      </c>
      <c r="W170" s="4" t="e">
        <f>FIND("Status",A170,K170)+LEN("Status")</f>
        <v>#VALUE!</v>
      </c>
      <c r="X170" s="4" t="e">
        <f>FIND("Application Data 
Documents &amp; Transactions",A170)</f>
        <v>#VALUE!</v>
      </c>
      <c r="Y170" s="4" t="e">
        <f>MID(A170,W170,(X170-11)-W170)</f>
        <v>#VALUE!</v>
      </c>
      <c r="Z170" s="4" t="e">
        <f t="shared" si="36"/>
        <v>#VALUE!</v>
      </c>
      <c r="AA170" s="4" t="e">
        <f>FIND("Earliest publication #",A170)+LEN("Earliest publication #
")</f>
        <v>#VALUE!</v>
      </c>
      <c r="AB170" s="4" t="e">
        <f>FIND("Earliest publication date",A170,AA170)</f>
        <v>#VALUE!</v>
      </c>
      <c r="AC170" s="4" t="e">
        <f>CLEAN(TRIM(MID(A170,AA170,AB170-AA170)))</f>
        <v>#VALUE!</v>
      </c>
      <c r="AD170" s="4" t="e">
        <f t="shared" si="37"/>
        <v>#VALUE!</v>
      </c>
      <c r="AE170" s="4" t="e">
        <f>FIND("Earliest publication date",A170,AA170)+LEN("Earliest publication date")</f>
        <v>#VALUE!</v>
      </c>
      <c r="AF170" s="4" t="e">
        <f>FIND("Assignee for publication",A170)</f>
        <v>#VALUE!</v>
      </c>
      <c r="AG170" s="4" t="e">
        <f>CLEAN(SUBSTITUTE(MID(A170,AE170,AF170-AE170)," ",""))</f>
        <v>#VALUE!</v>
      </c>
      <c r="AH170" s="4" t="e">
        <f>FIND("Entity status",A170)+LEN("Entity status")</f>
        <v>#VALUE!</v>
      </c>
      <c r="AI170" s="4" t="e">
        <f>FIND("Earliest publication #",A170,AH170)</f>
        <v>#VALUE!</v>
      </c>
      <c r="AJ170" s="4" t="e">
        <f>CLEAN(TRIM(MID(A170,AH170,AI170-AH170)))</f>
        <v>#VALUE!</v>
      </c>
      <c r="AK170" s="4" t="e">
        <f>FIND("Applicants",A170)+LEN("Applicants")</f>
        <v>#VALUE!</v>
      </c>
      <c r="AL170" s="4" t="e">
        <f>FIND("United States Patent and Trademark Office 
United States Patent and Trademark Office 
 Browse By Topic",A170,AK170)</f>
        <v>#VALUE!</v>
      </c>
      <c r="AM170" s="4" t="e">
        <f>TRIM(CLEAN(MID(A170,AK170,AL170-AK170)))</f>
        <v>#VALUE!</v>
      </c>
      <c r="AN170" s="4" t="e">
        <f>FIND("Assignee for publication",A170)+LEN("Assignee for publication")</f>
        <v>#VALUE!</v>
      </c>
      <c r="AO170" s="4" t="e">
        <f>FIND("Confirmation #",A170,AN170)</f>
        <v>#VALUE!</v>
      </c>
      <c r="AP170" s="4" t="e">
        <f>MID(A170,AN170,AO170-AN170)</f>
        <v>#VALUE!</v>
      </c>
      <c r="AQ170" s="4" t="e">
        <f>FIND("Inventors",A170)+LEN("Inventors")</f>
        <v>#VALUE!</v>
      </c>
      <c r="AR170" s="4" t="e">
        <f>FIND("Applicants",A170,AQ170)</f>
        <v>#VALUE!</v>
      </c>
      <c r="AS170" s="4" t="e">
        <f>FIND("Show all inventors",A170)</f>
        <v>#VALUE!</v>
      </c>
      <c r="AT170" s="4" t="str">
        <f>IFERROR(MID(A170,AS170,24),"")</f>
        <v/>
      </c>
      <c r="AU170" s="7" t="e">
        <f>CLEAN(TRIM(MID(A170,AQ170,AR170-AQ170)))</f>
        <v>#VALUE!</v>
      </c>
      <c r="BJ170" s="4">
        <f t="shared" si="40"/>
        <v>0</v>
      </c>
      <c r="BK170" s="4" t="str">
        <f t="shared" si="41"/>
        <v/>
      </c>
      <c r="BL170" s="4" t="e">
        <f t="shared" si="42"/>
        <v>#VALUE!</v>
      </c>
      <c r="BM170" s="4" t="e">
        <f t="shared" si="43"/>
        <v>#VALUE!</v>
      </c>
      <c r="BN170" s="7" t="e">
        <f t="shared" si="44"/>
        <v>#VALUE!</v>
      </c>
      <c r="BO170" s="4" t="e">
        <f t="shared" si="45"/>
        <v>#VALUE!</v>
      </c>
      <c r="BP170" s="4" t="e">
        <f t="shared" si="46"/>
        <v>#VALUE!</v>
      </c>
      <c r="BQ170" s="7" t="e">
        <f t="shared" si="47"/>
        <v>#VALUE!</v>
      </c>
    </row>
    <row r="171" spans="1:69" ht="15" customHeight="1" x14ac:dyDescent="0.3">
      <c r="A171" s="5"/>
      <c r="B171" s="5"/>
      <c r="C171" s="5"/>
      <c r="D171" s="5"/>
      <c r="F171" s="6" t="s">
        <v>17</v>
      </c>
      <c r="G171" s="4" t="e">
        <f t="shared" si="48"/>
        <v>#VALUE!</v>
      </c>
      <c r="H171" s="4" t="e">
        <f t="shared" si="49"/>
        <v>#VALUE!</v>
      </c>
      <c r="I171" s="4" t="str">
        <f t="shared" si="38"/>
        <v/>
      </c>
      <c r="J171" s="4" t="e">
        <f>CLEAN(SUBSTITUTE(MID(A171,G171,H171-G171)," ",""))</f>
        <v>#VALUE!</v>
      </c>
      <c r="K171" s="4" t="e">
        <f>FIND("Filing or 371 (c) date",A171)+LEN("Filing or 371 (c) date")</f>
        <v>#VALUE!</v>
      </c>
      <c r="L171" s="4" t="e">
        <f>FIND("Status",A171,K171)</f>
        <v>#VALUE!</v>
      </c>
      <c r="M171" s="4" t="e">
        <f>TRIM(CLEAN(MID(A171,K171,L171-K171)))</f>
        <v>#VALUE!</v>
      </c>
      <c r="N171" s="4" t="e">
        <f>FIND("Patent #",A171)+LEN("Patent #")</f>
        <v>#VALUE!</v>
      </c>
      <c r="O171" s="4" t="e">
        <f>FIND("Filing or 371 (c) date",A171)</f>
        <v>#VALUE!</v>
      </c>
      <c r="P171" s="4" t="e">
        <f>MID(A171,N171,O171-N171)</f>
        <v>#VALUE!</v>
      </c>
      <c r="Q171" s="4" t="e">
        <f t="shared" si="39"/>
        <v>#VALUE!</v>
      </c>
      <c r="R171" s="4" t="e">
        <f>CLEAN(SUBSTITUTE(MID(P171,1,FIND("open",P171)-1)," ",""))</f>
        <v>#VALUE!</v>
      </c>
      <c r="S171" s="4" t="e">
        <f>FIND("open_in_new",P171)+LEN("open_in_new")</f>
        <v>#VALUE!</v>
      </c>
      <c r="T171" s="4" t="e">
        <f>FIND("-",P171,S171)</f>
        <v>#VALUE!</v>
      </c>
      <c r="U171" s="4" t="e">
        <f>CLEAN(SUBSTITUTE(MID(P171,S171,T171-S171)," ",""))</f>
        <v>#VALUE!</v>
      </c>
      <c r="V171" s="4" t="e">
        <f>RIGHT(CLEAN(SUBSTITUTE(P171," ","")),10)</f>
        <v>#VALUE!</v>
      </c>
      <c r="W171" s="4" t="e">
        <f>FIND("Status",A171,K171)+LEN("Status")</f>
        <v>#VALUE!</v>
      </c>
      <c r="X171" s="4" t="e">
        <f>FIND("Application Data 
Documents &amp; Transactions",A171)</f>
        <v>#VALUE!</v>
      </c>
      <c r="Y171" s="4" t="e">
        <f>MID(A171,W171,(X171-11)-W171)</f>
        <v>#VALUE!</v>
      </c>
      <c r="Z171" s="4" t="e">
        <f t="shared" si="36"/>
        <v>#VALUE!</v>
      </c>
      <c r="AA171" s="4" t="e">
        <f>FIND("Earliest publication #",A171)+LEN("Earliest publication #
")</f>
        <v>#VALUE!</v>
      </c>
      <c r="AB171" s="4" t="e">
        <f>FIND("Earliest publication date",A171,AA171)</f>
        <v>#VALUE!</v>
      </c>
      <c r="AC171" s="4" t="e">
        <f>CLEAN(TRIM(MID(A171,AA171,AB171-AA171)))</f>
        <v>#VALUE!</v>
      </c>
      <c r="AD171" s="4" t="e">
        <f t="shared" si="37"/>
        <v>#VALUE!</v>
      </c>
      <c r="AE171" s="4" t="e">
        <f>FIND("Earliest publication date",A171,AA171)+LEN("Earliest publication date")</f>
        <v>#VALUE!</v>
      </c>
      <c r="AF171" s="4" t="e">
        <f>FIND("Assignee for publication",A171)</f>
        <v>#VALUE!</v>
      </c>
      <c r="AG171" s="4" t="e">
        <f>CLEAN(SUBSTITUTE(MID(A171,AE171,AF171-AE171)," ",""))</f>
        <v>#VALUE!</v>
      </c>
      <c r="AH171" s="4" t="e">
        <f>FIND("Entity status",A171)+LEN("Entity status")</f>
        <v>#VALUE!</v>
      </c>
      <c r="AI171" s="4" t="e">
        <f>FIND("Earliest publication #",A171,AH171)</f>
        <v>#VALUE!</v>
      </c>
      <c r="AJ171" s="4" t="e">
        <f>CLEAN(TRIM(MID(A171,AH171,AI171-AH171)))</f>
        <v>#VALUE!</v>
      </c>
      <c r="AK171" s="4" t="e">
        <f>FIND("Applicants",A171)+LEN("Applicants")</f>
        <v>#VALUE!</v>
      </c>
      <c r="AL171" s="4" t="e">
        <f>FIND("United States Patent and Trademark Office 
United States Patent and Trademark Office 
 Browse By Topic",A171,AK171)</f>
        <v>#VALUE!</v>
      </c>
      <c r="AM171" s="4" t="e">
        <f>TRIM(CLEAN(MID(A171,AK171,AL171-AK171)))</f>
        <v>#VALUE!</v>
      </c>
      <c r="AN171" s="4" t="e">
        <f>FIND("Assignee for publication",A171)+LEN("Assignee for publication")</f>
        <v>#VALUE!</v>
      </c>
      <c r="AO171" s="4" t="e">
        <f>FIND("Confirmation #",A171,AN171)</f>
        <v>#VALUE!</v>
      </c>
      <c r="AP171" s="4" t="e">
        <f>MID(A171,AN171,AO171-AN171)</f>
        <v>#VALUE!</v>
      </c>
      <c r="AQ171" s="4" t="e">
        <f>FIND("Inventors",A171)+LEN("Inventors")</f>
        <v>#VALUE!</v>
      </c>
      <c r="AR171" s="4" t="e">
        <f>FIND("Applicants",A171,AQ171)</f>
        <v>#VALUE!</v>
      </c>
      <c r="AS171" s="4" t="e">
        <f>FIND("Show all inventors",A171)</f>
        <v>#VALUE!</v>
      </c>
      <c r="AT171" s="4" t="str">
        <f>IFERROR(MID(A171,AS171,24),"")</f>
        <v/>
      </c>
      <c r="AU171" s="7" t="e">
        <f>CLEAN(TRIM(MID(A171,AQ171,AR171-AQ171)))</f>
        <v>#VALUE!</v>
      </c>
      <c r="BJ171" s="4">
        <f t="shared" si="40"/>
        <v>0</v>
      </c>
      <c r="BK171" s="4" t="str">
        <f t="shared" si="41"/>
        <v/>
      </c>
      <c r="BL171" s="4" t="e">
        <f t="shared" si="42"/>
        <v>#VALUE!</v>
      </c>
      <c r="BM171" s="4" t="e">
        <f t="shared" si="43"/>
        <v>#VALUE!</v>
      </c>
      <c r="BN171" s="7" t="e">
        <f t="shared" si="44"/>
        <v>#VALUE!</v>
      </c>
      <c r="BO171" s="4" t="e">
        <f t="shared" si="45"/>
        <v>#VALUE!</v>
      </c>
      <c r="BP171" s="4" t="e">
        <f t="shared" si="46"/>
        <v>#VALUE!</v>
      </c>
      <c r="BQ171" s="7" t="e">
        <f t="shared" si="47"/>
        <v>#VALUE!</v>
      </c>
    </row>
    <row r="172" spans="1:69" ht="15" customHeight="1" x14ac:dyDescent="0.3">
      <c r="A172" s="5"/>
      <c r="B172" s="5"/>
      <c r="C172" s="5"/>
      <c r="D172" s="5"/>
      <c r="F172" s="6" t="s">
        <v>17</v>
      </c>
      <c r="G172" s="4" t="e">
        <f t="shared" si="48"/>
        <v>#VALUE!</v>
      </c>
      <c r="H172" s="4" t="e">
        <f t="shared" si="49"/>
        <v>#VALUE!</v>
      </c>
      <c r="I172" s="4" t="str">
        <f t="shared" si="38"/>
        <v/>
      </c>
      <c r="J172" s="4" t="e">
        <f>CLEAN(SUBSTITUTE(MID(A172,G172,H172-G172)," ",""))</f>
        <v>#VALUE!</v>
      </c>
      <c r="K172" s="4" t="e">
        <f>FIND("Filing or 371 (c) date",A172)+LEN("Filing or 371 (c) date")</f>
        <v>#VALUE!</v>
      </c>
      <c r="L172" s="4" t="e">
        <f>FIND("Status",A172,K172)</f>
        <v>#VALUE!</v>
      </c>
      <c r="M172" s="4" t="e">
        <f>TRIM(CLEAN(MID(A172,K172,L172-K172)))</f>
        <v>#VALUE!</v>
      </c>
      <c r="N172" s="4" t="e">
        <f>FIND("Patent #",A172)+LEN("Patent #")</f>
        <v>#VALUE!</v>
      </c>
      <c r="O172" s="4" t="e">
        <f>FIND("Filing or 371 (c) date",A172)</f>
        <v>#VALUE!</v>
      </c>
      <c r="P172" s="4" t="e">
        <f>MID(A172,N172,O172-N172)</f>
        <v>#VALUE!</v>
      </c>
      <c r="Q172" s="4" t="e">
        <f t="shared" si="39"/>
        <v>#VALUE!</v>
      </c>
      <c r="R172" s="4" t="e">
        <f>CLEAN(SUBSTITUTE(MID(P172,1,FIND("open",P172)-1)," ",""))</f>
        <v>#VALUE!</v>
      </c>
      <c r="S172" s="4" t="e">
        <f>FIND("open_in_new",P172)+LEN("open_in_new")</f>
        <v>#VALUE!</v>
      </c>
      <c r="T172" s="4" t="e">
        <f>FIND("-",P172,S172)</f>
        <v>#VALUE!</v>
      </c>
      <c r="U172" s="4" t="e">
        <f>CLEAN(SUBSTITUTE(MID(P172,S172,T172-S172)," ",""))</f>
        <v>#VALUE!</v>
      </c>
      <c r="V172" s="4" t="e">
        <f>RIGHT(CLEAN(SUBSTITUTE(P172," ","")),10)</f>
        <v>#VALUE!</v>
      </c>
      <c r="W172" s="4" t="e">
        <f>FIND("Status",A172,K172)+LEN("Status")</f>
        <v>#VALUE!</v>
      </c>
      <c r="X172" s="4" t="e">
        <f>FIND("Application Data 
Documents &amp; Transactions",A172)</f>
        <v>#VALUE!</v>
      </c>
      <c r="Y172" s="4" t="e">
        <f>MID(A172,W172,(X172-11)-W172)</f>
        <v>#VALUE!</v>
      </c>
      <c r="Z172" s="4" t="e">
        <f t="shared" si="36"/>
        <v>#VALUE!</v>
      </c>
      <c r="AA172" s="4" t="e">
        <f>FIND("Earliest publication #",A172)+LEN("Earliest publication #
")</f>
        <v>#VALUE!</v>
      </c>
      <c r="AB172" s="4" t="e">
        <f>FIND("Earliest publication date",A172,AA172)</f>
        <v>#VALUE!</v>
      </c>
      <c r="AC172" s="4" t="e">
        <f>CLEAN(TRIM(MID(A172,AA172,AB172-AA172)))</f>
        <v>#VALUE!</v>
      </c>
      <c r="AD172" s="4" t="e">
        <f t="shared" si="37"/>
        <v>#VALUE!</v>
      </c>
      <c r="AE172" s="4" t="e">
        <f>FIND("Earliest publication date",A172,AA172)+LEN("Earliest publication date")</f>
        <v>#VALUE!</v>
      </c>
      <c r="AF172" s="4" t="e">
        <f>FIND("Assignee for publication",A172)</f>
        <v>#VALUE!</v>
      </c>
      <c r="AG172" s="4" t="e">
        <f>CLEAN(SUBSTITUTE(MID(A172,AE172,AF172-AE172)," ",""))</f>
        <v>#VALUE!</v>
      </c>
      <c r="AH172" s="4" t="e">
        <f>FIND("Entity status",A172)+LEN("Entity status")</f>
        <v>#VALUE!</v>
      </c>
      <c r="AI172" s="4" t="e">
        <f>FIND("Earliest publication #",A172,AH172)</f>
        <v>#VALUE!</v>
      </c>
      <c r="AJ172" s="4" t="e">
        <f>CLEAN(TRIM(MID(A172,AH172,AI172-AH172)))</f>
        <v>#VALUE!</v>
      </c>
      <c r="AK172" s="4" t="e">
        <f>FIND("Applicants",A172)+LEN("Applicants")</f>
        <v>#VALUE!</v>
      </c>
      <c r="AL172" s="4" t="e">
        <f>FIND("United States Patent and Trademark Office 
United States Patent and Trademark Office 
 Browse By Topic",A172,AK172)</f>
        <v>#VALUE!</v>
      </c>
      <c r="AM172" s="4" t="e">
        <f>TRIM(CLEAN(MID(A172,AK172,AL172-AK172)))</f>
        <v>#VALUE!</v>
      </c>
      <c r="AN172" s="4" t="e">
        <f>FIND("Assignee for publication",A172)+LEN("Assignee for publication")</f>
        <v>#VALUE!</v>
      </c>
      <c r="AO172" s="4" t="e">
        <f>FIND("Confirmation #",A172,AN172)</f>
        <v>#VALUE!</v>
      </c>
      <c r="AP172" s="4" t="e">
        <f>MID(A172,AN172,AO172-AN172)</f>
        <v>#VALUE!</v>
      </c>
      <c r="AQ172" s="4" t="e">
        <f>FIND("Inventors",A172)+LEN("Inventors")</f>
        <v>#VALUE!</v>
      </c>
      <c r="AR172" s="4" t="e">
        <f>FIND("Applicants",A172,AQ172)</f>
        <v>#VALUE!</v>
      </c>
      <c r="AS172" s="4" t="e">
        <f>FIND("Show all inventors",A172)</f>
        <v>#VALUE!</v>
      </c>
      <c r="AT172" s="4" t="str">
        <f>IFERROR(MID(A172,AS172,24),"")</f>
        <v/>
      </c>
      <c r="AU172" s="7" t="e">
        <f>CLEAN(TRIM(MID(A172,AQ172,AR172-AQ172)))</f>
        <v>#VALUE!</v>
      </c>
      <c r="BJ172" s="4">
        <f t="shared" si="40"/>
        <v>0</v>
      </c>
      <c r="BK172" s="4" t="str">
        <f t="shared" si="41"/>
        <v/>
      </c>
      <c r="BL172" s="4" t="e">
        <f t="shared" si="42"/>
        <v>#VALUE!</v>
      </c>
      <c r="BM172" s="4" t="e">
        <f t="shared" si="43"/>
        <v>#VALUE!</v>
      </c>
      <c r="BN172" s="7" t="e">
        <f t="shared" si="44"/>
        <v>#VALUE!</v>
      </c>
      <c r="BO172" s="4" t="e">
        <f t="shared" si="45"/>
        <v>#VALUE!</v>
      </c>
      <c r="BP172" s="4" t="e">
        <f t="shared" si="46"/>
        <v>#VALUE!</v>
      </c>
      <c r="BQ172" s="7" t="e">
        <f t="shared" si="47"/>
        <v>#VALUE!</v>
      </c>
    </row>
    <row r="173" spans="1:69" ht="15" customHeight="1" x14ac:dyDescent="0.3">
      <c r="A173" s="5"/>
      <c r="B173" s="5"/>
      <c r="C173" s="5"/>
      <c r="D173" s="5"/>
      <c r="F173" s="6" t="s">
        <v>17</v>
      </c>
      <c r="G173" s="4" t="e">
        <f t="shared" si="48"/>
        <v>#VALUE!</v>
      </c>
      <c r="H173" s="4" t="e">
        <f t="shared" si="49"/>
        <v>#VALUE!</v>
      </c>
      <c r="I173" s="4" t="str">
        <f t="shared" si="38"/>
        <v/>
      </c>
      <c r="J173" s="4" t="e">
        <f>CLEAN(SUBSTITUTE(MID(A173,G173,H173-G173)," ",""))</f>
        <v>#VALUE!</v>
      </c>
      <c r="K173" s="4" t="e">
        <f>FIND("Filing or 371 (c) date",A173)+LEN("Filing or 371 (c) date")</f>
        <v>#VALUE!</v>
      </c>
      <c r="L173" s="4" t="e">
        <f>FIND("Status",A173,K173)</f>
        <v>#VALUE!</v>
      </c>
      <c r="M173" s="4" t="e">
        <f>TRIM(CLEAN(MID(A173,K173,L173-K173)))</f>
        <v>#VALUE!</v>
      </c>
      <c r="N173" s="4" t="e">
        <f>FIND("Patent #",A173)+LEN("Patent #")</f>
        <v>#VALUE!</v>
      </c>
      <c r="O173" s="4" t="e">
        <f>FIND("Filing or 371 (c) date",A173)</f>
        <v>#VALUE!</v>
      </c>
      <c r="P173" s="4" t="e">
        <f>MID(A173,N173,O173-N173)</f>
        <v>#VALUE!</v>
      </c>
      <c r="Q173" s="4" t="e">
        <f t="shared" si="39"/>
        <v>#VALUE!</v>
      </c>
      <c r="R173" s="4" t="e">
        <f>CLEAN(SUBSTITUTE(MID(P173,1,FIND("open",P173)-1)," ",""))</f>
        <v>#VALUE!</v>
      </c>
      <c r="S173" s="4" t="e">
        <f>FIND("open_in_new",P173)+LEN("open_in_new")</f>
        <v>#VALUE!</v>
      </c>
      <c r="T173" s="4" t="e">
        <f>FIND("-",P173,S173)</f>
        <v>#VALUE!</v>
      </c>
      <c r="U173" s="4" t="e">
        <f>CLEAN(SUBSTITUTE(MID(P173,S173,T173-S173)," ",""))</f>
        <v>#VALUE!</v>
      </c>
      <c r="V173" s="4" t="e">
        <f>RIGHT(CLEAN(SUBSTITUTE(P173," ","")),10)</f>
        <v>#VALUE!</v>
      </c>
      <c r="W173" s="4" t="e">
        <f>FIND("Status",A173,K173)+LEN("Status")</f>
        <v>#VALUE!</v>
      </c>
      <c r="X173" s="4" t="e">
        <f>FIND("Application Data 
Documents &amp; Transactions",A173)</f>
        <v>#VALUE!</v>
      </c>
      <c r="Y173" s="4" t="e">
        <f>MID(A173,W173,(X173-11)-W173)</f>
        <v>#VALUE!</v>
      </c>
      <c r="Z173" s="4" t="e">
        <f t="shared" si="36"/>
        <v>#VALUE!</v>
      </c>
      <c r="AA173" s="4" t="e">
        <f>FIND("Earliest publication #",A173)+LEN("Earliest publication #
")</f>
        <v>#VALUE!</v>
      </c>
      <c r="AB173" s="4" t="e">
        <f>FIND("Earliest publication date",A173,AA173)</f>
        <v>#VALUE!</v>
      </c>
      <c r="AC173" s="4" t="e">
        <f>CLEAN(TRIM(MID(A173,AA173,AB173-AA173)))</f>
        <v>#VALUE!</v>
      </c>
      <c r="AD173" s="4" t="e">
        <f t="shared" si="37"/>
        <v>#VALUE!</v>
      </c>
      <c r="AE173" s="4" t="e">
        <f>FIND("Earliest publication date",A173,AA173)+LEN("Earliest publication date")</f>
        <v>#VALUE!</v>
      </c>
      <c r="AF173" s="4" t="e">
        <f>FIND("Assignee for publication",A173)</f>
        <v>#VALUE!</v>
      </c>
      <c r="AG173" s="4" t="e">
        <f>CLEAN(SUBSTITUTE(MID(A173,AE173,AF173-AE173)," ",""))</f>
        <v>#VALUE!</v>
      </c>
      <c r="AH173" s="4" t="e">
        <f>FIND("Entity status",A173)+LEN("Entity status")</f>
        <v>#VALUE!</v>
      </c>
      <c r="AI173" s="4" t="e">
        <f>FIND("Earliest publication #",A173,AH173)</f>
        <v>#VALUE!</v>
      </c>
      <c r="AJ173" s="4" t="e">
        <f>CLEAN(TRIM(MID(A173,AH173,AI173-AH173)))</f>
        <v>#VALUE!</v>
      </c>
      <c r="AK173" s="4" t="e">
        <f>FIND("Applicants",A173)+LEN("Applicants")</f>
        <v>#VALUE!</v>
      </c>
      <c r="AL173" s="4" t="e">
        <f>FIND("United States Patent and Trademark Office 
United States Patent and Trademark Office 
 Browse By Topic",A173,AK173)</f>
        <v>#VALUE!</v>
      </c>
      <c r="AM173" s="4" t="e">
        <f>TRIM(CLEAN(MID(A173,AK173,AL173-AK173)))</f>
        <v>#VALUE!</v>
      </c>
      <c r="AN173" s="4" t="e">
        <f>FIND("Assignee for publication",A173)+LEN("Assignee for publication")</f>
        <v>#VALUE!</v>
      </c>
      <c r="AO173" s="4" t="e">
        <f>FIND("Confirmation #",A173,AN173)</f>
        <v>#VALUE!</v>
      </c>
      <c r="AP173" s="4" t="e">
        <f>MID(A173,AN173,AO173-AN173)</f>
        <v>#VALUE!</v>
      </c>
      <c r="AQ173" s="4" t="e">
        <f>FIND("Inventors",A173)+LEN("Inventors")</f>
        <v>#VALUE!</v>
      </c>
      <c r="AR173" s="4" t="e">
        <f>FIND("Applicants",A173,AQ173)</f>
        <v>#VALUE!</v>
      </c>
      <c r="AS173" s="4" t="e">
        <f>FIND("Show all inventors",A173)</f>
        <v>#VALUE!</v>
      </c>
      <c r="AT173" s="4" t="str">
        <f>IFERROR(MID(A173,AS173,24),"")</f>
        <v/>
      </c>
      <c r="AU173" s="7" t="e">
        <f>CLEAN(TRIM(MID(A173,AQ173,AR173-AQ173)))</f>
        <v>#VALUE!</v>
      </c>
      <c r="BJ173" s="4">
        <f t="shared" si="40"/>
        <v>0</v>
      </c>
      <c r="BK173" s="4" t="str">
        <f t="shared" si="41"/>
        <v/>
      </c>
      <c r="BL173" s="4" t="e">
        <f t="shared" si="42"/>
        <v>#VALUE!</v>
      </c>
      <c r="BM173" s="4" t="e">
        <f t="shared" si="43"/>
        <v>#VALUE!</v>
      </c>
      <c r="BN173" s="7" t="e">
        <f t="shared" si="44"/>
        <v>#VALUE!</v>
      </c>
      <c r="BO173" s="4" t="e">
        <f t="shared" si="45"/>
        <v>#VALUE!</v>
      </c>
      <c r="BP173" s="4" t="e">
        <f t="shared" si="46"/>
        <v>#VALUE!</v>
      </c>
      <c r="BQ173" s="7" t="e">
        <f t="shared" si="47"/>
        <v>#VALUE!</v>
      </c>
    </row>
    <row r="174" spans="1:69" ht="15" customHeight="1" x14ac:dyDescent="0.3">
      <c r="A174" s="5"/>
      <c r="B174" s="5"/>
      <c r="C174" s="5"/>
      <c r="D174" s="5"/>
      <c r="F174" s="6" t="s">
        <v>17</v>
      </c>
      <c r="G174" s="4" t="e">
        <f t="shared" si="48"/>
        <v>#VALUE!</v>
      </c>
      <c r="H174" s="4" t="e">
        <f t="shared" si="49"/>
        <v>#VALUE!</v>
      </c>
      <c r="I174" s="4" t="str">
        <f t="shared" si="38"/>
        <v/>
      </c>
      <c r="J174" s="4" t="e">
        <f>CLEAN(SUBSTITUTE(MID(A174,G174,H174-G174)," ",""))</f>
        <v>#VALUE!</v>
      </c>
      <c r="K174" s="4" t="e">
        <f>FIND("Filing or 371 (c) date",A174)+LEN("Filing or 371 (c) date")</f>
        <v>#VALUE!</v>
      </c>
      <c r="L174" s="4" t="e">
        <f>FIND("Status",A174,K174)</f>
        <v>#VALUE!</v>
      </c>
      <c r="M174" s="4" t="e">
        <f>TRIM(CLEAN(MID(A174,K174,L174-K174)))</f>
        <v>#VALUE!</v>
      </c>
      <c r="N174" s="4" t="e">
        <f>FIND("Patent #",A174)+LEN("Patent #")</f>
        <v>#VALUE!</v>
      </c>
      <c r="O174" s="4" t="e">
        <f>FIND("Filing or 371 (c) date",A174)</f>
        <v>#VALUE!</v>
      </c>
      <c r="P174" s="4" t="e">
        <f>MID(A174,N174,O174-N174)</f>
        <v>#VALUE!</v>
      </c>
      <c r="Q174" s="4" t="e">
        <f t="shared" si="39"/>
        <v>#VALUE!</v>
      </c>
      <c r="R174" s="4" t="e">
        <f>CLEAN(SUBSTITUTE(MID(P174,1,FIND("open",P174)-1)," ",""))</f>
        <v>#VALUE!</v>
      </c>
      <c r="S174" s="4" t="e">
        <f>FIND("open_in_new",P174)+LEN("open_in_new")</f>
        <v>#VALUE!</v>
      </c>
      <c r="T174" s="4" t="e">
        <f>FIND("-",P174,S174)</f>
        <v>#VALUE!</v>
      </c>
      <c r="U174" s="4" t="e">
        <f>CLEAN(SUBSTITUTE(MID(P174,S174,T174-S174)," ",""))</f>
        <v>#VALUE!</v>
      </c>
      <c r="V174" s="4" t="e">
        <f>RIGHT(CLEAN(SUBSTITUTE(P174," ","")),10)</f>
        <v>#VALUE!</v>
      </c>
      <c r="W174" s="4" t="e">
        <f>FIND("Status",A174,K174)+LEN("Status")</f>
        <v>#VALUE!</v>
      </c>
      <c r="X174" s="4" t="e">
        <f>FIND("Application Data 
Documents &amp; Transactions",A174)</f>
        <v>#VALUE!</v>
      </c>
      <c r="Y174" s="4" t="e">
        <f>MID(A174,W174,(X174-11)-W174)</f>
        <v>#VALUE!</v>
      </c>
      <c r="Z174" s="4" t="e">
        <f t="shared" si="36"/>
        <v>#VALUE!</v>
      </c>
      <c r="AA174" s="4" t="e">
        <f>FIND("Earliest publication #",A174)+LEN("Earliest publication #
")</f>
        <v>#VALUE!</v>
      </c>
      <c r="AB174" s="4" t="e">
        <f>FIND("Earliest publication date",A174,AA174)</f>
        <v>#VALUE!</v>
      </c>
      <c r="AC174" s="4" t="e">
        <f>CLEAN(TRIM(MID(A174,AA174,AB174-AA174)))</f>
        <v>#VALUE!</v>
      </c>
      <c r="AD174" s="4" t="e">
        <f t="shared" si="37"/>
        <v>#VALUE!</v>
      </c>
      <c r="AE174" s="4" t="e">
        <f>FIND("Earliest publication date",A174,AA174)+LEN("Earliest publication date")</f>
        <v>#VALUE!</v>
      </c>
      <c r="AF174" s="4" t="e">
        <f>FIND("Assignee for publication",A174)</f>
        <v>#VALUE!</v>
      </c>
      <c r="AG174" s="4" t="e">
        <f>CLEAN(SUBSTITUTE(MID(A174,AE174,AF174-AE174)," ",""))</f>
        <v>#VALUE!</v>
      </c>
      <c r="AH174" s="4" t="e">
        <f>FIND("Entity status",A174)+LEN("Entity status")</f>
        <v>#VALUE!</v>
      </c>
      <c r="AI174" s="4" t="e">
        <f>FIND("Earliest publication #",A174,AH174)</f>
        <v>#VALUE!</v>
      </c>
      <c r="AJ174" s="4" t="e">
        <f>CLEAN(TRIM(MID(A174,AH174,AI174-AH174)))</f>
        <v>#VALUE!</v>
      </c>
      <c r="AK174" s="4" t="e">
        <f>FIND("Applicants",A174)+LEN("Applicants")</f>
        <v>#VALUE!</v>
      </c>
      <c r="AL174" s="4" t="e">
        <f>FIND("United States Patent and Trademark Office 
United States Patent and Trademark Office 
 Browse By Topic",A174,AK174)</f>
        <v>#VALUE!</v>
      </c>
      <c r="AM174" s="4" t="e">
        <f>TRIM(CLEAN(MID(A174,AK174,AL174-AK174)))</f>
        <v>#VALUE!</v>
      </c>
      <c r="AN174" s="4" t="e">
        <f>FIND("Assignee for publication",A174)+LEN("Assignee for publication")</f>
        <v>#VALUE!</v>
      </c>
      <c r="AO174" s="4" t="e">
        <f>FIND("Confirmation #",A174,AN174)</f>
        <v>#VALUE!</v>
      </c>
      <c r="AP174" s="4" t="e">
        <f>MID(A174,AN174,AO174-AN174)</f>
        <v>#VALUE!</v>
      </c>
      <c r="AQ174" s="4" t="e">
        <f>FIND("Inventors",A174)+LEN("Inventors")</f>
        <v>#VALUE!</v>
      </c>
      <c r="AR174" s="4" t="e">
        <f>FIND("Applicants",A174,AQ174)</f>
        <v>#VALUE!</v>
      </c>
      <c r="AS174" s="4" t="e">
        <f>FIND("Show all inventors",A174)</f>
        <v>#VALUE!</v>
      </c>
      <c r="AT174" s="4" t="str">
        <f>IFERROR(MID(A174,AS174,24),"")</f>
        <v/>
      </c>
      <c r="AU174" s="7" t="e">
        <f>CLEAN(TRIM(MID(A174,AQ174,AR174-AQ174)))</f>
        <v>#VALUE!</v>
      </c>
      <c r="BJ174" s="4">
        <f t="shared" si="40"/>
        <v>0</v>
      </c>
      <c r="BK174" s="4" t="str">
        <f t="shared" si="41"/>
        <v/>
      </c>
      <c r="BL174" s="4" t="e">
        <f t="shared" si="42"/>
        <v>#VALUE!</v>
      </c>
      <c r="BM174" s="4" t="e">
        <f t="shared" si="43"/>
        <v>#VALUE!</v>
      </c>
      <c r="BN174" s="7" t="e">
        <f t="shared" si="44"/>
        <v>#VALUE!</v>
      </c>
      <c r="BO174" s="4" t="e">
        <f t="shared" si="45"/>
        <v>#VALUE!</v>
      </c>
      <c r="BP174" s="4" t="e">
        <f t="shared" si="46"/>
        <v>#VALUE!</v>
      </c>
      <c r="BQ174" s="7" t="e">
        <f t="shared" si="47"/>
        <v>#VALUE!</v>
      </c>
    </row>
    <row r="175" spans="1:69" ht="15" customHeight="1" x14ac:dyDescent="0.3">
      <c r="A175" s="5"/>
      <c r="B175" s="5"/>
      <c r="C175" s="5"/>
      <c r="D175" s="5"/>
      <c r="F175" s="6" t="s">
        <v>17</v>
      </c>
      <c r="G175" s="4" t="e">
        <f t="shared" si="48"/>
        <v>#VALUE!</v>
      </c>
      <c r="H175" s="4" t="e">
        <f t="shared" si="49"/>
        <v>#VALUE!</v>
      </c>
      <c r="I175" s="4" t="str">
        <f t="shared" si="38"/>
        <v/>
      </c>
      <c r="J175" s="4" t="e">
        <f>CLEAN(SUBSTITUTE(MID(A175,G175,H175-G175)," ",""))</f>
        <v>#VALUE!</v>
      </c>
      <c r="K175" s="4" t="e">
        <f>FIND("Filing or 371 (c) date",A175)+LEN("Filing or 371 (c) date")</f>
        <v>#VALUE!</v>
      </c>
      <c r="L175" s="4" t="e">
        <f>FIND("Status",A175,K175)</f>
        <v>#VALUE!</v>
      </c>
      <c r="M175" s="4" t="e">
        <f>TRIM(CLEAN(MID(A175,K175,L175-K175)))</f>
        <v>#VALUE!</v>
      </c>
      <c r="N175" s="4" t="e">
        <f>FIND("Patent #",A175)+LEN("Patent #")</f>
        <v>#VALUE!</v>
      </c>
      <c r="O175" s="4" t="e">
        <f>FIND("Filing or 371 (c) date",A175)</f>
        <v>#VALUE!</v>
      </c>
      <c r="P175" s="4" t="e">
        <f>MID(A175,N175,O175-N175)</f>
        <v>#VALUE!</v>
      </c>
      <c r="Q175" s="4" t="e">
        <f t="shared" si="39"/>
        <v>#VALUE!</v>
      </c>
      <c r="R175" s="4" t="e">
        <f>CLEAN(SUBSTITUTE(MID(P175,1,FIND("open",P175)-1)," ",""))</f>
        <v>#VALUE!</v>
      </c>
      <c r="S175" s="4" t="e">
        <f>FIND("open_in_new",P175)+LEN("open_in_new")</f>
        <v>#VALUE!</v>
      </c>
      <c r="T175" s="4" t="e">
        <f>FIND("-",P175,S175)</f>
        <v>#VALUE!</v>
      </c>
      <c r="U175" s="4" t="e">
        <f>CLEAN(SUBSTITUTE(MID(P175,S175,T175-S175)," ",""))</f>
        <v>#VALUE!</v>
      </c>
      <c r="V175" s="4" t="e">
        <f>RIGHT(CLEAN(SUBSTITUTE(P175," ","")),10)</f>
        <v>#VALUE!</v>
      </c>
      <c r="W175" s="4" t="e">
        <f>FIND("Status",A175,K175)+LEN("Status")</f>
        <v>#VALUE!</v>
      </c>
      <c r="X175" s="4" t="e">
        <f>FIND("Application Data 
Documents &amp; Transactions",A175)</f>
        <v>#VALUE!</v>
      </c>
      <c r="Y175" s="4" t="e">
        <f>MID(A175,W175,(X175-11)-W175)</f>
        <v>#VALUE!</v>
      </c>
      <c r="Z175" s="4" t="e">
        <f t="shared" si="36"/>
        <v>#VALUE!</v>
      </c>
      <c r="AA175" s="4" t="e">
        <f>FIND("Earliest publication #",A175)+LEN("Earliest publication #
")</f>
        <v>#VALUE!</v>
      </c>
      <c r="AB175" s="4" t="e">
        <f>FIND("Earliest publication date",A175,AA175)</f>
        <v>#VALUE!</v>
      </c>
      <c r="AC175" s="4" t="e">
        <f>CLEAN(TRIM(MID(A175,AA175,AB175-AA175)))</f>
        <v>#VALUE!</v>
      </c>
      <c r="AD175" s="4" t="e">
        <f t="shared" si="37"/>
        <v>#VALUE!</v>
      </c>
      <c r="AE175" s="4" t="e">
        <f>FIND("Earliest publication date",A175,AA175)+LEN("Earliest publication date")</f>
        <v>#VALUE!</v>
      </c>
      <c r="AF175" s="4" t="e">
        <f>FIND("Assignee for publication",A175)</f>
        <v>#VALUE!</v>
      </c>
      <c r="AG175" s="4" t="e">
        <f>CLEAN(SUBSTITUTE(MID(A175,AE175,AF175-AE175)," ",""))</f>
        <v>#VALUE!</v>
      </c>
      <c r="AH175" s="4" t="e">
        <f>FIND("Entity status",A175)+LEN("Entity status")</f>
        <v>#VALUE!</v>
      </c>
      <c r="AI175" s="4" t="e">
        <f>FIND("Earliest publication #",A175,AH175)</f>
        <v>#VALUE!</v>
      </c>
      <c r="AJ175" s="4" t="e">
        <f>CLEAN(TRIM(MID(A175,AH175,AI175-AH175)))</f>
        <v>#VALUE!</v>
      </c>
      <c r="AK175" s="4" t="e">
        <f>FIND("Applicants",A175)+LEN("Applicants")</f>
        <v>#VALUE!</v>
      </c>
      <c r="AL175" s="4" t="e">
        <f>FIND("United States Patent and Trademark Office 
United States Patent and Trademark Office 
 Browse By Topic",A175,AK175)</f>
        <v>#VALUE!</v>
      </c>
      <c r="AM175" s="4" t="e">
        <f>TRIM(CLEAN(MID(A175,AK175,AL175-AK175)))</f>
        <v>#VALUE!</v>
      </c>
      <c r="AN175" s="4" t="e">
        <f>FIND("Assignee for publication",A175)+LEN("Assignee for publication")</f>
        <v>#VALUE!</v>
      </c>
      <c r="AO175" s="4" t="e">
        <f>FIND("Confirmation #",A175,AN175)</f>
        <v>#VALUE!</v>
      </c>
      <c r="AP175" s="4" t="e">
        <f>MID(A175,AN175,AO175-AN175)</f>
        <v>#VALUE!</v>
      </c>
      <c r="AQ175" s="4" t="e">
        <f>FIND("Inventors",A175)+LEN("Inventors")</f>
        <v>#VALUE!</v>
      </c>
      <c r="AR175" s="4" t="e">
        <f>FIND("Applicants",A175,AQ175)</f>
        <v>#VALUE!</v>
      </c>
      <c r="AS175" s="4" t="e">
        <f>FIND("Show all inventors",A175)</f>
        <v>#VALUE!</v>
      </c>
      <c r="AT175" s="4" t="str">
        <f>IFERROR(MID(A175,AS175,24),"")</f>
        <v/>
      </c>
      <c r="AU175" s="7" t="e">
        <f>CLEAN(TRIM(MID(A175,AQ175,AR175-AQ175)))</f>
        <v>#VALUE!</v>
      </c>
      <c r="BJ175" s="4">
        <f t="shared" si="40"/>
        <v>0</v>
      </c>
      <c r="BK175" s="4" t="str">
        <f t="shared" si="41"/>
        <v/>
      </c>
      <c r="BL175" s="4" t="e">
        <f t="shared" si="42"/>
        <v>#VALUE!</v>
      </c>
      <c r="BM175" s="4" t="e">
        <f t="shared" si="43"/>
        <v>#VALUE!</v>
      </c>
      <c r="BN175" s="7" t="e">
        <f t="shared" si="44"/>
        <v>#VALUE!</v>
      </c>
      <c r="BO175" s="4" t="e">
        <f t="shared" si="45"/>
        <v>#VALUE!</v>
      </c>
      <c r="BP175" s="4" t="e">
        <f t="shared" si="46"/>
        <v>#VALUE!</v>
      </c>
      <c r="BQ175" s="7" t="e">
        <f t="shared" si="47"/>
        <v>#VALUE!</v>
      </c>
    </row>
    <row r="176" spans="1:69" ht="15" customHeight="1" x14ac:dyDescent="0.3">
      <c r="A176" s="5"/>
      <c r="B176" s="5"/>
      <c r="C176" s="5"/>
      <c r="D176" s="5"/>
      <c r="F176" s="6" t="s">
        <v>17</v>
      </c>
      <c r="G176" s="4" t="e">
        <f t="shared" si="48"/>
        <v>#VALUE!</v>
      </c>
      <c r="H176" s="4" t="e">
        <f t="shared" si="49"/>
        <v>#VALUE!</v>
      </c>
      <c r="I176" s="4" t="str">
        <f t="shared" si="38"/>
        <v/>
      </c>
      <c r="J176" s="4" t="e">
        <f>CLEAN(SUBSTITUTE(MID(A176,G176,H176-G176)," ",""))</f>
        <v>#VALUE!</v>
      </c>
      <c r="K176" s="4" t="e">
        <f>FIND("Filing or 371 (c) date",A176)+LEN("Filing or 371 (c) date")</f>
        <v>#VALUE!</v>
      </c>
      <c r="L176" s="4" t="e">
        <f>FIND("Status",A176,K176)</f>
        <v>#VALUE!</v>
      </c>
      <c r="M176" s="4" t="e">
        <f>TRIM(CLEAN(MID(A176,K176,L176-K176)))</f>
        <v>#VALUE!</v>
      </c>
      <c r="N176" s="4" t="e">
        <f>FIND("Patent #",A176)+LEN("Patent #")</f>
        <v>#VALUE!</v>
      </c>
      <c r="O176" s="4" t="e">
        <f>FIND("Filing or 371 (c) date",A176)</f>
        <v>#VALUE!</v>
      </c>
      <c r="P176" s="4" t="e">
        <f>MID(A176,N176,O176-N176)</f>
        <v>#VALUE!</v>
      </c>
      <c r="Q176" s="4" t="e">
        <f t="shared" si="39"/>
        <v>#VALUE!</v>
      </c>
      <c r="R176" s="4" t="e">
        <f>CLEAN(SUBSTITUTE(MID(P176,1,FIND("open",P176)-1)," ",""))</f>
        <v>#VALUE!</v>
      </c>
      <c r="S176" s="4" t="e">
        <f>FIND("open_in_new",P176)+LEN("open_in_new")</f>
        <v>#VALUE!</v>
      </c>
      <c r="T176" s="4" t="e">
        <f>FIND("-",P176,S176)</f>
        <v>#VALUE!</v>
      </c>
      <c r="U176" s="4" t="e">
        <f>CLEAN(SUBSTITUTE(MID(P176,S176,T176-S176)," ",""))</f>
        <v>#VALUE!</v>
      </c>
      <c r="V176" s="4" t="e">
        <f>RIGHT(CLEAN(SUBSTITUTE(P176," ","")),10)</f>
        <v>#VALUE!</v>
      </c>
      <c r="W176" s="4" t="e">
        <f>FIND("Status",A176,K176)+LEN("Status")</f>
        <v>#VALUE!</v>
      </c>
      <c r="X176" s="4" t="e">
        <f>FIND("Application Data 
Documents &amp; Transactions",A176)</f>
        <v>#VALUE!</v>
      </c>
      <c r="Y176" s="4" t="e">
        <f>MID(A176,W176,(X176-11)-W176)</f>
        <v>#VALUE!</v>
      </c>
      <c r="Z176" s="4" t="e">
        <f t="shared" si="36"/>
        <v>#VALUE!</v>
      </c>
      <c r="AA176" s="4" t="e">
        <f>FIND("Earliest publication #",A176)+LEN("Earliest publication #
")</f>
        <v>#VALUE!</v>
      </c>
      <c r="AB176" s="4" t="e">
        <f>FIND("Earliest publication date",A176,AA176)</f>
        <v>#VALUE!</v>
      </c>
      <c r="AC176" s="4" t="e">
        <f>CLEAN(TRIM(MID(A176,AA176,AB176-AA176)))</f>
        <v>#VALUE!</v>
      </c>
      <c r="AD176" s="4" t="e">
        <f t="shared" si="37"/>
        <v>#VALUE!</v>
      </c>
      <c r="AE176" s="4" t="e">
        <f>FIND("Earliest publication date",A176,AA176)+LEN("Earliest publication date")</f>
        <v>#VALUE!</v>
      </c>
      <c r="AF176" s="4" t="e">
        <f>FIND("Assignee for publication",A176)</f>
        <v>#VALUE!</v>
      </c>
      <c r="AG176" s="4" t="e">
        <f>CLEAN(SUBSTITUTE(MID(A176,AE176,AF176-AE176)," ",""))</f>
        <v>#VALUE!</v>
      </c>
      <c r="AH176" s="4" t="e">
        <f>FIND("Entity status",A176)+LEN("Entity status")</f>
        <v>#VALUE!</v>
      </c>
      <c r="AI176" s="4" t="e">
        <f>FIND("Earliest publication #",A176,AH176)</f>
        <v>#VALUE!</v>
      </c>
      <c r="AJ176" s="4" t="e">
        <f>CLEAN(TRIM(MID(A176,AH176,AI176-AH176)))</f>
        <v>#VALUE!</v>
      </c>
      <c r="AK176" s="4" t="e">
        <f>FIND("Applicants",A176)+LEN("Applicants")</f>
        <v>#VALUE!</v>
      </c>
      <c r="AL176" s="4" t="e">
        <f>FIND("United States Patent and Trademark Office 
United States Patent and Trademark Office 
 Browse By Topic",A176,AK176)</f>
        <v>#VALUE!</v>
      </c>
      <c r="AM176" s="4" t="e">
        <f>TRIM(CLEAN(MID(A176,AK176,AL176-AK176)))</f>
        <v>#VALUE!</v>
      </c>
      <c r="AN176" s="4" t="e">
        <f>FIND("Assignee for publication",A176)+LEN("Assignee for publication")</f>
        <v>#VALUE!</v>
      </c>
      <c r="AO176" s="4" t="e">
        <f>FIND("Confirmation #",A176,AN176)</f>
        <v>#VALUE!</v>
      </c>
      <c r="AP176" s="4" t="e">
        <f>MID(A176,AN176,AO176-AN176)</f>
        <v>#VALUE!</v>
      </c>
      <c r="AQ176" s="4" t="e">
        <f>FIND("Inventors",A176)+LEN("Inventors")</f>
        <v>#VALUE!</v>
      </c>
      <c r="AR176" s="4" t="e">
        <f>FIND("Applicants",A176,AQ176)</f>
        <v>#VALUE!</v>
      </c>
      <c r="AS176" s="4" t="e">
        <f>FIND("Show all inventors",A176)</f>
        <v>#VALUE!</v>
      </c>
      <c r="AT176" s="4" t="str">
        <f>IFERROR(MID(A176,AS176,24),"")</f>
        <v/>
      </c>
      <c r="AU176" s="7" t="e">
        <f>CLEAN(TRIM(MID(A176,AQ176,AR176-AQ176)))</f>
        <v>#VALUE!</v>
      </c>
      <c r="BJ176" s="4">
        <f t="shared" si="40"/>
        <v>0</v>
      </c>
      <c r="BK176" s="4" t="str">
        <f t="shared" si="41"/>
        <v/>
      </c>
      <c r="BL176" s="4" t="e">
        <f t="shared" si="42"/>
        <v>#VALUE!</v>
      </c>
      <c r="BM176" s="4" t="e">
        <f t="shared" si="43"/>
        <v>#VALUE!</v>
      </c>
      <c r="BN176" s="7" t="e">
        <f t="shared" si="44"/>
        <v>#VALUE!</v>
      </c>
      <c r="BO176" s="4" t="e">
        <f t="shared" si="45"/>
        <v>#VALUE!</v>
      </c>
      <c r="BP176" s="4" t="e">
        <f t="shared" si="46"/>
        <v>#VALUE!</v>
      </c>
      <c r="BQ176" s="7" t="e">
        <f t="shared" si="47"/>
        <v>#VALUE!</v>
      </c>
    </row>
    <row r="177" spans="1:69" ht="15" customHeight="1" x14ac:dyDescent="0.3">
      <c r="A177" s="5"/>
      <c r="B177" s="5"/>
      <c r="C177" s="5"/>
      <c r="D177" s="5"/>
      <c r="F177" s="6" t="s">
        <v>17</v>
      </c>
      <c r="G177" s="4" t="e">
        <f t="shared" si="48"/>
        <v>#VALUE!</v>
      </c>
      <c r="H177" s="4" t="e">
        <f t="shared" si="49"/>
        <v>#VALUE!</v>
      </c>
      <c r="I177" s="4" t="str">
        <f t="shared" si="38"/>
        <v/>
      </c>
      <c r="J177" s="4" t="e">
        <f>CLEAN(SUBSTITUTE(MID(A177,G177,H177-G177)," ",""))</f>
        <v>#VALUE!</v>
      </c>
      <c r="K177" s="4" t="e">
        <f>FIND("Filing or 371 (c) date",A177)+LEN("Filing or 371 (c) date")</f>
        <v>#VALUE!</v>
      </c>
      <c r="L177" s="4" t="e">
        <f>FIND("Status",A177,K177)</f>
        <v>#VALUE!</v>
      </c>
      <c r="M177" s="4" t="e">
        <f>TRIM(CLEAN(MID(A177,K177,L177-K177)))</f>
        <v>#VALUE!</v>
      </c>
      <c r="N177" s="4" t="e">
        <f>FIND("Patent #",A177)+LEN("Patent #")</f>
        <v>#VALUE!</v>
      </c>
      <c r="O177" s="4" t="e">
        <f>FIND("Filing or 371 (c) date",A177)</f>
        <v>#VALUE!</v>
      </c>
      <c r="P177" s="4" t="e">
        <f>MID(A177,N177,O177-N177)</f>
        <v>#VALUE!</v>
      </c>
      <c r="Q177" s="4" t="e">
        <f t="shared" si="39"/>
        <v>#VALUE!</v>
      </c>
      <c r="R177" s="4" t="e">
        <f>CLEAN(SUBSTITUTE(MID(P177,1,FIND("open",P177)-1)," ",""))</f>
        <v>#VALUE!</v>
      </c>
      <c r="S177" s="4" t="e">
        <f>FIND("open_in_new",P177)+LEN("open_in_new")</f>
        <v>#VALUE!</v>
      </c>
      <c r="T177" s="4" t="e">
        <f>FIND("-",P177,S177)</f>
        <v>#VALUE!</v>
      </c>
      <c r="U177" s="4" t="e">
        <f>CLEAN(SUBSTITUTE(MID(P177,S177,T177-S177)," ",""))</f>
        <v>#VALUE!</v>
      </c>
      <c r="V177" s="4" t="e">
        <f>RIGHT(CLEAN(SUBSTITUTE(P177," ","")),10)</f>
        <v>#VALUE!</v>
      </c>
      <c r="W177" s="4" t="e">
        <f>FIND("Status",A177,K177)+LEN("Status")</f>
        <v>#VALUE!</v>
      </c>
      <c r="X177" s="4" t="e">
        <f>FIND("Application Data 
Documents &amp; Transactions",A177)</f>
        <v>#VALUE!</v>
      </c>
      <c r="Y177" s="4" t="e">
        <f>MID(A177,W177,(X177-11)-W177)</f>
        <v>#VALUE!</v>
      </c>
      <c r="Z177" s="4" t="e">
        <f t="shared" si="36"/>
        <v>#VALUE!</v>
      </c>
      <c r="AA177" s="4" t="e">
        <f>FIND("Earliest publication #",A177)+LEN("Earliest publication #
")</f>
        <v>#VALUE!</v>
      </c>
      <c r="AB177" s="4" t="e">
        <f>FIND("Earliest publication date",A177,AA177)</f>
        <v>#VALUE!</v>
      </c>
      <c r="AC177" s="4" t="e">
        <f>CLEAN(TRIM(MID(A177,AA177,AB177-AA177)))</f>
        <v>#VALUE!</v>
      </c>
      <c r="AD177" s="4" t="e">
        <f t="shared" si="37"/>
        <v>#VALUE!</v>
      </c>
      <c r="AE177" s="4" t="e">
        <f>FIND("Earliest publication date",A177,AA177)+LEN("Earliest publication date")</f>
        <v>#VALUE!</v>
      </c>
      <c r="AF177" s="4" t="e">
        <f>FIND("Assignee for publication",A177)</f>
        <v>#VALUE!</v>
      </c>
      <c r="AG177" s="4" t="e">
        <f>CLEAN(SUBSTITUTE(MID(A177,AE177,AF177-AE177)," ",""))</f>
        <v>#VALUE!</v>
      </c>
      <c r="AH177" s="4" t="e">
        <f>FIND("Entity status",A177)+LEN("Entity status")</f>
        <v>#VALUE!</v>
      </c>
      <c r="AI177" s="4" t="e">
        <f>FIND("Earliest publication #",A177,AH177)</f>
        <v>#VALUE!</v>
      </c>
      <c r="AJ177" s="4" t="e">
        <f>CLEAN(TRIM(MID(A177,AH177,AI177-AH177)))</f>
        <v>#VALUE!</v>
      </c>
      <c r="AK177" s="4" t="e">
        <f>FIND("Applicants",A177)+LEN("Applicants")</f>
        <v>#VALUE!</v>
      </c>
      <c r="AL177" s="4" t="e">
        <f>FIND("United States Patent and Trademark Office 
United States Patent and Trademark Office 
 Browse By Topic",A177,AK177)</f>
        <v>#VALUE!</v>
      </c>
      <c r="AM177" s="4" t="e">
        <f>TRIM(CLEAN(MID(A177,AK177,AL177-AK177)))</f>
        <v>#VALUE!</v>
      </c>
      <c r="AN177" s="4" t="e">
        <f>FIND("Assignee for publication",A177)+LEN("Assignee for publication")</f>
        <v>#VALUE!</v>
      </c>
      <c r="AO177" s="4" t="e">
        <f>FIND("Confirmation #",A177,AN177)</f>
        <v>#VALUE!</v>
      </c>
      <c r="AP177" s="4" t="e">
        <f>MID(A177,AN177,AO177-AN177)</f>
        <v>#VALUE!</v>
      </c>
      <c r="AQ177" s="4" t="e">
        <f>FIND("Inventors",A177)+LEN("Inventors")</f>
        <v>#VALUE!</v>
      </c>
      <c r="AR177" s="4" t="e">
        <f>FIND("Applicants",A177,AQ177)</f>
        <v>#VALUE!</v>
      </c>
      <c r="AS177" s="4" t="e">
        <f>FIND("Show all inventors",A177)</f>
        <v>#VALUE!</v>
      </c>
      <c r="AT177" s="4" t="str">
        <f>IFERROR(MID(A177,AS177,24),"")</f>
        <v/>
      </c>
      <c r="AU177" s="7" t="e">
        <f>CLEAN(TRIM(MID(A177,AQ177,AR177-AQ177)))</f>
        <v>#VALUE!</v>
      </c>
      <c r="BJ177" s="4">
        <f t="shared" si="40"/>
        <v>0</v>
      </c>
      <c r="BK177" s="4" t="str">
        <f t="shared" si="41"/>
        <v/>
      </c>
      <c r="BL177" s="4" t="e">
        <f t="shared" si="42"/>
        <v>#VALUE!</v>
      </c>
      <c r="BM177" s="4" t="e">
        <f t="shared" si="43"/>
        <v>#VALUE!</v>
      </c>
      <c r="BN177" s="7" t="e">
        <f t="shared" si="44"/>
        <v>#VALUE!</v>
      </c>
      <c r="BO177" s="4" t="e">
        <f t="shared" si="45"/>
        <v>#VALUE!</v>
      </c>
      <c r="BP177" s="4" t="e">
        <f t="shared" si="46"/>
        <v>#VALUE!</v>
      </c>
      <c r="BQ177" s="7" t="e">
        <f t="shared" si="47"/>
        <v>#VALUE!</v>
      </c>
    </row>
    <row r="178" spans="1:69" ht="15" customHeight="1" x14ac:dyDescent="0.3">
      <c r="A178" s="5"/>
      <c r="B178" s="5"/>
      <c r="C178" s="5"/>
      <c r="D178" s="5"/>
      <c r="F178" s="6" t="s">
        <v>17</v>
      </c>
      <c r="G178" s="4" t="e">
        <f t="shared" si="48"/>
        <v>#VALUE!</v>
      </c>
      <c r="H178" s="4" t="e">
        <f t="shared" si="49"/>
        <v>#VALUE!</v>
      </c>
      <c r="I178" s="4" t="str">
        <f t="shared" si="38"/>
        <v/>
      </c>
      <c r="J178" s="4" t="e">
        <f>CLEAN(SUBSTITUTE(MID(A178,G178,H178-G178)," ",""))</f>
        <v>#VALUE!</v>
      </c>
      <c r="K178" s="4" t="e">
        <f>FIND("Filing or 371 (c) date",A178)+LEN("Filing or 371 (c) date")</f>
        <v>#VALUE!</v>
      </c>
      <c r="L178" s="4" t="e">
        <f>FIND("Status",A178,K178)</f>
        <v>#VALUE!</v>
      </c>
      <c r="M178" s="4" t="e">
        <f>TRIM(CLEAN(MID(A178,K178,L178-K178)))</f>
        <v>#VALUE!</v>
      </c>
      <c r="N178" s="4" t="e">
        <f>FIND("Patent #",A178)+LEN("Patent #")</f>
        <v>#VALUE!</v>
      </c>
      <c r="O178" s="4" t="e">
        <f>FIND("Filing or 371 (c) date",A178)</f>
        <v>#VALUE!</v>
      </c>
      <c r="P178" s="4" t="e">
        <f>MID(A178,N178,O178-N178)</f>
        <v>#VALUE!</v>
      </c>
      <c r="Q178" s="4" t="e">
        <f t="shared" si="39"/>
        <v>#VALUE!</v>
      </c>
      <c r="R178" s="4" t="e">
        <f>CLEAN(SUBSTITUTE(MID(P178,1,FIND("open",P178)-1)," ",""))</f>
        <v>#VALUE!</v>
      </c>
      <c r="S178" s="4" t="e">
        <f>FIND("open_in_new",P178)+LEN("open_in_new")</f>
        <v>#VALUE!</v>
      </c>
      <c r="T178" s="4" t="e">
        <f>FIND("-",P178,S178)</f>
        <v>#VALUE!</v>
      </c>
      <c r="U178" s="4" t="e">
        <f>CLEAN(SUBSTITUTE(MID(P178,S178,T178-S178)," ",""))</f>
        <v>#VALUE!</v>
      </c>
      <c r="V178" s="4" t="e">
        <f>RIGHT(CLEAN(SUBSTITUTE(P178," ","")),10)</f>
        <v>#VALUE!</v>
      </c>
      <c r="W178" s="4" t="e">
        <f>FIND("Status",A178,K178)+LEN("Status")</f>
        <v>#VALUE!</v>
      </c>
      <c r="X178" s="4" t="e">
        <f>FIND("Application Data 
Documents &amp; Transactions",A178)</f>
        <v>#VALUE!</v>
      </c>
      <c r="Y178" s="4" t="e">
        <f>MID(A178,W178,(X178-11)-W178)</f>
        <v>#VALUE!</v>
      </c>
      <c r="Z178" s="4" t="e">
        <f t="shared" si="36"/>
        <v>#VALUE!</v>
      </c>
      <c r="AA178" s="4" t="e">
        <f>FIND("Earliest publication #",A178)+LEN("Earliest publication #
")</f>
        <v>#VALUE!</v>
      </c>
      <c r="AB178" s="4" t="e">
        <f>FIND("Earliest publication date",A178,AA178)</f>
        <v>#VALUE!</v>
      </c>
      <c r="AC178" s="4" t="e">
        <f>CLEAN(TRIM(MID(A178,AA178,AB178-AA178)))</f>
        <v>#VALUE!</v>
      </c>
      <c r="AD178" s="4" t="e">
        <f t="shared" si="37"/>
        <v>#VALUE!</v>
      </c>
      <c r="AE178" s="4" t="e">
        <f>FIND("Earliest publication date",A178,AA178)+LEN("Earliest publication date")</f>
        <v>#VALUE!</v>
      </c>
      <c r="AF178" s="4" t="e">
        <f>FIND("Assignee for publication",A178)</f>
        <v>#VALUE!</v>
      </c>
      <c r="AG178" s="4" t="e">
        <f>CLEAN(SUBSTITUTE(MID(A178,AE178,AF178-AE178)," ",""))</f>
        <v>#VALUE!</v>
      </c>
      <c r="AH178" s="4" t="e">
        <f>FIND("Entity status",A178)+LEN("Entity status")</f>
        <v>#VALUE!</v>
      </c>
      <c r="AI178" s="4" t="e">
        <f>FIND("Earliest publication #",A178,AH178)</f>
        <v>#VALUE!</v>
      </c>
      <c r="AJ178" s="4" t="e">
        <f>CLEAN(TRIM(MID(A178,AH178,AI178-AH178)))</f>
        <v>#VALUE!</v>
      </c>
      <c r="AK178" s="4" t="e">
        <f>FIND("Applicants",A178)+LEN("Applicants")</f>
        <v>#VALUE!</v>
      </c>
      <c r="AL178" s="4" t="e">
        <f>FIND("United States Patent and Trademark Office 
United States Patent and Trademark Office 
 Browse By Topic",A178,AK178)</f>
        <v>#VALUE!</v>
      </c>
      <c r="AM178" s="4" t="e">
        <f>TRIM(CLEAN(MID(A178,AK178,AL178-AK178)))</f>
        <v>#VALUE!</v>
      </c>
      <c r="AN178" s="4" t="e">
        <f>FIND("Assignee for publication",A178)+LEN("Assignee for publication")</f>
        <v>#VALUE!</v>
      </c>
      <c r="AO178" s="4" t="e">
        <f>FIND("Confirmation #",A178,AN178)</f>
        <v>#VALUE!</v>
      </c>
      <c r="AP178" s="4" t="e">
        <f>MID(A178,AN178,AO178-AN178)</f>
        <v>#VALUE!</v>
      </c>
      <c r="AQ178" s="4" t="e">
        <f>FIND("Inventors",A178)+LEN("Inventors")</f>
        <v>#VALUE!</v>
      </c>
      <c r="AR178" s="4" t="e">
        <f>FIND("Applicants",A178,AQ178)</f>
        <v>#VALUE!</v>
      </c>
      <c r="AS178" s="4" t="e">
        <f>FIND("Show all inventors",A178)</f>
        <v>#VALUE!</v>
      </c>
      <c r="AT178" s="4" t="str">
        <f>IFERROR(MID(A178,AS178,24),"")</f>
        <v/>
      </c>
      <c r="AU178" s="7" t="e">
        <f>CLEAN(TRIM(MID(A178,AQ178,AR178-AQ178)))</f>
        <v>#VALUE!</v>
      </c>
      <c r="BJ178" s="4">
        <f t="shared" si="40"/>
        <v>0</v>
      </c>
      <c r="BK178" s="4" t="str">
        <f t="shared" si="41"/>
        <v/>
      </c>
      <c r="BL178" s="4" t="e">
        <f t="shared" si="42"/>
        <v>#VALUE!</v>
      </c>
      <c r="BM178" s="4" t="e">
        <f t="shared" si="43"/>
        <v>#VALUE!</v>
      </c>
      <c r="BN178" s="7" t="e">
        <f t="shared" si="44"/>
        <v>#VALUE!</v>
      </c>
      <c r="BO178" s="4" t="e">
        <f t="shared" si="45"/>
        <v>#VALUE!</v>
      </c>
      <c r="BP178" s="4" t="e">
        <f t="shared" si="46"/>
        <v>#VALUE!</v>
      </c>
      <c r="BQ178" s="7" t="e">
        <f t="shared" si="47"/>
        <v>#VALUE!</v>
      </c>
    </row>
    <row r="179" spans="1:69" ht="15" customHeight="1" x14ac:dyDescent="0.3">
      <c r="A179" s="5"/>
      <c r="B179" s="5"/>
      <c r="C179" s="5"/>
      <c r="D179" s="5"/>
      <c r="F179" s="6" t="s">
        <v>17</v>
      </c>
      <c r="G179" s="4" t="e">
        <f t="shared" si="48"/>
        <v>#VALUE!</v>
      </c>
      <c r="H179" s="4" t="e">
        <f t="shared" si="49"/>
        <v>#VALUE!</v>
      </c>
      <c r="I179" s="4" t="str">
        <f t="shared" si="38"/>
        <v/>
      </c>
      <c r="J179" s="4" t="e">
        <f>CLEAN(SUBSTITUTE(MID(A179,G179,H179-G179)," ",""))</f>
        <v>#VALUE!</v>
      </c>
      <c r="K179" s="4" t="e">
        <f>FIND("Filing or 371 (c) date",A179)+LEN("Filing or 371 (c) date")</f>
        <v>#VALUE!</v>
      </c>
      <c r="L179" s="4" t="e">
        <f>FIND("Status",A179,K179)</f>
        <v>#VALUE!</v>
      </c>
      <c r="M179" s="4" t="e">
        <f>TRIM(CLEAN(MID(A179,K179,L179-K179)))</f>
        <v>#VALUE!</v>
      </c>
      <c r="N179" s="4" t="e">
        <f>FIND("Patent #",A179)+LEN("Patent #")</f>
        <v>#VALUE!</v>
      </c>
      <c r="O179" s="4" t="e">
        <f>FIND("Filing or 371 (c) date",A179)</f>
        <v>#VALUE!</v>
      </c>
      <c r="P179" s="4" t="e">
        <f>MID(A179,N179,O179-N179)</f>
        <v>#VALUE!</v>
      </c>
      <c r="Q179" s="4" t="e">
        <f t="shared" si="39"/>
        <v>#VALUE!</v>
      </c>
      <c r="R179" s="4" t="e">
        <f>CLEAN(SUBSTITUTE(MID(P179,1,FIND("open",P179)-1)," ",""))</f>
        <v>#VALUE!</v>
      </c>
      <c r="S179" s="4" t="e">
        <f>FIND("open_in_new",P179)+LEN("open_in_new")</f>
        <v>#VALUE!</v>
      </c>
      <c r="T179" s="4" t="e">
        <f>FIND("-",P179,S179)</f>
        <v>#VALUE!</v>
      </c>
      <c r="U179" s="4" t="e">
        <f>CLEAN(SUBSTITUTE(MID(P179,S179,T179-S179)," ",""))</f>
        <v>#VALUE!</v>
      </c>
      <c r="V179" s="4" t="e">
        <f>RIGHT(CLEAN(SUBSTITUTE(P179," ","")),10)</f>
        <v>#VALUE!</v>
      </c>
      <c r="W179" s="4" t="e">
        <f>FIND("Status",A179,K179)+LEN("Status")</f>
        <v>#VALUE!</v>
      </c>
      <c r="X179" s="4" t="e">
        <f>FIND("Application Data 
Documents &amp; Transactions",A179)</f>
        <v>#VALUE!</v>
      </c>
      <c r="Y179" s="4" t="e">
        <f>MID(A179,W179,(X179-11)-W179)</f>
        <v>#VALUE!</v>
      </c>
      <c r="Z179" s="4" t="e">
        <f t="shared" si="36"/>
        <v>#VALUE!</v>
      </c>
      <c r="AA179" s="4" t="e">
        <f>FIND("Earliest publication #",A179)+LEN("Earliest publication #
")</f>
        <v>#VALUE!</v>
      </c>
      <c r="AB179" s="4" t="e">
        <f>FIND("Earliest publication date",A179,AA179)</f>
        <v>#VALUE!</v>
      </c>
      <c r="AC179" s="4" t="e">
        <f>CLEAN(TRIM(MID(A179,AA179,AB179-AA179)))</f>
        <v>#VALUE!</v>
      </c>
      <c r="AD179" s="4" t="e">
        <f t="shared" si="37"/>
        <v>#VALUE!</v>
      </c>
      <c r="AE179" s="4" t="e">
        <f>FIND("Earliest publication date",A179,AA179)+LEN("Earliest publication date")</f>
        <v>#VALUE!</v>
      </c>
      <c r="AF179" s="4" t="e">
        <f>FIND("Assignee for publication",A179)</f>
        <v>#VALUE!</v>
      </c>
      <c r="AG179" s="4" t="e">
        <f>CLEAN(SUBSTITUTE(MID(A179,AE179,AF179-AE179)," ",""))</f>
        <v>#VALUE!</v>
      </c>
      <c r="AH179" s="4" t="e">
        <f>FIND("Entity status",A179)+LEN("Entity status")</f>
        <v>#VALUE!</v>
      </c>
      <c r="AI179" s="4" t="e">
        <f>FIND("Earliest publication #",A179,AH179)</f>
        <v>#VALUE!</v>
      </c>
      <c r="AJ179" s="4" t="e">
        <f>CLEAN(TRIM(MID(A179,AH179,AI179-AH179)))</f>
        <v>#VALUE!</v>
      </c>
      <c r="AK179" s="4" t="e">
        <f>FIND("Applicants",A179)+LEN("Applicants")</f>
        <v>#VALUE!</v>
      </c>
      <c r="AL179" s="4" t="e">
        <f>FIND("United States Patent and Trademark Office 
United States Patent and Trademark Office 
 Browse By Topic",A179,AK179)</f>
        <v>#VALUE!</v>
      </c>
      <c r="AM179" s="4" t="e">
        <f>TRIM(CLEAN(MID(A179,AK179,AL179-AK179)))</f>
        <v>#VALUE!</v>
      </c>
      <c r="AN179" s="4" t="e">
        <f>FIND("Assignee for publication",A179)+LEN("Assignee for publication")</f>
        <v>#VALUE!</v>
      </c>
      <c r="AO179" s="4" t="e">
        <f>FIND("Confirmation #",A179,AN179)</f>
        <v>#VALUE!</v>
      </c>
      <c r="AP179" s="4" t="e">
        <f>MID(A179,AN179,AO179-AN179)</f>
        <v>#VALUE!</v>
      </c>
      <c r="AQ179" s="4" t="e">
        <f>FIND("Inventors",A179)+LEN("Inventors")</f>
        <v>#VALUE!</v>
      </c>
      <c r="AR179" s="4" t="e">
        <f>FIND("Applicants",A179,AQ179)</f>
        <v>#VALUE!</v>
      </c>
      <c r="AS179" s="4" t="e">
        <f>FIND("Show all inventors",A179)</f>
        <v>#VALUE!</v>
      </c>
      <c r="AT179" s="4" t="str">
        <f>IFERROR(MID(A179,AS179,24),"")</f>
        <v/>
      </c>
      <c r="AU179" s="7" t="e">
        <f>CLEAN(TRIM(MID(A179,AQ179,AR179-AQ179)))</f>
        <v>#VALUE!</v>
      </c>
      <c r="BJ179" s="4">
        <f t="shared" si="40"/>
        <v>0</v>
      </c>
      <c r="BK179" s="4" t="str">
        <f t="shared" si="41"/>
        <v/>
      </c>
      <c r="BL179" s="4" t="e">
        <f t="shared" si="42"/>
        <v>#VALUE!</v>
      </c>
      <c r="BM179" s="4" t="e">
        <f t="shared" si="43"/>
        <v>#VALUE!</v>
      </c>
      <c r="BN179" s="7" t="e">
        <f t="shared" si="44"/>
        <v>#VALUE!</v>
      </c>
      <c r="BO179" s="4" t="e">
        <f t="shared" si="45"/>
        <v>#VALUE!</v>
      </c>
      <c r="BP179" s="4" t="e">
        <f t="shared" si="46"/>
        <v>#VALUE!</v>
      </c>
      <c r="BQ179" s="7" t="e">
        <f t="shared" si="47"/>
        <v>#VALUE!</v>
      </c>
    </row>
    <row r="180" spans="1:69" ht="15" customHeight="1" x14ac:dyDescent="0.3">
      <c r="A180" s="5"/>
      <c r="B180" s="5"/>
      <c r="C180" s="5"/>
      <c r="D180" s="5"/>
      <c r="F180" s="6" t="s">
        <v>17</v>
      </c>
      <c r="G180" s="4" t="e">
        <f t="shared" si="48"/>
        <v>#VALUE!</v>
      </c>
      <c r="H180" s="4" t="e">
        <f t="shared" si="49"/>
        <v>#VALUE!</v>
      </c>
      <c r="I180" s="4" t="str">
        <f t="shared" si="38"/>
        <v/>
      </c>
      <c r="J180" s="4" t="e">
        <f>CLEAN(SUBSTITUTE(MID(A180,G180,H180-G180)," ",""))</f>
        <v>#VALUE!</v>
      </c>
      <c r="K180" s="4" t="e">
        <f>FIND("Filing or 371 (c) date",A180)+LEN("Filing or 371 (c) date")</f>
        <v>#VALUE!</v>
      </c>
      <c r="L180" s="4" t="e">
        <f>FIND("Status",A180,K180)</f>
        <v>#VALUE!</v>
      </c>
      <c r="M180" s="4" t="e">
        <f>TRIM(CLEAN(MID(A180,K180,L180-K180)))</f>
        <v>#VALUE!</v>
      </c>
      <c r="N180" s="4" t="e">
        <f>FIND("Patent #",A180)+LEN("Patent #")</f>
        <v>#VALUE!</v>
      </c>
      <c r="O180" s="4" t="e">
        <f>FIND("Filing or 371 (c) date",A180)</f>
        <v>#VALUE!</v>
      </c>
      <c r="P180" s="4" t="e">
        <f>MID(A180,N180,O180-N180)</f>
        <v>#VALUE!</v>
      </c>
      <c r="Q180" s="4" t="e">
        <f t="shared" si="39"/>
        <v>#VALUE!</v>
      </c>
      <c r="R180" s="4" t="e">
        <f>CLEAN(SUBSTITUTE(MID(P180,1,FIND("open",P180)-1)," ",""))</f>
        <v>#VALUE!</v>
      </c>
      <c r="S180" s="4" t="e">
        <f>FIND("open_in_new",P180)+LEN("open_in_new")</f>
        <v>#VALUE!</v>
      </c>
      <c r="T180" s="4" t="e">
        <f>FIND("-",P180,S180)</f>
        <v>#VALUE!</v>
      </c>
      <c r="U180" s="4" t="e">
        <f>CLEAN(SUBSTITUTE(MID(P180,S180,T180-S180)," ",""))</f>
        <v>#VALUE!</v>
      </c>
      <c r="V180" s="4" t="e">
        <f>RIGHT(CLEAN(SUBSTITUTE(P180," ","")),10)</f>
        <v>#VALUE!</v>
      </c>
      <c r="W180" s="4" t="e">
        <f>FIND("Status",A180,K180)+LEN("Status")</f>
        <v>#VALUE!</v>
      </c>
      <c r="X180" s="4" t="e">
        <f>FIND("Application Data 
Documents &amp; Transactions",A180)</f>
        <v>#VALUE!</v>
      </c>
      <c r="Y180" s="4" t="e">
        <f>MID(A180,W180,(X180-11)-W180)</f>
        <v>#VALUE!</v>
      </c>
      <c r="Z180" s="4" t="e">
        <f t="shared" si="36"/>
        <v>#VALUE!</v>
      </c>
      <c r="AA180" s="4" t="e">
        <f>FIND("Earliest publication #",A180)+LEN("Earliest publication #
")</f>
        <v>#VALUE!</v>
      </c>
      <c r="AB180" s="4" t="e">
        <f>FIND("Earliest publication date",A180,AA180)</f>
        <v>#VALUE!</v>
      </c>
      <c r="AC180" s="4" t="e">
        <f>CLEAN(TRIM(MID(A180,AA180,AB180-AA180)))</f>
        <v>#VALUE!</v>
      </c>
      <c r="AD180" s="4" t="e">
        <f t="shared" si="37"/>
        <v>#VALUE!</v>
      </c>
      <c r="AE180" s="4" t="e">
        <f>FIND("Earliest publication date",A180,AA180)+LEN("Earliest publication date")</f>
        <v>#VALUE!</v>
      </c>
      <c r="AF180" s="4" t="e">
        <f>FIND("Assignee for publication",A180)</f>
        <v>#VALUE!</v>
      </c>
      <c r="AG180" s="4" t="e">
        <f>CLEAN(SUBSTITUTE(MID(A180,AE180,AF180-AE180)," ",""))</f>
        <v>#VALUE!</v>
      </c>
      <c r="AH180" s="4" t="e">
        <f>FIND("Entity status",A180)+LEN("Entity status")</f>
        <v>#VALUE!</v>
      </c>
      <c r="AI180" s="4" t="e">
        <f>FIND("Earliest publication #",A180,AH180)</f>
        <v>#VALUE!</v>
      </c>
      <c r="AJ180" s="4" t="e">
        <f>CLEAN(TRIM(MID(A180,AH180,AI180-AH180)))</f>
        <v>#VALUE!</v>
      </c>
      <c r="AK180" s="4" t="e">
        <f>FIND("Applicants",A180)+LEN("Applicants")</f>
        <v>#VALUE!</v>
      </c>
      <c r="AL180" s="4" t="e">
        <f>FIND("United States Patent and Trademark Office 
United States Patent and Trademark Office 
 Browse By Topic",A180,AK180)</f>
        <v>#VALUE!</v>
      </c>
      <c r="AM180" s="4" t="e">
        <f>TRIM(CLEAN(MID(A180,AK180,AL180-AK180)))</f>
        <v>#VALUE!</v>
      </c>
      <c r="AN180" s="4" t="e">
        <f>FIND("Assignee for publication",A180)+LEN("Assignee for publication")</f>
        <v>#VALUE!</v>
      </c>
      <c r="AO180" s="4" t="e">
        <f>FIND("Confirmation #",A180,AN180)</f>
        <v>#VALUE!</v>
      </c>
      <c r="AP180" s="4" t="e">
        <f>MID(A180,AN180,AO180-AN180)</f>
        <v>#VALUE!</v>
      </c>
      <c r="AQ180" s="4" t="e">
        <f>FIND("Inventors",A180)+LEN("Inventors")</f>
        <v>#VALUE!</v>
      </c>
      <c r="AR180" s="4" t="e">
        <f>FIND("Applicants",A180,AQ180)</f>
        <v>#VALUE!</v>
      </c>
      <c r="AS180" s="4" t="e">
        <f>FIND("Show all inventors",A180)</f>
        <v>#VALUE!</v>
      </c>
      <c r="AT180" s="4" t="str">
        <f>IFERROR(MID(A180,AS180,24),"")</f>
        <v/>
      </c>
      <c r="AU180" s="7" t="e">
        <f>CLEAN(TRIM(MID(A180,AQ180,AR180-AQ180)))</f>
        <v>#VALUE!</v>
      </c>
      <c r="BJ180" s="4">
        <f t="shared" si="40"/>
        <v>0</v>
      </c>
      <c r="BK180" s="4" t="str">
        <f t="shared" si="41"/>
        <v/>
      </c>
      <c r="BL180" s="4" t="e">
        <f t="shared" si="42"/>
        <v>#VALUE!</v>
      </c>
      <c r="BM180" s="4" t="e">
        <f t="shared" si="43"/>
        <v>#VALUE!</v>
      </c>
      <c r="BN180" s="7" t="e">
        <f t="shared" si="44"/>
        <v>#VALUE!</v>
      </c>
      <c r="BO180" s="4" t="e">
        <f t="shared" si="45"/>
        <v>#VALUE!</v>
      </c>
      <c r="BP180" s="4" t="e">
        <f t="shared" si="46"/>
        <v>#VALUE!</v>
      </c>
      <c r="BQ180" s="7" t="e">
        <f t="shared" si="47"/>
        <v>#VALUE!</v>
      </c>
    </row>
    <row r="181" spans="1:69" ht="15" customHeight="1" x14ac:dyDescent="0.3">
      <c r="A181" s="5"/>
      <c r="B181" s="5"/>
      <c r="C181" s="5"/>
      <c r="D181" s="5"/>
      <c r="F181" s="6" t="s">
        <v>17</v>
      </c>
      <c r="G181" s="4" t="e">
        <f t="shared" si="48"/>
        <v>#VALUE!</v>
      </c>
      <c r="H181" s="4" t="e">
        <f t="shared" si="49"/>
        <v>#VALUE!</v>
      </c>
      <c r="I181" s="4" t="str">
        <f t="shared" si="38"/>
        <v/>
      </c>
      <c r="J181" s="4" t="e">
        <f>CLEAN(SUBSTITUTE(MID(A181,G181,H181-G181)," ",""))</f>
        <v>#VALUE!</v>
      </c>
      <c r="K181" s="4" t="e">
        <f>FIND("Filing or 371 (c) date",A181)+LEN("Filing or 371 (c) date")</f>
        <v>#VALUE!</v>
      </c>
      <c r="L181" s="4" t="e">
        <f>FIND("Status",A181,K181)</f>
        <v>#VALUE!</v>
      </c>
      <c r="M181" s="4" t="e">
        <f>TRIM(CLEAN(MID(A181,K181,L181-K181)))</f>
        <v>#VALUE!</v>
      </c>
      <c r="N181" s="4" t="e">
        <f>FIND("Patent #",A181)+LEN("Patent #")</f>
        <v>#VALUE!</v>
      </c>
      <c r="O181" s="4" t="e">
        <f>FIND("Filing or 371 (c) date",A181)</f>
        <v>#VALUE!</v>
      </c>
      <c r="P181" s="4" t="e">
        <f>MID(A181,N181,O181-N181)</f>
        <v>#VALUE!</v>
      </c>
      <c r="Q181" s="4" t="e">
        <f t="shared" si="39"/>
        <v>#VALUE!</v>
      </c>
      <c r="R181" s="4" t="e">
        <f>CLEAN(SUBSTITUTE(MID(P181,1,FIND("open",P181)-1)," ",""))</f>
        <v>#VALUE!</v>
      </c>
      <c r="S181" s="4" t="e">
        <f>FIND("open_in_new",P181)+LEN("open_in_new")</f>
        <v>#VALUE!</v>
      </c>
      <c r="T181" s="4" t="e">
        <f>FIND("-",P181,S181)</f>
        <v>#VALUE!</v>
      </c>
      <c r="U181" s="4" t="e">
        <f>CLEAN(SUBSTITUTE(MID(P181,S181,T181-S181)," ",""))</f>
        <v>#VALUE!</v>
      </c>
      <c r="V181" s="4" t="e">
        <f>RIGHT(CLEAN(SUBSTITUTE(P181," ","")),10)</f>
        <v>#VALUE!</v>
      </c>
      <c r="W181" s="4" t="e">
        <f>FIND("Status",A181,K181)+LEN("Status")</f>
        <v>#VALUE!</v>
      </c>
      <c r="X181" s="4" t="e">
        <f>FIND("Application Data 
Documents &amp; Transactions",A181)</f>
        <v>#VALUE!</v>
      </c>
      <c r="Y181" s="4" t="e">
        <f>MID(A181,W181,(X181-11)-W181)</f>
        <v>#VALUE!</v>
      </c>
      <c r="Z181" s="4" t="e">
        <f t="shared" si="36"/>
        <v>#VALUE!</v>
      </c>
      <c r="AA181" s="4" t="e">
        <f>FIND("Earliest publication #",A181)+LEN("Earliest publication #
")</f>
        <v>#VALUE!</v>
      </c>
      <c r="AB181" s="4" t="e">
        <f>FIND("Earliest publication date",A181,AA181)</f>
        <v>#VALUE!</v>
      </c>
      <c r="AC181" s="4" t="e">
        <f>CLEAN(TRIM(MID(A181,AA181,AB181-AA181)))</f>
        <v>#VALUE!</v>
      </c>
      <c r="AD181" s="4" t="e">
        <f t="shared" si="37"/>
        <v>#VALUE!</v>
      </c>
      <c r="AE181" s="4" t="e">
        <f>FIND("Earliest publication date",A181,AA181)+LEN("Earliest publication date")</f>
        <v>#VALUE!</v>
      </c>
      <c r="AF181" s="4" t="e">
        <f>FIND("Assignee for publication",A181)</f>
        <v>#VALUE!</v>
      </c>
      <c r="AG181" s="4" t="e">
        <f>CLEAN(SUBSTITUTE(MID(A181,AE181,AF181-AE181)," ",""))</f>
        <v>#VALUE!</v>
      </c>
      <c r="AH181" s="4" t="e">
        <f>FIND("Entity status",A181)+LEN("Entity status")</f>
        <v>#VALUE!</v>
      </c>
      <c r="AI181" s="4" t="e">
        <f>FIND("Earliest publication #",A181,AH181)</f>
        <v>#VALUE!</v>
      </c>
      <c r="AJ181" s="4" t="e">
        <f>CLEAN(TRIM(MID(A181,AH181,AI181-AH181)))</f>
        <v>#VALUE!</v>
      </c>
      <c r="AK181" s="4" t="e">
        <f>FIND("Applicants",A181)+LEN("Applicants")</f>
        <v>#VALUE!</v>
      </c>
      <c r="AL181" s="4" t="e">
        <f>FIND("United States Patent and Trademark Office 
United States Patent and Trademark Office 
 Browse By Topic",A181,AK181)</f>
        <v>#VALUE!</v>
      </c>
      <c r="AM181" s="4" t="e">
        <f>TRIM(CLEAN(MID(A181,AK181,AL181-AK181)))</f>
        <v>#VALUE!</v>
      </c>
      <c r="AN181" s="4" t="e">
        <f>FIND("Assignee for publication",A181)+LEN("Assignee for publication")</f>
        <v>#VALUE!</v>
      </c>
      <c r="AO181" s="4" t="e">
        <f>FIND("Confirmation #",A181,AN181)</f>
        <v>#VALUE!</v>
      </c>
      <c r="AP181" s="4" t="e">
        <f>MID(A181,AN181,AO181-AN181)</f>
        <v>#VALUE!</v>
      </c>
      <c r="AQ181" s="4" t="e">
        <f>FIND("Inventors",A181)+LEN("Inventors")</f>
        <v>#VALUE!</v>
      </c>
      <c r="AR181" s="4" t="e">
        <f>FIND("Applicants",A181,AQ181)</f>
        <v>#VALUE!</v>
      </c>
      <c r="AS181" s="4" t="e">
        <f>FIND("Show all inventors",A181)</f>
        <v>#VALUE!</v>
      </c>
      <c r="AT181" s="4" t="str">
        <f>IFERROR(MID(A181,AS181,24),"")</f>
        <v/>
      </c>
      <c r="AU181" s="7" t="e">
        <f>CLEAN(TRIM(MID(A181,AQ181,AR181-AQ181)))</f>
        <v>#VALUE!</v>
      </c>
      <c r="BJ181" s="4">
        <f t="shared" si="40"/>
        <v>0</v>
      </c>
      <c r="BK181" s="4" t="str">
        <f t="shared" si="41"/>
        <v/>
      </c>
      <c r="BL181" s="4" t="e">
        <f t="shared" si="42"/>
        <v>#VALUE!</v>
      </c>
      <c r="BM181" s="4" t="e">
        <f t="shared" si="43"/>
        <v>#VALUE!</v>
      </c>
      <c r="BN181" s="7" t="e">
        <f t="shared" si="44"/>
        <v>#VALUE!</v>
      </c>
      <c r="BO181" s="4" t="e">
        <f t="shared" si="45"/>
        <v>#VALUE!</v>
      </c>
      <c r="BP181" s="4" t="e">
        <f t="shared" si="46"/>
        <v>#VALUE!</v>
      </c>
      <c r="BQ181" s="7" t="e">
        <f t="shared" si="47"/>
        <v>#VALUE!</v>
      </c>
    </row>
    <row r="182" spans="1:69" ht="15" customHeight="1" x14ac:dyDescent="0.3">
      <c r="A182" s="5"/>
      <c r="B182" s="5"/>
      <c r="C182" s="5"/>
      <c r="D182" s="5"/>
      <c r="F182" s="6" t="s">
        <v>17</v>
      </c>
      <c r="G182" s="4" t="e">
        <f t="shared" si="48"/>
        <v>#VALUE!</v>
      </c>
      <c r="H182" s="4" t="e">
        <f t="shared" si="49"/>
        <v>#VALUE!</v>
      </c>
      <c r="I182" s="4" t="str">
        <f t="shared" si="38"/>
        <v/>
      </c>
      <c r="J182" s="4" t="e">
        <f>CLEAN(SUBSTITUTE(MID(A182,G182,H182-G182)," ",""))</f>
        <v>#VALUE!</v>
      </c>
      <c r="K182" s="4" t="e">
        <f>FIND("Filing or 371 (c) date",A182)+LEN("Filing or 371 (c) date")</f>
        <v>#VALUE!</v>
      </c>
      <c r="L182" s="4" t="e">
        <f>FIND("Status",A182,K182)</f>
        <v>#VALUE!</v>
      </c>
      <c r="M182" s="4" t="e">
        <f>TRIM(CLEAN(MID(A182,K182,L182-K182)))</f>
        <v>#VALUE!</v>
      </c>
      <c r="N182" s="4" t="e">
        <f>FIND("Patent #",A182)+LEN("Patent #")</f>
        <v>#VALUE!</v>
      </c>
      <c r="O182" s="4" t="e">
        <f>FIND("Filing or 371 (c) date",A182)</f>
        <v>#VALUE!</v>
      </c>
      <c r="P182" s="4" t="e">
        <f>MID(A182,N182,O182-N182)</f>
        <v>#VALUE!</v>
      </c>
      <c r="Q182" s="4" t="e">
        <f t="shared" si="39"/>
        <v>#VALUE!</v>
      </c>
      <c r="R182" s="4" t="e">
        <f>CLEAN(SUBSTITUTE(MID(P182,1,FIND("open",P182)-1)," ",""))</f>
        <v>#VALUE!</v>
      </c>
      <c r="S182" s="4" t="e">
        <f>FIND("open_in_new",P182)+LEN("open_in_new")</f>
        <v>#VALUE!</v>
      </c>
      <c r="T182" s="4" t="e">
        <f>FIND("-",P182,S182)</f>
        <v>#VALUE!</v>
      </c>
      <c r="U182" s="4" t="e">
        <f>CLEAN(SUBSTITUTE(MID(P182,S182,T182-S182)," ",""))</f>
        <v>#VALUE!</v>
      </c>
      <c r="V182" s="4" t="e">
        <f>RIGHT(CLEAN(SUBSTITUTE(P182," ","")),10)</f>
        <v>#VALUE!</v>
      </c>
      <c r="W182" s="4" t="e">
        <f>FIND("Status",A182,K182)+LEN("Status")</f>
        <v>#VALUE!</v>
      </c>
      <c r="X182" s="4" t="e">
        <f>FIND("Application Data 
Documents &amp; Transactions",A182)</f>
        <v>#VALUE!</v>
      </c>
      <c r="Y182" s="4" t="e">
        <f>MID(A182,W182,(X182-11)-W182)</f>
        <v>#VALUE!</v>
      </c>
      <c r="Z182" s="4" t="e">
        <f t="shared" si="36"/>
        <v>#VALUE!</v>
      </c>
      <c r="AA182" s="4" t="e">
        <f>FIND("Earliest publication #",A182)+LEN("Earliest publication #
")</f>
        <v>#VALUE!</v>
      </c>
      <c r="AB182" s="4" t="e">
        <f>FIND("Earliest publication date",A182,AA182)</f>
        <v>#VALUE!</v>
      </c>
      <c r="AC182" s="4" t="e">
        <f>CLEAN(TRIM(MID(A182,AA182,AB182-AA182)))</f>
        <v>#VALUE!</v>
      </c>
      <c r="AD182" s="4" t="e">
        <f t="shared" si="37"/>
        <v>#VALUE!</v>
      </c>
      <c r="AE182" s="4" t="e">
        <f>FIND("Earliest publication date",A182,AA182)+LEN("Earliest publication date")</f>
        <v>#VALUE!</v>
      </c>
      <c r="AF182" s="4" t="e">
        <f>FIND("Assignee for publication",A182)</f>
        <v>#VALUE!</v>
      </c>
      <c r="AG182" s="4" t="e">
        <f>CLEAN(SUBSTITUTE(MID(A182,AE182,AF182-AE182)," ",""))</f>
        <v>#VALUE!</v>
      </c>
      <c r="AH182" s="4" t="e">
        <f>FIND("Entity status",A182)+LEN("Entity status")</f>
        <v>#VALUE!</v>
      </c>
      <c r="AI182" s="4" t="e">
        <f>FIND("Earliest publication #",A182,AH182)</f>
        <v>#VALUE!</v>
      </c>
      <c r="AJ182" s="4" t="e">
        <f>CLEAN(TRIM(MID(A182,AH182,AI182-AH182)))</f>
        <v>#VALUE!</v>
      </c>
      <c r="AK182" s="4" t="e">
        <f>FIND("Applicants",A182)+LEN("Applicants")</f>
        <v>#VALUE!</v>
      </c>
      <c r="AL182" s="4" t="e">
        <f>FIND("United States Patent and Trademark Office 
United States Patent and Trademark Office 
 Browse By Topic",A182,AK182)</f>
        <v>#VALUE!</v>
      </c>
      <c r="AM182" s="4" t="e">
        <f>TRIM(CLEAN(MID(A182,AK182,AL182-AK182)))</f>
        <v>#VALUE!</v>
      </c>
      <c r="AN182" s="4" t="e">
        <f>FIND("Assignee for publication",A182)+LEN("Assignee for publication")</f>
        <v>#VALUE!</v>
      </c>
      <c r="AO182" s="4" t="e">
        <f>FIND("Confirmation #",A182,AN182)</f>
        <v>#VALUE!</v>
      </c>
      <c r="AP182" s="4" t="e">
        <f>MID(A182,AN182,AO182-AN182)</f>
        <v>#VALUE!</v>
      </c>
      <c r="AQ182" s="4" t="e">
        <f>FIND("Inventors",A182)+LEN("Inventors")</f>
        <v>#VALUE!</v>
      </c>
      <c r="AR182" s="4" t="e">
        <f>FIND("Applicants",A182,AQ182)</f>
        <v>#VALUE!</v>
      </c>
      <c r="AS182" s="4" t="e">
        <f>FIND("Show all inventors",A182)</f>
        <v>#VALUE!</v>
      </c>
      <c r="AT182" s="4" t="str">
        <f>IFERROR(MID(A182,AS182,24),"")</f>
        <v/>
      </c>
      <c r="AU182" s="7" t="e">
        <f>CLEAN(TRIM(MID(A182,AQ182,AR182-AQ182)))</f>
        <v>#VALUE!</v>
      </c>
      <c r="BJ182" s="4">
        <f t="shared" si="40"/>
        <v>0</v>
      </c>
      <c r="BK182" s="4" t="str">
        <f t="shared" si="41"/>
        <v/>
      </c>
      <c r="BL182" s="4" t="e">
        <f t="shared" si="42"/>
        <v>#VALUE!</v>
      </c>
      <c r="BM182" s="4" t="e">
        <f t="shared" si="43"/>
        <v>#VALUE!</v>
      </c>
      <c r="BN182" s="7" t="e">
        <f t="shared" si="44"/>
        <v>#VALUE!</v>
      </c>
      <c r="BO182" s="4" t="e">
        <f t="shared" si="45"/>
        <v>#VALUE!</v>
      </c>
      <c r="BP182" s="4" t="e">
        <f t="shared" si="46"/>
        <v>#VALUE!</v>
      </c>
      <c r="BQ182" s="7" t="e">
        <f t="shared" si="47"/>
        <v>#VALUE!</v>
      </c>
    </row>
    <row r="183" spans="1:69" ht="15" customHeight="1" x14ac:dyDescent="0.3">
      <c r="A183" s="5"/>
      <c r="B183" s="5"/>
      <c r="C183" s="5"/>
      <c r="D183" s="5"/>
      <c r="F183" s="6" t="s">
        <v>17</v>
      </c>
      <c r="G183" s="4" t="e">
        <f t="shared" si="48"/>
        <v>#VALUE!</v>
      </c>
      <c r="H183" s="4" t="e">
        <f t="shared" si="49"/>
        <v>#VALUE!</v>
      </c>
      <c r="I183" s="4" t="str">
        <f t="shared" si="38"/>
        <v/>
      </c>
      <c r="J183" s="4" t="e">
        <f>CLEAN(SUBSTITUTE(MID(A183,G183,H183-G183)," ",""))</f>
        <v>#VALUE!</v>
      </c>
      <c r="K183" s="4" t="e">
        <f>FIND("Filing or 371 (c) date",A183)+LEN("Filing or 371 (c) date")</f>
        <v>#VALUE!</v>
      </c>
      <c r="L183" s="4" t="e">
        <f>FIND("Status",A183,K183)</f>
        <v>#VALUE!</v>
      </c>
      <c r="M183" s="4" t="e">
        <f>TRIM(CLEAN(MID(A183,K183,L183-K183)))</f>
        <v>#VALUE!</v>
      </c>
      <c r="N183" s="4" t="e">
        <f>FIND("Patent #",A183)+LEN("Patent #")</f>
        <v>#VALUE!</v>
      </c>
      <c r="O183" s="4" t="e">
        <f>FIND("Filing or 371 (c) date",A183)</f>
        <v>#VALUE!</v>
      </c>
      <c r="P183" s="4" t="e">
        <f>MID(A183,N183,O183-N183)</f>
        <v>#VALUE!</v>
      </c>
      <c r="Q183" s="4" t="e">
        <f t="shared" si="39"/>
        <v>#VALUE!</v>
      </c>
      <c r="R183" s="4" t="e">
        <f>CLEAN(SUBSTITUTE(MID(P183,1,FIND("open",P183)-1)," ",""))</f>
        <v>#VALUE!</v>
      </c>
      <c r="S183" s="4" t="e">
        <f>FIND("open_in_new",P183)+LEN("open_in_new")</f>
        <v>#VALUE!</v>
      </c>
      <c r="T183" s="4" t="e">
        <f>FIND("-",P183,S183)</f>
        <v>#VALUE!</v>
      </c>
      <c r="U183" s="4" t="e">
        <f>CLEAN(SUBSTITUTE(MID(P183,S183,T183-S183)," ",""))</f>
        <v>#VALUE!</v>
      </c>
      <c r="V183" s="4" t="e">
        <f>RIGHT(CLEAN(SUBSTITUTE(P183," ","")),10)</f>
        <v>#VALUE!</v>
      </c>
      <c r="W183" s="4" t="e">
        <f>FIND("Status",A183,K183)+LEN("Status")</f>
        <v>#VALUE!</v>
      </c>
      <c r="X183" s="4" t="e">
        <f>FIND("Application Data 
Documents &amp; Transactions",A183)</f>
        <v>#VALUE!</v>
      </c>
      <c r="Y183" s="4" t="e">
        <f>MID(A183,W183,(X183-11)-W183)</f>
        <v>#VALUE!</v>
      </c>
      <c r="Z183" s="4" t="e">
        <f t="shared" si="36"/>
        <v>#VALUE!</v>
      </c>
      <c r="AA183" s="4" t="e">
        <f>FIND("Earliest publication #",A183)+LEN("Earliest publication #
")</f>
        <v>#VALUE!</v>
      </c>
      <c r="AB183" s="4" t="e">
        <f>FIND("Earliest publication date",A183,AA183)</f>
        <v>#VALUE!</v>
      </c>
      <c r="AC183" s="4" t="e">
        <f>CLEAN(TRIM(MID(A183,AA183,AB183-AA183)))</f>
        <v>#VALUE!</v>
      </c>
      <c r="AD183" s="4" t="e">
        <f t="shared" si="37"/>
        <v>#VALUE!</v>
      </c>
      <c r="AE183" s="4" t="e">
        <f>FIND("Earliest publication date",A183,AA183)+LEN("Earliest publication date")</f>
        <v>#VALUE!</v>
      </c>
      <c r="AF183" s="4" t="e">
        <f>FIND("Assignee for publication",A183)</f>
        <v>#VALUE!</v>
      </c>
      <c r="AG183" s="4" t="e">
        <f>CLEAN(SUBSTITUTE(MID(A183,AE183,AF183-AE183)," ",""))</f>
        <v>#VALUE!</v>
      </c>
      <c r="AH183" s="4" t="e">
        <f>FIND("Entity status",A183)+LEN("Entity status")</f>
        <v>#VALUE!</v>
      </c>
      <c r="AI183" s="4" t="e">
        <f>FIND("Earliest publication #",A183,AH183)</f>
        <v>#VALUE!</v>
      </c>
      <c r="AJ183" s="4" t="e">
        <f>CLEAN(TRIM(MID(A183,AH183,AI183-AH183)))</f>
        <v>#VALUE!</v>
      </c>
      <c r="AK183" s="4" t="e">
        <f>FIND("Applicants",A183)+LEN("Applicants")</f>
        <v>#VALUE!</v>
      </c>
      <c r="AL183" s="4" t="e">
        <f>FIND("United States Patent and Trademark Office 
United States Patent and Trademark Office 
 Browse By Topic",A183,AK183)</f>
        <v>#VALUE!</v>
      </c>
      <c r="AM183" s="4" t="e">
        <f>TRIM(CLEAN(MID(A183,AK183,AL183-AK183)))</f>
        <v>#VALUE!</v>
      </c>
      <c r="AN183" s="4" t="e">
        <f>FIND("Assignee for publication",A183)+LEN("Assignee for publication")</f>
        <v>#VALUE!</v>
      </c>
      <c r="AO183" s="4" t="e">
        <f>FIND("Confirmation #",A183,AN183)</f>
        <v>#VALUE!</v>
      </c>
      <c r="AP183" s="4" t="e">
        <f>MID(A183,AN183,AO183-AN183)</f>
        <v>#VALUE!</v>
      </c>
      <c r="AQ183" s="4" t="e">
        <f>FIND("Inventors",A183)+LEN("Inventors")</f>
        <v>#VALUE!</v>
      </c>
      <c r="AR183" s="4" t="e">
        <f>FIND("Applicants",A183,AQ183)</f>
        <v>#VALUE!</v>
      </c>
      <c r="AS183" s="4" t="e">
        <f>FIND("Show all inventors",A183)</f>
        <v>#VALUE!</v>
      </c>
      <c r="AT183" s="4" t="str">
        <f>IFERROR(MID(A183,AS183,24),"")</f>
        <v/>
      </c>
      <c r="AU183" s="7" t="e">
        <f>CLEAN(TRIM(MID(A183,AQ183,AR183-AQ183)))</f>
        <v>#VALUE!</v>
      </c>
      <c r="BJ183" s="4">
        <f t="shared" si="40"/>
        <v>0</v>
      </c>
      <c r="BK183" s="4" t="str">
        <f t="shared" si="41"/>
        <v/>
      </c>
      <c r="BL183" s="4" t="e">
        <f t="shared" si="42"/>
        <v>#VALUE!</v>
      </c>
      <c r="BM183" s="4" t="e">
        <f t="shared" si="43"/>
        <v>#VALUE!</v>
      </c>
      <c r="BN183" s="7" t="e">
        <f t="shared" si="44"/>
        <v>#VALUE!</v>
      </c>
      <c r="BO183" s="4" t="e">
        <f t="shared" si="45"/>
        <v>#VALUE!</v>
      </c>
      <c r="BP183" s="4" t="e">
        <f t="shared" si="46"/>
        <v>#VALUE!</v>
      </c>
      <c r="BQ183" s="7" t="e">
        <f t="shared" si="47"/>
        <v>#VALUE!</v>
      </c>
    </row>
    <row r="184" spans="1:69" ht="15" customHeight="1" x14ac:dyDescent="0.3">
      <c r="A184" s="5"/>
      <c r="B184" s="5"/>
      <c r="C184" s="5"/>
      <c r="D184" s="5"/>
      <c r="F184" s="6" t="s">
        <v>17</v>
      </c>
      <c r="G184" s="4" t="e">
        <f t="shared" si="48"/>
        <v>#VALUE!</v>
      </c>
      <c r="H184" s="4" t="e">
        <f t="shared" si="49"/>
        <v>#VALUE!</v>
      </c>
      <c r="I184" s="4" t="str">
        <f t="shared" si="38"/>
        <v/>
      </c>
      <c r="J184" s="4" t="e">
        <f>CLEAN(SUBSTITUTE(MID(A184,G184,H184-G184)," ",""))</f>
        <v>#VALUE!</v>
      </c>
      <c r="K184" s="4" t="e">
        <f>FIND("Filing or 371 (c) date",A184)+LEN("Filing or 371 (c) date")</f>
        <v>#VALUE!</v>
      </c>
      <c r="L184" s="4" t="e">
        <f>FIND("Status",A184,K184)</f>
        <v>#VALUE!</v>
      </c>
      <c r="M184" s="4" t="e">
        <f>TRIM(CLEAN(MID(A184,K184,L184-K184)))</f>
        <v>#VALUE!</v>
      </c>
      <c r="N184" s="4" t="e">
        <f>FIND("Patent #",A184)+LEN("Patent #")</f>
        <v>#VALUE!</v>
      </c>
      <c r="O184" s="4" t="e">
        <f>FIND("Filing or 371 (c) date",A184)</f>
        <v>#VALUE!</v>
      </c>
      <c r="P184" s="4" t="e">
        <f>MID(A184,N184,O184-N184)</f>
        <v>#VALUE!</v>
      </c>
      <c r="Q184" s="4" t="e">
        <f t="shared" si="39"/>
        <v>#VALUE!</v>
      </c>
      <c r="R184" s="4" t="e">
        <f>CLEAN(SUBSTITUTE(MID(P184,1,FIND("open",P184)-1)," ",""))</f>
        <v>#VALUE!</v>
      </c>
      <c r="S184" s="4" t="e">
        <f>FIND("open_in_new",P184)+LEN("open_in_new")</f>
        <v>#VALUE!</v>
      </c>
      <c r="T184" s="4" t="e">
        <f>FIND("-",P184,S184)</f>
        <v>#VALUE!</v>
      </c>
      <c r="U184" s="4" t="e">
        <f>CLEAN(SUBSTITUTE(MID(P184,S184,T184-S184)," ",""))</f>
        <v>#VALUE!</v>
      </c>
      <c r="V184" s="4" t="e">
        <f>RIGHT(CLEAN(SUBSTITUTE(P184," ","")),10)</f>
        <v>#VALUE!</v>
      </c>
      <c r="W184" s="4" t="e">
        <f>FIND("Status",A184,K184)+LEN("Status")</f>
        <v>#VALUE!</v>
      </c>
      <c r="X184" s="4" t="e">
        <f>FIND("Application Data 
Documents &amp; Transactions",A184)</f>
        <v>#VALUE!</v>
      </c>
      <c r="Y184" s="4" t="e">
        <f>MID(A184,W184,(X184-11)-W184)</f>
        <v>#VALUE!</v>
      </c>
      <c r="Z184" s="4" t="e">
        <f t="shared" si="36"/>
        <v>#VALUE!</v>
      </c>
      <c r="AA184" s="4" t="e">
        <f>FIND("Earliest publication #",A184)+LEN("Earliest publication #
")</f>
        <v>#VALUE!</v>
      </c>
      <c r="AB184" s="4" t="e">
        <f>FIND("Earliest publication date",A184,AA184)</f>
        <v>#VALUE!</v>
      </c>
      <c r="AC184" s="4" t="e">
        <f>CLEAN(TRIM(MID(A184,AA184,AB184-AA184)))</f>
        <v>#VALUE!</v>
      </c>
      <c r="AD184" s="4" t="e">
        <f t="shared" si="37"/>
        <v>#VALUE!</v>
      </c>
      <c r="AE184" s="4" t="e">
        <f>FIND("Earliest publication date",A184,AA184)+LEN("Earliest publication date")</f>
        <v>#VALUE!</v>
      </c>
      <c r="AF184" s="4" t="e">
        <f>FIND("Assignee for publication",A184)</f>
        <v>#VALUE!</v>
      </c>
      <c r="AG184" s="4" t="e">
        <f>CLEAN(SUBSTITUTE(MID(A184,AE184,AF184-AE184)," ",""))</f>
        <v>#VALUE!</v>
      </c>
      <c r="AH184" s="4" t="e">
        <f>FIND("Entity status",A184)+LEN("Entity status")</f>
        <v>#VALUE!</v>
      </c>
      <c r="AI184" s="4" t="e">
        <f>FIND("Earliest publication #",A184,AH184)</f>
        <v>#VALUE!</v>
      </c>
      <c r="AJ184" s="4" t="e">
        <f>CLEAN(TRIM(MID(A184,AH184,AI184-AH184)))</f>
        <v>#VALUE!</v>
      </c>
      <c r="AK184" s="4" t="e">
        <f>FIND("Applicants",A184)+LEN("Applicants")</f>
        <v>#VALUE!</v>
      </c>
      <c r="AL184" s="4" t="e">
        <f>FIND("United States Patent and Trademark Office 
United States Patent and Trademark Office 
 Browse By Topic",A184,AK184)</f>
        <v>#VALUE!</v>
      </c>
      <c r="AM184" s="4" t="e">
        <f>TRIM(CLEAN(MID(A184,AK184,AL184-AK184)))</f>
        <v>#VALUE!</v>
      </c>
      <c r="AN184" s="4" t="e">
        <f>FIND("Assignee for publication",A184)+LEN("Assignee for publication")</f>
        <v>#VALUE!</v>
      </c>
      <c r="AO184" s="4" t="e">
        <f>FIND("Confirmation #",A184,AN184)</f>
        <v>#VALUE!</v>
      </c>
      <c r="AP184" s="4" t="e">
        <f>MID(A184,AN184,AO184-AN184)</f>
        <v>#VALUE!</v>
      </c>
      <c r="AQ184" s="4" t="e">
        <f>FIND("Inventors",A184)+LEN("Inventors")</f>
        <v>#VALUE!</v>
      </c>
      <c r="AR184" s="4" t="e">
        <f>FIND("Applicants",A184,AQ184)</f>
        <v>#VALUE!</v>
      </c>
      <c r="AS184" s="4" t="e">
        <f>FIND("Show all inventors",A184)</f>
        <v>#VALUE!</v>
      </c>
      <c r="AT184" s="4" t="str">
        <f>IFERROR(MID(A184,AS184,24),"")</f>
        <v/>
      </c>
      <c r="AU184" s="7" t="e">
        <f>CLEAN(TRIM(MID(A184,AQ184,AR184-AQ184)))</f>
        <v>#VALUE!</v>
      </c>
      <c r="BJ184" s="4">
        <f t="shared" si="40"/>
        <v>0</v>
      </c>
      <c r="BK184" s="4" t="str">
        <f t="shared" si="41"/>
        <v/>
      </c>
      <c r="BL184" s="4" t="e">
        <f t="shared" si="42"/>
        <v>#VALUE!</v>
      </c>
      <c r="BM184" s="4" t="e">
        <f t="shared" si="43"/>
        <v>#VALUE!</v>
      </c>
      <c r="BN184" s="7" t="e">
        <f t="shared" si="44"/>
        <v>#VALUE!</v>
      </c>
      <c r="BO184" s="4" t="e">
        <f t="shared" si="45"/>
        <v>#VALUE!</v>
      </c>
      <c r="BP184" s="4" t="e">
        <f t="shared" si="46"/>
        <v>#VALUE!</v>
      </c>
      <c r="BQ184" s="7" t="e">
        <f t="shared" si="47"/>
        <v>#VALUE!</v>
      </c>
    </row>
    <row r="185" spans="1:69" ht="15" customHeight="1" x14ac:dyDescent="0.3">
      <c r="A185" s="5"/>
      <c r="B185" s="5"/>
      <c r="C185" s="5"/>
      <c r="D185" s="5"/>
      <c r="F185" s="6" t="s">
        <v>17</v>
      </c>
      <c r="G185" s="4" t="e">
        <f t="shared" si="48"/>
        <v>#VALUE!</v>
      </c>
      <c r="H185" s="4" t="e">
        <f t="shared" si="49"/>
        <v>#VALUE!</v>
      </c>
      <c r="I185" s="4" t="str">
        <f t="shared" si="38"/>
        <v/>
      </c>
      <c r="J185" s="4" t="e">
        <f>CLEAN(SUBSTITUTE(MID(A185,G185,H185-G185)," ",""))</f>
        <v>#VALUE!</v>
      </c>
      <c r="K185" s="4" t="e">
        <f>FIND("Filing or 371 (c) date",A185)+LEN("Filing or 371 (c) date")</f>
        <v>#VALUE!</v>
      </c>
      <c r="L185" s="4" t="e">
        <f>FIND("Status",A185,K185)</f>
        <v>#VALUE!</v>
      </c>
      <c r="M185" s="4" t="e">
        <f>TRIM(CLEAN(MID(A185,K185,L185-K185)))</f>
        <v>#VALUE!</v>
      </c>
      <c r="N185" s="4" t="e">
        <f>FIND("Patent #",A185)+LEN("Patent #")</f>
        <v>#VALUE!</v>
      </c>
      <c r="O185" s="4" t="e">
        <f>FIND("Filing or 371 (c) date",A185)</f>
        <v>#VALUE!</v>
      </c>
      <c r="P185" s="4" t="e">
        <f>MID(A185,N185,O185-N185)</f>
        <v>#VALUE!</v>
      </c>
      <c r="Q185" s="4" t="e">
        <f t="shared" si="39"/>
        <v>#VALUE!</v>
      </c>
      <c r="R185" s="4" t="e">
        <f>CLEAN(SUBSTITUTE(MID(P185,1,FIND("open",P185)-1)," ",""))</f>
        <v>#VALUE!</v>
      </c>
      <c r="S185" s="4" t="e">
        <f>FIND("open_in_new",P185)+LEN("open_in_new")</f>
        <v>#VALUE!</v>
      </c>
      <c r="T185" s="4" t="e">
        <f>FIND("-",P185,S185)</f>
        <v>#VALUE!</v>
      </c>
      <c r="U185" s="4" t="e">
        <f>CLEAN(SUBSTITUTE(MID(P185,S185,T185-S185)," ",""))</f>
        <v>#VALUE!</v>
      </c>
      <c r="V185" s="4" t="e">
        <f>RIGHT(CLEAN(SUBSTITUTE(P185," ","")),10)</f>
        <v>#VALUE!</v>
      </c>
      <c r="W185" s="4" t="e">
        <f>FIND("Status",A185,K185)+LEN("Status")</f>
        <v>#VALUE!</v>
      </c>
      <c r="X185" s="4" t="e">
        <f>FIND("Application Data 
Documents &amp; Transactions",A185)</f>
        <v>#VALUE!</v>
      </c>
      <c r="Y185" s="4" t="e">
        <f>MID(A185,W185,(X185-11)-W185)</f>
        <v>#VALUE!</v>
      </c>
      <c r="Z185" s="4" t="e">
        <f t="shared" si="36"/>
        <v>#VALUE!</v>
      </c>
      <c r="AA185" s="4" t="e">
        <f>FIND("Earliest publication #",A185)+LEN("Earliest publication #
")</f>
        <v>#VALUE!</v>
      </c>
      <c r="AB185" s="4" t="e">
        <f>FIND("Earliest publication date",A185,AA185)</f>
        <v>#VALUE!</v>
      </c>
      <c r="AC185" s="4" t="e">
        <f>CLEAN(TRIM(MID(A185,AA185,AB185-AA185)))</f>
        <v>#VALUE!</v>
      </c>
      <c r="AD185" s="4" t="e">
        <f t="shared" si="37"/>
        <v>#VALUE!</v>
      </c>
      <c r="AE185" s="4" t="e">
        <f>FIND("Earliest publication date",A185,AA185)+LEN("Earliest publication date")</f>
        <v>#VALUE!</v>
      </c>
      <c r="AF185" s="4" t="e">
        <f>FIND("Assignee for publication",A185)</f>
        <v>#VALUE!</v>
      </c>
      <c r="AG185" s="4" t="e">
        <f>CLEAN(SUBSTITUTE(MID(A185,AE185,AF185-AE185)," ",""))</f>
        <v>#VALUE!</v>
      </c>
      <c r="AH185" s="4" t="e">
        <f>FIND("Entity status",A185)+LEN("Entity status")</f>
        <v>#VALUE!</v>
      </c>
      <c r="AI185" s="4" t="e">
        <f>FIND("Earliest publication #",A185,AH185)</f>
        <v>#VALUE!</v>
      </c>
      <c r="AJ185" s="4" t="e">
        <f>CLEAN(TRIM(MID(A185,AH185,AI185-AH185)))</f>
        <v>#VALUE!</v>
      </c>
      <c r="AK185" s="4" t="e">
        <f>FIND("Applicants",A185)+LEN("Applicants")</f>
        <v>#VALUE!</v>
      </c>
      <c r="AL185" s="4" t="e">
        <f>FIND("United States Patent and Trademark Office 
United States Patent and Trademark Office 
 Browse By Topic",A185,AK185)</f>
        <v>#VALUE!</v>
      </c>
      <c r="AM185" s="4" t="e">
        <f>TRIM(CLEAN(MID(A185,AK185,AL185-AK185)))</f>
        <v>#VALUE!</v>
      </c>
      <c r="AN185" s="4" t="e">
        <f>FIND("Assignee for publication",A185)+LEN("Assignee for publication")</f>
        <v>#VALUE!</v>
      </c>
      <c r="AO185" s="4" t="e">
        <f>FIND("Confirmation #",A185,AN185)</f>
        <v>#VALUE!</v>
      </c>
      <c r="AP185" s="4" t="e">
        <f>MID(A185,AN185,AO185-AN185)</f>
        <v>#VALUE!</v>
      </c>
      <c r="AQ185" s="4" t="e">
        <f>FIND("Inventors",A185)+LEN("Inventors")</f>
        <v>#VALUE!</v>
      </c>
      <c r="AR185" s="4" t="e">
        <f>FIND("Applicants",A185,AQ185)</f>
        <v>#VALUE!</v>
      </c>
      <c r="AS185" s="4" t="e">
        <f>FIND("Show all inventors",A185)</f>
        <v>#VALUE!</v>
      </c>
      <c r="AT185" s="4" t="str">
        <f>IFERROR(MID(A185,AS185,24),"")</f>
        <v/>
      </c>
      <c r="AU185" s="7" t="e">
        <f>CLEAN(TRIM(MID(A185,AQ185,AR185-AQ185)))</f>
        <v>#VALUE!</v>
      </c>
      <c r="BJ185" s="4">
        <f t="shared" si="40"/>
        <v>0</v>
      </c>
      <c r="BK185" s="4" t="str">
        <f t="shared" si="41"/>
        <v/>
      </c>
      <c r="BL185" s="4" t="e">
        <f t="shared" si="42"/>
        <v>#VALUE!</v>
      </c>
      <c r="BM185" s="4" t="e">
        <f t="shared" si="43"/>
        <v>#VALUE!</v>
      </c>
      <c r="BN185" s="7" t="e">
        <f t="shared" si="44"/>
        <v>#VALUE!</v>
      </c>
      <c r="BO185" s="4" t="e">
        <f t="shared" si="45"/>
        <v>#VALUE!</v>
      </c>
      <c r="BP185" s="4" t="e">
        <f t="shared" si="46"/>
        <v>#VALUE!</v>
      </c>
      <c r="BQ185" s="7" t="e">
        <f t="shared" si="47"/>
        <v>#VALUE!</v>
      </c>
    </row>
    <row r="186" spans="1:69" ht="15" customHeight="1" x14ac:dyDescent="0.3">
      <c r="A186" s="5"/>
      <c r="B186" s="5"/>
      <c r="C186" s="5"/>
      <c r="D186" s="5"/>
      <c r="F186" s="6" t="s">
        <v>17</v>
      </c>
      <c r="G186" s="4" t="e">
        <f t="shared" si="48"/>
        <v>#VALUE!</v>
      </c>
      <c r="H186" s="4" t="e">
        <f t="shared" si="49"/>
        <v>#VALUE!</v>
      </c>
      <c r="I186" s="4" t="str">
        <f t="shared" si="38"/>
        <v/>
      </c>
      <c r="J186" s="4" t="e">
        <f>CLEAN(SUBSTITUTE(MID(A186,G186,H186-G186)," ",""))</f>
        <v>#VALUE!</v>
      </c>
      <c r="K186" s="4" t="e">
        <f>FIND("Filing or 371 (c) date",A186)+LEN("Filing or 371 (c) date")</f>
        <v>#VALUE!</v>
      </c>
      <c r="L186" s="4" t="e">
        <f>FIND("Status",A186,K186)</f>
        <v>#VALUE!</v>
      </c>
      <c r="M186" s="4" t="e">
        <f>TRIM(CLEAN(MID(A186,K186,L186-K186)))</f>
        <v>#VALUE!</v>
      </c>
      <c r="N186" s="4" t="e">
        <f>FIND("Patent #",A186)+LEN("Patent #")</f>
        <v>#VALUE!</v>
      </c>
      <c r="O186" s="4" t="e">
        <f>FIND("Filing or 371 (c) date",A186)</f>
        <v>#VALUE!</v>
      </c>
      <c r="P186" s="4" t="e">
        <f>MID(A186,N186,O186-N186)</f>
        <v>#VALUE!</v>
      </c>
      <c r="Q186" s="4" t="e">
        <f t="shared" si="39"/>
        <v>#VALUE!</v>
      </c>
      <c r="R186" s="4" t="e">
        <f>CLEAN(SUBSTITUTE(MID(P186,1,FIND("open",P186)-1)," ",""))</f>
        <v>#VALUE!</v>
      </c>
      <c r="S186" s="4" t="e">
        <f>FIND("open_in_new",P186)+LEN("open_in_new")</f>
        <v>#VALUE!</v>
      </c>
      <c r="T186" s="4" t="e">
        <f>FIND("-",P186,S186)</f>
        <v>#VALUE!</v>
      </c>
      <c r="U186" s="4" t="e">
        <f>CLEAN(SUBSTITUTE(MID(P186,S186,T186-S186)," ",""))</f>
        <v>#VALUE!</v>
      </c>
      <c r="V186" s="4" t="e">
        <f>RIGHT(CLEAN(SUBSTITUTE(P186," ","")),10)</f>
        <v>#VALUE!</v>
      </c>
      <c r="W186" s="4" t="e">
        <f>FIND("Status",A186,K186)+LEN("Status")</f>
        <v>#VALUE!</v>
      </c>
      <c r="X186" s="4" t="e">
        <f>FIND("Application Data 
Documents &amp; Transactions",A186)</f>
        <v>#VALUE!</v>
      </c>
      <c r="Y186" s="4" t="e">
        <f>MID(A186,W186,(X186-11)-W186)</f>
        <v>#VALUE!</v>
      </c>
      <c r="Z186" s="4" t="e">
        <f t="shared" si="36"/>
        <v>#VALUE!</v>
      </c>
      <c r="AA186" s="4" t="e">
        <f>FIND("Earliest publication #",A186)+LEN("Earliest publication #
")</f>
        <v>#VALUE!</v>
      </c>
      <c r="AB186" s="4" t="e">
        <f>FIND("Earliest publication date",A186,AA186)</f>
        <v>#VALUE!</v>
      </c>
      <c r="AC186" s="4" t="e">
        <f>CLEAN(TRIM(MID(A186,AA186,AB186-AA186)))</f>
        <v>#VALUE!</v>
      </c>
      <c r="AD186" s="4" t="e">
        <f t="shared" si="37"/>
        <v>#VALUE!</v>
      </c>
      <c r="AE186" s="4" t="e">
        <f>FIND("Earliest publication date",A186,AA186)+LEN("Earliest publication date")</f>
        <v>#VALUE!</v>
      </c>
      <c r="AF186" s="4" t="e">
        <f>FIND("Assignee for publication",A186)</f>
        <v>#VALUE!</v>
      </c>
      <c r="AG186" s="4" t="e">
        <f>CLEAN(SUBSTITUTE(MID(A186,AE186,AF186-AE186)," ",""))</f>
        <v>#VALUE!</v>
      </c>
      <c r="AH186" s="4" t="e">
        <f>FIND("Entity status",A186)+LEN("Entity status")</f>
        <v>#VALUE!</v>
      </c>
      <c r="AI186" s="4" t="e">
        <f>FIND("Earliest publication #",A186,AH186)</f>
        <v>#VALUE!</v>
      </c>
      <c r="AJ186" s="4" t="e">
        <f>CLEAN(TRIM(MID(A186,AH186,AI186-AH186)))</f>
        <v>#VALUE!</v>
      </c>
      <c r="AK186" s="4" t="e">
        <f>FIND("Applicants",A186)+LEN("Applicants")</f>
        <v>#VALUE!</v>
      </c>
      <c r="AL186" s="4" t="e">
        <f>FIND("United States Patent and Trademark Office 
United States Patent and Trademark Office 
 Browse By Topic",A186,AK186)</f>
        <v>#VALUE!</v>
      </c>
      <c r="AM186" s="4" t="e">
        <f>TRIM(CLEAN(MID(A186,AK186,AL186-AK186)))</f>
        <v>#VALUE!</v>
      </c>
      <c r="AN186" s="4" t="e">
        <f>FIND("Assignee for publication",A186)+LEN("Assignee for publication")</f>
        <v>#VALUE!</v>
      </c>
      <c r="AO186" s="4" t="e">
        <f>FIND("Confirmation #",A186,AN186)</f>
        <v>#VALUE!</v>
      </c>
      <c r="AP186" s="4" t="e">
        <f>MID(A186,AN186,AO186-AN186)</f>
        <v>#VALUE!</v>
      </c>
      <c r="AQ186" s="4" t="e">
        <f>FIND("Inventors",A186)+LEN("Inventors")</f>
        <v>#VALUE!</v>
      </c>
      <c r="AR186" s="4" t="e">
        <f>FIND("Applicants",A186,AQ186)</f>
        <v>#VALUE!</v>
      </c>
      <c r="AS186" s="4" t="e">
        <f>FIND("Show all inventors",A186)</f>
        <v>#VALUE!</v>
      </c>
      <c r="AT186" s="4" t="str">
        <f>IFERROR(MID(A186,AS186,24),"")</f>
        <v/>
      </c>
      <c r="AU186" s="7" t="e">
        <f>CLEAN(TRIM(MID(A186,AQ186,AR186-AQ186)))</f>
        <v>#VALUE!</v>
      </c>
      <c r="BJ186" s="4">
        <f t="shared" si="40"/>
        <v>0</v>
      </c>
      <c r="BK186" s="4" t="str">
        <f t="shared" si="41"/>
        <v/>
      </c>
      <c r="BL186" s="4" t="e">
        <f t="shared" si="42"/>
        <v>#VALUE!</v>
      </c>
      <c r="BM186" s="4" t="e">
        <f t="shared" si="43"/>
        <v>#VALUE!</v>
      </c>
      <c r="BN186" s="7" t="e">
        <f t="shared" si="44"/>
        <v>#VALUE!</v>
      </c>
      <c r="BO186" s="4" t="e">
        <f t="shared" si="45"/>
        <v>#VALUE!</v>
      </c>
      <c r="BP186" s="4" t="e">
        <f t="shared" si="46"/>
        <v>#VALUE!</v>
      </c>
      <c r="BQ186" s="7" t="e">
        <f t="shared" si="47"/>
        <v>#VALUE!</v>
      </c>
    </row>
    <row r="187" spans="1:69" ht="15" customHeight="1" x14ac:dyDescent="0.3">
      <c r="A187" s="5"/>
      <c r="B187" s="5"/>
      <c r="C187" s="5"/>
      <c r="D187" s="5"/>
      <c r="F187" s="6" t="s">
        <v>17</v>
      </c>
      <c r="G187" s="4" t="e">
        <f t="shared" si="48"/>
        <v>#VALUE!</v>
      </c>
      <c r="H187" s="4" t="e">
        <f t="shared" si="49"/>
        <v>#VALUE!</v>
      </c>
      <c r="I187" s="4" t="str">
        <f t="shared" si="38"/>
        <v/>
      </c>
      <c r="J187" s="4" t="e">
        <f>CLEAN(SUBSTITUTE(MID(A187,G187,H187-G187)," ",""))</f>
        <v>#VALUE!</v>
      </c>
      <c r="K187" s="4" t="e">
        <f>FIND("Filing or 371 (c) date",A187)+LEN("Filing or 371 (c) date")</f>
        <v>#VALUE!</v>
      </c>
      <c r="L187" s="4" t="e">
        <f>FIND("Status",A187,K187)</f>
        <v>#VALUE!</v>
      </c>
      <c r="M187" s="4" t="e">
        <f>TRIM(CLEAN(MID(A187,K187,L187-K187)))</f>
        <v>#VALUE!</v>
      </c>
      <c r="N187" s="4" t="e">
        <f>FIND("Patent #",A187)+LEN("Patent #")</f>
        <v>#VALUE!</v>
      </c>
      <c r="O187" s="4" t="e">
        <f>FIND("Filing or 371 (c) date",A187)</f>
        <v>#VALUE!</v>
      </c>
      <c r="P187" s="4" t="e">
        <f>MID(A187,N187,O187-N187)</f>
        <v>#VALUE!</v>
      </c>
      <c r="Q187" s="4" t="e">
        <f t="shared" si="39"/>
        <v>#VALUE!</v>
      </c>
      <c r="R187" s="4" t="e">
        <f>CLEAN(SUBSTITUTE(MID(P187,1,FIND("open",P187)-1)," ",""))</f>
        <v>#VALUE!</v>
      </c>
      <c r="S187" s="4" t="e">
        <f>FIND("open_in_new",P187)+LEN("open_in_new")</f>
        <v>#VALUE!</v>
      </c>
      <c r="T187" s="4" t="e">
        <f>FIND("-",P187,S187)</f>
        <v>#VALUE!</v>
      </c>
      <c r="U187" s="4" t="e">
        <f>CLEAN(SUBSTITUTE(MID(P187,S187,T187-S187)," ",""))</f>
        <v>#VALUE!</v>
      </c>
      <c r="V187" s="4" t="e">
        <f>RIGHT(CLEAN(SUBSTITUTE(P187," ","")),10)</f>
        <v>#VALUE!</v>
      </c>
      <c r="W187" s="4" t="e">
        <f>FIND("Status",A187,K187)+LEN("Status")</f>
        <v>#VALUE!</v>
      </c>
      <c r="X187" s="4" t="e">
        <f>FIND("Application Data 
Documents &amp; Transactions",A187)</f>
        <v>#VALUE!</v>
      </c>
      <c r="Y187" s="4" t="e">
        <f>MID(A187,W187,(X187-11)-W187)</f>
        <v>#VALUE!</v>
      </c>
      <c r="Z187" s="4" t="e">
        <f t="shared" si="36"/>
        <v>#VALUE!</v>
      </c>
      <c r="AA187" s="4" t="e">
        <f>FIND("Earliest publication #",A187)+LEN("Earliest publication #
")</f>
        <v>#VALUE!</v>
      </c>
      <c r="AB187" s="4" t="e">
        <f>FIND("Earliest publication date",A187,AA187)</f>
        <v>#VALUE!</v>
      </c>
      <c r="AC187" s="4" t="e">
        <f>CLEAN(TRIM(MID(A187,AA187,AB187-AA187)))</f>
        <v>#VALUE!</v>
      </c>
      <c r="AD187" s="4" t="e">
        <f t="shared" si="37"/>
        <v>#VALUE!</v>
      </c>
      <c r="AE187" s="4" t="e">
        <f>FIND("Earliest publication date",A187,AA187)+LEN("Earliest publication date")</f>
        <v>#VALUE!</v>
      </c>
      <c r="AF187" s="4" t="e">
        <f>FIND("Assignee for publication",A187)</f>
        <v>#VALUE!</v>
      </c>
      <c r="AG187" s="4" t="e">
        <f>CLEAN(SUBSTITUTE(MID(A187,AE187,AF187-AE187)," ",""))</f>
        <v>#VALUE!</v>
      </c>
      <c r="AH187" s="4" t="e">
        <f>FIND("Entity status",A187)+LEN("Entity status")</f>
        <v>#VALUE!</v>
      </c>
      <c r="AI187" s="4" t="e">
        <f>FIND("Earliest publication #",A187,AH187)</f>
        <v>#VALUE!</v>
      </c>
      <c r="AJ187" s="4" t="e">
        <f>CLEAN(TRIM(MID(A187,AH187,AI187-AH187)))</f>
        <v>#VALUE!</v>
      </c>
      <c r="AK187" s="4" t="e">
        <f>FIND("Applicants",A187)+LEN("Applicants")</f>
        <v>#VALUE!</v>
      </c>
      <c r="AL187" s="4" t="e">
        <f>FIND("United States Patent and Trademark Office 
United States Patent and Trademark Office 
 Browse By Topic",A187,AK187)</f>
        <v>#VALUE!</v>
      </c>
      <c r="AM187" s="4" t="e">
        <f>TRIM(CLEAN(MID(A187,AK187,AL187-AK187)))</f>
        <v>#VALUE!</v>
      </c>
      <c r="AN187" s="4" t="e">
        <f>FIND("Assignee for publication",A187)+LEN("Assignee for publication")</f>
        <v>#VALUE!</v>
      </c>
      <c r="AO187" s="4" t="e">
        <f>FIND("Confirmation #",A187,AN187)</f>
        <v>#VALUE!</v>
      </c>
      <c r="AP187" s="4" t="e">
        <f>MID(A187,AN187,AO187-AN187)</f>
        <v>#VALUE!</v>
      </c>
      <c r="AQ187" s="4" t="e">
        <f>FIND("Inventors",A187)+LEN("Inventors")</f>
        <v>#VALUE!</v>
      </c>
      <c r="AR187" s="4" t="e">
        <f>FIND("Applicants",A187,AQ187)</f>
        <v>#VALUE!</v>
      </c>
      <c r="AS187" s="4" t="e">
        <f>FIND("Show all inventors",A187)</f>
        <v>#VALUE!</v>
      </c>
      <c r="AT187" s="4" t="str">
        <f>IFERROR(MID(A187,AS187,24),"")</f>
        <v/>
      </c>
      <c r="AU187" s="7" t="e">
        <f>CLEAN(TRIM(MID(A187,AQ187,AR187-AQ187)))</f>
        <v>#VALUE!</v>
      </c>
      <c r="BJ187" s="4">
        <f t="shared" si="40"/>
        <v>0</v>
      </c>
      <c r="BK187" s="4" t="str">
        <f t="shared" si="41"/>
        <v/>
      </c>
      <c r="BL187" s="4" t="e">
        <f t="shared" si="42"/>
        <v>#VALUE!</v>
      </c>
      <c r="BM187" s="4" t="e">
        <f t="shared" si="43"/>
        <v>#VALUE!</v>
      </c>
      <c r="BN187" s="7" t="e">
        <f t="shared" si="44"/>
        <v>#VALUE!</v>
      </c>
      <c r="BO187" s="4" t="e">
        <f t="shared" si="45"/>
        <v>#VALUE!</v>
      </c>
      <c r="BP187" s="4" t="e">
        <f t="shared" si="46"/>
        <v>#VALUE!</v>
      </c>
      <c r="BQ187" s="7" t="e">
        <f t="shared" si="47"/>
        <v>#VALUE!</v>
      </c>
    </row>
    <row r="188" spans="1:69" ht="15" customHeight="1" x14ac:dyDescent="0.3">
      <c r="A188" s="5"/>
      <c r="B188" s="5"/>
      <c r="C188" s="5"/>
      <c r="D188" s="5"/>
      <c r="F188" s="6" t="s">
        <v>17</v>
      </c>
      <c r="G188" s="4" t="e">
        <f t="shared" si="48"/>
        <v>#VALUE!</v>
      </c>
      <c r="H188" s="4" t="e">
        <f t="shared" si="49"/>
        <v>#VALUE!</v>
      </c>
      <c r="I188" s="4" t="str">
        <f t="shared" si="38"/>
        <v/>
      </c>
      <c r="J188" s="4" t="e">
        <f>CLEAN(SUBSTITUTE(MID(A188,G188,H188-G188)," ",""))</f>
        <v>#VALUE!</v>
      </c>
      <c r="K188" s="4" t="e">
        <f>FIND("Filing or 371 (c) date",A188)+LEN("Filing or 371 (c) date")</f>
        <v>#VALUE!</v>
      </c>
      <c r="L188" s="4" t="e">
        <f>FIND("Status",A188,K188)</f>
        <v>#VALUE!</v>
      </c>
      <c r="M188" s="4" t="e">
        <f>TRIM(CLEAN(MID(A188,K188,L188-K188)))</f>
        <v>#VALUE!</v>
      </c>
      <c r="N188" s="4" t="e">
        <f>FIND("Patent #",A188)+LEN("Patent #")</f>
        <v>#VALUE!</v>
      </c>
      <c r="O188" s="4" t="e">
        <f>FIND("Filing or 371 (c) date",A188)</f>
        <v>#VALUE!</v>
      </c>
      <c r="P188" s="4" t="e">
        <f>MID(A188,N188,O188-N188)</f>
        <v>#VALUE!</v>
      </c>
      <c r="Q188" s="4" t="e">
        <f t="shared" si="39"/>
        <v>#VALUE!</v>
      </c>
      <c r="R188" s="4" t="e">
        <f>CLEAN(SUBSTITUTE(MID(P188,1,FIND("open",P188)-1)," ",""))</f>
        <v>#VALUE!</v>
      </c>
      <c r="S188" s="4" t="e">
        <f>FIND("open_in_new",P188)+LEN("open_in_new")</f>
        <v>#VALUE!</v>
      </c>
      <c r="T188" s="4" t="e">
        <f>FIND("-",P188,S188)</f>
        <v>#VALUE!</v>
      </c>
      <c r="U188" s="4" t="e">
        <f>CLEAN(SUBSTITUTE(MID(P188,S188,T188-S188)," ",""))</f>
        <v>#VALUE!</v>
      </c>
      <c r="V188" s="4" t="e">
        <f>RIGHT(CLEAN(SUBSTITUTE(P188," ","")),10)</f>
        <v>#VALUE!</v>
      </c>
      <c r="W188" s="4" t="e">
        <f>FIND("Status",A188,K188)+LEN("Status")</f>
        <v>#VALUE!</v>
      </c>
      <c r="X188" s="4" t="e">
        <f>FIND("Application Data 
Documents &amp; Transactions",A188)</f>
        <v>#VALUE!</v>
      </c>
      <c r="Y188" s="4" t="e">
        <f>MID(A188,W188,(X188-11)-W188)</f>
        <v>#VALUE!</v>
      </c>
      <c r="Z188" s="4" t="e">
        <f t="shared" si="36"/>
        <v>#VALUE!</v>
      </c>
      <c r="AA188" s="4" t="e">
        <f>FIND("Earliest publication #",A188)+LEN("Earliest publication #
")</f>
        <v>#VALUE!</v>
      </c>
      <c r="AB188" s="4" t="e">
        <f>FIND("Earliest publication date",A188,AA188)</f>
        <v>#VALUE!</v>
      </c>
      <c r="AC188" s="4" t="e">
        <f>CLEAN(TRIM(MID(A188,AA188,AB188-AA188)))</f>
        <v>#VALUE!</v>
      </c>
      <c r="AD188" s="4" t="e">
        <f t="shared" si="37"/>
        <v>#VALUE!</v>
      </c>
      <c r="AE188" s="4" t="e">
        <f>FIND("Earliest publication date",A188,AA188)+LEN("Earliest publication date")</f>
        <v>#VALUE!</v>
      </c>
      <c r="AF188" s="4" t="e">
        <f>FIND("Assignee for publication",A188)</f>
        <v>#VALUE!</v>
      </c>
      <c r="AG188" s="4" t="e">
        <f>CLEAN(SUBSTITUTE(MID(A188,AE188,AF188-AE188)," ",""))</f>
        <v>#VALUE!</v>
      </c>
      <c r="AH188" s="4" t="e">
        <f>FIND("Entity status",A188)+LEN("Entity status")</f>
        <v>#VALUE!</v>
      </c>
      <c r="AI188" s="4" t="e">
        <f>FIND("Earliest publication #",A188,AH188)</f>
        <v>#VALUE!</v>
      </c>
      <c r="AJ188" s="4" t="e">
        <f>CLEAN(TRIM(MID(A188,AH188,AI188-AH188)))</f>
        <v>#VALUE!</v>
      </c>
      <c r="AK188" s="4" t="e">
        <f>FIND("Applicants",A188)+LEN("Applicants")</f>
        <v>#VALUE!</v>
      </c>
      <c r="AL188" s="4" t="e">
        <f>FIND("United States Patent and Trademark Office 
United States Patent and Trademark Office 
 Browse By Topic",A188,AK188)</f>
        <v>#VALUE!</v>
      </c>
      <c r="AM188" s="4" t="e">
        <f>TRIM(CLEAN(MID(A188,AK188,AL188-AK188)))</f>
        <v>#VALUE!</v>
      </c>
      <c r="AN188" s="4" t="e">
        <f>FIND("Assignee for publication",A188)+LEN("Assignee for publication")</f>
        <v>#VALUE!</v>
      </c>
      <c r="AO188" s="4" t="e">
        <f>FIND("Confirmation #",A188,AN188)</f>
        <v>#VALUE!</v>
      </c>
      <c r="AP188" s="4" t="e">
        <f>MID(A188,AN188,AO188-AN188)</f>
        <v>#VALUE!</v>
      </c>
      <c r="AQ188" s="4" t="e">
        <f>FIND("Inventors",A188)+LEN("Inventors")</f>
        <v>#VALUE!</v>
      </c>
      <c r="AR188" s="4" t="e">
        <f>FIND("Applicants",A188,AQ188)</f>
        <v>#VALUE!</v>
      </c>
      <c r="AS188" s="4" t="e">
        <f>FIND("Show all inventors",A188)</f>
        <v>#VALUE!</v>
      </c>
      <c r="AT188" s="4" t="str">
        <f>IFERROR(MID(A188,AS188,24),"")</f>
        <v/>
      </c>
      <c r="AU188" s="7" t="e">
        <f>CLEAN(TRIM(MID(A188,AQ188,AR188-AQ188)))</f>
        <v>#VALUE!</v>
      </c>
      <c r="BJ188" s="4">
        <f t="shared" si="40"/>
        <v>0</v>
      </c>
      <c r="BK188" s="4" t="str">
        <f t="shared" si="41"/>
        <v/>
      </c>
      <c r="BL188" s="4" t="e">
        <f t="shared" si="42"/>
        <v>#VALUE!</v>
      </c>
      <c r="BM188" s="4" t="e">
        <f t="shared" si="43"/>
        <v>#VALUE!</v>
      </c>
      <c r="BN188" s="7" t="e">
        <f t="shared" si="44"/>
        <v>#VALUE!</v>
      </c>
      <c r="BO188" s="4" t="e">
        <f t="shared" si="45"/>
        <v>#VALUE!</v>
      </c>
      <c r="BP188" s="4" t="e">
        <f t="shared" si="46"/>
        <v>#VALUE!</v>
      </c>
      <c r="BQ188" s="7" t="e">
        <f t="shared" si="47"/>
        <v>#VALUE!</v>
      </c>
    </row>
    <row r="189" spans="1:69" ht="15" customHeight="1" x14ac:dyDescent="0.3">
      <c r="A189" s="5"/>
      <c r="B189" s="5"/>
      <c r="C189" s="5"/>
      <c r="D189" s="5"/>
      <c r="F189" s="6" t="s">
        <v>17</v>
      </c>
      <c r="G189" s="4" t="e">
        <f t="shared" si="48"/>
        <v>#VALUE!</v>
      </c>
      <c r="H189" s="4" t="e">
        <f t="shared" si="49"/>
        <v>#VALUE!</v>
      </c>
      <c r="I189" s="4" t="str">
        <f t="shared" si="38"/>
        <v/>
      </c>
      <c r="J189" s="4" t="e">
        <f>CLEAN(SUBSTITUTE(MID(A189,G189,H189-G189)," ",""))</f>
        <v>#VALUE!</v>
      </c>
      <c r="K189" s="4" t="e">
        <f>FIND("Filing or 371 (c) date",A189)+LEN("Filing or 371 (c) date")</f>
        <v>#VALUE!</v>
      </c>
      <c r="L189" s="4" t="e">
        <f>FIND("Status",A189,K189)</f>
        <v>#VALUE!</v>
      </c>
      <c r="M189" s="4" t="e">
        <f>TRIM(CLEAN(MID(A189,K189,L189-K189)))</f>
        <v>#VALUE!</v>
      </c>
      <c r="N189" s="4" t="e">
        <f>FIND("Patent #",A189)+LEN("Patent #")</f>
        <v>#VALUE!</v>
      </c>
      <c r="O189" s="4" t="e">
        <f>FIND("Filing or 371 (c) date",A189)</f>
        <v>#VALUE!</v>
      </c>
      <c r="P189" s="4" t="e">
        <f>MID(A189,N189,O189-N189)</f>
        <v>#VALUE!</v>
      </c>
      <c r="Q189" s="4" t="e">
        <f t="shared" si="39"/>
        <v>#VALUE!</v>
      </c>
      <c r="R189" s="4" t="e">
        <f>CLEAN(SUBSTITUTE(MID(P189,1,FIND("open",P189)-1)," ",""))</f>
        <v>#VALUE!</v>
      </c>
      <c r="S189" s="4" t="e">
        <f>FIND("open_in_new",P189)+LEN("open_in_new")</f>
        <v>#VALUE!</v>
      </c>
      <c r="T189" s="4" t="e">
        <f>FIND("-",P189,S189)</f>
        <v>#VALUE!</v>
      </c>
      <c r="U189" s="4" t="e">
        <f>CLEAN(SUBSTITUTE(MID(P189,S189,T189-S189)," ",""))</f>
        <v>#VALUE!</v>
      </c>
      <c r="V189" s="4" t="e">
        <f>RIGHT(CLEAN(SUBSTITUTE(P189," ","")),10)</f>
        <v>#VALUE!</v>
      </c>
      <c r="W189" s="4" t="e">
        <f>FIND("Status",A189,K189)+LEN("Status")</f>
        <v>#VALUE!</v>
      </c>
      <c r="X189" s="4" t="e">
        <f>FIND("Application Data 
Documents &amp; Transactions",A189)</f>
        <v>#VALUE!</v>
      </c>
      <c r="Y189" s="4" t="e">
        <f>MID(A189,W189,(X189-11)-W189)</f>
        <v>#VALUE!</v>
      </c>
      <c r="Z189" s="4" t="e">
        <f t="shared" si="36"/>
        <v>#VALUE!</v>
      </c>
      <c r="AA189" s="4" t="e">
        <f>FIND("Earliest publication #",A189)+LEN("Earliest publication #
")</f>
        <v>#VALUE!</v>
      </c>
      <c r="AB189" s="4" t="e">
        <f>FIND("Earliest publication date",A189,AA189)</f>
        <v>#VALUE!</v>
      </c>
      <c r="AC189" s="4" t="e">
        <f>CLEAN(TRIM(MID(A189,AA189,AB189-AA189)))</f>
        <v>#VALUE!</v>
      </c>
      <c r="AD189" s="4" t="e">
        <f t="shared" si="37"/>
        <v>#VALUE!</v>
      </c>
      <c r="AE189" s="4" t="e">
        <f>FIND("Earliest publication date",A189,AA189)+LEN("Earliest publication date")</f>
        <v>#VALUE!</v>
      </c>
      <c r="AF189" s="4" t="e">
        <f>FIND("Assignee for publication",A189)</f>
        <v>#VALUE!</v>
      </c>
      <c r="AG189" s="4" t="e">
        <f>CLEAN(SUBSTITUTE(MID(A189,AE189,AF189-AE189)," ",""))</f>
        <v>#VALUE!</v>
      </c>
      <c r="AH189" s="4" t="e">
        <f>FIND("Entity status",A189)+LEN("Entity status")</f>
        <v>#VALUE!</v>
      </c>
      <c r="AI189" s="4" t="e">
        <f>FIND("Earliest publication #",A189,AH189)</f>
        <v>#VALUE!</v>
      </c>
      <c r="AJ189" s="4" t="e">
        <f>CLEAN(TRIM(MID(A189,AH189,AI189-AH189)))</f>
        <v>#VALUE!</v>
      </c>
      <c r="AK189" s="4" t="e">
        <f>FIND("Applicants",A189)+LEN("Applicants")</f>
        <v>#VALUE!</v>
      </c>
      <c r="AL189" s="4" t="e">
        <f>FIND("United States Patent and Trademark Office 
United States Patent and Trademark Office 
 Browse By Topic",A189,AK189)</f>
        <v>#VALUE!</v>
      </c>
      <c r="AM189" s="4" t="e">
        <f>TRIM(CLEAN(MID(A189,AK189,AL189-AK189)))</f>
        <v>#VALUE!</v>
      </c>
      <c r="AN189" s="4" t="e">
        <f>FIND("Assignee for publication",A189)+LEN("Assignee for publication")</f>
        <v>#VALUE!</v>
      </c>
      <c r="AO189" s="4" t="e">
        <f>FIND("Confirmation #",A189,AN189)</f>
        <v>#VALUE!</v>
      </c>
      <c r="AP189" s="4" t="e">
        <f>MID(A189,AN189,AO189-AN189)</f>
        <v>#VALUE!</v>
      </c>
      <c r="AQ189" s="4" t="e">
        <f>FIND("Inventors",A189)+LEN("Inventors")</f>
        <v>#VALUE!</v>
      </c>
      <c r="AR189" s="4" t="e">
        <f>FIND("Applicants",A189,AQ189)</f>
        <v>#VALUE!</v>
      </c>
      <c r="AS189" s="4" t="e">
        <f>FIND("Show all inventors",A189)</f>
        <v>#VALUE!</v>
      </c>
      <c r="AT189" s="4" t="str">
        <f>IFERROR(MID(A189,AS189,24),"")</f>
        <v/>
      </c>
      <c r="AU189" s="7" t="e">
        <f>CLEAN(TRIM(MID(A189,AQ189,AR189-AQ189)))</f>
        <v>#VALUE!</v>
      </c>
      <c r="BJ189" s="4">
        <f t="shared" si="40"/>
        <v>0</v>
      </c>
      <c r="BK189" s="4" t="str">
        <f t="shared" si="41"/>
        <v/>
      </c>
      <c r="BL189" s="4" t="e">
        <f t="shared" si="42"/>
        <v>#VALUE!</v>
      </c>
      <c r="BM189" s="4" t="e">
        <f t="shared" si="43"/>
        <v>#VALUE!</v>
      </c>
      <c r="BN189" s="7" t="e">
        <f t="shared" si="44"/>
        <v>#VALUE!</v>
      </c>
      <c r="BO189" s="4" t="e">
        <f t="shared" si="45"/>
        <v>#VALUE!</v>
      </c>
      <c r="BP189" s="4" t="e">
        <f t="shared" si="46"/>
        <v>#VALUE!</v>
      </c>
      <c r="BQ189" s="7" t="e">
        <f t="shared" si="47"/>
        <v>#VALUE!</v>
      </c>
    </row>
    <row r="190" spans="1:69" ht="15" customHeight="1" x14ac:dyDescent="0.3">
      <c r="A190" s="5"/>
      <c r="B190" s="5"/>
      <c r="C190" s="5"/>
      <c r="D190" s="5"/>
      <c r="F190" s="6" t="s">
        <v>17</v>
      </c>
      <c r="G190" s="4" t="e">
        <f t="shared" si="48"/>
        <v>#VALUE!</v>
      </c>
      <c r="H190" s="4" t="e">
        <f t="shared" si="49"/>
        <v>#VALUE!</v>
      </c>
      <c r="I190" s="4" t="str">
        <f t="shared" si="38"/>
        <v/>
      </c>
      <c r="J190" s="4" t="e">
        <f>CLEAN(SUBSTITUTE(MID(A190,G190,H190-G190)," ",""))</f>
        <v>#VALUE!</v>
      </c>
      <c r="K190" s="4" t="e">
        <f>FIND("Filing or 371 (c) date",A190)+LEN("Filing or 371 (c) date")</f>
        <v>#VALUE!</v>
      </c>
      <c r="L190" s="4" t="e">
        <f>FIND("Status",A190,K190)</f>
        <v>#VALUE!</v>
      </c>
      <c r="M190" s="4" t="e">
        <f>TRIM(CLEAN(MID(A190,K190,L190-K190)))</f>
        <v>#VALUE!</v>
      </c>
      <c r="N190" s="4" t="e">
        <f>FIND("Patent #",A190)+LEN("Patent #")</f>
        <v>#VALUE!</v>
      </c>
      <c r="O190" s="4" t="e">
        <f>FIND("Filing or 371 (c) date",A190)</f>
        <v>#VALUE!</v>
      </c>
      <c r="P190" s="4" t="e">
        <f>MID(A190,N190,O190-N190)</f>
        <v>#VALUE!</v>
      </c>
      <c r="Q190" s="4" t="e">
        <f t="shared" si="39"/>
        <v>#VALUE!</v>
      </c>
      <c r="R190" s="4" t="e">
        <f>CLEAN(SUBSTITUTE(MID(P190,1,FIND("open",P190)-1)," ",""))</f>
        <v>#VALUE!</v>
      </c>
      <c r="S190" s="4" t="e">
        <f>FIND("open_in_new",P190)+LEN("open_in_new")</f>
        <v>#VALUE!</v>
      </c>
      <c r="T190" s="4" t="e">
        <f>FIND("-",P190,S190)</f>
        <v>#VALUE!</v>
      </c>
      <c r="U190" s="4" t="e">
        <f>CLEAN(SUBSTITUTE(MID(P190,S190,T190-S190)," ",""))</f>
        <v>#VALUE!</v>
      </c>
      <c r="V190" s="4" t="e">
        <f>RIGHT(CLEAN(SUBSTITUTE(P190," ","")),10)</f>
        <v>#VALUE!</v>
      </c>
      <c r="W190" s="4" t="e">
        <f>FIND("Status",A190,K190)+LEN("Status")</f>
        <v>#VALUE!</v>
      </c>
      <c r="X190" s="4" t="e">
        <f>FIND("Application Data 
Documents &amp; Transactions",A190)</f>
        <v>#VALUE!</v>
      </c>
      <c r="Y190" s="4" t="e">
        <f>MID(A190,W190,(X190-11)-W190)</f>
        <v>#VALUE!</v>
      </c>
      <c r="Z190" s="4" t="e">
        <f t="shared" si="36"/>
        <v>#VALUE!</v>
      </c>
      <c r="AA190" s="4" t="e">
        <f>FIND("Earliest publication #",A190)+LEN("Earliest publication #
")</f>
        <v>#VALUE!</v>
      </c>
      <c r="AB190" s="4" t="e">
        <f>FIND("Earliest publication date",A190,AA190)</f>
        <v>#VALUE!</v>
      </c>
      <c r="AC190" s="4" t="e">
        <f>CLEAN(TRIM(MID(A190,AA190,AB190-AA190)))</f>
        <v>#VALUE!</v>
      </c>
      <c r="AD190" s="4" t="e">
        <f t="shared" si="37"/>
        <v>#VALUE!</v>
      </c>
      <c r="AE190" s="4" t="e">
        <f>FIND("Earliest publication date",A190,AA190)+LEN("Earliest publication date")</f>
        <v>#VALUE!</v>
      </c>
      <c r="AF190" s="4" t="e">
        <f>FIND("Assignee for publication",A190)</f>
        <v>#VALUE!</v>
      </c>
      <c r="AG190" s="4" t="e">
        <f>CLEAN(SUBSTITUTE(MID(A190,AE190,AF190-AE190)," ",""))</f>
        <v>#VALUE!</v>
      </c>
      <c r="AH190" s="4" t="e">
        <f>FIND("Entity status",A190)+LEN("Entity status")</f>
        <v>#VALUE!</v>
      </c>
      <c r="AI190" s="4" t="e">
        <f>FIND("Earliest publication #",A190,AH190)</f>
        <v>#VALUE!</v>
      </c>
      <c r="AJ190" s="4" t="e">
        <f>CLEAN(TRIM(MID(A190,AH190,AI190-AH190)))</f>
        <v>#VALUE!</v>
      </c>
      <c r="AK190" s="4" t="e">
        <f>FIND("Applicants",A190)+LEN("Applicants")</f>
        <v>#VALUE!</v>
      </c>
      <c r="AL190" s="4" t="e">
        <f>FIND("United States Patent and Trademark Office 
United States Patent and Trademark Office 
 Browse By Topic",A190,AK190)</f>
        <v>#VALUE!</v>
      </c>
      <c r="AM190" s="4" t="e">
        <f>TRIM(CLEAN(MID(A190,AK190,AL190-AK190)))</f>
        <v>#VALUE!</v>
      </c>
      <c r="AN190" s="4" t="e">
        <f>FIND("Assignee for publication",A190)+LEN("Assignee for publication")</f>
        <v>#VALUE!</v>
      </c>
      <c r="AO190" s="4" t="e">
        <f>FIND("Confirmation #",A190,AN190)</f>
        <v>#VALUE!</v>
      </c>
      <c r="AP190" s="4" t="e">
        <f>MID(A190,AN190,AO190-AN190)</f>
        <v>#VALUE!</v>
      </c>
      <c r="AQ190" s="4" t="e">
        <f>FIND("Inventors",A190)+LEN("Inventors")</f>
        <v>#VALUE!</v>
      </c>
      <c r="AR190" s="4" t="e">
        <f>FIND("Applicants",A190,AQ190)</f>
        <v>#VALUE!</v>
      </c>
      <c r="AS190" s="4" t="e">
        <f>FIND("Show all inventors",A190)</f>
        <v>#VALUE!</v>
      </c>
      <c r="AT190" s="4" t="str">
        <f>IFERROR(MID(A190,AS190,24),"")</f>
        <v/>
      </c>
      <c r="AU190" s="7" t="e">
        <f>CLEAN(TRIM(MID(A190,AQ190,AR190-AQ190)))</f>
        <v>#VALUE!</v>
      </c>
      <c r="BJ190" s="4">
        <f t="shared" si="40"/>
        <v>0</v>
      </c>
      <c r="BK190" s="4" t="str">
        <f t="shared" si="41"/>
        <v/>
      </c>
      <c r="BL190" s="4" t="e">
        <f t="shared" si="42"/>
        <v>#VALUE!</v>
      </c>
      <c r="BM190" s="4" t="e">
        <f t="shared" si="43"/>
        <v>#VALUE!</v>
      </c>
      <c r="BN190" s="7" t="e">
        <f t="shared" si="44"/>
        <v>#VALUE!</v>
      </c>
      <c r="BO190" s="4" t="e">
        <f t="shared" si="45"/>
        <v>#VALUE!</v>
      </c>
      <c r="BP190" s="4" t="e">
        <f t="shared" si="46"/>
        <v>#VALUE!</v>
      </c>
      <c r="BQ190" s="7" t="e">
        <f t="shared" si="47"/>
        <v>#VALUE!</v>
      </c>
    </row>
    <row r="191" spans="1:69" ht="15" customHeight="1" x14ac:dyDescent="0.3">
      <c r="A191" s="5"/>
      <c r="B191" s="5"/>
      <c r="C191" s="5"/>
      <c r="D191" s="5"/>
      <c r="F191" s="6" t="s">
        <v>17</v>
      </c>
      <c r="G191" s="4" t="e">
        <f t="shared" si="48"/>
        <v>#VALUE!</v>
      </c>
      <c r="H191" s="4" t="e">
        <f t="shared" si="49"/>
        <v>#VALUE!</v>
      </c>
      <c r="I191" s="4" t="str">
        <f t="shared" si="38"/>
        <v/>
      </c>
      <c r="J191" s="4" t="e">
        <f>CLEAN(SUBSTITUTE(MID(A191,G191,H191-G191)," ",""))</f>
        <v>#VALUE!</v>
      </c>
      <c r="K191" s="4" t="e">
        <f>FIND("Filing or 371 (c) date",A191)+LEN("Filing or 371 (c) date")</f>
        <v>#VALUE!</v>
      </c>
      <c r="L191" s="4" t="e">
        <f>FIND("Status",A191,K191)</f>
        <v>#VALUE!</v>
      </c>
      <c r="M191" s="4" t="e">
        <f>TRIM(CLEAN(MID(A191,K191,L191-K191)))</f>
        <v>#VALUE!</v>
      </c>
      <c r="N191" s="4" t="e">
        <f>FIND("Patent #",A191)+LEN("Patent #")</f>
        <v>#VALUE!</v>
      </c>
      <c r="O191" s="4" t="e">
        <f>FIND("Filing or 371 (c) date",A191)</f>
        <v>#VALUE!</v>
      </c>
      <c r="P191" s="4" t="e">
        <f>MID(A191,N191,O191-N191)</f>
        <v>#VALUE!</v>
      </c>
      <c r="Q191" s="4" t="e">
        <f t="shared" si="39"/>
        <v>#VALUE!</v>
      </c>
      <c r="R191" s="4" t="e">
        <f>CLEAN(SUBSTITUTE(MID(P191,1,FIND("open",P191)-1)," ",""))</f>
        <v>#VALUE!</v>
      </c>
      <c r="S191" s="4" t="e">
        <f>FIND("open_in_new",P191)+LEN("open_in_new")</f>
        <v>#VALUE!</v>
      </c>
      <c r="T191" s="4" t="e">
        <f>FIND("-",P191,S191)</f>
        <v>#VALUE!</v>
      </c>
      <c r="U191" s="4" t="e">
        <f>CLEAN(SUBSTITUTE(MID(P191,S191,T191-S191)," ",""))</f>
        <v>#VALUE!</v>
      </c>
      <c r="V191" s="4" t="e">
        <f>RIGHT(CLEAN(SUBSTITUTE(P191," ","")),10)</f>
        <v>#VALUE!</v>
      </c>
      <c r="W191" s="4" t="e">
        <f>FIND("Status",A191,K191)+LEN("Status")</f>
        <v>#VALUE!</v>
      </c>
      <c r="X191" s="4" t="e">
        <f>FIND("Application Data 
Documents &amp; Transactions",A191)</f>
        <v>#VALUE!</v>
      </c>
      <c r="Y191" s="4" t="e">
        <f>MID(A191,W191,(X191-11)-W191)</f>
        <v>#VALUE!</v>
      </c>
      <c r="Z191" s="4" t="e">
        <f t="shared" si="36"/>
        <v>#VALUE!</v>
      </c>
      <c r="AA191" s="4" t="e">
        <f>FIND("Earliest publication #",A191)+LEN("Earliest publication #
")</f>
        <v>#VALUE!</v>
      </c>
      <c r="AB191" s="4" t="e">
        <f>FIND("Earliest publication date",A191,AA191)</f>
        <v>#VALUE!</v>
      </c>
      <c r="AC191" s="4" t="e">
        <f>CLEAN(TRIM(MID(A191,AA191,AB191-AA191)))</f>
        <v>#VALUE!</v>
      </c>
      <c r="AD191" s="4" t="e">
        <f t="shared" si="37"/>
        <v>#VALUE!</v>
      </c>
      <c r="AE191" s="4" t="e">
        <f>FIND("Earliest publication date",A191,AA191)+LEN("Earliest publication date")</f>
        <v>#VALUE!</v>
      </c>
      <c r="AF191" s="4" t="e">
        <f>FIND("Assignee for publication",A191)</f>
        <v>#VALUE!</v>
      </c>
      <c r="AG191" s="4" t="e">
        <f>CLEAN(SUBSTITUTE(MID(A191,AE191,AF191-AE191)," ",""))</f>
        <v>#VALUE!</v>
      </c>
      <c r="AH191" s="4" t="e">
        <f>FIND("Entity status",A191)+LEN("Entity status")</f>
        <v>#VALUE!</v>
      </c>
      <c r="AI191" s="4" t="e">
        <f>FIND("Earliest publication #",A191,AH191)</f>
        <v>#VALUE!</v>
      </c>
      <c r="AJ191" s="4" t="e">
        <f>CLEAN(TRIM(MID(A191,AH191,AI191-AH191)))</f>
        <v>#VALUE!</v>
      </c>
      <c r="AK191" s="4" t="e">
        <f>FIND("Applicants",A191)+LEN("Applicants")</f>
        <v>#VALUE!</v>
      </c>
      <c r="AL191" s="4" t="e">
        <f>FIND("United States Patent and Trademark Office 
United States Patent and Trademark Office 
 Browse By Topic",A191,AK191)</f>
        <v>#VALUE!</v>
      </c>
      <c r="AM191" s="4" t="e">
        <f>TRIM(CLEAN(MID(A191,AK191,AL191-AK191)))</f>
        <v>#VALUE!</v>
      </c>
      <c r="AN191" s="4" t="e">
        <f>FIND("Assignee for publication",A191)+LEN("Assignee for publication")</f>
        <v>#VALUE!</v>
      </c>
      <c r="AO191" s="4" t="e">
        <f>FIND("Confirmation #",A191,AN191)</f>
        <v>#VALUE!</v>
      </c>
      <c r="AP191" s="4" t="e">
        <f>MID(A191,AN191,AO191-AN191)</f>
        <v>#VALUE!</v>
      </c>
      <c r="AQ191" s="4" t="e">
        <f>FIND("Inventors",A191)+LEN("Inventors")</f>
        <v>#VALUE!</v>
      </c>
      <c r="AR191" s="4" t="e">
        <f>FIND("Applicants",A191,AQ191)</f>
        <v>#VALUE!</v>
      </c>
      <c r="AS191" s="4" t="e">
        <f>FIND("Show all inventors",A191)</f>
        <v>#VALUE!</v>
      </c>
      <c r="AT191" s="4" t="str">
        <f>IFERROR(MID(A191,AS191,24),"")</f>
        <v/>
      </c>
      <c r="AU191" s="7" t="e">
        <f>CLEAN(TRIM(MID(A191,AQ191,AR191-AQ191)))</f>
        <v>#VALUE!</v>
      </c>
      <c r="BJ191" s="4">
        <f t="shared" si="40"/>
        <v>0</v>
      </c>
      <c r="BK191" s="4" t="str">
        <f t="shared" si="41"/>
        <v/>
      </c>
      <c r="BL191" s="4" t="e">
        <f t="shared" si="42"/>
        <v>#VALUE!</v>
      </c>
      <c r="BM191" s="4" t="e">
        <f t="shared" si="43"/>
        <v>#VALUE!</v>
      </c>
      <c r="BN191" s="7" t="e">
        <f t="shared" si="44"/>
        <v>#VALUE!</v>
      </c>
      <c r="BO191" s="4" t="e">
        <f t="shared" si="45"/>
        <v>#VALUE!</v>
      </c>
      <c r="BP191" s="4" t="e">
        <f t="shared" si="46"/>
        <v>#VALUE!</v>
      </c>
      <c r="BQ191" s="7" t="e">
        <f t="shared" si="47"/>
        <v>#VALUE!</v>
      </c>
    </row>
    <row r="192" spans="1:69" ht="15" customHeight="1" x14ac:dyDescent="0.3">
      <c r="A192" s="5"/>
      <c r="B192" s="5"/>
      <c r="C192" s="5"/>
      <c r="D192" s="5"/>
      <c r="F192" s="6" t="s">
        <v>17</v>
      </c>
      <c r="G192" s="4" t="e">
        <f t="shared" si="48"/>
        <v>#VALUE!</v>
      </c>
      <c r="H192" s="4" t="e">
        <f t="shared" si="49"/>
        <v>#VALUE!</v>
      </c>
      <c r="I192" s="4" t="str">
        <f t="shared" si="38"/>
        <v/>
      </c>
      <c r="J192" s="4" t="e">
        <f>CLEAN(SUBSTITUTE(MID(A192,G192,H192-G192)," ",""))</f>
        <v>#VALUE!</v>
      </c>
      <c r="K192" s="4" t="e">
        <f>FIND("Filing or 371 (c) date",A192)+LEN("Filing or 371 (c) date")</f>
        <v>#VALUE!</v>
      </c>
      <c r="L192" s="4" t="e">
        <f>FIND("Status",A192,K192)</f>
        <v>#VALUE!</v>
      </c>
      <c r="M192" s="4" t="e">
        <f>TRIM(CLEAN(MID(A192,K192,L192-K192)))</f>
        <v>#VALUE!</v>
      </c>
      <c r="N192" s="4" t="e">
        <f>FIND("Patent #",A192)+LEN("Patent #")</f>
        <v>#VALUE!</v>
      </c>
      <c r="O192" s="4" t="e">
        <f>FIND("Filing or 371 (c) date",A192)</f>
        <v>#VALUE!</v>
      </c>
      <c r="P192" s="4" t="e">
        <f>MID(A192,N192,O192-N192)</f>
        <v>#VALUE!</v>
      </c>
      <c r="Q192" s="4" t="e">
        <f t="shared" si="39"/>
        <v>#VALUE!</v>
      </c>
      <c r="R192" s="4" t="e">
        <f>CLEAN(SUBSTITUTE(MID(P192,1,FIND("open",P192)-1)," ",""))</f>
        <v>#VALUE!</v>
      </c>
      <c r="S192" s="4" t="e">
        <f>FIND("open_in_new",P192)+LEN("open_in_new")</f>
        <v>#VALUE!</v>
      </c>
      <c r="T192" s="4" t="e">
        <f>FIND("-",P192,S192)</f>
        <v>#VALUE!</v>
      </c>
      <c r="U192" s="4" t="e">
        <f>CLEAN(SUBSTITUTE(MID(P192,S192,T192-S192)," ",""))</f>
        <v>#VALUE!</v>
      </c>
      <c r="V192" s="4" t="e">
        <f>RIGHT(CLEAN(SUBSTITUTE(P192," ","")),10)</f>
        <v>#VALUE!</v>
      </c>
      <c r="W192" s="4" t="e">
        <f>FIND("Status",A192,K192)+LEN("Status")</f>
        <v>#VALUE!</v>
      </c>
      <c r="X192" s="4" t="e">
        <f>FIND("Application Data 
Documents &amp; Transactions",A192)</f>
        <v>#VALUE!</v>
      </c>
      <c r="Y192" s="4" t="e">
        <f>MID(A192,W192,(X192-11)-W192)</f>
        <v>#VALUE!</v>
      </c>
      <c r="Z192" s="4" t="e">
        <f t="shared" si="36"/>
        <v>#VALUE!</v>
      </c>
      <c r="AA192" s="4" t="e">
        <f>FIND("Earliest publication #",A192)+LEN("Earliest publication #
")</f>
        <v>#VALUE!</v>
      </c>
      <c r="AB192" s="4" t="e">
        <f>FIND("Earliest publication date",A192,AA192)</f>
        <v>#VALUE!</v>
      </c>
      <c r="AC192" s="4" t="e">
        <f>CLEAN(TRIM(MID(A192,AA192,AB192-AA192)))</f>
        <v>#VALUE!</v>
      </c>
      <c r="AD192" s="4" t="e">
        <f t="shared" si="37"/>
        <v>#VALUE!</v>
      </c>
      <c r="AE192" s="4" t="e">
        <f>FIND("Earliest publication date",A192,AA192)+LEN("Earliest publication date")</f>
        <v>#VALUE!</v>
      </c>
      <c r="AF192" s="4" t="e">
        <f>FIND("Assignee for publication",A192)</f>
        <v>#VALUE!</v>
      </c>
      <c r="AG192" s="4" t="e">
        <f>CLEAN(SUBSTITUTE(MID(A192,AE192,AF192-AE192)," ",""))</f>
        <v>#VALUE!</v>
      </c>
      <c r="AH192" s="4" t="e">
        <f>FIND("Entity status",A192)+LEN("Entity status")</f>
        <v>#VALUE!</v>
      </c>
      <c r="AI192" s="4" t="e">
        <f>FIND("Earliest publication #",A192,AH192)</f>
        <v>#VALUE!</v>
      </c>
      <c r="AJ192" s="4" t="e">
        <f>CLEAN(TRIM(MID(A192,AH192,AI192-AH192)))</f>
        <v>#VALUE!</v>
      </c>
      <c r="AK192" s="4" t="e">
        <f>FIND("Applicants",A192)+LEN("Applicants")</f>
        <v>#VALUE!</v>
      </c>
      <c r="AL192" s="4" t="e">
        <f>FIND("United States Patent and Trademark Office 
United States Patent and Trademark Office 
 Browse By Topic",A192,AK192)</f>
        <v>#VALUE!</v>
      </c>
      <c r="AM192" s="4" t="e">
        <f>TRIM(CLEAN(MID(A192,AK192,AL192-AK192)))</f>
        <v>#VALUE!</v>
      </c>
      <c r="AN192" s="4" t="e">
        <f>FIND("Assignee for publication",A192)+LEN("Assignee for publication")</f>
        <v>#VALUE!</v>
      </c>
      <c r="AO192" s="4" t="e">
        <f>FIND("Confirmation #",A192,AN192)</f>
        <v>#VALUE!</v>
      </c>
      <c r="AP192" s="4" t="e">
        <f>MID(A192,AN192,AO192-AN192)</f>
        <v>#VALUE!</v>
      </c>
      <c r="AQ192" s="4" t="e">
        <f>FIND("Inventors",A192)+LEN("Inventors")</f>
        <v>#VALUE!</v>
      </c>
      <c r="AR192" s="4" t="e">
        <f>FIND("Applicants",A192,AQ192)</f>
        <v>#VALUE!</v>
      </c>
      <c r="AS192" s="4" t="e">
        <f>FIND("Show all inventors",A192)</f>
        <v>#VALUE!</v>
      </c>
      <c r="AT192" s="4" t="str">
        <f>IFERROR(MID(A192,AS192,24),"")</f>
        <v/>
      </c>
      <c r="AU192" s="7" t="e">
        <f>CLEAN(TRIM(MID(A192,AQ192,AR192-AQ192)))</f>
        <v>#VALUE!</v>
      </c>
      <c r="BJ192" s="4">
        <f t="shared" si="40"/>
        <v>0</v>
      </c>
      <c r="BK192" s="4" t="str">
        <f t="shared" si="41"/>
        <v/>
      </c>
      <c r="BL192" s="4" t="e">
        <f t="shared" si="42"/>
        <v>#VALUE!</v>
      </c>
      <c r="BM192" s="4" t="e">
        <f t="shared" si="43"/>
        <v>#VALUE!</v>
      </c>
      <c r="BN192" s="7" t="e">
        <f t="shared" si="44"/>
        <v>#VALUE!</v>
      </c>
      <c r="BO192" s="4" t="e">
        <f t="shared" si="45"/>
        <v>#VALUE!</v>
      </c>
      <c r="BP192" s="4" t="e">
        <f t="shared" si="46"/>
        <v>#VALUE!</v>
      </c>
      <c r="BQ192" s="7" t="e">
        <f t="shared" si="47"/>
        <v>#VALUE!</v>
      </c>
    </row>
    <row r="193" spans="1:69" ht="15" customHeight="1" x14ac:dyDescent="0.3">
      <c r="A193" s="5"/>
      <c r="B193" s="5"/>
      <c r="C193" s="5"/>
      <c r="D193" s="5"/>
      <c r="F193" s="6" t="s">
        <v>17</v>
      </c>
      <c r="G193" s="4" t="e">
        <f t="shared" si="48"/>
        <v>#VALUE!</v>
      </c>
      <c r="H193" s="4" t="e">
        <f t="shared" si="49"/>
        <v>#VALUE!</v>
      </c>
      <c r="I193" s="4" t="str">
        <f t="shared" si="38"/>
        <v/>
      </c>
      <c r="J193" s="4" t="e">
        <f>CLEAN(SUBSTITUTE(MID(A193,G193,H193-G193)," ",""))</f>
        <v>#VALUE!</v>
      </c>
      <c r="K193" s="4" t="e">
        <f>FIND("Filing or 371 (c) date",A193)+LEN("Filing or 371 (c) date")</f>
        <v>#VALUE!</v>
      </c>
      <c r="L193" s="4" t="e">
        <f>FIND("Status",A193,K193)</f>
        <v>#VALUE!</v>
      </c>
      <c r="M193" s="4" t="e">
        <f>TRIM(CLEAN(MID(A193,K193,L193-K193)))</f>
        <v>#VALUE!</v>
      </c>
      <c r="N193" s="4" t="e">
        <f>FIND("Patent #",A193)+LEN("Patent #")</f>
        <v>#VALUE!</v>
      </c>
      <c r="O193" s="4" t="e">
        <f>FIND("Filing or 371 (c) date",A193)</f>
        <v>#VALUE!</v>
      </c>
      <c r="P193" s="4" t="e">
        <f>MID(A193,N193,O193-N193)</f>
        <v>#VALUE!</v>
      </c>
      <c r="Q193" s="4" t="e">
        <f t="shared" si="39"/>
        <v>#VALUE!</v>
      </c>
      <c r="R193" s="4" t="e">
        <f>CLEAN(SUBSTITUTE(MID(P193,1,FIND("open",P193)-1)," ",""))</f>
        <v>#VALUE!</v>
      </c>
      <c r="S193" s="4" t="e">
        <f>FIND("open_in_new",P193)+LEN("open_in_new")</f>
        <v>#VALUE!</v>
      </c>
      <c r="T193" s="4" t="e">
        <f>FIND("-",P193,S193)</f>
        <v>#VALUE!</v>
      </c>
      <c r="U193" s="4" t="e">
        <f>CLEAN(SUBSTITUTE(MID(P193,S193,T193-S193)," ",""))</f>
        <v>#VALUE!</v>
      </c>
      <c r="V193" s="4" t="e">
        <f>RIGHT(CLEAN(SUBSTITUTE(P193," ","")),10)</f>
        <v>#VALUE!</v>
      </c>
      <c r="W193" s="4" t="e">
        <f>FIND("Status",A193,K193)+LEN("Status")</f>
        <v>#VALUE!</v>
      </c>
      <c r="X193" s="4" t="e">
        <f>FIND("Application Data 
Documents &amp; Transactions",A193)</f>
        <v>#VALUE!</v>
      </c>
      <c r="Y193" s="4" t="e">
        <f>MID(A193,W193,(X193-11)-W193)</f>
        <v>#VALUE!</v>
      </c>
      <c r="Z193" s="4" t="e">
        <f t="shared" si="36"/>
        <v>#VALUE!</v>
      </c>
      <c r="AA193" s="4" t="e">
        <f>FIND("Earliest publication #",A193)+LEN("Earliest publication #
")</f>
        <v>#VALUE!</v>
      </c>
      <c r="AB193" s="4" t="e">
        <f>FIND("Earliest publication date",A193,AA193)</f>
        <v>#VALUE!</v>
      </c>
      <c r="AC193" s="4" t="e">
        <f>CLEAN(TRIM(MID(A193,AA193,AB193-AA193)))</f>
        <v>#VALUE!</v>
      </c>
      <c r="AD193" s="4" t="e">
        <f t="shared" si="37"/>
        <v>#VALUE!</v>
      </c>
      <c r="AE193" s="4" t="e">
        <f>FIND("Earliest publication date",A193,AA193)+LEN("Earliest publication date")</f>
        <v>#VALUE!</v>
      </c>
      <c r="AF193" s="4" t="e">
        <f>FIND("Assignee for publication",A193)</f>
        <v>#VALUE!</v>
      </c>
      <c r="AG193" s="4" t="e">
        <f>CLEAN(SUBSTITUTE(MID(A193,AE193,AF193-AE193)," ",""))</f>
        <v>#VALUE!</v>
      </c>
      <c r="AH193" s="4" t="e">
        <f>FIND("Entity status",A193)+LEN("Entity status")</f>
        <v>#VALUE!</v>
      </c>
      <c r="AI193" s="4" t="e">
        <f>FIND("Earliest publication #",A193,AH193)</f>
        <v>#VALUE!</v>
      </c>
      <c r="AJ193" s="4" t="e">
        <f>CLEAN(TRIM(MID(A193,AH193,AI193-AH193)))</f>
        <v>#VALUE!</v>
      </c>
      <c r="AK193" s="4" t="e">
        <f>FIND("Applicants",A193)+LEN("Applicants")</f>
        <v>#VALUE!</v>
      </c>
      <c r="AL193" s="4" t="e">
        <f>FIND("United States Patent and Trademark Office 
United States Patent and Trademark Office 
 Browse By Topic",A193,AK193)</f>
        <v>#VALUE!</v>
      </c>
      <c r="AM193" s="4" t="e">
        <f>TRIM(CLEAN(MID(A193,AK193,AL193-AK193)))</f>
        <v>#VALUE!</v>
      </c>
      <c r="AN193" s="4" t="e">
        <f>FIND("Assignee for publication",A193)+LEN("Assignee for publication")</f>
        <v>#VALUE!</v>
      </c>
      <c r="AO193" s="4" t="e">
        <f>FIND("Confirmation #",A193,AN193)</f>
        <v>#VALUE!</v>
      </c>
      <c r="AP193" s="4" t="e">
        <f>MID(A193,AN193,AO193-AN193)</f>
        <v>#VALUE!</v>
      </c>
      <c r="AQ193" s="4" t="e">
        <f>FIND("Inventors",A193)+LEN("Inventors")</f>
        <v>#VALUE!</v>
      </c>
      <c r="AR193" s="4" t="e">
        <f>FIND("Applicants",A193,AQ193)</f>
        <v>#VALUE!</v>
      </c>
      <c r="AS193" s="4" t="e">
        <f>FIND("Show all inventors",A193)</f>
        <v>#VALUE!</v>
      </c>
      <c r="AT193" s="4" t="str">
        <f>IFERROR(MID(A193,AS193,24),"")</f>
        <v/>
      </c>
      <c r="AU193" s="7" t="e">
        <f>CLEAN(TRIM(MID(A193,AQ193,AR193-AQ193)))</f>
        <v>#VALUE!</v>
      </c>
      <c r="BJ193" s="4">
        <f t="shared" si="40"/>
        <v>0</v>
      </c>
      <c r="BK193" s="4" t="str">
        <f t="shared" si="41"/>
        <v/>
      </c>
      <c r="BL193" s="4" t="e">
        <f t="shared" si="42"/>
        <v>#VALUE!</v>
      </c>
      <c r="BM193" s="4" t="e">
        <f t="shared" si="43"/>
        <v>#VALUE!</v>
      </c>
      <c r="BN193" s="7" t="e">
        <f t="shared" si="44"/>
        <v>#VALUE!</v>
      </c>
      <c r="BO193" s="4" t="e">
        <f t="shared" si="45"/>
        <v>#VALUE!</v>
      </c>
      <c r="BP193" s="4" t="e">
        <f t="shared" si="46"/>
        <v>#VALUE!</v>
      </c>
      <c r="BQ193" s="7" t="e">
        <f t="shared" si="47"/>
        <v>#VALUE!</v>
      </c>
    </row>
    <row r="194" spans="1:69" ht="15" customHeight="1" x14ac:dyDescent="0.3">
      <c r="A194" s="5"/>
      <c r="B194" s="5"/>
      <c r="C194" s="5"/>
      <c r="D194" s="5"/>
      <c r="F194" s="6" t="s">
        <v>17</v>
      </c>
      <c r="G194" s="4" t="e">
        <f t="shared" si="48"/>
        <v>#VALUE!</v>
      </c>
      <c r="H194" s="4" t="e">
        <f t="shared" si="49"/>
        <v>#VALUE!</v>
      </c>
      <c r="I194" s="4" t="str">
        <f t="shared" si="38"/>
        <v/>
      </c>
      <c r="J194" s="4" t="e">
        <f>CLEAN(SUBSTITUTE(MID(A194,G194,H194-G194)," ",""))</f>
        <v>#VALUE!</v>
      </c>
      <c r="K194" s="4" t="e">
        <f>FIND("Filing or 371 (c) date",A194)+LEN("Filing or 371 (c) date")</f>
        <v>#VALUE!</v>
      </c>
      <c r="L194" s="4" t="e">
        <f>FIND("Status",A194,K194)</f>
        <v>#VALUE!</v>
      </c>
      <c r="M194" s="4" t="e">
        <f>TRIM(CLEAN(MID(A194,K194,L194-K194)))</f>
        <v>#VALUE!</v>
      </c>
      <c r="N194" s="4" t="e">
        <f>FIND("Patent #",A194)+LEN("Patent #")</f>
        <v>#VALUE!</v>
      </c>
      <c r="O194" s="4" t="e">
        <f>FIND("Filing or 371 (c) date",A194)</f>
        <v>#VALUE!</v>
      </c>
      <c r="P194" s="4" t="e">
        <f>MID(A194,N194,O194-N194)</f>
        <v>#VALUE!</v>
      </c>
      <c r="Q194" s="4" t="e">
        <f t="shared" si="39"/>
        <v>#VALUE!</v>
      </c>
      <c r="R194" s="4" t="e">
        <f>CLEAN(SUBSTITUTE(MID(P194,1,FIND("open",P194)-1)," ",""))</f>
        <v>#VALUE!</v>
      </c>
      <c r="S194" s="4" t="e">
        <f>FIND("open_in_new",P194)+LEN("open_in_new")</f>
        <v>#VALUE!</v>
      </c>
      <c r="T194" s="4" t="e">
        <f>FIND("-",P194,S194)</f>
        <v>#VALUE!</v>
      </c>
      <c r="U194" s="4" t="e">
        <f>CLEAN(SUBSTITUTE(MID(P194,S194,T194-S194)," ",""))</f>
        <v>#VALUE!</v>
      </c>
      <c r="V194" s="4" t="e">
        <f>RIGHT(CLEAN(SUBSTITUTE(P194," ","")),10)</f>
        <v>#VALUE!</v>
      </c>
      <c r="W194" s="4" t="e">
        <f>FIND("Status",A194,K194)+LEN("Status")</f>
        <v>#VALUE!</v>
      </c>
      <c r="X194" s="4" t="e">
        <f>FIND("Application Data 
Documents &amp; Transactions",A194)</f>
        <v>#VALUE!</v>
      </c>
      <c r="Y194" s="4" t="e">
        <f>MID(A194,W194,(X194-11)-W194)</f>
        <v>#VALUE!</v>
      </c>
      <c r="Z194" s="4" t="e">
        <f t="shared" ref="Z194:Z257" si="50">TRIM(CLEAN(TRIM(MID(Y194,1,FIND("/",Y194)-3))))</f>
        <v>#VALUE!</v>
      </c>
      <c r="AA194" s="4" t="e">
        <f>FIND("Earliest publication #",A194)+LEN("Earliest publication #
")</f>
        <v>#VALUE!</v>
      </c>
      <c r="AB194" s="4" t="e">
        <f>FIND("Earliest publication date",A194,AA194)</f>
        <v>#VALUE!</v>
      </c>
      <c r="AC194" s="4" t="e">
        <f>CLEAN(TRIM(MID(A194,AA194,AB194-AA194)))</f>
        <v>#VALUE!</v>
      </c>
      <c r="AD194" s="4" t="e">
        <f t="shared" ref="AD194:AD257" si="51">TRIM(CLEAN(SUBSTITUTE(AC194,"open_in_new","")))</f>
        <v>#VALUE!</v>
      </c>
      <c r="AE194" s="4" t="e">
        <f>FIND("Earliest publication date",A194,AA194)+LEN("Earliest publication date")</f>
        <v>#VALUE!</v>
      </c>
      <c r="AF194" s="4" t="e">
        <f>FIND("Assignee for publication",A194)</f>
        <v>#VALUE!</v>
      </c>
      <c r="AG194" s="4" t="e">
        <f>CLEAN(SUBSTITUTE(MID(A194,AE194,AF194-AE194)," ",""))</f>
        <v>#VALUE!</v>
      </c>
      <c r="AH194" s="4" t="e">
        <f>FIND("Entity status",A194)+LEN("Entity status")</f>
        <v>#VALUE!</v>
      </c>
      <c r="AI194" s="4" t="e">
        <f>FIND("Earliest publication #",A194,AH194)</f>
        <v>#VALUE!</v>
      </c>
      <c r="AJ194" s="4" t="e">
        <f>CLEAN(TRIM(MID(A194,AH194,AI194-AH194)))</f>
        <v>#VALUE!</v>
      </c>
      <c r="AK194" s="4" t="e">
        <f>FIND("Applicants",A194)+LEN("Applicants")</f>
        <v>#VALUE!</v>
      </c>
      <c r="AL194" s="4" t="e">
        <f>FIND("United States Patent and Trademark Office 
United States Patent and Trademark Office 
 Browse By Topic",A194,AK194)</f>
        <v>#VALUE!</v>
      </c>
      <c r="AM194" s="4" t="e">
        <f>TRIM(CLEAN(MID(A194,AK194,AL194-AK194)))</f>
        <v>#VALUE!</v>
      </c>
      <c r="AN194" s="4" t="e">
        <f>FIND("Assignee for publication",A194)+LEN("Assignee for publication")</f>
        <v>#VALUE!</v>
      </c>
      <c r="AO194" s="4" t="e">
        <f>FIND("Confirmation #",A194,AN194)</f>
        <v>#VALUE!</v>
      </c>
      <c r="AP194" s="4" t="e">
        <f>MID(A194,AN194,AO194-AN194)</f>
        <v>#VALUE!</v>
      </c>
      <c r="AQ194" s="4" t="e">
        <f>FIND("Inventors",A194)+LEN("Inventors")</f>
        <v>#VALUE!</v>
      </c>
      <c r="AR194" s="4" t="e">
        <f>FIND("Applicants",A194,AQ194)</f>
        <v>#VALUE!</v>
      </c>
      <c r="AS194" s="4" t="e">
        <f>FIND("Show all inventors",A194)</f>
        <v>#VALUE!</v>
      </c>
      <c r="AT194" s="4" t="str">
        <f>IFERROR(MID(A194,AS194,24),"")</f>
        <v/>
      </c>
      <c r="AU194" s="7" t="e">
        <f>CLEAN(TRIM(MID(A194,AQ194,AR194-AQ194)))</f>
        <v>#VALUE!</v>
      </c>
      <c r="BJ194" s="4">
        <f t="shared" si="40"/>
        <v>0</v>
      </c>
      <c r="BK194" s="4" t="str">
        <f t="shared" si="41"/>
        <v/>
      </c>
      <c r="BL194" s="4" t="e">
        <f t="shared" si="42"/>
        <v>#VALUE!</v>
      </c>
      <c r="BM194" s="4" t="e">
        <f t="shared" si="43"/>
        <v>#VALUE!</v>
      </c>
      <c r="BN194" s="7" t="e">
        <f t="shared" si="44"/>
        <v>#VALUE!</v>
      </c>
      <c r="BO194" s="4" t="e">
        <f t="shared" si="45"/>
        <v>#VALUE!</v>
      </c>
      <c r="BP194" s="4" t="e">
        <f t="shared" si="46"/>
        <v>#VALUE!</v>
      </c>
      <c r="BQ194" s="7" t="e">
        <f t="shared" si="47"/>
        <v>#VALUE!</v>
      </c>
    </row>
    <row r="195" spans="1:69" ht="15" customHeight="1" x14ac:dyDescent="0.3">
      <c r="A195" s="5"/>
      <c r="B195" s="5"/>
      <c r="C195" s="5"/>
      <c r="D195" s="5"/>
      <c r="F195" s="6" t="s">
        <v>17</v>
      </c>
      <c r="G195" s="4" t="e">
        <f t="shared" si="48"/>
        <v>#VALUE!</v>
      </c>
      <c r="H195" s="4" t="e">
        <f t="shared" si="49"/>
        <v>#VALUE!</v>
      </c>
      <c r="I195" s="4" t="str">
        <f t="shared" ref="I195:I258" si="52">IFERROR(MID(A195,FIND("Sorry, the entered Application Number",A195),68),"")</f>
        <v/>
      </c>
      <c r="J195" s="4" t="e">
        <f>CLEAN(SUBSTITUTE(MID(A195,G195,H195-G195)," ",""))</f>
        <v>#VALUE!</v>
      </c>
      <c r="K195" s="4" t="e">
        <f>FIND("Filing or 371 (c) date",A195)+LEN("Filing or 371 (c) date")</f>
        <v>#VALUE!</v>
      </c>
      <c r="L195" s="4" t="e">
        <f>FIND("Status",A195,K195)</f>
        <v>#VALUE!</v>
      </c>
      <c r="M195" s="4" t="e">
        <f>TRIM(CLEAN(MID(A195,K195,L195-K195)))</f>
        <v>#VALUE!</v>
      </c>
      <c r="N195" s="4" t="e">
        <f>FIND("Patent #",A195)+LEN("Patent #")</f>
        <v>#VALUE!</v>
      </c>
      <c r="O195" s="4" t="e">
        <f>FIND("Filing or 371 (c) date",A195)</f>
        <v>#VALUE!</v>
      </c>
      <c r="P195" s="4" t="e">
        <f>MID(A195,N195,O195-N195)</f>
        <v>#VALUE!</v>
      </c>
      <c r="Q195" s="4" t="e">
        <f t="shared" ref="Q195:Q258" si="53">TRIM(SUBSTITUTE(P195,"open_in_new ",""))</f>
        <v>#VALUE!</v>
      </c>
      <c r="R195" s="4" t="e">
        <f>CLEAN(SUBSTITUTE(MID(P195,1,FIND("open",P195)-1)," ",""))</f>
        <v>#VALUE!</v>
      </c>
      <c r="S195" s="4" t="e">
        <f>FIND("open_in_new",P195)+LEN("open_in_new")</f>
        <v>#VALUE!</v>
      </c>
      <c r="T195" s="4" t="e">
        <f>FIND("-",P195,S195)</f>
        <v>#VALUE!</v>
      </c>
      <c r="U195" s="4" t="e">
        <f>CLEAN(SUBSTITUTE(MID(P195,S195,T195-S195)," ",""))</f>
        <v>#VALUE!</v>
      </c>
      <c r="V195" s="4" t="e">
        <f>RIGHT(CLEAN(SUBSTITUTE(P195," ","")),10)</f>
        <v>#VALUE!</v>
      </c>
      <c r="W195" s="4" t="e">
        <f>FIND("Status",A195,K195)+LEN("Status")</f>
        <v>#VALUE!</v>
      </c>
      <c r="X195" s="4" t="e">
        <f>FIND("Application Data 
Documents &amp; Transactions",A195)</f>
        <v>#VALUE!</v>
      </c>
      <c r="Y195" s="4" t="e">
        <f>MID(A195,W195,(X195-11)-W195)</f>
        <v>#VALUE!</v>
      </c>
      <c r="Z195" s="4" t="e">
        <f t="shared" si="50"/>
        <v>#VALUE!</v>
      </c>
      <c r="AA195" s="4" t="e">
        <f>FIND("Earliest publication #",A195)+LEN("Earliest publication #
")</f>
        <v>#VALUE!</v>
      </c>
      <c r="AB195" s="4" t="e">
        <f>FIND("Earliest publication date",A195,AA195)</f>
        <v>#VALUE!</v>
      </c>
      <c r="AC195" s="4" t="e">
        <f>CLEAN(TRIM(MID(A195,AA195,AB195-AA195)))</f>
        <v>#VALUE!</v>
      </c>
      <c r="AD195" s="4" t="e">
        <f t="shared" si="51"/>
        <v>#VALUE!</v>
      </c>
      <c r="AE195" s="4" t="e">
        <f>FIND("Earliest publication date",A195,AA195)+LEN("Earliest publication date")</f>
        <v>#VALUE!</v>
      </c>
      <c r="AF195" s="4" t="e">
        <f>FIND("Assignee for publication",A195)</f>
        <v>#VALUE!</v>
      </c>
      <c r="AG195" s="4" t="e">
        <f>CLEAN(SUBSTITUTE(MID(A195,AE195,AF195-AE195)," ",""))</f>
        <v>#VALUE!</v>
      </c>
      <c r="AH195" s="4" t="e">
        <f>FIND("Entity status",A195)+LEN("Entity status")</f>
        <v>#VALUE!</v>
      </c>
      <c r="AI195" s="4" t="e">
        <f>FIND("Earliest publication #",A195,AH195)</f>
        <v>#VALUE!</v>
      </c>
      <c r="AJ195" s="4" t="e">
        <f>CLEAN(TRIM(MID(A195,AH195,AI195-AH195)))</f>
        <v>#VALUE!</v>
      </c>
      <c r="AK195" s="4" t="e">
        <f>FIND("Applicants",A195)+LEN("Applicants")</f>
        <v>#VALUE!</v>
      </c>
      <c r="AL195" s="4" t="e">
        <f>FIND("United States Patent and Trademark Office 
United States Patent and Trademark Office 
 Browse By Topic",A195,AK195)</f>
        <v>#VALUE!</v>
      </c>
      <c r="AM195" s="4" t="e">
        <f>TRIM(CLEAN(MID(A195,AK195,AL195-AK195)))</f>
        <v>#VALUE!</v>
      </c>
      <c r="AN195" s="4" t="e">
        <f>FIND("Assignee for publication",A195)+LEN("Assignee for publication")</f>
        <v>#VALUE!</v>
      </c>
      <c r="AO195" s="4" t="e">
        <f>FIND("Confirmation #",A195,AN195)</f>
        <v>#VALUE!</v>
      </c>
      <c r="AP195" s="4" t="e">
        <f>MID(A195,AN195,AO195-AN195)</f>
        <v>#VALUE!</v>
      </c>
      <c r="AQ195" s="4" t="e">
        <f>FIND("Inventors",A195)+LEN("Inventors")</f>
        <v>#VALUE!</v>
      </c>
      <c r="AR195" s="4" t="e">
        <f>FIND("Applicants",A195,AQ195)</f>
        <v>#VALUE!</v>
      </c>
      <c r="AS195" s="4" t="e">
        <f>FIND("Show all inventors",A195)</f>
        <v>#VALUE!</v>
      </c>
      <c r="AT195" s="4" t="str">
        <f>IFERROR(MID(A195,AS195,24),"")</f>
        <v/>
      </c>
      <c r="AU195" s="7" t="e">
        <f>CLEAN(TRIM(MID(A195,AQ195,AR195-AQ195)))</f>
        <v>#VALUE!</v>
      </c>
      <c r="BJ195" s="4">
        <f t="shared" ref="BJ195:BJ258" si="54">(LEN(BI195)-LEN(SUBSTITUTE(BI195,"Assignee","")))/LEN("Assignee")</f>
        <v>0</v>
      </c>
      <c r="BK195" s="4" t="str">
        <f t="shared" ref="BK195:BK258" si="55">IF(LEN(BI195)&lt;1,"",IF(BJ195=0,"1 Assignee",BJ195&amp;" Assignee"))</f>
        <v/>
      </c>
      <c r="BL195" s="4" t="e">
        <f t="shared" ref="BL195:BL258" si="56">FIND("Power of attorney",D195)+LEN("Power of attorney")</f>
        <v>#VALUE!</v>
      </c>
      <c r="BM195" s="4" t="e">
        <f t="shared" ref="BM195:BM258" si="57">FIND("(",D195,BL195)</f>
        <v>#VALUE!</v>
      </c>
      <c r="BN195" s="7" t="e">
        <f t="shared" ref="BN195:BN258" si="58">TRIM(MID(D195,BL195,BM195-BL195))</f>
        <v>#VALUE!</v>
      </c>
      <c r="BO195" s="4" t="e">
        <f t="shared" ref="BO195:BO258" si="59">FIND("Correspondence address",D195)+LEN("Correspondence address")</f>
        <v>#VALUE!</v>
      </c>
      <c r="BP195" s="4" t="e">
        <f t="shared" ref="BP195:BP258" si="60">FIND("(",D195,BO195)</f>
        <v>#VALUE!</v>
      </c>
      <c r="BQ195" s="7" t="e">
        <f t="shared" ref="BQ195:BQ258" si="61">TRIM(MID(D195,BO195,BP195-BO195))</f>
        <v>#VALUE!</v>
      </c>
    </row>
    <row r="196" spans="1:69" ht="15" customHeight="1" x14ac:dyDescent="0.3">
      <c r="A196" s="5"/>
      <c r="B196" s="5"/>
      <c r="C196" s="5"/>
      <c r="D196" s="5"/>
      <c r="F196" s="6" t="s">
        <v>17</v>
      </c>
      <c r="G196" s="4" t="e">
        <f t="shared" ref="G196:G259" si="62">FIND("Application #",A196)+LEN("Application #")</f>
        <v>#VALUE!</v>
      </c>
      <c r="H196" s="4" t="e">
        <f t="shared" ref="H196:H259" si="63">FIND("Confirmation #",A196)</f>
        <v>#VALUE!</v>
      </c>
      <c r="I196" s="4" t="str">
        <f t="shared" si="52"/>
        <v/>
      </c>
      <c r="J196" s="4" t="e">
        <f>CLEAN(SUBSTITUTE(MID(A196,G196,H196-G196)," ",""))</f>
        <v>#VALUE!</v>
      </c>
      <c r="K196" s="4" t="e">
        <f>FIND("Filing or 371 (c) date",A196)+LEN("Filing or 371 (c) date")</f>
        <v>#VALUE!</v>
      </c>
      <c r="L196" s="4" t="e">
        <f>FIND("Status",A196,K196)</f>
        <v>#VALUE!</v>
      </c>
      <c r="M196" s="4" t="e">
        <f>TRIM(CLEAN(MID(A196,K196,L196-K196)))</f>
        <v>#VALUE!</v>
      </c>
      <c r="N196" s="4" t="e">
        <f>FIND("Patent #",A196)+LEN("Patent #")</f>
        <v>#VALUE!</v>
      </c>
      <c r="O196" s="4" t="e">
        <f>FIND("Filing or 371 (c) date",A196)</f>
        <v>#VALUE!</v>
      </c>
      <c r="P196" s="4" t="e">
        <f>MID(A196,N196,O196-N196)</f>
        <v>#VALUE!</v>
      </c>
      <c r="Q196" s="4" t="e">
        <f t="shared" si="53"/>
        <v>#VALUE!</v>
      </c>
      <c r="R196" s="4" t="e">
        <f>CLEAN(SUBSTITUTE(MID(P196,1,FIND("open",P196)-1)," ",""))</f>
        <v>#VALUE!</v>
      </c>
      <c r="S196" s="4" t="e">
        <f>FIND("open_in_new",P196)+LEN("open_in_new")</f>
        <v>#VALUE!</v>
      </c>
      <c r="T196" s="4" t="e">
        <f>FIND("-",P196,S196)</f>
        <v>#VALUE!</v>
      </c>
      <c r="U196" s="4" t="e">
        <f>CLEAN(SUBSTITUTE(MID(P196,S196,T196-S196)," ",""))</f>
        <v>#VALUE!</v>
      </c>
      <c r="V196" s="4" t="e">
        <f>RIGHT(CLEAN(SUBSTITUTE(P196," ","")),10)</f>
        <v>#VALUE!</v>
      </c>
      <c r="W196" s="4" t="e">
        <f>FIND("Status",A196,K196)+LEN("Status")</f>
        <v>#VALUE!</v>
      </c>
      <c r="X196" s="4" t="e">
        <f>FIND("Application Data 
Documents &amp; Transactions",A196)</f>
        <v>#VALUE!</v>
      </c>
      <c r="Y196" s="4" t="e">
        <f>MID(A196,W196,(X196-11)-W196)</f>
        <v>#VALUE!</v>
      </c>
      <c r="Z196" s="4" t="e">
        <f t="shared" si="50"/>
        <v>#VALUE!</v>
      </c>
      <c r="AA196" s="4" t="e">
        <f>FIND("Earliest publication #",A196)+LEN("Earliest publication #
")</f>
        <v>#VALUE!</v>
      </c>
      <c r="AB196" s="4" t="e">
        <f>FIND("Earliest publication date",A196,AA196)</f>
        <v>#VALUE!</v>
      </c>
      <c r="AC196" s="4" t="e">
        <f>CLEAN(TRIM(MID(A196,AA196,AB196-AA196)))</f>
        <v>#VALUE!</v>
      </c>
      <c r="AD196" s="4" t="e">
        <f t="shared" si="51"/>
        <v>#VALUE!</v>
      </c>
      <c r="AE196" s="4" t="e">
        <f>FIND("Earliest publication date",A196,AA196)+LEN("Earliest publication date")</f>
        <v>#VALUE!</v>
      </c>
      <c r="AF196" s="4" t="e">
        <f>FIND("Assignee for publication",A196)</f>
        <v>#VALUE!</v>
      </c>
      <c r="AG196" s="4" t="e">
        <f>CLEAN(SUBSTITUTE(MID(A196,AE196,AF196-AE196)," ",""))</f>
        <v>#VALUE!</v>
      </c>
      <c r="AH196" s="4" t="e">
        <f>FIND("Entity status",A196)+LEN("Entity status")</f>
        <v>#VALUE!</v>
      </c>
      <c r="AI196" s="4" t="e">
        <f>FIND("Earliest publication #",A196,AH196)</f>
        <v>#VALUE!</v>
      </c>
      <c r="AJ196" s="4" t="e">
        <f>CLEAN(TRIM(MID(A196,AH196,AI196-AH196)))</f>
        <v>#VALUE!</v>
      </c>
      <c r="AK196" s="4" t="e">
        <f>FIND("Applicants",A196)+LEN("Applicants")</f>
        <v>#VALUE!</v>
      </c>
      <c r="AL196" s="4" t="e">
        <f>FIND("United States Patent and Trademark Office 
United States Patent and Trademark Office 
 Browse By Topic",A196,AK196)</f>
        <v>#VALUE!</v>
      </c>
      <c r="AM196" s="4" t="e">
        <f>TRIM(CLEAN(MID(A196,AK196,AL196-AK196)))</f>
        <v>#VALUE!</v>
      </c>
      <c r="AN196" s="4" t="e">
        <f>FIND("Assignee for publication",A196)+LEN("Assignee for publication")</f>
        <v>#VALUE!</v>
      </c>
      <c r="AO196" s="4" t="e">
        <f>FIND("Confirmation #",A196,AN196)</f>
        <v>#VALUE!</v>
      </c>
      <c r="AP196" s="4" t="e">
        <f>MID(A196,AN196,AO196-AN196)</f>
        <v>#VALUE!</v>
      </c>
      <c r="AQ196" s="4" t="e">
        <f>FIND("Inventors",A196)+LEN("Inventors")</f>
        <v>#VALUE!</v>
      </c>
      <c r="AR196" s="4" t="e">
        <f>FIND("Applicants",A196,AQ196)</f>
        <v>#VALUE!</v>
      </c>
      <c r="AS196" s="4" t="e">
        <f>FIND("Show all inventors",A196)</f>
        <v>#VALUE!</v>
      </c>
      <c r="AT196" s="4" t="str">
        <f>IFERROR(MID(A196,AS196,24),"")</f>
        <v/>
      </c>
      <c r="AU196" s="7" t="e">
        <f>CLEAN(TRIM(MID(A196,AQ196,AR196-AQ196)))</f>
        <v>#VALUE!</v>
      </c>
      <c r="BJ196" s="4">
        <f t="shared" si="54"/>
        <v>0</v>
      </c>
      <c r="BK196" s="4" t="str">
        <f t="shared" si="55"/>
        <v/>
      </c>
      <c r="BL196" s="4" t="e">
        <f t="shared" si="56"/>
        <v>#VALUE!</v>
      </c>
      <c r="BM196" s="4" t="e">
        <f t="shared" si="57"/>
        <v>#VALUE!</v>
      </c>
      <c r="BN196" s="7" t="e">
        <f t="shared" si="58"/>
        <v>#VALUE!</v>
      </c>
      <c r="BO196" s="4" t="e">
        <f t="shared" si="59"/>
        <v>#VALUE!</v>
      </c>
      <c r="BP196" s="4" t="e">
        <f t="shared" si="60"/>
        <v>#VALUE!</v>
      </c>
      <c r="BQ196" s="7" t="e">
        <f t="shared" si="61"/>
        <v>#VALUE!</v>
      </c>
    </row>
    <row r="197" spans="1:69" ht="15" customHeight="1" x14ac:dyDescent="0.3">
      <c r="A197" s="5"/>
      <c r="B197" s="5"/>
      <c r="C197" s="5"/>
      <c r="D197" s="5"/>
      <c r="F197" s="6" t="s">
        <v>17</v>
      </c>
      <c r="G197" s="4" t="e">
        <f t="shared" si="62"/>
        <v>#VALUE!</v>
      </c>
      <c r="H197" s="4" t="e">
        <f t="shared" si="63"/>
        <v>#VALUE!</v>
      </c>
      <c r="I197" s="4" t="str">
        <f t="shared" si="52"/>
        <v/>
      </c>
      <c r="J197" s="4" t="e">
        <f>CLEAN(SUBSTITUTE(MID(A197,G197,H197-G197)," ",""))</f>
        <v>#VALUE!</v>
      </c>
      <c r="K197" s="4" t="e">
        <f>FIND("Filing or 371 (c) date",A197)+LEN("Filing or 371 (c) date")</f>
        <v>#VALUE!</v>
      </c>
      <c r="L197" s="4" t="e">
        <f>FIND("Status",A197,K197)</f>
        <v>#VALUE!</v>
      </c>
      <c r="M197" s="4" t="e">
        <f>TRIM(CLEAN(MID(A197,K197,L197-K197)))</f>
        <v>#VALUE!</v>
      </c>
      <c r="N197" s="4" t="e">
        <f>FIND("Patent #",A197)+LEN("Patent #")</f>
        <v>#VALUE!</v>
      </c>
      <c r="O197" s="4" t="e">
        <f>FIND("Filing or 371 (c) date",A197)</f>
        <v>#VALUE!</v>
      </c>
      <c r="P197" s="4" t="e">
        <f>MID(A197,N197,O197-N197)</f>
        <v>#VALUE!</v>
      </c>
      <c r="Q197" s="4" t="e">
        <f t="shared" si="53"/>
        <v>#VALUE!</v>
      </c>
      <c r="R197" s="4" t="e">
        <f>CLEAN(SUBSTITUTE(MID(P197,1,FIND("open",P197)-1)," ",""))</f>
        <v>#VALUE!</v>
      </c>
      <c r="S197" s="4" t="e">
        <f>FIND("open_in_new",P197)+LEN("open_in_new")</f>
        <v>#VALUE!</v>
      </c>
      <c r="T197" s="4" t="e">
        <f>FIND("-",P197,S197)</f>
        <v>#VALUE!</v>
      </c>
      <c r="U197" s="4" t="e">
        <f>CLEAN(SUBSTITUTE(MID(P197,S197,T197-S197)," ",""))</f>
        <v>#VALUE!</v>
      </c>
      <c r="V197" s="4" t="e">
        <f>RIGHT(CLEAN(SUBSTITUTE(P197," ","")),10)</f>
        <v>#VALUE!</v>
      </c>
      <c r="W197" s="4" t="e">
        <f>FIND("Status",A197,K197)+LEN("Status")</f>
        <v>#VALUE!</v>
      </c>
      <c r="X197" s="4" t="e">
        <f>FIND("Application Data 
Documents &amp; Transactions",A197)</f>
        <v>#VALUE!</v>
      </c>
      <c r="Y197" s="4" t="e">
        <f>MID(A197,W197,(X197-11)-W197)</f>
        <v>#VALUE!</v>
      </c>
      <c r="Z197" s="4" t="e">
        <f t="shared" si="50"/>
        <v>#VALUE!</v>
      </c>
      <c r="AA197" s="4" t="e">
        <f>FIND("Earliest publication #",A197)+LEN("Earliest publication #
")</f>
        <v>#VALUE!</v>
      </c>
      <c r="AB197" s="4" t="e">
        <f>FIND("Earliest publication date",A197,AA197)</f>
        <v>#VALUE!</v>
      </c>
      <c r="AC197" s="4" t="e">
        <f>CLEAN(TRIM(MID(A197,AA197,AB197-AA197)))</f>
        <v>#VALUE!</v>
      </c>
      <c r="AD197" s="4" t="e">
        <f t="shared" si="51"/>
        <v>#VALUE!</v>
      </c>
      <c r="AE197" s="4" t="e">
        <f>FIND("Earliest publication date",A197,AA197)+LEN("Earliest publication date")</f>
        <v>#VALUE!</v>
      </c>
      <c r="AF197" s="4" t="e">
        <f>FIND("Assignee for publication",A197)</f>
        <v>#VALUE!</v>
      </c>
      <c r="AG197" s="4" t="e">
        <f>CLEAN(SUBSTITUTE(MID(A197,AE197,AF197-AE197)," ",""))</f>
        <v>#VALUE!</v>
      </c>
      <c r="AH197" s="4" t="e">
        <f>FIND("Entity status",A197)+LEN("Entity status")</f>
        <v>#VALUE!</v>
      </c>
      <c r="AI197" s="4" t="e">
        <f>FIND("Earliest publication #",A197,AH197)</f>
        <v>#VALUE!</v>
      </c>
      <c r="AJ197" s="4" t="e">
        <f>CLEAN(TRIM(MID(A197,AH197,AI197-AH197)))</f>
        <v>#VALUE!</v>
      </c>
      <c r="AK197" s="4" t="e">
        <f>FIND("Applicants",A197)+LEN("Applicants")</f>
        <v>#VALUE!</v>
      </c>
      <c r="AL197" s="4" t="e">
        <f>FIND("United States Patent and Trademark Office 
United States Patent and Trademark Office 
 Browse By Topic",A197,AK197)</f>
        <v>#VALUE!</v>
      </c>
      <c r="AM197" s="4" t="e">
        <f>TRIM(CLEAN(MID(A197,AK197,AL197-AK197)))</f>
        <v>#VALUE!</v>
      </c>
      <c r="AN197" s="4" t="e">
        <f>FIND("Assignee for publication",A197)+LEN("Assignee for publication")</f>
        <v>#VALUE!</v>
      </c>
      <c r="AO197" s="4" t="e">
        <f>FIND("Confirmation #",A197,AN197)</f>
        <v>#VALUE!</v>
      </c>
      <c r="AP197" s="4" t="e">
        <f>MID(A197,AN197,AO197-AN197)</f>
        <v>#VALUE!</v>
      </c>
      <c r="AQ197" s="4" t="e">
        <f>FIND("Inventors",A197)+LEN("Inventors")</f>
        <v>#VALUE!</v>
      </c>
      <c r="AR197" s="4" t="e">
        <f>FIND("Applicants",A197,AQ197)</f>
        <v>#VALUE!</v>
      </c>
      <c r="AS197" s="4" t="e">
        <f>FIND("Show all inventors",A197)</f>
        <v>#VALUE!</v>
      </c>
      <c r="AT197" s="4" t="str">
        <f>IFERROR(MID(A197,AS197,24),"")</f>
        <v/>
      </c>
      <c r="AU197" s="7" t="e">
        <f>CLEAN(TRIM(MID(A197,AQ197,AR197-AQ197)))</f>
        <v>#VALUE!</v>
      </c>
      <c r="BJ197" s="4">
        <f t="shared" si="54"/>
        <v>0</v>
      </c>
      <c r="BK197" s="4" t="str">
        <f t="shared" si="55"/>
        <v/>
      </c>
      <c r="BL197" s="4" t="e">
        <f t="shared" si="56"/>
        <v>#VALUE!</v>
      </c>
      <c r="BM197" s="4" t="e">
        <f t="shared" si="57"/>
        <v>#VALUE!</v>
      </c>
      <c r="BN197" s="7" t="e">
        <f t="shared" si="58"/>
        <v>#VALUE!</v>
      </c>
      <c r="BO197" s="4" t="e">
        <f t="shared" si="59"/>
        <v>#VALUE!</v>
      </c>
      <c r="BP197" s="4" t="e">
        <f t="shared" si="60"/>
        <v>#VALUE!</v>
      </c>
      <c r="BQ197" s="7" t="e">
        <f t="shared" si="61"/>
        <v>#VALUE!</v>
      </c>
    </row>
    <row r="198" spans="1:69" ht="15" customHeight="1" x14ac:dyDescent="0.3">
      <c r="A198" s="5"/>
      <c r="B198" s="5"/>
      <c r="C198" s="5"/>
      <c r="D198" s="5"/>
      <c r="F198" s="6" t="s">
        <v>17</v>
      </c>
      <c r="G198" s="4" t="e">
        <f t="shared" si="62"/>
        <v>#VALUE!</v>
      </c>
      <c r="H198" s="4" t="e">
        <f t="shared" si="63"/>
        <v>#VALUE!</v>
      </c>
      <c r="I198" s="4" t="str">
        <f t="shared" si="52"/>
        <v/>
      </c>
      <c r="J198" s="4" t="e">
        <f>CLEAN(SUBSTITUTE(MID(A198,G198,H198-G198)," ",""))</f>
        <v>#VALUE!</v>
      </c>
      <c r="K198" s="4" t="e">
        <f>FIND("Filing or 371 (c) date",A198)+LEN("Filing or 371 (c) date")</f>
        <v>#VALUE!</v>
      </c>
      <c r="L198" s="4" t="e">
        <f>FIND("Status",A198,K198)</f>
        <v>#VALUE!</v>
      </c>
      <c r="M198" s="4" t="e">
        <f>TRIM(CLEAN(MID(A198,K198,L198-K198)))</f>
        <v>#VALUE!</v>
      </c>
      <c r="N198" s="4" t="e">
        <f>FIND("Patent #",A198)+LEN("Patent #")</f>
        <v>#VALUE!</v>
      </c>
      <c r="O198" s="4" t="e">
        <f>FIND("Filing or 371 (c) date",A198)</f>
        <v>#VALUE!</v>
      </c>
      <c r="P198" s="4" t="e">
        <f>MID(A198,N198,O198-N198)</f>
        <v>#VALUE!</v>
      </c>
      <c r="Q198" s="4" t="e">
        <f t="shared" si="53"/>
        <v>#VALUE!</v>
      </c>
      <c r="R198" s="4" t="e">
        <f>CLEAN(SUBSTITUTE(MID(P198,1,FIND("open",P198)-1)," ",""))</f>
        <v>#VALUE!</v>
      </c>
      <c r="S198" s="4" t="e">
        <f>FIND("open_in_new",P198)+LEN("open_in_new")</f>
        <v>#VALUE!</v>
      </c>
      <c r="T198" s="4" t="e">
        <f>FIND("-",P198,S198)</f>
        <v>#VALUE!</v>
      </c>
      <c r="U198" s="4" t="e">
        <f>CLEAN(SUBSTITUTE(MID(P198,S198,T198-S198)," ",""))</f>
        <v>#VALUE!</v>
      </c>
      <c r="V198" s="4" t="e">
        <f>RIGHT(CLEAN(SUBSTITUTE(P198," ","")),10)</f>
        <v>#VALUE!</v>
      </c>
      <c r="W198" s="4" t="e">
        <f>FIND("Status",A198,K198)+LEN("Status")</f>
        <v>#VALUE!</v>
      </c>
      <c r="X198" s="4" t="e">
        <f>FIND("Application Data 
Documents &amp; Transactions",A198)</f>
        <v>#VALUE!</v>
      </c>
      <c r="Y198" s="4" t="e">
        <f>MID(A198,W198,(X198-11)-W198)</f>
        <v>#VALUE!</v>
      </c>
      <c r="Z198" s="4" t="e">
        <f t="shared" si="50"/>
        <v>#VALUE!</v>
      </c>
      <c r="AA198" s="4" t="e">
        <f>FIND("Earliest publication #",A198)+LEN("Earliest publication #
")</f>
        <v>#VALUE!</v>
      </c>
      <c r="AB198" s="4" t="e">
        <f>FIND("Earliest publication date",A198,AA198)</f>
        <v>#VALUE!</v>
      </c>
      <c r="AC198" s="4" t="e">
        <f>CLEAN(TRIM(MID(A198,AA198,AB198-AA198)))</f>
        <v>#VALUE!</v>
      </c>
      <c r="AD198" s="4" t="e">
        <f t="shared" si="51"/>
        <v>#VALUE!</v>
      </c>
      <c r="AE198" s="4" t="e">
        <f>FIND("Earliest publication date",A198,AA198)+LEN("Earliest publication date")</f>
        <v>#VALUE!</v>
      </c>
      <c r="AF198" s="4" t="e">
        <f>FIND("Assignee for publication",A198)</f>
        <v>#VALUE!</v>
      </c>
      <c r="AG198" s="4" t="e">
        <f>CLEAN(SUBSTITUTE(MID(A198,AE198,AF198-AE198)," ",""))</f>
        <v>#VALUE!</v>
      </c>
      <c r="AH198" s="4" t="e">
        <f>FIND("Entity status",A198)+LEN("Entity status")</f>
        <v>#VALUE!</v>
      </c>
      <c r="AI198" s="4" t="e">
        <f>FIND("Earliest publication #",A198,AH198)</f>
        <v>#VALUE!</v>
      </c>
      <c r="AJ198" s="4" t="e">
        <f>CLEAN(TRIM(MID(A198,AH198,AI198-AH198)))</f>
        <v>#VALUE!</v>
      </c>
      <c r="AK198" s="4" t="e">
        <f>FIND("Applicants",A198)+LEN("Applicants")</f>
        <v>#VALUE!</v>
      </c>
      <c r="AL198" s="4" t="e">
        <f>FIND("United States Patent and Trademark Office 
United States Patent and Trademark Office 
 Browse By Topic",A198,AK198)</f>
        <v>#VALUE!</v>
      </c>
      <c r="AM198" s="4" t="e">
        <f>TRIM(CLEAN(MID(A198,AK198,AL198-AK198)))</f>
        <v>#VALUE!</v>
      </c>
      <c r="AN198" s="4" t="e">
        <f>FIND("Assignee for publication",A198)+LEN("Assignee for publication")</f>
        <v>#VALUE!</v>
      </c>
      <c r="AO198" s="4" t="e">
        <f>FIND("Confirmation #",A198,AN198)</f>
        <v>#VALUE!</v>
      </c>
      <c r="AP198" s="4" t="e">
        <f>MID(A198,AN198,AO198-AN198)</f>
        <v>#VALUE!</v>
      </c>
      <c r="AQ198" s="4" t="e">
        <f>FIND("Inventors",A198)+LEN("Inventors")</f>
        <v>#VALUE!</v>
      </c>
      <c r="AR198" s="4" t="e">
        <f>FIND("Applicants",A198,AQ198)</f>
        <v>#VALUE!</v>
      </c>
      <c r="AS198" s="4" t="e">
        <f>FIND("Show all inventors",A198)</f>
        <v>#VALUE!</v>
      </c>
      <c r="AT198" s="4" t="str">
        <f>IFERROR(MID(A198,AS198,24),"")</f>
        <v/>
      </c>
      <c r="AU198" s="7" t="e">
        <f>CLEAN(TRIM(MID(A198,AQ198,AR198-AQ198)))</f>
        <v>#VALUE!</v>
      </c>
      <c r="BJ198" s="4">
        <f t="shared" si="54"/>
        <v>0</v>
      </c>
      <c r="BK198" s="4" t="str">
        <f t="shared" si="55"/>
        <v/>
      </c>
      <c r="BL198" s="4" t="e">
        <f t="shared" si="56"/>
        <v>#VALUE!</v>
      </c>
      <c r="BM198" s="4" t="e">
        <f t="shared" si="57"/>
        <v>#VALUE!</v>
      </c>
      <c r="BN198" s="7" t="e">
        <f t="shared" si="58"/>
        <v>#VALUE!</v>
      </c>
      <c r="BO198" s="4" t="e">
        <f t="shared" si="59"/>
        <v>#VALUE!</v>
      </c>
      <c r="BP198" s="4" t="e">
        <f t="shared" si="60"/>
        <v>#VALUE!</v>
      </c>
      <c r="BQ198" s="7" t="e">
        <f t="shared" si="61"/>
        <v>#VALUE!</v>
      </c>
    </row>
    <row r="199" spans="1:69" ht="15" customHeight="1" x14ac:dyDescent="0.3">
      <c r="A199" s="5"/>
      <c r="B199" s="5"/>
      <c r="C199" s="5"/>
      <c r="D199" s="5"/>
      <c r="F199" s="6" t="s">
        <v>17</v>
      </c>
      <c r="G199" s="4" t="e">
        <f t="shared" si="62"/>
        <v>#VALUE!</v>
      </c>
      <c r="H199" s="4" t="e">
        <f t="shared" si="63"/>
        <v>#VALUE!</v>
      </c>
      <c r="I199" s="4" t="str">
        <f t="shared" si="52"/>
        <v/>
      </c>
      <c r="J199" s="4" t="e">
        <f>CLEAN(SUBSTITUTE(MID(A199,G199,H199-G199)," ",""))</f>
        <v>#VALUE!</v>
      </c>
      <c r="K199" s="4" t="e">
        <f>FIND("Filing or 371 (c) date",A199)+LEN("Filing or 371 (c) date")</f>
        <v>#VALUE!</v>
      </c>
      <c r="L199" s="4" t="e">
        <f>FIND("Status",A199,K199)</f>
        <v>#VALUE!</v>
      </c>
      <c r="M199" s="4" t="e">
        <f>TRIM(CLEAN(MID(A199,K199,L199-K199)))</f>
        <v>#VALUE!</v>
      </c>
      <c r="N199" s="4" t="e">
        <f>FIND("Patent #",A199)+LEN("Patent #")</f>
        <v>#VALUE!</v>
      </c>
      <c r="O199" s="4" t="e">
        <f>FIND("Filing or 371 (c) date",A199)</f>
        <v>#VALUE!</v>
      </c>
      <c r="P199" s="4" t="e">
        <f>MID(A199,N199,O199-N199)</f>
        <v>#VALUE!</v>
      </c>
      <c r="Q199" s="4" t="e">
        <f t="shared" si="53"/>
        <v>#VALUE!</v>
      </c>
      <c r="R199" s="4" t="e">
        <f>CLEAN(SUBSTITUTE(MID(P199,1,FIND("open",P199)-1)," ",""))</f>
        <v>#VALUE!</v>
      </c>
      <c r="S199" s="4" t="e">
        <f>FIND("open_in_new",P199)+LEN("open_in_new")</f>
        <v>#VALUE!</v>
      </c>
      <c r="T199" s="4" t="e">
        <f>FIND("-",P199,S199)</f>
        <v>#VALUE!</v>
      </c>
      <c r="U199" s="4" t="e">
        <f>CLEAN(SUBSTITUTE(MID(P199,S199,T199-S199)," ",""))</f>
        <v>#VALUE!</v>
      </c>
      <c r="V199" s="4" t="e">
        <f>RIGHT(CLEAN(SUBSTITUTE(P199," ","")),10)</f>
        <v>#VALUE!</v>
      </c>
      <c r="W199" s="4" t="e">
        <f>FIND("Status",A199,K199)+LEN("Status")</f>
        <v>#VALUE!</v>
      </c>
      <c r="X199" s="4" t="e">
        <f>FIND("Application Data 
Documents &amp; Transactions",A199)</f>
        <v>#VALUE!</v>
      </c>
      <c r="Y199" s="4" t="e">
        <f>MID(A199,W199,(X199-11)-W199)</f>
        <v>#VALUE!</v>
      </c>
      <c r="Z199" s="4" t="e">
        <f t="shared" si="50"/>
        <v>#VALUE!</v>
      </c>
      <c r="AA199" s="4" t="e">
        <f>FIND("Earliest publication #",A199)+LEN("Earliest publication #
")</f>
        <v>#VALUE!</v>
      </c>
      <c r="AB199" s="4" t="e">
        <f>FIND("Earliest publication date",A199,AA199)</f>
        <v>#VALUE!</v>
      </c>
      <c r="AC199" s="4" t="e">
        <f>CLEAN(TRIM(MID(A199,AA199,AB199-AA199)))</f>
        <v>#VALUE!</v>
      </c>
      <c r="AD199" s="4" t="e">
        <f t="shared" si="51"/>
        <v>#VALUE!</v>
      </c>
      <c r="AE199" s="4" t="e">
        <f>FIND("Earliest publication date",A199,AA199)+LEN("Earliest publication date")</f>
        <v>#VALUE!</v>
      </c>
      <c r="AF199" s="4" t="e">
        <f>FIND("Assignee for publication",A199)</f>
        <v>#VALUE!</v>
      </c>
      <c r="AG199" s="4" t="e">
        <f>CLEAN(SUBSTITUTE(MID(A199,AE199,AF199-AE199)," ",""))</f>
        <v>#VALUE!</v>
      </c>
      <c r="AH199" s="4" t="e">
        <f>FIND("Entity status",A199)+LEN("Entity status")</f>
        <v>#VALUE!</v>
      </c>
      <c r="AI199" s="4" t="e">
        <f>FIND("Earliest publication #",A199,AH199)</f>
        <v>#VALUE!</v>
      </c>
      <c r="AJ199" s="4" t="e">
        <f>CLEAN(TRIM(MID(A199,AH199,AI199-AH199)))</f>
        <v>#VALUE!</v>
      </c>
      <c r="AK199" s="4" t="e">
        <f>FIND("Applicants",A199)+LEN("Applicants")</f>
        <v>#VALUE!</v>
      </c>
      <c r="AL199" s="4" t="e">
        <f>FIND("United States Patent and Trademark Office 
United States Patent and Trademark Office 
 Browse By Topic",A199,AK199)</f>
        <v>#VALUE!</v>
      </c>
      <c r="AM199" s="4" t="e">
        <f>TRIM(CLEAN(MID(A199,AK199,AL199-AK199)))</f>
        <v>#VALUE!</v>
      </c>
      <c r="AN199" s="4" t="e">
        <f>FIND("Assignee for publication",A199)+LEN("Assignee for publication")</f>
        <v>#VALUE!</v>
      </c>
      <c r="AO199" s="4" t="e">
        <f>FIND("Confirmation #",A199,AN199)</f>
        <v>#VALUE!</v>
      </c>
      <c r="AP199" s="4" t="e">
        <f>MID(A199,AN199,AO199-AN199)</f>
        <v>#VALUE!</v>
      </c>
      <c r="AQ199" s="4" t="e">
        <f>FIND("Inventors",A199)+LEN("Inventors")</f>
        <v>#VALUE!</v>
      </c>
      <c r="AR199" s="4" t="e">
        <f>FIND("Applicants",A199,AQ199)</f>
        <v>#VALUE!</v>
      </c>
      <c r="AS199" s="4" t="e">
        <f>FIND("Show all inventors",A199)</f>
        <v>#VALUE!</v>
      </c>
      <c r="AT199" s="4" t="str">
        <f>IFERROR(MID(A199,AS199,24),"")</f>
        <v/>
      </c>
      <c r="AU199" s="7" t="e">
        <f>CLEAN(TRIM(MID(A199,AQ199,AR199-AQ199)))</f>
        <v>#VALUE!</v>
      </c>
      <c r="BJ199" s="4">
        <f t="shared" si="54"/>
        <v>0</v>
      </c>
      <c r="BK199" s="4" t="str">
        <f t="shared" si="55"/>
        <v/>
      </c>
      <c r="BL199" s="4" t="e">
        <f t="shared" si="56"/>
        <v>#VALUE!</v>
      </c>
      <c r="BM199" s="4" t="e">
        <f t="shared" si="57"/>
        <v>#VALUE!</v>
      </c>
      <c r="BN199" s="7" t="e">
        <f t="shared" si="58"/>
        <v>#VALUE!</v>
      </c>
      <c r="BO199" s="4" t="e">
        <f t="shared" si="59"/>
        <v>#VALUE!</v>
      </c>
      <c r="BP199" s="4" t="e">
        <f t="shared" si="60"/>
        <v>#VALUE!</v>
      </c>
      <c r="BQ199" s="7" t="e">
        <f t="shared" si="61"/>
        <v>#VALUE!</v>
      </c>
    </row>
    <row r="200" spans="1:69" ht="15" customHeight="1" x14ac:dyDescent="0.3">
      <c r="A200" s="5"/>
      <c r="B200" s="5"/>
      <c r="C200" s="5"/>
      <c r="D200" s="5"/>
      <c r="F200" s="6" t="s">
        <v>17</v>
      </c>
      <c r="G200" s="4" t="e">
        <f t="shared" si="62"/>
        <v>#VALUE!</v>
      </c>
      <c r="H200" s="4" t="e">
        <f t="shared" si="63"/>
        <v>#VALUE!</v>
      </c>
      <c r="I200" s="4" t="str">
        <f t="shared" si="52"/>
        <v/>
      </c>
      <c r="J200" s="4" t="e">
        <f>CLEAN(SUBSTITUTE(MID(A200,G200,H200-G200)," ",""))</f>
        <v>#VALUE!</v>
      </c>
      <c r="K200" s="4" t="e">
        <f>FIND("Filing or 371 (c) date",A200)+LEN("Filing or 371 (c) date")</f>
        <v>#VALUE!</v>
      </c>
      <c r="L200" s="4" t="e">
        <f>FIND("Status",A200,K200)</f>
        <v>#VALUE!</v>
      </c>
      <c r="M200" s="4" t="e">
        <f>TRIM(CLEAN(MID(A200,K200,L200-K200)))</f>
        <v>#VALUE!</v>
      </c>
      <c r="N200" s="4" t="e">
        <f>FIND("Patent #",A200)+LEN("Patent #")</f>
        <v>#VALUE!</v>
      </c>
      <c r="O200" s="4" t="e">
        <f>FIND("Filing or 371 (c) date",A200)</f>
        <v>#VALUE!</v>
      </c>
      <c r="P200" s="4" t="e">
        <f>MID(A200,N200,O200-N200)</f>
        <v>#VALUE!</v>
      </c>
      <c r="Q200" s="4" t="e">
        <f t="shared" si="53"/>
        <v>#VALUE!</v>
      </c>
      <c r="R200" s="4" t="e">
        <f>CLEAN(SUBSTITUTE(MID(P200,1,FIND("open",P200)-1)," ",""))</f>
        <v>#VALUE!</v>
      </c>
      <c r="S200" s="4" t="e">
        <f>FIND("open_in_new",P200)+LEN("open_in_new")</f>
        <v>#VALUE!</v>
      </c>
      <c r="T200" s="4" t="e">
        <f>FIND("-",P200,S200)</f>
        <v>#VALUE!</v>
      </c>
      <c r="U200" s="4" t="e">
        <f>CLEAN(SUBSTITUTE(MID(P200,S200,T200-S200)," ",""))</f>
        <v>#VALUE!</v>
      </c>
      <c r="V200" s="4" t="e">
        <f>RIGHT(CLEAN(SUBSTITUTE(P200," ","")),10)</f>
        <v>#VALUE!</v>
      </c>
      <c r="W200" s="4" t="e">
        <f>FIND("Status",A200,K200)+LEN("Status")</f>
        <v>#VALUE!</v>
      </c>
      <c r="X200" s="4" t="e">
        <f>FIND("Application Data 
Documents &amp; Transactions",A200)</f>
        <v>#VALUE!</v>
      </c>
      <c r="Y200" s="4" t="e">
        <f>MID(A200,W200,(X200-11)-W200)</f>
        <v>#VALUE!</v>
      </c>
      <c r="Z200" s="4" t="e">
        <f t="shared" si="50"/>
        <v>#VALUE!</v>
      </c>
      <c r="AA200" s="4" t="e">
        <f>FIND("Earliest publication #",A200)+LEN("Earliest publication #
")</f>
        <v>#VALUE!</v>
      </c>
      <c r="AB200" s="4" t="e">
        <f>FIND("Earliest publication date",A200,AA200)</f>
        <v>#VALUE!</v>
      </c>
      <c r="AC200" s="4" t="e">
        <f>CLEAN(TRIM(MID(A200,AA200,AB200-AA200)))</f>
        <v>#VALUE!</v>
      </c>
      <c r="AD200" s="4" t="e">
        <f t="shared" si="51"/>
        <v>#VALUE!</v>
      </c>
      <c r="AE200" s="4" t="e">
        <f>FIND("Earliest publication date",A200,AA200)+LEN("Earliest publication date")</f>
        <v>#VALUE!</v>
      </c>
      <c r="AF200" s="4" t="e">
        <f>FIND("Assignee for publication",A200)</f>
        <v>#VALUE!</v>
      </c>
      <c r="AG200" s="4" t="e">
        <f>CLEAN(SUBSTITUTE(MID(A200,AE200,AF200-AE200)," ",""))</f>
        <v>#VALUE!</v>
      </c>
      <c r="AH200" s="4" t="e">
        <f>FIND("Entity status",A200)+LEN("Entity status")</f>
        <v>#VALUE!</v>
      </c>
      <c r="AI200" s="4" t="e">
        <f>FIND("Earliest publication #",A200,AH200)</f>
        <v>#VALUE!</v>
      </c>
      <c r="AJ200" s="4" t="e">
        <f>CLEAN(TRIM(MID(A200,AH200,AI200-AH200)))</f>
        <v>#VALUE!</v>
      </c>
      <c r="AK200" s="4" t="e">
        <f>FIND("Applicants",A200)+LEN("Applicants")</f>
        <v>#VALUE!</v>
      </c>
      <c r="AL200" s="4" t="e">
        <f>FIND("United States Patent and Trademark Office 
United States Patent and Trademark Office 
 Browse By Topic",A200,AK200)</f>
        <v>#VALUE!</v>
      </c>
      <c r="AM200" s="4" t="e">
        <f>TRIM(CLEAN(MID(A200,AK200,AL200-AK200)))</f>
        <v>#VALUE!</v>
      </c>
      <c r="AN200" s="4" t="e">
        <f>FIND("Assignee for publication",A200)+LEN("Assignee for publication")</f>
        <v>#VALUE!</v>
      </c>
      <c r="AO200" s="4" t="e">
        <f>FIND("Confirmation #",A200,AN200)</f>
        <v>#VALUE!</v>
      </c>
      <c r="AP200" s="4" t="e">
        <f>MID(A200,AN200,AO200-AN200)</f>
        <v>#VALUE!</v>
      </c>
      <c r="AQ200" s="4" t="e">
        <f>FIND("Inventors",A200)+LEN("Inventors")</f>
        <v>#VALUE!</v>
      </c>
      <c r="AR200" s="4" t="e">
        <f>FIND("Applicants",A200,AQ200)</f>
        <v>#VALUE!</v>
      </c>
      <c r="AS200" s="4" t="e">
        <f>FIND("Show all inventors",A200)</f>
        <v>#VALUE!</v>
      </c>
      <c r="AT200" s="4" t="str">
        <f>IFERROR(MID(A200,AS200,24),"")</f>
        <v/>
      </c>
      <c r="AU200" s="7" t="e">
        <f>CLEAN(TRIM(MID(A200,AQ200,AR200-AQ200)))</f>
        <v>#VALUE!</v>
      </c>
      <c r="BJ200" s="4">
        <f t="shared" si="54"/>
        <v>0</v>
      </c>
      <c r="BK200" s="4" t="str">
        <f t="shared" si="55"/>
        <v/>
      </c>
      <c r="BL200" s="4" t="e">
        <f t="shared" si="56"/>
        <v>#VALUE!</v>
      </c>
      <c r="BM200" s="4" t="e">
        <f t="shared" si="57"/>
        <v>#VALUE!</v>
      </c>
      <c r="BN200" s="7" t="e">
        <f t="shared" si="58"/>
        <v>#VALUE!</v>
      </c>
      <c r="BO200" s="4" t="e">
        <f t="shared" si="59"/>
        <v>#VALUE!</v>
      </c>
      <c r="BP200" s="4" t="e">
        <f t="shared" si="60"/>
        <v>#VALUE!</v>
      </c>
      <c r="BQ200" s="7" t="e">
        <f t="shared" si="61"/>
        <v>#VALUE!</v>
      </c>
    </row>
    <row r="201" spans="1:69" ht="15" customHeight="1" x14ac:dyDescent="0.3">
      <c r="A201" s="5"/>
      <c r="B201" s="5"/>
      <c r="C201" s="5"/>
      <c r="D201" s="5"/>
      <c r="F201" s="6" t="s">
        <v>17</v>
      </c>
      <c r="G201" s="4" t="e">
        <f t="shared" si="62"/>
        <v>#VALUE!</v>
      </c>
      <c r="H201" s="4" t="e">
        <f t="shared" si="63"/>
        <v>#VALUE!</v>
      </c>
      <c r="I201" s="4" t="str">
        <f t="shared" si="52"/>
        <v/>
      </c>
      <c r="J201" s="4" t="e">
        <f>CLEAN(SUBSTITUTE(MID(A201,G201,H201-G201)," ",""))</f>
        <v>#VALUE!</v>
      </c>
      <c r="K201" s="4" t="e">
        <f>FIND("Filing or 371 (c) date",A201)+LEN("Filing or 371 (c) date")</f>
        <v>#VALUE!</v>
      </c>
      <c r="L201" s="4" t="e">
        <f>FIND("Status",A201,K201)</f>
        <v>#VALUE!</v>
      </c>
      <c r="M201" s="4" t="e">
        <f>TRIM(CLEAN(MID(A201,K201,L201-K201)))</f>
        <v>#VALUE!</v>
      </c>
      <c r="N201" s="4" t="e">
        <f>FIND("Patent #",A201)+LEN("Patent #")</f>
        <v>#VALUE!</v>
      </c>
      <c r="O201" s="4" t="e">
        <f>FIND("Filing or 371 (c) date",A201)</f>
        <v>#VALUE!</v>
      </c>
      <c r="P201" s="4" t="e">
        <f>MID(A201,N201,O201-N201)</f>
        <v>#VALUE!</v>
      </c>
      <c r="Q201" s="4" t="e">
        <f t="shared" si="53"/>
        <v>#VALUE!</v>
      </c>
      <c r="R201" s="4" t="e">
        <f>CLEAN(SUBSTITUTE(MID(P201,1,FIND("open",P201)-1)," ",""))</f>
        <v>#VALUE!</v>
      </c>
      <c r="S201" s="4" t="e">
        <f>FIND("open_in_new",P201)+LEN("open_in_new")</f>
        <v>#VALUE!</v>
      </c>
      <c r="T201" s="4" t="e">
        <f>FIND("-",P201,S201)</f>
        <v>#VALUE!</v>
      </c>
      <c r="U201" s="4" t="e">
        <f>CLEAN(SUBSTITUTE(MID(P201,S201,T201-S201)," ",""))</f>
        <v>#VALUE!</v>
      </c>
      <c r="V201" s="4" t="e">
        <f>RIGHT(CLEAN(SUBSTITUTE(P201," ","")),10)</f>
        <v>#VALUE!</v>
      </c>
      <c r="W201" s="4" t="e">
        <f>FIND("Status",A201,K201)+LEN("Status")</f>
        <v>#VALUE!</v>
      </c>
      <c r="X201" s="4" t="e">
        <f>FIND("Application Data 
Documents &amp; Transactions",A201)</f>
        <v>#VALUE!</v>
      </c>
      <c r="Y201" s="4" t="e">
        <f>MID(A201,W201,(X201-11)-W201)</f>
        <v>#VALUE!</v>
      </c>
      <c r="Z201" s="4" t="e">
        <f t="shared" si="50"/>
        <v>#VALUE!</v>
      </c>
      <c r="AA201" s="4" t="e">
        <f>FIND("Earliest publication #",A201)+LEN("Earliest publication #
")</f>
        <v>#VALUE!</v>
      </c>
      <c r="AB201" s="4" t="e">
        <f>FIND("Earliest publication date",A201,AA201)</f>
        <v>#VALUE!</v>
      </c>
      <c r="AC201" s="4" t="e">
        <f>CLEAN(TRIM(MID(A201,AA201,AB201-AA201)))</f>
        <v>#VALUE!</v>
      </c>
      <c r="AD201" s="4" t="e">
        <f t="shared" si="51"/>
        <v>#VALUE!</v>
      </c>
      <c r="AE201" s="4" t="e">
        <f>FIND("Earliest publication date",A201,AA201)+LEN("Earliest publication date")</f>
        <v>#VALUE!</v>
      </c>
      <c r="AF201" s="4" t="e">
        <f>FIND("Assignee for publication",A201)</f>
        <v>#VALUE!</v>
      </c>
      <c r="AG201" s="4" t="e">
        <f>CLEAN(SUBSTITUTE(MID(A201,AE201,AF201-AE201)," ",""))</f>
        <v>#VALUE!</v>
      </c>
      <c r="AH201" s="4" t="e">
        <f>FIND("Entity status",A201)+LEN("Entity status")</f>
        <v>#VALUE!</v>
      </c>
      <c r="AI201" s="4" t="e">
        <f>FIND("Earliest publication #",A201,AH201)</f>
        <v>#VALUE!</v>
      </c>
      <c r="AJ201" s="4" t="e">
        <f>CLEAN(TRIM(MID(A201,AH201,AI201-AH201)))</f>
        <v>#VALUE!</v>
      </c>
      <c r="AK201" s="4" t="e">
        <f>FIND("Applicants",A201)+LEN("Applicants")</f>
        <v>#VALUE!</v>
      </c>
      <c r="AL201" s="4" t="e">
        <f>FIND("United States Patent and Trademark Office 
United States Patent and Trademark Office 
 Browse By Topic",A201,AK201)</f>
        <v>#VALUE!</v>
      </c>
      <c r="AM201" s="4" t="e">
        <f>TRIM(CLEAN(MID(A201,AK201,AL201-AK201)))</f>
        <v>#VALUE!</v>
      </c>
      <c r="AN201" s="4" t="e">
        <f>FIND("Assignee for publication",A201)+LEN("Assignee for publication")</f>
        <v>#VALUE!</v>
      </c>
      <c r="AO201" s="4" t="e">
        <f>FIND("Confirmation #",A201,AN201)</f>
        <v>#VALUE!</v>
      </c>
      <c r="AP201" s="4" t="e">
        <f>MID(A201,AN201,AO201-AN201)</f>
        <v>#VALUE!</v>
      </c>
      <c r="AQ201" s="4" t="e">
        <f>FIND("Inventors",A201)+LEN("Inventors")</f>
        <v>#VALUE!</v>
      </c>
      <c r="AR201" s="4" t="e">
        <f>FIND("Applicants",A201,AQ201)</f>
        <v>#VALUE!</v>
      </c>
      <c r="AS201" s="4" t="e">
        <f>FIND("Show all inventors",A201)</f>
        <v>#VALUE!</v>
      </c>
      <c r="AT201" s="4" t="str">
        <f>IFERROR(MID(A201,AS201,24),"")</f>
        <v/>
      </c>
      <c r="AU201" s="7" t="e">
        <f>CLEAN(TRIM(MID(A201,AQ201,AR201-AQ201)))</f>
        <v>#VALUE!</v>
      </c>
      <c r="BJ201" s="4">
        <f t="shared" si="54"/>
        <v>0</v>
      </c>
      <c r="BK201" s="4" t="str">
        <f t="shared" si="55"/>
        <v/>
      </c>
      <c r="BL201" s="4" t="e">
        <f t="shared" si="56"/>
        <v>#VALUE!</v>
      </c>
      <c r="BM201" s="4" t="e">
        <f t="shared" si="57"/>
        <v>#VALUE!</v>
      </c>
      <c r="BN201" s="7" t="e">
        <f t="shared" si="58"/>
        <v>#VALUE!</v>
      </c>
      <c r="BO201" s="4" t="e">
        <f t="shared" si="59"/>
        <v>#VALUE!</v>
      </c>
      <c r="BP201" s="4" t="e">
        <f t="shared" si="60"/>
        <v>#VALUE!</v>
      </c>
      <c r="BQ201" s="7" t="e">
        <f t="shared" si="61"/>
        <v>#VALUE!</v>
      </c>
    </row>
    <row r="202" spans="1:69" ht="15" customHeight="1" x14ac:dyDescent="0.3">
      <c r="A202" s="5"/>
      <c r="B202" s="5"/>
      <c r="C202" s="5"/>
      <c r="D202" s="5"/>
      <c r="F202" s="6" t="s">
        <v>17</v>
      </c>
      <c r="G202" s="4" t="e">
        <f t="shared" si="62"/>
        <v>#VALUE!</v>
      </c>
      <c r="H202" s="4" t="e">
        <f t="shared" si="63"/>
        <v>#VALUE!</v>
      </c>
      <c r="I202" s="4" t="str">
        <f t="shared" si="52"/>
        <v/>
      </c>
      <c r="J202" s="4" t="e">
        <f>CLEAN(SUBSTITUTE(MID(A202,G202,H202-G202)," ",""))</f>
        <v>#VALUE!</v>
      </c>
      <c r="K202" s="4" t="e">
        <f>FIND("Filing or 371 (c) date",A202)+LEN("Filing or 371 (c) date")</f>
        <v>#VALUE!</v>
      </c>
      <c r="L202" s="4" t="e">
        <f>FIND("Status",A202,K202)</f>
        <v>#VALUE!</v>
      </c>
      <c r="M202" s="4" t="e">
        <f>TRIM(CLEAN(MID(A202,K202,L202-K202)))</f>
        <v>#VALUE!</v>
      </c>
      <c r="N202" s="4" t="e">
        <f>FIND("Patent #",A202)+LEN("Patent #")</f>
        <v>#VALUE!</v>
      </c>
      <c r="O202" s="4" t="e">
        <f>FIND("Filing or 371 (c) date",A202)</f>
        <v>#VALUE!</v>
      </c>
      <c r="P202" s="4" t="e">
        <f>MID(A202,N202,O202-N202)</f>
        <v>#VALUE!</v>
      </c>
      <c r="Q202" s="4" t="e">
        <f t="shared" si="53"/>
        <v>#VALUE!</v>
      </c>
      <c r="R202" s="4" t="e">
        <f>CLEAN(SUBSTITUTE(MID(P202,1,FIND("open",P202)-1)," ",""))</f>
        <v>#VALUE!</v>
      </c>
      <c r="S202" s="4" t="e">
        <f>FIND("open_in_new",P202)+LEN("open_in_new")</f>
        <v>#VALUE!</v>
      </c>
      <c r="T202" s="4" t="e">
        <f>FIND("-",P202,S202)</f>
        <v>#VALUE!</v>
      </c>
      <c r="U202" s="4" t="e">
        <f>CLEAN(SUBSTITUTE(MID(P202,S202,T202-S202)," ",""))</f>
        <v>#VALUE!</v>
      </c>
      <c r="V202" s="4" t="e">
        <f>RIGHT(CLEAN(SUBSTITUTE(P202," ","")),10)</f>
        <v>#VALUE!</v>
      </c>
      <c r="W202" s="4" t="e">
        <f>FIND("Status",A202,K202)+LEN("Status")</f>
        <v>#VALUE!</v>
      </c>
      <c r="X202" s="4" t="e">
        <f>FIND("Application Data 
Documents &amp; Transactions",A202)</f>
        <v>#VALUE!</v>
      </c>
      <c r="Y202" s="4" t="e">
        <f>MID(A202,W202,(X202-11)-W202)</f>
        <v>#VALUE!</v>
      </c>
      <c r="Z202" s="4" t="e">
        <f t="shared" si="50"/>
        <v>#VALUE!</v>
      </c>
      <c r="AA202" s="4" t="e">
        <f>FIND("Earliest publication #",A202)+LEN("Earliest publication #
")</f>
        <v>#VALUE!</v>
      </c>
      <c r="AB202" s="4" t="e">
        <f>FIND("Earliest publication date",A202,AA202)</f>
        <v>#VALUE!</v>
      </c>
      <c r="AC202" s="4" t="e">
        <f>CLEAN(TRIM(MID(A202,AA202,AB202-AA202)))</f>
        <v>#VALUE!</v>
      </c>
      <c r="AD202" s="4" t="e">
        <f t="shared" si="51"/>
        <v>#VALUE!</v>
      </c>
      <c r="AE202" s="4" t="e">
        <f>FIND("Earliest publication date",A202,AA202)+LEN("Earliest publication date")</f>
        <v>#VALUE!</v>
      </c>
      <c r="AF202" s="4" t="e">
        <f>FIND("Assignee for publication",A202)</f>
        <v>#VALUE!</v>
      </c>
      <c r="AG202" s="4" t="e">
        <f>CLEAN(SUBSTITUTE(MID(A202,AE202,AF202-AE202)," ",""))</f>
        <v>#VALUE!</v>
      </c>
      <c r="AH202" s="4" t="e">
        <f>FIND("Entity status",A202)+LEN("Entity status")</f>
        <v>#VALUE!</v>
      </c>
      <c r="AI202" s="4" t="e">
        <f>FIND("Earliest publication #",A202,AH202)</f>
        <v>#VALUE!</v>
      </c>
      <c r="AJ202" s="4" t="e">
        <f>CLEAN(TRIM(MID(A202,AH202,AI202-AH202)))</f>
        <v>#VALUE!</v>
      </c>
      <c r="AK202" s="4" t="e">
        <f>FIND("Applicants",A202)+LEN("Applicants")</f>
        <v>#VALUE!</v>
      </c>
      <c r="AL202" s="4" t="e">
        <f>FIND("United States Patent and Trademark Office 
United States Patent and Trademark Office 
 Browse By Topic",A202,AK202)</f>
        <v>#VALUE!</v>
      </c>
      <c r="AM202" s="4" t="e">
        <f>TRIM(CLEAN(MID(A202,AK202,AL202-AK202)))</f>
        <v>#VALUE!</v>
      </c>
      <c r="AN202" s="4" t="e">
        <f>FIND("Assignee for publication",A202)+LEN("Assignee for publication")</f>
        <v>#VALUE!</v>
      </c>
      <c r="AO202" s="4" t="e">
        <f>FIND("Confirmation #",A202,AN202)</f>
        <v>#VALUE!</v>
      </c>
      <c r="AP202" s="4" t="e">
        <f>MID(A202,AN202,AO202-AN202)</f>
        <v>#VALUE!</v>
      </c>
      <c r="AQ202" s="4" t="e">
        <f>FIND("Inventors",A202)+LEN("Inventors")</f>
        <v>#VALUE!</v>
      </c>
      <c r="AR202" s="4" t="e">
        <f>FIND("Applicants",A202,AQ202)</f>
        <v>#VALUE!</v>
      </c>
      <c r="AS202" s="4" t="e">
        <f>FIND("Show all inventors",A202)</f>
        <v>#VALUE!</v>
      </c>
      <c r="AT202" s="4" t="str">
        <f>IFERROR(MID(A202,AS202,24),"")</f>
        <v/>
      </c>
      <c r="AU202" s="7" t="e">
        <f>CLEAN(TRIM(MID(A202,AQ202,AR202-AQ202)))</f>
        <v>#VALUE!</v>
      </c>
      <c r="BJ202" s="4">
        <f t="shared" si="54"/>
        <v>0</v>
      </c>
      <c r="BK202" s="4" t="str">
        <f t="shared" si="55"/>
        <v/>
      </c>
      <c r="BL202" s="4" t="e">
        <f t="shared" si="56"/>
        <v>#VALUE!</v>
      </c>
      <c r="BM202" s="4" t="e">
        <f t="shared" si="57"/>
        <v>#VALUE!</v>
      </c>
      <c r="BN202" s="7" t="e">
        <f t="shared" si="58"/>
        <v>#VALUE!</v>
      </c>
      <c r="BO202" s="4" t="e">
        <f t="shared" si="59"/>
        <v>#VALUE!</v>
      </c>
      <c r="BP202" s="4" t="e">
        <f t="shared" si="60"/>
        <v>#VALUE!</v>
      </c>
      <c r="BQ202" s="7" t="e">
        <f t="shared" si="61"/>
        <v>#VALUE!</v>
      </c>
    </row>
    <row r="203" spans="1:69" ht="15" customHeight="1" x14ac:dyDescent="0.3">
      <c r="A203" s="5"/>
      <c r="B203" s="5"/>
      <c r="C203" s="5"/>
      <c r="D203" s="5"/>
      <c r="F203" s="6" t="s">
        <v>17</v>
      </c>
      <c r="G203" s="4" t="e">
        <f t="shared" si="62"/>
        <v>#VALUE!</v>
      </c>
      <c r="H203" s="4" t="e">
        <f t="shared" si="63"/>
        <v>#VALUE!</v>
      </c>
      <c r="I203" s="4" t="str">
        <f t="shared" si="52"/>
        <v/>
      </c>
      <c r="J203" s="4" t="e">
        <f>CLEAN(SUBSTITUTE(MID(A203,G203,H203-G203)," ",""))</f>
        <v>#VALUE!</v>
      </c>
      <c r="K203" s="4" t="e">
        <f>FIND("Filing or 371 (c) date",A203)+LEN("Filing or 371 (c) date")</f>
        <v>#VALUE!</v>
      </c>
      <c r="L203" s="4" t="e">
        <f>FIND("Status",A203,K203)</f>
        <v>#VALUE!</v>
      </c>
      <c r="M203" s="4" t="e">
        <f>TRIM(CLEAN(MID(A203,K203,L203-K203)))</f>
        <v>#VALUE!</v>
      </c>
      <c r="N203" s="4" t="e">
        <f>FIND("Patent #",A203)+LEN("Patent #")</f>
        <v>#VALUE!</v>
      </c>
      <c r="O203" s="4" t="e">
        <f>FIND("Filing or 371 (c) date",A203)</f>
        <v>#VALUE!</v>
      </c>
      <c r="P203" s="4" t="e">
        <f>MID(A203,N203,O203-N203)</f>
        <v>#VALUE!</v>
      </c>
      <c r="Q203" s="4" t="e">
        <f t="shared" si="53"/>
        <v>#VALUE!</v>
      </c>
      <c r="R203" s="4" t="e">
        <f>CLEAN(SUBSTITUTE(MID(P203,1,FIND("open",P203)-1)," ",""))</f>
        <v>#VALUE!</v>
      </c>
      <c r="S203" s="4" t="e">
        <f>FIND("open_in_new",P203)+LEN("open_in_new")</f>
        <v>#VALUE!</v>
      </c>
      <c r="T203" s="4" t="e">
        <f>FIND("-",P203,S203)</f>
        <v>#VALUE!</v>
      </c>
      <c r="U203" s="4" t="e">
        <f>CLEAN(SUBSTITUTE(MID(P203,S203,T203-S203)," ",""))</f>
        <v>#VALUE!</v>
      </c>
      <c r="V203" s="4" t="e">
        <f>RIGHT(CLEAN(SUBSTITUTE(P203," ","")),10)</f>
        <v>#VALUE!</v>
      </c>
      <c r="W203" s="4" t="e">
        <f>FIND("Status",A203,K203)+LEN("Status")</f>
        <v>#VALUE!</v>
      </c>
      <c r="X203" s="4" t="e">
        <f>FIND("Application Data 
Documents &amp; Transactions",A203)</f>
        <v>#VALUE!</v>
      </c>
      <c r="Y203" s="4" t="e">
        <f>MID(A203,W203,(X203-11)-W203)</f>
        <v>#VALUE!</v>
      </c>
      <c r="Z203" s="4" t="e">
        <f t="shared" si="50"/>
        <v>#VALUE!</v>
      </c>
      <c r="AA203" s="4" t="e">
        <f>FIND("Earliest publication #",A203)+LEN("Earliest publication #
")</f>
        <v>#VALUE!</v>
      </c>
      <c r="AB203" s="4" t="e">
        <f>FIND("Earliest publication date",A203,AA203)</f>
        <v>#VALUE!</v>
      </c>
      <c r="AC203" s="4" t="e">
        <f>CLEAN(TRIM(MID(A203,AA203,AB203-AA203)))</f>
        <v>#VALUE!</v>
      </c>
      <c r="AD203" s="4" t="e">
        <f t="shared" si="51"/>
        <v>#VALUE!</v>
      </c>
      <c r="AE203" s="4" t="e">
        <f>FIND("Earliest publication date",A203,AA203)+LEN("Earliest publication date")</f>
        <v>#VALUE!</v>
      </c>
      <c r="AF203" s="4" t="e">
        <f>FIND("Assignee for publication",A203)</f>
        <v>#VALUE!</v>
      </c>
      <c r="AG203" s="4" t="e">
        <f>CLEAN(SUBSTITUTE(MID(A203,AE203,AF203-AE203)," ",""))</f>
        <v>#VALUE!</v>
      </c>
      <c r="AH203" s="4" t="e">
        <f>FIND("Entity status",A203)+LEN("Entity status")</f>
        <v>#VALUE!</v>
      </c>
      <c r="AI203" s="4" t="e">
        <f>FIND("Earliest publication #",A203,AH203)</f>
        <v>#VALUE!</v>
      </c>
      <c r="AJ203" s="4" t="e">
        <f>CLEAN(TRIM(MID(A203,AH203,AI203-AH203)))</f>
        <v>#VALUE!</v>
      </c>
      <c r="AK203" s="4" t="e">
        <f>FIND("Applicants",A203)+LEN("Applicants")</f>
        <v>#VALUE!</v>
      </c>
      <c r="AL203" s="4" t="e">
        <f>FIND("United States Patent and Trademark Office 
United States Patent and Trademark Office 
 Browse By Topic",A203,AK203)</f>
        <v>#VALUE!</v>
      </c>
      <c r="AM203" s="4" t="e">
        <f>TRIM(CLEAN(MID(A203,AK203,AL203-AK203)))</f>
        <v>#VALUE!</v>
      </c>
      <c r="AN203" s="4" t="e">
        <f>FIND("Assignee for publication",A203)+LEN("Assignee for publication")</f>
        <v>#VALUE!</v>
      </c>
      <c r="AO203" s="4" t="e">
        <f>FIND("Confirmation #",A203,AN203)</f>
        <v>#VALUE!</v>
      </c>
      <c r="AP203" s="4" t="e">
        <f>MID(A203,AN203,AO203-AN203)</f>
        <v>#VALUE!</v>
      </c>
      <c r="AQ203" s="4" t="e">
        <f>FIND("Inventors",A203)+LEN("Inventors")</f>
        <v>#VALUE!</v>
      </c>
      <c r="AR203" s="4" t="e">
        <f>FIND("Applicants",A203,AQ203)</f>
        <v>#VALUE!</v>
      </c>
      <c r="AS203" s="4" t="e">
        <f>FIND("Show all inventors",A203)</f>
        <v>#VALUE!</v>
      </c>
      <c r="AT203" s="4" t="str">
        <f>IFERROR(MID(A203,AS203,24),"")</f>
        <v/>
      </c>
      <c r="AU203" s="7" t="e">
        <f>CLEAN(TRIM(MID(A203,AQ203,AR203-AQ203)))</f>
        <v>#VALUE!</v>
      </c>
      <c r="BJ203" s="4">
        <f t="shared" si="54"/>
        <v>0</v>
      </c>
      <c r="BK203" s="4" t="str">
        <f t="shared" si="55"/>
        <v/>
      </c>
      <c r="BL203" s="4" t="e">
        <f t="shared" si="56"/>
        <v>#VALUE!</v>
      </c>
      <c r="BM203" s="4" t="e">
        <f t="shared" si="57"/>
        <v>#VALUE!</v>
      </c>
      <c r="BN203" s="7" t="e">
        <f t="shared" si="58"/>
        <v>#VALUE!</v>
      </c>
      <c r="BO203" s="4" t="e">
        <f t="shared" si="59"/>
        <v>#VALUE!</v>
      </c>
      <c r="BP203" s="4" t="e">
        <f t="shared" si="60"/>
        <v>#VALUE!</v>
      </c>
      <c r="BQ203" s="7" t="e">
        <f t="shared" si="61"/>
        <v>#VALUE!</v>
      </c>
    </row>
    <row r="204" spans="1:69" ht="15" customHeight="1" x14ac:dyDescent="0.3">
      <c r="A204" s="5"/>
      <c r="B204" s="5"/>
      <c r="C204" s="5"/>
      <c r="D204" s="5"/>
      <c r="F204" s="6" t="s">
        <v>17</v>
      </c>
      <c r="G204" s="4" t="e">
        <f t="shared" si="62"/>
        <v>#VALUE!</v>
      </c>
      <c r="H204" s="4" t="e">
        <f t="shared" si="63"/>
        <v>#VALUE!</v>
      </c>
      <c r="I204" s="4" t="str">
        <f t="shared" si="52"/>
        <v/>
      </c>
      <c r="J204" s="4" t="e">
        <f>CLEAN(SUBSTITUTE(MID(A204,G204,H204-G204)," ",""))</f>
        <v>#VALUE!</v>
      </c>
      <c r="K204" s="4" t="e">
        <f>FIND("Filing or 371 (c) date",A204)+LEN("Filing or 371 (c) date")</f>
        <v>#VALUE!</v>
      </c>
      <c r="L204" s="4" t="e">
        <f>FIND("Status",A204,K204)</f>
        <v>#VALUE!</v>
      </c>
      <c r="M204" s="4" t="e">
        <f>TRIM(CLEAN(MID(A204,K204,L204-K204)))</f>
        <v>#VALUE!</v>
      </c>
      <c r="N204" s="4" t="e">
        <f>FIND("Patent #",A204)+LEN("Patent #")</f>
        <v>#VALUE!</v>
      </c>
      <c r="O204" s="4" t="e">
        <f>FIND("Filing or 371 (c) date",A204)</f>
        <v>#VALUE!</v>
      </c>
      <c r="P204" s="4" t="e">
        <f>MID(A204,N204,O204-N204)</f>
        <v>#VALUE!</v>
      </c>
      <c r="Q204" s="4" t="e">
        <f t="shared" si="53"/>
        <v>#VALUE!</v>
      </c>
      <c r="R204" s="4" t="e">
        <f>CLEAN(SUBSTITUTE(MID(P204,1,FIND("open",P204)-1)," ",""))</f>
        <v>#VALUE!</v>
      </c>
      <c r="S204" s="4" t="e">
        <f>FIND("open_in_new",P204)+LEN("open_in_new")</f>
        <v>#VALUE!</v>
      </c>
      <c r="T204" s="4" t="e">
        <f>FIND("-",P204,S204)</f>
        <v>#VALUE!</v>
      </c>
      <c r="U204" s="4" t="e">
        <f>CLEAN(SUBSTITUTE(MID(P204,S204,T204-S204)," ",""))</f>
        <v>#VALUE!</v>
      </c>
      <c r="V204" s="4" t="e">
        <f>RIGHT(CLEAN(SUBSTITUTE(P204," ","")),10)</f>
        <v>#VALUE!</v>
      </c>
      <c r="W204" s="4" t="e">
        <f>FIND("Status",A204,K204)+LEN("Status")</f>
        <v>#VALUE!</v>
      </c>
      <c r="X204" s="4" t="e">
        <f>FIND("Application Data 
Documents &amp; Transactions",A204)</f>
        <v>#VALUE!</v>
      </c>
      <c r="Y204" s="4" t="e">
        <f>MID(A204,W204,(X204-11)-W204)</f>
        <v>#VALUE!</v>
      </c>
      <c r="Z204" s="4" t="e">
        <f t="shared" si="50"/>
        <v>#VALUE!</v>
      </c>
      <c r="AA204" s="4" t="e">
        <f>FIND("Earliest publication #",A204)+LEN("Earliest publication #
")</f>
        <v>#VALUE!</v>
      </c>
      <c r="AB204" s="4" t="e">
        <f>FIND("Earliest publication date",A204,AA204)</f>
        <v>#VALUE!</v>
      </c>
      <c r="AC204" s="4" t="e">
        <f>CLEAN(TRIM(MID(A204,AA204,AB204-AA204)))</f>
        <v>#VALUE!</v>
      </c>
      <c r="AD204" s="4" t="e">
        <f t="shared" si="51"/>
        <v>#VALUE!</v>
      </c>
      <c r="AE204" s="4" t="e">
        <f>FIND("Earliest publication date",A204,AA204)+LEN("Earliest publication date")</f>
        <v>#VALUE!</v>
      </c>
      <c r="AF204" s="4" t="e">
        <f>FIND("Assignee for publication",A204)</f>
        <v>#VALUE!</v>
      </c>
      <c r="AG204" s="4" t="e">
        <f>CLEAN(SUBSTITUTE(MID(A204,AE204,AF204-AE204)," ",""))</f>
        <v>#VALUE!</v>
      </c>
      <c r="AH204" s="4" t="e">
        <f>FIND("Entity status",A204)+LEN("Entity status")</f>
        <v>#VALUE!</v>
      </c>
      <c r="AI204" s="4" t="e">
        <f>FIND("Earliest publication #",A204,AH204)</f>
        <v>#VALUE!</v>
      </c>
      <c r="AJ204" s="4" t="e">
        <f>CLEAN(TRIM(MID(A204,AH204,AI204-AH204)))</f>
        <v>#VALUE!</v>
      </c>
      <c r="AK204" s="4" t="e">
        <f>FIND("Applicants",A204)+LEN("Applicants")</f>
        <v>#VALUE!</v>
      </c>
      <c r="AL204" s="4" t="e">
        <f>FIND("United States Patent and Trademark Office 
United States Patent and Trademark Office 
 Browse By Topic",A204,AK204)</f>
        <v>#VALUE!</v>
      </c>
      <c r="AM204" s="4" t="e">
        <f>TRIM(CLEAN(MID(A204,AK204,AL204-AK204)))</f>
        <v>#VALUE!</v>
      </c>
      <c r="AN204" s="4" t="e">
        <f>FIND("Assignee for publication",A204)+LEN("Assignee for publication")</f>
        <v>#VALUE!</v>
      </c>
      <c r="AO204" s="4" t="e">
        <f>FIND("Confirmation #",A204,AN204)</f>
        <v>#VALUE!</v>
      </c>
      <c r="AP204" s="4" t="e">
        <f>MID(A204,AN204,AO204-AN204)</f>
        <v>#VALUE!</v>
      </c>
      <c r="AQ204" s="4" t="e">
        <f>FIND("Inventors",A204)+LEN("Inventors")</f>
        <v>#VALUE!</v>
      </c>
      <c r="AR204" s="4" t="e">
        <f>FIND("Applicants",A204,AQ204)</f>
        <v>#VALUE!</v>
      </c>
      <c r="AS204" s="4" t="e">
        <f>FIND("Show all inventors",A204)</f>
        <v>#VALUE!</v>
      </c>
      <c r="AT204" s="4" t="str">
        <f>IFERROR(MID(A204,AS204,24),"")</f>
        <v/>
      </c>
      <c r="AU204" s="7" t="e">
        <f>CLEAN(TRIM(MID(A204,AQ204,AR204-AQ204)))</f>
        <v>#VALUE!</v>
      </c>
      <c r="BJ204" s="4">
        <f t="shared" si="54"/>
        <v>0</v>
      </c>
      <c r="BK204" s="4" t="str">
        <f t="shared" si="55"/>
        <v/>
      </c>
      <c r="BL204" s="4" t="e">
        <f t="shared" si="56"/>
        <v>#VALUE!</v>
      </c>
      <c r="BM204" s="4" t="e">
        <f t="shared" si="57"/>
        <v>#VALUE!</v>
      </c>
      <c r="BN204" s="7" t="e">
        <f t="shared" si="58"/>
        <v>#VALUE!</v>
      </c>
      <c r="BO204" s="4" t="e">
        <f t="shared" si="59"/>
        <v>#VALUE!</v>
      </c>
      <c r="BP204" s="4" t="e">
        <f t="shared" si="60"/>
        <v>#VALUE!</v>
      </c>
      <c r="BQ204" s="7" t="e">
        <f t="shared" si="61"/>
        <v>#VALUE!</v>
      </c>
    </row>
    <row r="205" spans="1:69" ht="15" customHeight="1" x14ac:dyDescent="0.3">
      <c r="A205" s="5"/>
      <c r="B205" s="5"/>
      <c r="C205" s="5"/>
      <c r="D205" s="5"/>
      <c r="F205" s="6" t="s">
        <v>17</v>
      </c>
      <c r="G205" s="4" t="e">
        <f t="shared" si="62"/>
        <v>#VALUE!</v>
      </c>
      <c r="H205" s="4" t="e">
        <f t="shared" si="63"/>
        <v>#VALUE!</v>
      </c>
      <c r="I205" s="4" t="str">
        <f t="shared" si="52"/>
        <v/>
      </c>
      <c r="J205" s="4" t="e">
        <f>CLEAN(SUBSTITUTE(MID(A205,G205,H205-G205)," ",""))</f>
        <v>#VALUE!</v>
      </c>
      <c r="K205" s="4" t="e">
        <f>FIND("Filing or 371 (c) date",A205)+LEN("Filing or 371 (c) date")</f>
        <v>#VALUE!</v>
      </c>
      <c r="L205" s="4" t="e">
        <f>FIND("Status",A205,K205)</f>
        <v>#VALUE!</v>
      </c>
      <c r="M205" s="4" t="e">
        <f>TRIM(CLEAN(MID(A205,K205,L205-K205)))</f>
        <v>#VALUE!</v>
      </c>
      <c r="N205" s="4" t="e">
        <f>FIND("Patent #",A205)+LEN("Patent #")</f>
        <v>#VALUE!</v>
      </c>
      <c r="O205" s="4" t="e">
        <f>FIND("Filing or 371 (c) date",A205)</f>
        <v>#VALUE!</v>
      </c>
      <c r="P205" s="4" t="e">
        <f>MID(A205,N205,O205-N205)</f>
        <v>#VALUE!</v>
      </c>
      <c r="Q205" s="4" t="e">
        <f t="shared" si="53"/>
        <v>#VALUE!</v>
      </c>
      <c r="R205" s="4" t="e">
        <f>CLEAN(SUBSTITUTE(MID(P205,1,FIND("open",P205)-1)," ",""))</f>
        <v>#VALUE!</v>
      </c>
      <c r="S205" s="4" t="e">
        <f>FIND("open_in_new",P205)+LEN("open_in_new")</f>
        <v>#VALUE!</v>
      </c>
      <c r="T205" s="4" t="e">
        <f>FIND("-",P205,S205)</f>
        <v>#VALUE!</v>
      </c>
      <c r="U205" s="4" t="e">
        <f>CLEAN(SUBSTITUTE(MID(P205,S205,T205-S205)," ",""))</f>
        <v>#VALUE!</v>
      </c>
      <c r="V205" s="4" t="e">
        <f>RIGHT(CLEAN(SUBSTITUTE(P205," ","")),10)</f>
        <v>#VALUE!</v>
      </c>
      <c r="W205" s="4" t="e">
        <f>FIND("Status",A205,K205)+LEN("Status")</f>
        <v>#VALUE!</v>
      </c>
      <c r="X205" s="4" t="e">
        <f>FIND("Application Data 
Documents &amp; Transactions",A205)</f>
        <v>#VALUE!</v>
      </c>
      <c r="Y205" s="4" t="e">
        <f>MID(A205,W205,(X205-11)-W205)</f>
        <v>#VALUE!</v>
      </c>
      <c r="Z205" s="4" t="e">
        <f t="shared" si="50"/>
        <v>#VALUE!</v>
      </c>
      <c r="AA205" s="4" t="e">
        <f>FIND("Earliest publication #",A205)+LEN("Earliest publication #
")</f>
        <v>#VALUE!</v>
      </c>
      <c r="AB205" s="4" t="e">
        <f>FIND("Earliest publication date",A205,AA205)</f>
        <v>#VALUE!</v>
      </c>
      <c r="AC205" s="4" t="e">
        <f>CLEAN(TRIM(MID(A205,AA205,AB205-AA205)))</f>
        <v>#VALUE!</v>
      </c>
      <c r="AD205" s="4" t="e">
        <f t="shared" si="51"/>
        <v>#VALUE!</v>
      </c>
      <c r="AE205" s="4" t="e">
        <f>FIND("Earliest publication date",A205,AA205)+LEN("Earliest publication date")</f>
        <v>#VALUE!</v>
      </c>
      <c r="AF205" s="4" t="e">
        <f>FIND("Assignee for publication",A205)</f>
        <v>#VALUE!</v>
      </c>
      <c r="AG205" s="4" t="e">
        <f>CLEAN(SUBSTITUTE(MID(A205,AE205,AF205-AE205)," ",""))</f>
        <v>#VALUE!</v>
      </c>
      <c r="AH205" s="4" t="e">
        <f>FIND("Entity status",A205)+LEN("Entity status")</f>
        <v>#VALUE!</v>
      </c>
      <c r="AI205" s="4" t="e">
        <f>FIND("Earliest publication #",A205,AH205)</f>
        <v>#VALUE!</v>
      </c>
      <c r="AJ205" s="4" t="e">
        <f>CLEAN(TRIM(MID(A205,AH205,AI205-AH205)))</f>
        <v>#VALUE!</v>
      </c>
      <c r="AK205" s="4" t="e">
        <f>FIND("Applicants",A205)+LEN("Applicants")</f>
        <v>#VALUE!</v>
      </c>
      <c r="AL205" s="4" t="e">
        <f>FIND("United States Patent and Trademark Office 
United States Patent and Trademark Office 
 Browse By Topic",A205,AK205)</f>
        <v>#VALUE!</v>
      </c>
      <c r="AM205" s="4" t="e">
        <f>TRIM(CLEAN(MID(A205,AK205,AL205-AK205)))</f>
        <v>#VALUE!</v>
      </c>
      <c r="AN205" s="4" t="e">
        <f>FIND("Assignee for publication",A205)+LEN("Assignee for publication")</f>
        <v>#VALUE!</v>
      </c>
      <c r="AO205" s="4" t="e">
        <f>FIND("Confirmation #",A205,AN205)</f>
        <v>#VALUE!</v>
      </c>
      <c r="AP205" s="4" t="e">
        <f>MID(A205,AN205,AO205-AN205)</f>
        <v>#VALUE!</v>
      </c>
      <c r="AQ205" s="4" t="e">
        <f>FIND("Inventors",A205)+LEN("Inventors")</f>
        <v>#VALUE!</v>
      </c>
      <c r="AR205" s="4" t="e">
        <f>FIND("Applicants",A205,AQ205)</f>
        <v>#VALUE!</v>
      </c>
      <c r="AS205" s="4" t="e">
        <f>FIND("Show all inventors",A205)</f>
        <v>#VALUE!</v>
      </c>
      <c r="AT205" s="4" t="str">
        <f>IFERROR(MID(A205,AS205,24),"")</f>
        <v/>
      </c>
      <c r="AU205" s="7" t="e">
        <f>CLEAN(TRIM(MID(A205,AQ205,AR205-AQ205)))</f>
        <v>#VALUE!</v>
      </c>
      <c r="BJ205" s="4">
        <f t="shared" si="54"/>
        <v>0</v>
      </c>
      <c r="BK205" s="4" t="str">
        <f t="shared" si="55"/>
        <v/>
      </c>
      <c r="BL205" s="4" t="e">
        <f t="shared" si="56"/>
        <v>#VALUE!</v>
      </c>
      <c r="BM205" s="4" t="e">
        <f t="shared" si="57"/>
        <v>#VALUE!</v>
      </c>
      <c r="BN205" s="7" t="e">
        <f t="shared" si="58"/>
        <v>#VALUE!</v>
      </c>
      <c r="BO205" s="4" t="e">
        <f t="shared" si="59"/>
        <v>#VALUE!</v>
      </c>
      <c r="BP205" s="4" t="e">
        <f t="shared" si="60"/>
        <v>#VALUE!</v>
      </c>
      <c r="BQ205" s="7" t="e">
        <f t="shared" si="61"/>
        <v>#VALUE!</v>
      </c>
    </row>
    <row r="206" spans="1:69" ht="15" customHeight="1" x14ac:dyDescent="0.3">
      <c r="A206" s="5"/>
      <c r="B206" s="5"/>
      <c r="C206" s="5"/>
      <c r="D206" s="5"/>
      <c r="F206" s="6" t="s">
        <v>17</v>
      </c>
      <c r="G206" s="4" t="e">
        <f t="shared" si="62"/>
        <v>#VALUE!</v>
      </c>
      <c r="H206" s="4" t="e">
        <f t="shared" si="63"/>
        <v>#VALUE!</v>
      </c>
      <c r="I206" s="4" t="str">
        <f t="shared" si="52"/>
        <v/>
      </c>
      <c r="J206" s="4" t="e">
        <f>CLEAN(SUBSTITUTE(MID(A206,G206,H206-G206)," ",""))</f>
        <v>#VALUE!</v>
      </c>
      <c r="K206" s="4" t="e">
        <f>FIND("Filing or 371 (c) date",A206)+LEN("Filing or 371 (c) date")</f>
        <v>#VALUE!</v>
      </c>
      <c r="L206" s="4" t="e">
        <f>FIND("Status",A206,K206)</f>
        <v>#VALUE!</v>
      </c>
      <c r="M206" s="4" t="e">
        <f>TRIM(CLEAN(MID(A206,K206,L206-K206)))</f>
        <v>#VALUE!</v>
      </c>
      <c r="N206" s="4" t="e">
        <f>FIND("Patent #",A206)+LEN("Patent #")</f>
        <v>#VALUE!</v>
      </c>
      <c r="O206" s="4" t="e">
        <f>FIND("Filing or 371 (c) date",A206)</f>
        <v>#VALUE!</v>
      </c>
      <c r="P206" s="4" t="e">
        <f>MID(A206,N206,O206-N206)</f>
        <v>#VALUE!</v>
      </c>
      <c r="Q206" s="4" t="e">
        <f t="shared" si="53"/>
        <v>#VALUE!</v>
      </c>
      <c r="R206" s="4" t="e">
        <f>CLEAN(SUBSTITUTE(MID(P206,1,FIND("open",P206)-1)," ",""))</f>
        <v>#VALUE!</v>
      </c>
      <c r="S206" s="4" t="e">
        <f>FIND("open_in_new",P206)+LEN("open_in_new")</f>
        <v>#VALUE!</v>
      </c>
      <c r="T206" s="4" t="e">
        <f>FIND("-",P206,S206)</f>
        <v>#VALUE!</v>
      </c>
      <c r="U206" s="4" t="e">
        <f>CLEAN(SUBSTITUTE(MID(P206,S206,T206-S206)," ",""))</f>
        <v>#VALUE!</v>
      </c>
      <c r="V206" s="4" t="e">
        <f>RIGHT(CLEAN(SUBSTITUTE(P206," ","")),10)</f>
        <v>#VALUE!</v>
      </c>
      <c r="W206" s="4" t="e">
        <f>FIND("Status",A206,K206)+LEN("Status")</f>
        <v>#VALUE!</v>
      </c>
      <c r="X206" s="4" t="e">
        <f>FIND("Application Data 
Documents &amp; Transactions",A206)</f>
        <v>#VALUE!</v>
      </c>
      <c r="Y206" s="4" t="e">
        <f>MID(A206,W206,(X206-11)-W206)</f>
        <v>#VALUE!</v>
      </c>
      <c r="Z206" s="4" t="e">
        <f t="shared" si="50"/>
        <v>#VALUE!</v>
      </c>
      <c r="AA206" s="4" t="e">
        <f>FIND("Earliest publication #",A206)+LEN("Earliest publication #
")</f>
        <v>#VALUE!</v>
      </c>
      <c r="AB206" s="4" t="e">
        <f>FIND("Earliest publication date",A206,AA206)</f>
        <v>#VALUE!</v>
      </c>
      <c r="AC206" s="4" t="e">
        <f>CLEAN(TRIM(MID(A206,AA206,AB206-AA206)))</f>
        <v>#VALUE!</v>
      </c>
      <c r="AD206" s="4" t="e">
        <f t="shared" si="51"/>
        <v>#VALUE!</v>
      </c>
      <c r="AE206" s="4" t="e">
        <f>FIND("Earliest publication date",A206,AA206)+LEN("Earliest publication date")</f>
        <v>#VALUE!</v>
      </c>
      <c r="AF206" s="4" t="e">
        <f>FIND("Assignee for publication",A206)</f>
        <v>#VALUE!</v>
      </c>
      <c r="AG206" s="4" t="e">
        <f>CLEAN(SUBSTITUTE(MID(A206,AE206,AF206-AE206)," ",""))</f>
        <v>#VALUE!</v>
      </c>
      <c r="AH206" s="4" t="e">
        <f>FIND("Entity status",A206)+LEN("Entity status")</f>
        <v>#VALUE!</v>
      </c>
      <c r="AI206" s="4" t="e">
        <f>FIND("Earliest publication #",A206,AH206)</f>
        <v>#VALUE!</v>
      </c>
      <c r="AJ206" s="4" t="e">
        <f>CLEAN(TRIM(MID(A206,AH206,AI206-AH206)))</f>
        <v>#VALUE!</v>
      </c>
      <c r="AK206" s="4" t="e">
        <f>FIND("Applicants",A206)+LEN("Applicants")</f>
        <v>#VALUE!</v>
      </c>
      <c r="AL206" s="4" t="e">
        <f>FIND("United States Patent and Trademark Office 
United States Patent and Trademark Office 
 Browse By Topic",A206,AK206)</f>
        <v>#VALUE!</v>
      </c>
      <c r="AM206" s="4" t="e">
        <f>TRIM(CLEAN(MID(A206,AK206,AL206-AK206)))</f>
        <v>#VALUE!</v>
      </c>
      <c r="AN206" s="4" t="e">
        <f>FIND("Assignee for publication",A206)+LEN("Assignee for publication")</f>
        <v>#VALUE!</v>
      </c>
      <c r="AO206" s="4" t="e">
        <f>FIND("Confirmation #",A206,AN206)</f>
        <v>#VALUE!</v>
      </c>
      <c r="AP206" s="4" t="e">
        <f>MID(A206,AN206,AO206-AN206)</f>
        <v>#VALUE!</v>
      </c>
      <c r="AQ206" s="4" t="e">
        <f>FIND("Inventors",A206)+LEN("Inventors")</f>
        <v>#VALUE!</v>
      </c>
      <c r="AR206" s="4" t="e">
        <f>FIND("Applicants",A206,AQ206)</f>
        <v>#VALUE!</v>
      </c>
      <c r="AS206" s="4" t="e">
        <f>FIND("Show all inventors",A206)</f>
        <v>#VALUE!</v>
      </c>
      <c r="AT206" s="4" t="str">
        <f>IFERROR(MID(A206,AS206,24),"")</f>
        <v/>
      </c>
      <c r="AU206" s="7" t="e">
        <f>CLEAN(TRIM(MID(A206,AQ206,AR206-AQ206)))</f>
        <v>#VALUE!</v>
      </c>
      <c r="BJ206" s="4">
        <f t="shared" si="54"/>
        <v>0</v>
      </c>
      <c r="BK206" s="4" t="str">
        <f t="shared" si="55"/>
        <v/>
      </c>
      <c r="BL206" s="4" t="e">
        <f t="shared" si="56"/>
        <v>#VALUE!</v>
      </c>
      <c r="BM206" s="4" t="e">
        <f t="shared" si="57"/>
        <v>#VALUE!</v>
      </c>
      <c r="BN206" s="7" t="e">
        <f t="shared" si="58"/>
        <v>#VALUE!</v>
      </c>
      <c r="BO206" s="4" t="e">
        <f t="shared" si="59"/>
        <v>#VALUE!</v>
      </c>
      <c r="BP206" s="4" t="e">
        <f t="shared" si="60"/>
        <v>#VALUE!</v>
      </c>
      <c r="BQ206" s="7" t="e">
        <f t="shared" si="61"/>
        <v>#VALUE!</v>
      </c>
    </row>
    <row r="207" spans="1:69" ht="15" customHeight="1" x14ac:dyDescent="0.3">
      <c r="A207" s="5"/>
      <c r="B207" s="5"/>
      <c r="C207" s="5"/>
      <c r="D207" s="5"/>
      <c r="F207" s="6" t="s">
        <v>17</v>
      </c>
      <c r="G207" s="4" t="e">
        <f t="shared" si="62"/>
        <v>#VALUE!</v>
      </c>
      <c r="H207" s="4" t="e">
        <f t="shared" si="63"/>
        <v>#VALUE!</v>
      </c>
      <c r="I207" s="4" t="str">
        <f t="shared" si="52"/>
        <v/>
      </c>
      <c r="J207" s="4" t="e">
        <f>CLEAN(SUBSTITUTE(MID(A207,G207,H207-G207)," ",""))</f>
        <v>#VALUE!</v>
      </c>
      <c r="K207" s="4" t="e">
        <f>FIND("Filing or 371 (c) date",A207)+LEN("Filing or 371 (c) date")</f>
        <v>#VALUE!</v>
      </c>
      <c r="L207" s="4" t="e">
        <f>FIND("Status",A207,K207)</f>
        <v>#VALUE!</v>
      </c>
      <c r="M207" s="4" t="e">
        <f>TRIM(CLEAN(MID(A207,K207,L207-K207)))</f>
        <v>#VALUE!</v>
      </c>
      <c r="N207" s="4" t="e">
        <f>FIND("Patent #",A207)+LEN("Patent #")</f>
        <v>#VALUE!</v>
      </c>
      <c r="O207" s="4" t="e">
        <f>FIND("Filing or 371 (c) date",A207)</f>
        <v>#VALUE!</v>
      </c>
      <c r="P207" s="4" t="e">
        <f>MID(A207,N207,O207-N207)</f>
        <v>#VALUE!</v>
      </c>
      <c r="Q207" s="4" t="e">
        <f t="shared" si="53"/>
        <v>#VALUE!</v>
      </c>
      <c r="R207" s="4" t="e">
        <f>CLEAN(SUBSTITUTE(MID(P207,1,FIND("open",P207)-1)," ",""))</f>
        <v>#VALUE!</v>
      </c>
      <c r="S207" s="4" t="e">
        <f>FIND("open_in_new",P207)+LEN("open_in_new")</f>
        <v>#VALUE!</v>
      </c>
      <c r="T207" s="4" t="e">
        <f>FIND("-",P207,S207)</f>
        <v>#VALUE!</v>
      </c>
      <c r="U207" s="4" t="e">
        <f>CLEAN(SUBSTITUTE(MID(P207,S207,T207-S207)," ",""))</f>
        <v>#VALUE!</v>
      </c>
      <c r="V207" s="4" t="e">
        <f>RIGHT(CLEAN(SUBSTITUTE(P207," ","")),10)</f>
        <v>#VALUE!</v>
      </c>
      <c r="W207" s="4" t="e">
        <f>FIND("Status",A207,K207)+LEN("Status")</f>
        <v>#VALUE!</v>
      </c>
      <c r="X207" s="4" t="e">
        <f>FIND("Application Data 
Documents &amp; Transactions",A207)</f>
        <v>#VALUE!</v>
      </c>
      <c r="Y207" s="4" t="e">
        <f>MID(A207,W207,(X207-11)-W207)</f>
        <v>#VALUE!</v>
      </c>
      <c r="Z207" s="4" t="e">
        <f t="shared" si="50"/>
        <v>#VALUE!</v>
      </c>
      <c r="AA207" s="4" t="e">
        <f>FIND("Earliest publication #",A207)+LEN("Earliest publication #
")</f>
        <v>#VALUE!</v>
      </c>
      <c r="AB207" s="4" t="e">
        <f>FIND("Earliest publication date",A207,AA207)</f>
        <v>#VALUE!</v>
      </c>
      <c r="AC207" s="4" t="e">
        <f>CLEAN(TRIM(MID(A207,AA207,AB207-AA207)))</f>
        <v>#VALUE!</v>
      </c>
      <c r="AD207" s="4" t="e">
        <f t="shared" si="51"/>
        <v>#VALUE!</v>
      </c>
      <c r="AE207" s="4" t="e">
        <f>FIND("Earliest publication date",A207,AA207)+LEN("Earliest publication date")</f>
        <v>#VALUE!</v>
      </c>
      <c r="AF207" s="4" t="e">
        <f>FIND("Assignee for publication",A207)</f>
        <v>#VALUE!</v>
      </c>
      <c r="AG207" s="4" t="e">
        <f>CLEAN(SUBSTITUTE(MID(A207,AE207,AF207-AE207)," ",""))</f>
        <v>#VALUE!</v>
      </c>
      <c r="AH207" s="4" t="e">
        <f>FIND("Entity status",A207)+LEN("Entity status")</f>
        <v>#VALUE!</v>
      </c>
      <c r="AI207" s="4" t="e">
        <f>FIND("Earliest publication #",A207,AH207)</f>
        <v>#VALUE!</v>
      </c>
      <c r="AJ207" s="4" t="e">
        <f>CLEAN(TRIM(MID(A207,AH207,AI207-AH207)))</f>
        <v>#VALUE!</v>
      </c>
      <c r="AK207" s="4" t="e">
        <f>FIND("Applicants",A207)+LEN("Applicants")</f>
        <v>#VALUE!</v>
      </c>
      <c r="AL207" s="4" t="e">
        <f>FIND("United States Patent and Trademark Office 
United States Patent and Trademark Office 
 Browse By Topic",A207,AK207)</f>
        <v>#VALUE!</v>
      </c>
      <c r="AM207" s="4" t="e">
        <f>TRIM(CLEAN(MID(A207,AK207,AL207-AK207)))</f>
        <v>#VALUE!</v>
      </c>
      <c r="AN207" s="4" t="e">
        <f>FIND("Assignee for publication",A207)+LEN("Assignee for publication")</f>
        <v>#VALUE!</v>
      </c>
      <c r="AO207" s="4" t="e">
        <f>FIND("Confirmation #",A207,AN207)</f>
        <v>#VALUE!</v>
      </c>
      <c r="AP207" s="4" t="e">
        <f>MID(A207,AN207,AO207-AN207)</f>
        <v>#VALUE!</v>
      </c>
      <c r="AQ207" s="4" t="e">
        <f>FIND("Inventors",A207)+LEN("Inventors")</f>
        <v>#VALUE!</v>
      </c>
      <c r="AR207" s="4" t="e">
        <f>FIND("Applicants",A207,AQ207)</f>
        <v>#VALUE!</v>
      </c>
      <c r="AS207" s="4" t="e">
        <f>FIND("Show all inventors",A207)</f>
        <v>#VALUE!</v>
      </c>
      <c r="AT207" s="4" t="str">
        <f>IFERROR(MID(A207,AS207,24),"")</f>
        <v/>
      </c>
      <c r="AU207" s="7" t="e">
        <f>CLEAN(TRIM(MID(A207,AQ207,AR207-AQ207)))</f>
        <v>#VALUE!</v>
      </c>
      <c r="BJ207" s="4">
        <f t="shared" si="54"/>
        <v>0</v>
      </c>
      <c r="BK207" s="4" t="str">
        <f t="shared" si="55"/>
        <v/>
      </c>
      <c r="BL207" s="4" t="e">
        <f t="shared" si="56"/>
        <v>#VALUE!</v>
      </c>
      <c r="BM207" s="4" t="e">
        <f t="shared" si="57"/>
        <v>#VALUE!</v>
      </c>
      <c r="BN207" s="7" t="e">
        <f t="shared" si="58"/>
        <v>#VALUE!</v>
      </c>
      <c r="BO207" s="4" t="e">
        <f t="shared" si="59"/>
        <v>#VALUE!</v>
      </c>
      <c r="BP207" s="4" t="e">
        <f t="shared" si="60"/>
        <v>#VALUE!</v>
      </c>
      <c r="BQ207" s="7" t="e">
        <f t="shared" si="61"/>
        <v>#VALUE!</v>
      </c>
    </row>
    <row r="208" spans="1:69" ht="15" customHeight="1" x14ac:dyDescent="0.3">
      <c r="A208" s="5"/>
      <c r="B208" s="5"/>
      <c r="C208" s="5"/>
      <c r="D208" s="5"/>
      <c r="F208" s="6" t="s">
        <v>17</v>
      </c>
      <c r="G208" s="4" t="e">
        <f t="shared" si="62"/>
        <v>#VALUE!</v>
      </c>
      <c r="H208" s="4" t="e">
        <f t="shared" si="63"/>
        <v>#VALUE!</v>
      </c>
      <c r="I208" s="4" t="str">
        <f t="shared" si="52"/>
        <v/>
      </c>
      <c r="J208" s="4" t="e">
        <f>CLEAN(SUBSTITUTE(MID(A208,G208,H208-G208)," ",""))</f>
        <v>#VALUE!</v>
      </c>
      <c r="K208" s="4" t="e">
        <f>FIND("Filing or 371 (c) date",A208)+LEN("Filing or 371 (c) date")</f>
        <v>#VALUE!</v>
      </c>
      <c r="L208" s="4" t="e">
        <f>FIND("Status",A208,K208)</f>
        <v>#VALUE!</v>
      </c>
      <c r="M208" s="4" t="e">
        <f>TRIM(CLEAN(MID(A208,K208,L208-K208)))</f>
        <v>#VALUE!</v>
      </c>
      <c r="N208" s="4" t="e">
        <f>FIND("Patent #",A208)+LEN("Patent #")</f>
        <v>#VALUE!</v>
      </c>
      <c r="O208" s="4" t="e">
        <f>FIND("Filing or 371 (c) date",A208)</f>
        <v>#VALUE!</v>
      </c>
      <c r="P208" s="4" t="e">
        <f>MID(A208,N208,O208-N208)</f>
        <v>#VALUE!</v>
      </c>
      <c r="Q208" s="4" t="e">
        <f t="shared" si="53"/>
        <v>#VALUE!</v>
      </c>
      <c r="R208" s="4" t="e">
        <f>CLEAN(SUBSTITUTE(MID(P208,1,FIND("open",P208)-1)," ",""))</f>
        <v>#VALUE!</v>
      </c>
      <c r="S208" s="4" t="e">
        <f>FIND("open_in_new",P208)+LEN("open_in_new")</f>
        <v>#VALUE!</v>
      </c>
      <c r="T208" s="4" t="e">
        <f>FIND("-",P208,S208)</f>
        <v>#VALUE!</v>
      </c>
      <c r="U208" s="4" t="e">
        <f>CLEAN(SUBSTITUTE(MID(P208,S208,T208-S208)," ",""))</f>
        <v>#VALUE!</v>
      </c>
      <c r="V208" s="4" t="e">
        <f>RIGHT(CLEAN(SUBSTITUTE(P208," ","")),10)</f>
        <v>#VALUE!</v>
      </c>
      <c r="W208" s="4" t="e">
        <f>FIND("Status",A208,K208)+LEN("Status")</f>
        <v>#VALUE!</v>
      </c>
      <c r="X208" s="4" t="e">
        <f>FIND("Application Data 
Documents &amp; Transactions",A208)</f>
        <v>#VALUE!</v>
      </c>
      <c r="Y208" s="4" t="e">
        <f>MID(A208,W208,(X208-11)-W208)</f>
        <v>#VALUE!</v>
      </c>
      <c r="Z208" s="4" t="e">
        <f t="shared" si="50"/>
        <v>#VALUE!</v>
      </c>
      <c r="AA208" s="4" t="e">
        <f>FIND("Earliest publication #",A208)+LEN("Earliest publication #
")</f>
        <v>#VALUE!</v>
      </c>
      <c r="AB208" s="4" t="e">
        <f>FIND("Earliest publication date",A208,AA208)</f>
        <v>#VALUE!</v>
      </c>
      <c r="AC208" s="4" t="e">
        <f>CLEAN(TRIM(MID(A208,AA208,AB208-AA208)))</f>
        <v>#VALUE!</v>
      </c>
      <c r="AD208" s="4" t="e">
        <f t="shared" si="51"/>
        <v>#VALUE!</v>
      </c>
      <c r="AE208" s="4" t="e">
        <f>FIND("Earliest publication date",A208,AA208)+LEN("Earliest publication date")</f>
        <v>#VALUE!</v>
      </c>
      <c r="AF208" s="4" t="e">
        <f>FIND("Assignee for publication",A208)</f>
        <v>#VALUE!</v>
      </c>
      <c r="AG208" s="4" t="e">
        <f>CLEAN(SUBSTITUTE(MID(A208,AE208,AF208-AE208)," ",""))</f>
        <v>#VALUE!</v>
      </c>
      <c r="AH208" s="4" t="e">
        <f>FIND("Entity status",A208)+LEN("Entity status")</f>
        <v>#VALUE!</v>
      </c>
      <c r="AI208" s="4" t="e">
        <f>FIND("Earliest publication #",A208,AH208)</f>
        <v>#VALUE!</v>
      </c>
      <c r="AJ208" s="4" t="e">
        <f>CLEAN(TRIM(MID(A208,AH208,AI208-AH208)))</f>
        <v>#VALUE!</v>
      </c>
      <c r="AK208" s="4" t="e">
        <f>FIND("Applicants",A208)+LEN("Applicants")</f>
        <v>#VALUE!</v>
      </c>
      <c r="AL208" s="4" t="e">
        <f>FIND("United States Patent and Trademark Office 
United States Patent and Trademark Office 
 Browse By Topic",A208,AK208)</f>
        <v>#VALUE!</v>
      </c>
      <c r="AM208" s="4" t="e">
        <f>TRIM(CLEAN(MID(A208,AK208,AL208-AK208)))</f>
        <v>#VALUE!</v>
      </c>
      <c r="AN208" s="4" t="e">
        <f>FIND("Assignee for publication",A208)+LEN("Assignee for publication")</f>
        <v>#VALUE!</v>
      </c>
      <c r="AO208" s="4" t="e">
        <f>FIND("Confirmation #",A208,AN208)</f>
        <v>#VALUE!</v>
      </c>
      <c r="AP208" s="4" t="e">
        <f>MID(A208,AN208,AO208-AN208)</f>
        <v>#VALUE!</v>
      </c>
      <c r="AQ208" s="4" t="e">
        <f>FIND("Inventors",A208)+LEN("Inventors")</f>
        <v>#VALUE!</v>
      </c>
      <c r="AR208" s="4" t="e">
        <f>FIND("Applicants",A208,AQ208)</f>
        <v>#VALUE!</v>
      </c>
      <c r="AS208" s="4" t="e">
        <f>FIND("Show all inventors",A208)</f>
        <v>#VALUE!</v>
      </c>
      <c r="AT208" s="4" t="str">
        <f>IFERROR(MID(A208,AS208,24),"")</f>
        <v/>
      </c>
      <c r="AU208" s="7" t="e">
        <f>CLEAN(TRIM(MID(A208,AQ208,AR208-AQ208)))</f>
        <v>#VALUE!</v>
      </c>
      <c r="BJ208" s="4">
        <f t="shared" si="54"/>
        <v>0</v>
      </c>
      <c r="BK208" s="4" t="str">
        <f t="shared" si="55"/>
        <v/>
      </c>
      <c r="BL208" s="4" t="e">
        <f t="shared" si="56"/>
        <v>#VALUE!</v>
      </c>
      <c r="BM208" s="4" t="e">
        <f t="shared" si="57"/>
        <v>#VALUE!</v>
      </c>
      <c r="BN208" s="7" t="e">
        <f t="shared" si="58"/>
        <v>#VALUE!</v>
      </c>
      <c r="BO208" s="4" t="e">
        <f t="shared" si="59"/>
        <v>#VALUE!</v>
      </c>
      <c r="BP208" s="4" t="e">
        <f t="shared" si="60"/>
        <v>#VALUE!</v>
      </c>
      <c r="BQ208" s="7" t="e">
        <f t="shared" si="61"/>
        <v>#VALUE!</v>
      </c>
    </row>
    <row r="209" spans="1:69" ht="15" customHeight="1" x14ac:dyDescent="0.3">
      <c r="A209" s="5"/>
      <c r="B209" s="5"/>
      <c r="C209" s="5"/>
      <c r="D209" s="5"/>
      <c r="F209" s="6" t="s">
        <v>17</v>
      </c>
      <c r="G209" s="4" t="e">
        <f t="shared" si="62"/>
        <v>#VALUE!</v>
      </c>
      <c r="H209" s="4" t="e">
        <f t="shared" si="63"/>
        <v>#VALUE!</v>
      </c>
      <c r="I209" s="4" t="str">
        <f t="shared" si="52"/>
        <v/>
      </c>
      <c r="J209" s="4" t="e">
        <f>CLEAN(SUBSTITUTE(MID(A209,G209,H209-G209)," ",""))</f>
        <v>#VALUE!</v>
      </c>
      <c r="K209" s="4" t="e">
        <f>FIND("Filing or 371 (c) date",A209)+LEN("Filing or 371 (c) date")</f>
        <v>#VALUE!</v>
      </c>
      <c r="L209" s="4" t="e">
        <f>FIND("Status",A209,K209)</f>
        <v>#VALUE!</v>
      </c>
      <c r="M209" s="4" t="e">
        <f>TRIM(CLEAN(MID(A209,K209,L209-K209)))</f>
        <v>#VALUE!</v>
      </c>
      <c r="N209" s="4" t="e">
        <f>FIND("Patent #",A209)+LEN("Patent #")</f>
        <v>#VALUE!</v>
      </c>
      <c r="O209" s="4" t="e">
        <f>FIND("Filing or 371 (c) date",A209)</f>
        <v>#VALUE!</v>
      </c>
      <c r="P209" s="4" t="e">
        <f>MID(A209,N209,O209-N209)</f>
        <v>#VALUE!</v>
      </c>
      <c r="Q209" s="4" t="e">
        <f t="shared" si="53"/>
        <v>#VALUE!</v>
      </c>
      <c r="R209" s="4" t="e">
        <f>CLEAN(SUBSTITUTE(MID(P209,1,FIND("open",P209)-1)," ",""))</f>
        <v>#VALUE!</v>
      </c>
      <c r="S209" s="4" t="e">
        <f>FIND("open_in_new",P209)+LEN("open_in_new")</f>
        <v>#VALUE!</v>
      </c>
      <c r="T209" s="4" t="e">
        <f>FIND("-",P209,S209)</f>
        <v>#VALUE!</v>
      </c>
      <c r="U209" s="4" t="e">
        <f>CLEAN(SUBSTITUTE(MID(P209,S209,T209-S209)," ",""))</f>
        <v>#VALUE!</v>
      </c>
      <c r="V209" s="4" t="e">
        <f>RIGHT(CLEAN(SUBSTITUTE(P209," ","")),10)</f>
        <v>#VALUE!</v>
      </c>
      <c r="W209" s="4" t="e">
        <f>FIND("Status",A209,K209)+LEN("Status")</f>
        <v>#VALUE!</v>
      </c>
      <c r="X209" s="4" t="e">
        <f>FIND("Application Data 
Documents &amp; Transactions",A209)</f>
        <v>#VALUE!</v>
      </c>
      <c r="Y209" s="4" t="e">
        <f>MID(A209,W209,(X209-11)-W209)</f>
        <v>#VALUE!</v>
      </c>
      <c r="Z209" s="4" t="e">
        <f t="shared" si="50"/>
        <v>#VALUE!</v>
      </c>
      <c r="AA209" s="4" t="e">
        <f>FIND("Earliest publication #",A209)+LEN("Earliest publication #
")</f>
        <v>#VALUE!</v>
      </c>
      <c r="AB209" s="4" t="e">
        <f>FIND("Earliest publication date",A209,AA209)</f>
        <v>#VALUE!</v>
      </c>
      <c r="AC209" s="4" t="e">
        <f>CLEAN(TRIM(MID(A209,AA209,AB209-AA209)))</f>
        <v>#VALUE!</v>
      </c>
      <c r="AD209" s="4" t="e">
        <f t="shared" si="51"/>
        <v>#VALUE!</v>
      </c>
      <c r="AE209" s="4" t="e">
        <f>FIND("Earliest publication date",A209,AA209)+LEN("Earliest publication date")</f>
        <v>#VALUE!</v>
      </c>
      <c r="AF209" s="4" t="e">
        <f>FIND("Assignee for publication",A209)</f>
        <v>#VALUE!</v>
      </c>
      <c r="AG209" s="4" t="e">
        <f>CLEAN(SUBSTITUTE(MID(A209,AE209,AF209-AE209)," ",""))</f>
        <v>#VALUE!</v>
      </c>
      <c r="AH209" s="4" t="e">
        <f>FIND("Entity status",A209)+LEN("Entity status")</f>
        <v>#VALUE!</v>
      </c>
      <c r="AI209" s="4" t="e">
        <f>FIND("Earliest publication #",A209,AH209)</f>
        <v>#VALUE!</v>
      </c>
      <c r="AJ209" s="4" t="e">
        <f>CLEAN(TRIM(MID(A209,AH209,AI209-AH209)))</f>
        <v>#VALUE!</v>
      </c>
      <c r="AK209" s="4" t="e">
        <f>FIND("Applicants",A209)+LEN("Applicants")</f>
        <v>#VALUE!</v>
      </c>
      <c r="AL209" s="4" t="e">
        <f>FIND("United States Patent and Trademark Office 
United States Patent and Trademark Office 
 Browse By Topic",A209,AK209)</f>
        <v>#VALUE!</v>
      </c>
      <c r="AM209" s="4" t="e">
        <f>TRIM(CLEAN(MID(A209,AK209,AL209-AK209)))</f>
        <v>#VALUE!</v>
      </c>
      <c r="AN209" s="4" t="e">
        <f>FIND("Assignee for publication",A209)+LEN("Assignee for publication")</f>
        <v>#VALUE!</v>
      </c>
      <c r="AO209" s="4" t="e">
        <f>FIND("Confirmation #",A209,AN209)</f>
        <v>#VALUE!</v>
      </c>
      <c r="AP209" s="4" t="e">
        <f>MID(A209,AN209,AO209-AN209)</f>
        <v>#VALUE!</v>
      </c>
      <c r="AQ209" s="4" t="e">
        <f>FIND("Inventors",A209)+LEN("Inventors")</f>
        <v>#VALUE!</v>
      </c>
      <c r="AR209" s="4" t="e">
        <f>FIND("Applicants",A209,AQ209)</f>
        <v>#VALUE!</v>
      </c>
      <c r="AS209" s="4" t="e">
        <f>FIND("Show all inventors",A209)</f>
        <v>#VALUE!</v>
      </c>
      <c r="AT209" s="4" t="str">
        <f>IFERROR(MID(A209,AS209,24),"")</f>
        <v/>
      </c>
      <c r="AU209" s="7" t="e">
        <f>CLEAN(TRIM(MID(A209,AQ209,AR209-AQ209)))</f>
        <v>#VALUE!</v>
      </c>
      <c r="BJ209" s="4">
        <f t="shared" si="54"/>
        <v>0</v>
      </c>
      <c r="BK209" s="4" t="str">
        <f t="shared" si="55"/>
        <v/>
      </c>
      <c r="BL209" s="4" t="e">
        <f t="shared" si="56"/>
        <v>#VALUE!</v>
      </c>
      <c r="BM209" s="4" t="e">
        <f t="shared" si="57"/>
        <v>#VALUE!</v>
      </c>
      <c r="BN209" s="7" t="e">
        <f t="shared" si="58"/>
        <v>#VALUE!</v>
      </c>
      <c r="BO209" s="4" t="e">
        <f t="shared" si="59"/>
        <v>#VALUE!</v>
      </c>
      <c r="BP209" s="4" t="e">
        <f t="shared" si="60"/>
        <v>#VALUE!</v>
      </c>
      <c r="BQ209" s="7" t="e">
        <f t="shared" si="61"/>
        <v>#VALUE!</v>
      </c>
    </row>
    <row r="210" spans="1:69" ht="15" customHeight="1" x14ac:dyDescent="0.3">
      <c r="A210" s="5"/>
      <c r="B210" s="5"/>
      <c r="C210" s="5"/>
      <c r="D210" s="5"/>
      <c r="F210" s="6" t="s">
        <v>17</v>
      </c>
      <c r="G210" s="4" t="e">
        <f t="shared" si="62"/>
        <v>#VALUE!</v>
      </c>
      <c r="H210" s="4" t="e">
        <f t="shared" si="63"/>
        <v>#VALUE!</v>
      </c>
      <c r="I210" s="4" t="str">
        <f t="shared" si="52"/>
        <v/>
      </c>
      <c r="J210" s="4" t="e">
        <f>CLEAN(SUBSTITUTE(MID(A210,G210,H210-G210)," ",""))</f>
        <v>#VALUE!</v>
      </c>
      <c r="K210" s="4" t="e">
        <f>FIND("Filing or 371 (c) date",A210)+LEN("Filing or 371 (c) date")</f>
        <v>#VALUE!</v>
      </c>
      <c r="L210" s="4" t="e">
        <f>FIND("Status",A210,K210)</f>
        <v>#VALUE!</v>
      </c>
      <c r="M210" s="4" t="e">
        <f>TRIM(CLEAN(MID(A210,K210,L210-K210)))</f>
        <v>#VALUE!</v>
      </c>
      <c r="N210" s="4" t="e">
        <f>FIND("Patent #",A210)+LEN("Patent #")</f>
        <v>#VALUE!</v>
      </c>
      <c r="O210" s="4" t="e">
        <f>FIND("Filing or 371 (c) date",A210)</f>
        <v>#VALUE!</v>
      </c>
      <c r="P210" s="4" t="e">
        <f>MID(A210,N210,O210-N210)</f>
        <v>#VALUE!</v>
      </c>
      <c r="Q210" s="4" t="e">
        <f t="shared" si="53"/>
        <v>#VALUE!</v>
      </c>
      <c r="R210" s="4" t="e">
        <f>CLEAN(SUBSTITUTE(MID(P210,1,FIND("open",P210)-1)," ",""))</f>
        <v>#VALUE!</v>
      </c>
      <c r="S210" s="4" t="e">
        <f>FIND("open_in_new",P210)+LEN("open_in_new")</f>
        <v>#VALUE!</v>
      </c>
      <c r="T210" s="4" t="e">
        <f>FIND("-",P210,S210)</f>
        <v>#VALUE!</v>
      </c>
      <c r="U210" s="4" t="e">
        <f>CLEAN(SUBSTITUTE(MID(P210,S210,T210-S210)," ",""))</f>
        <v>#VALUE!</v>
      </c>
      <c r="V210" s="4" t="e">
        <f>RIGHT(CLEAN(SUBSTITUTE(P210," ","")),10)</f>
        <v>#VALUE!</v>
      </c>
      <c r="W210" s="4" t="e">
        <f>FIND("Status",A210,K210)+LEN("Status")</f>
        <v>#VALUE!</v>
      </c>
      <c r="X210" s="4" t="e">
        <f>FIND("Application Data 
Documents &amp; Transactions",A210)</f>
        <v>#VALUE!</v>
      </c>
      <c r="Y210" s="4" t="e">
        <f>MID(A210,W210,(X210-11)-W210)</f>
        <v>#VALUE!</v>
      </c>
      <c r="Z210" s="4" t="e">
        <f t="shared" si="50"/>
        <v>#VALUE!</v>
      </c>
      <c r="AA210" s="4" t="e">
        <f>FIND("Earliest publication #",A210)+LEN("Earliest publication #
")</f>
        <v>#VALUE!</v>
      </c>
      <c r="AB210" s="4" t="e">
        <f>FIND("Earliest publication date",A210,AA210)</f>
        <v>#VALUE!</v>
      </c>
      <c r="AC210" s="4" t="e">
        <f>CLEAN(TRIM(MID(A210,AA210,AB210-AA210)))</f>
        <v>#VALUE!</v>
      </c>
      <c r="AD210" s="4" t="e">
        <f t="shared" si="51"/>
        <v>#VALUE!</v>
      </c>
      <c r="AE210" s="4" t="e">
        <f>FIND("Earliest publication date",A210,AA210)+LEN("Earliest publication date")</f>
        <v>#VALUE!</v>
      </c>
      <c r="AF210" s="4" t="e">
        <f>FIND("Assignee for publication",A210)</f>
        <v>#VALUE!</v>
      </c>
      <c r="AG210" s="4" t="e">
        <f>CLEAN(SUBSTITUTE(MID(A210,AE210,AF210-AE210)," ",""))</f>
        <v>#VALUE!</v>
      </c>
      <c r="AH210" s="4" t="e">
        <f>FIND("Entity status",A210)+LEN("Entity status")</f>
        <v>#VALUE!</v>
      </c>
      <c r="AI210" s="4" t="e">
        <f>FIND("Earliest publication #",A210,AH210)</f>
        <v>#VALUE!</v>
      </c>
      <c r="AJ210" s="4" t="e">
        <f>CLEAN(TRIM(MID(A210,AH210,AI210-AH210)))</f>
        <v>#VALUE!</v>
      </c>
      <c r="AK210" s="4" t="e">
        <f>FIND("Applicants",A210)+LEN("Applicants")</f>
        <v>#VALUE!</v>
      </c>
      <c r="AL210" s="4" t="e">
        <f>FIND("United States Patent and Trademark Office 
United States Patent and Trademark Office 
 Browse By Topic",A210,AK210)</f>
        <v>#VALUE!</v>
      </c>
      <c r="AM210" s="4" t="e">
        <f>TRIM(CLEAN(MID(A210,AK210,AL210-AK210)))</f>
        <v>#VALUE!</v>
      </c>
      <c r="AN210" s="4" t="e">
        <f>FIND("Assignee for publication",A210)+LEN("Assignee for publication")</f>
        <v>#VALUE!</v>
      </c>
      <c r="AO210" s="4" t="e">
        <f>FIND("Confirmation #",A210,AN210)</f>
        <v>#VALUE!</v>
      </c>
      <c r="AP210" s="4" t="e">
        <f>MID(A210,AN210,AO210-AN210)</f>
        <v>#VALUE!</v>
      </c>
      <c r="AQ210" s="4" t="e">
        <f>FIND("Inventors",A210)+LEN("Inventors")</f>
        <v>#VALUE!</v>
      </c>
      <c r="AR210" s="4" t="e">
        <f>FIND("Applicants",A210,AQ210)</f>
        <v>#VALUE!</v>
      </c>
      <c r="AS210" s="4" t="e">
        <f>FIND("Show all inventors",A210)</f>
        <v>#VALUE!</v>
      </c>
      <c r="AT210" s="4" t="str">
        <f>IFERROR(MID(A210,AS210,24),"")</f>
        <v/>
      </c>
      <c r="AU210" s="7" t="e">
        <f>CLEAN(TRIM(MID(A210,AQ210,AR210-AQ210)))</f>
        <v>#VALUE!</v>
      </c>
      <c r="BJ210" s="4">
        <f t="shared" si="54"/>
        <v>0</v>
      </c>
      <c r="BK210" s="4" t="str">
        <f t="shared" si="55"/>
        <v/>
      </c>
      <c r="BL210" s="4" t="e">
        <f t="shared" si="56"/>
        <v>#VALUE!</v>
      </c>
      <c r="BM210" s="4" t="e">
        <f t="shared" si="57"/>
        <v>#VALUE!</v>
      </c>
      <c r="BN210" s="7" t="e">
        <f t="shared" si="58"/>
        <v>#VALUE!</v>
      </c>
      <c r="BO210" s="4" t="e">
        <f t="shared" si="59"/>
        <v>#VALUE!</v>
      </c>
      <c r="BP210" s="4" t="e">
        <f t="shared" si="60"/>
        <v>#VALUE!</v>
      </c>
      <c r="BQ210" s="7" t="e">
        <f t="shared" si="61"/>
        <v>#VALUE!</v>
      </c>
    </row>
    <row r="211" spans="1:69" ht="15" customHeight="1" x14ac:dyDescent="0.3">
      <c r="A211" s="5"/>
      <c r="B211" s="5"/>
      <c r="C211" s="5"/>
      <c r="D211" s="5"/>
      <c r="F211" s="6" t="s">
        <v>17</v>
      </c>
      <c r="G211" s="4" t="e">
        <f t="shared" si="62"/>
        <v>#VALUE!</v>
      </c>
      <c r="H211" s="4" t="e">
        <f t="shared" si="63"/>
        <v>#VALUE!</v>
      </c>
      <c r="I211" s="4" t="str">
        <f t="shared" si="52"/>
        <v/>
      </c>
      <c r="J211" s="4" t="e">
        <f>CLEAN(SUBSTITUTE(MID(A211,G211,H211-G211)," ",""))</f>
        <v>#VALUE!</v>
      </c>
      <c r="K211" s="4" t="e">
        <f>FIND("Filing or 371 (c) date",A211)+LEN("Filing or 371 (c) date")</f>
        <v>#VALUE!</v>
      </c>
      <c r="L211" s="4" t="e">
        <f>FIND("Status",A211,K211)</f>
        <v>#VALUE!</v>
      </c>
      <c r="M211" s="4" t="e">
        <f>TRIM(CLEAN(MID(A211,K211,L211-K211)))</f>
        <v>#VALUE!</v>
      </c>
      <c r="N211" s="4" t="e">
        <f>FIND("Patent #",A211)+LEN("Patent #")</f>
        <v>#VALUE!</v>
      </c>
      <c r="O211" s="4" t="e">
        <f>FIND("Filing or 371 (c) date",A211)</f>
        <v>#VALUE!</v>
      </c>
      <c r="P211" s="4" t="e">
        <f>MID(A211,N211,O211-N211)</f>
        <v>#VALUE!</v>
      </c>
      <c r="Q211" s="4" t="e">
        <f t="shared" si="53"/>
        <v>#VALUE!</v>
      </c>
      <c r="R211" s="4" t="e">
        <f>CLEAN(SUBSTITUTE(MID(P211,1,FIND("open",P211)-1)," ",""))</f>
        <v>#VALUE!</v>
      </c>
      <c r="S211" s="4" t="e">
        <f>FIND("open_in_new",P211)+LEN("open_in_new")</f>
        <v>#VALUE!</v>
      </c>
      <c r="T211" s="4" t="e">
        <f>FIND("-",P211,S211)</f>
        <v>#VALUE!</v>
      </c>
      <c r="U211" s="4" t="e">
        <f>CLEAN(SUBSTITUTE(MID(P211,S211,T211-S211)," ",""))</f>
        <v>#VALUE!</v>
      </c>
      <c r="V211" s="4" t="e">
        <f>RIGHT(CLEAN(SUBSTITUTE(P211," ","")),10)</f>
        <v>#VALUE!</v>
      </c>
      <c r="W211" s="4" t="e">
        <f>FIND("Status",A211,K211)+LEN("Status")</f>
        <v>#VALUE!</v>
      </c>
      <c r="X211" s="4" t="e">
        <f>FIND("Application Data 
Documents &amp; Transactions",A211)</f>
        <v>#VALUE!</v>
      </c>
      <c r="Y211" s="4" t="e">
        <f>MID(A211,W211,(X211-11)-W211)</f>
        <v>#VALUE!</v>
      </c>
      <c r="Z211" s="4" t="e">
        <f t="shared" si="50"/>
        <v>#VALUE!</v>
      </c>
      <c r="AA211" s="4" t="e">
        <f>FIND("Earliest publication #",A211)+LEN("Earliest publication #
")</f>
        <v>#VALUE!</v>
      </c>
      <c r="AB211" s="4" t="e">
        <f>FIND("Earliest publication date",A211,AA211)</f>
        <v>#VALUE!</v>
      </c>
      <c r="AC211" s="4" t="e">
        <f>CLEAN(TRIM(MID(A211,AA211,AB211-AA211)))</f>
        <v>#VALUE!</v>
      </c>
      <c r="AD211" s="4" t="e">
        <f t="shared" si="51"/>
        <v>#VALUE!</v>
      </c>
      <c r="AE211" s="4" t="e">
        <f>FIND("Earliest publication date",A211,AA211)+LEN("Earliest publication date")</f>
        <v>#VALUE!</v>
      </c>
      <c r="AF211" s="4" t="e">
        <f>FIND("Assignee for publication",A211)</f>
        <v>#VALUE!</v>
      </c>
      <c r="AG211" s="4" t="e">
        <f>CLEAN(SUBSTITUTE(MID(A211,AE211,AF211-AE211)," ",""))</f>
        <v>#VALUE!</v>
      </c>
      <c r="AH211" s="4" t="e">
        <f>FIND("Entity status",A211)+LEN("Entity status")</f>
        <v>#VALUE!</v>
      </c>
      <c r="AI211" s="4" t="e">
        <f>FIND("Earliest publication #",A211,AH211)</f>
        <v>#VALUE!</v>
      </c>
      <c r="AJ211" s="4" t="e">
        <f>CLEAN(TRIM(MID(A211,AH211,AI211-AH211)))</f>
        <v>#VALUE!</v>
      </c>
      <c r="AK211" s="4" t="e">
        <f>FIND("Applicants",A211)+LEN("Applicants")</f>
        <v>#VALUE!</v>
      </c>
      <c r="AL211" s="4" t="e">
        <f>FIND("United States Patent and Trademark Office 
United States Patent and Trademark Office 
 Browse By Topic",A211,AK211)</f>
        <v>#VALUE!</v>
      </c>
      <c r="AM211" s="4" t="e">
        <f>TRIM(CLEAN(MID(A211,AK211,AL211-AK211)))</f>
        <v>#VALUE!</v>
      </c>
      <c r="AN211" s="4" t="e">
        <f>FIND("Assignee for publication",A211)+LEN("Assignee for publication")</f>
        <v>#VALUE!</v>
      </c>
      <c r="AO211" s="4" t="e">
        <f>FIND("Confirmation #",A211,AN211)</f>
        <v>#VALUE!</v>
      </c>
      <c r="AP211" s="4" t="e">
        <f>MID(A211,AN211,AO211-AN211)</f>
        <v>#VALUE!</v>
      </c>
      <c r="AQ211" s="4" t="e">
        <f>FIND("Inventors",A211)+LEN("Inventors")</f>
        <v>#VALUE!</v>
      </c>
      <c r="AR211" s="4" t="e">
        <f>FIND("Applicants",A211,AQ211)</f>
        <v>#VALUE!</v>
      </c>
      <c r="AS211" s="4" t="e">
        <f>FIND("Show all inventors",A211)</f>
        <v>#VALUE!</v>
      </c>
      <c r="AT211" s="4" t="str">
        <f>IFERROR(MID(A211,AS211,24),"")</f>
        <v/>
      </c>
      <c r="AU211" s="7" t="e">
        <f>CLEAN(TRIM(MID(A211,AQ211,AR211-AQ211)))</f>
        <v>#VALUE!</v>
      </c>
      <c r="BJ211" s="4">
        <f t="shared" si="54"/>
        <v>0</v>
      </c>
      <c r="BK211" s="4" t="str">
        <f t="shared" si="55"/>
        <v/>
      </c>
      <c r="BL211" s="4" t="e">
        <f t="shared" si="56"/>
        <v>#VALUE!</v>
      </c>
      <c r="BM211" s="4" t="e">
        <f t="shared" si="57"/>
        <v>#VALUE!</v>
      </c>
      <c r="BN211" s="7" t="e">
        <f t="shared" si="58"/>
        <v>#VALUE!</v>
      </c>
      <c r="BO211" s="4" t="e">
        <f t="shared" si="59"/>
        <v>#VALUE!</v>
      </c>
      <c r="BP211" s="4" t="e">
        <f t="shared" si="60"/>
        <v>#VALUE!</v>
      </c>
      <c r="BQ211" s="7" t="e">
        <f t="shared" si="61"/>
        <v>#VALUE!</v>
      </c>
    </row>
    <row r="212" spans="1:69" ht="15" customHeight="1" x14ac:dyDescent="0.3">
      <c r="A212" s="5"/>
      <c r="B212" s="5"/>
      <c r="C212" s="5"/>
      <c r="D212" s="5"/>
      <c r="F212" s="6" t="s">
        <v>17</v>
      </c>
      <c r="G212" s="4" t="e">
        <f t="shared" si="62"/>
        <v>#VALUE!</v>
      </c>
      <c r="H212" s="4" t="e">
        <f t="shared" si="63"/>
        <v>#VALUE!</v>
      </c>
      <c r="I212" s="4" t="str">
        <f t="shared" si="52"/>
        <v/>
      </c>
      <c r="J212" s="4" t="e">
        <f>CLEAN(SUBSTITUTE(MID(A212,G212,H212-G212)," ",""))</f>
        <v>#VALUE!</v>
      </c>
      <c r="K212" s="4" t="e">
        <f>FIND("Filing or 371 (c) date",A212)+LEN("Filing or 371 (c) date")</f>
        <v>#VALUE!</v>
      </c>
      <c r="L212" s="4" t="e">
        <f>FIND("Status",A212,K212)</f>
        <v>#VALUE!</v>
      </c>
      <c r="M212" s="4" t="e">
        <f>TRIM(CLEAN(MID(A212,K212,L212-K212)))</f>
        <v>#VALUE!</v>
      </c>
      <c r="N212" s="4" t="e">
        <f>FIND("Patent #",A212)+LEN("Patent #")</f>
        <v>#VALUE!</v>
      </c>
      <c r="O212" s="4" t="e">
        <f>FIND("Filing or 371 (c) date",A212)</f>
        <v>#VALUE!</v>
      </c>
      <c r="P212" s="4" t="e">
        <f>MID(A212,N212,O212-N212)</f>
        <v>#VALUE!</v>
      </c>
      <c r="Q212" s="4" t="e">
        <f t="shared" si="53"/>
        <v>#VALUE!</v>
      </c>
      <c r="R212" s="4" t="e">
        <f>CLEAN(SUBSTITUTE(MID(P212,1,FIND("open",P212)-1)," ",""))</f>
        <v>#VALUE!</v>
      </c>
      <c r="S212" s="4" t="e">
        <f>FIND("open_in_new",P212)+LEN("open_in_new")</f>
        <v>#VALUE!</v>
      </c>
      <c r="T212" s="4" t="e">
        <f>FIND("-",P212,S212)</f>
        <v>#VALUE!</v>
      </c>
      <c r="U212" s="4" t="e">
        <f>CLEAN(SUBSTITUTE(MID(P212,S212,T212-S212)," ",""))</f>
        <v>#VALUE!</v>
      </c>
      <c r="V212" s="4" t="e">
        <f>RIGHT(CLEAN(SUBSTITUTE(P212," ","")),10)</f>
        <v>#VALUE!</v>
      </c>
      <c r="W212" s="4" t="e">
        <f>FIND("Status",A212,K212)+LEN("Status")</f>
        <v>#VALUE!</v>
      </c>
      <c r="X212" s="4" t="e">
        <f>FIND("Application Data 
Documents &amp; Transactions",A212)</f>
        <v>#VALUE!</v>
      </c>
      <c r="Y212" s="4" t="e">
        <f>MID(A212,W212,(X212-11)-W212)</f>
        <v>#VALUE!</v>
      </c>
      <c r="Z212" s="4" t="e">
        <f t="shared" si="50"/>
        <v>#VALUE!</v>
      </c>
      <c r="AA212" s="4" t="e">
        <f>FIND("Earliest publication #",A212)+LEN("Earliest publication #
")</f>
        <v>#VALUE!</v>
      </c>
      <c r="AB212" s="4" t="e">
        <f>FIND("Earliest publication date",A212,AA212)</f>
        <v>#VALUE!</v>
      </c>
      <c r="AC212" s="4" t="e">
        <f>CLEAN(TRIM(MID(A212,AA212,AB212-AA212)))</f>
        <v>#VALUE!</v>
      </c>
      <c r="AD212" s="4" t="e">
        <f t="shared" si="51"/>
        <v>#VALUE!</v>
      </c>
      <c r="AE212" s="4" t="e">
        <f>FIND("Earliest publication date",A212,AA212)+LEN("Earliest publication date")</f>
        <v>#VALUE!</v>
      </c>
      <c r="AF212" s="4" t="e">
        <f>FIND("Assignee for publication",A212)</f>
        <v>#VALUE!</v>
      </c>
      <c r="AG212" s="4" t="e">
        <f>CLEAN(SUBSTITUTE(MID(A212,AE212,AF212-AE212)," ",""))</f>
        <v>#VALUE!</v>
      </c>
      <c r="AH212" s="4" t="e">
        <f>FIND("Entity status",A212)+LEN("Entity status")</f>
        <v>#VALUE!</v>
      </c>
      <c r="AI212" s="4" t="e">
        <f>FIND("Earliest publication #",A212,AH212)</f>
        <v>#VALUE!</v>
      </c>
      <c r="AJ212" s="4" t="e">
        <f>CLEAN(TRIM(MID(A212,AH212,AI212-AH212)))</f>
        <v>#VALUE!</v>
      </c>
      <c r="AK212" s="4" t="e">
        <f>FIND("Applicants",A212)+LEN("Applicants")</f>
        <v>#VALUE!</v>
      </c>
      <c r="AL212" s="4" t="e">
        <f>FIND("United States Patent and Trademark Office 
United States Patent and Trademark Office 
 Browse By Topic",A212,AK212)</f>
        <v>#VALUE!</v>
      </c>
      <c r="AM212" s="4" t="e">
        <f>TRIM(CLEAN(MID(A212,AK212,AL212-AK212)))</f>
        <v>#VALUE!</v>
      </c>
      <c r="AN212" s="4" t="e">
        <f>FIND("Assignee for publication",A212)+LEN("Assignee for publication")</f>
        <v>#VALUE!</v>
      </c>
      <c r="AO212" s="4" t="e">
        <f>FIND("Confirmation #",A212,AN212)</f>
        <v>#VALUE!</v>
      </c>
      <c r="AP212" s="4" t="e">
        <f>MID(A212,AN212,AO212-AN212)</f>
        <v>#VALUE!</v>
      </c>
      <c r="AQ212" s="4" t="e">
        <f>FIND("Inventors",A212)+LEN("Inventors")</f>
        <v>#VALUE!</v>
      </c>
      <c r="AR212" s="4" t="e">
        <f>FIND("Applicants",A212,AQ212)</f>
        <v>#VALUE!</v>
      </c>
      <c r="AS212" s="4" t="e">
        <f>FIND("Show all inventors",A212)</f>
        <v>#VALUE!</v>
      </c>
      <c r="AT212" s="4" t="str">
        <f>IFERROR(MID(A212,AS212,24),"")</f>
        <v/>
      </c>
      <c r="AU212" s="7" t="e">
        <f>CLEAN(TRIM(MID(A212,AQ212,AR212-AQ212)))</f>
        <v>#VALUE!</v>
      </c>
      <c r="BJ212" s="4">
        <f t="shared" si="54"/>
        <v>0</v>
      </c>
      <c r="BK212" s="4" t="str">
        <f t="shared" si="55"/>
        <v/>
      </c>
      <c r="BL212" s="4" t="e">
        <f t="shared" si="56"/>
        <v>#VALUE!</v>
      </c>
      <c r="BM212" s="4" t="e">
        <f t="shared" si="57"/>
        <v>#VALUE!</v>
      </c>
      <c r="BN212" s="7" t="e">
        <f t="shared" si="58"/>
        <v>#VALUE!</v>
      </c>
      <c r="BO212" s="4" t="e">
        <f t="shared" si="59"/>
        <v>#VALUE!</v>
      </c>
      <c r="BP212" s="4" t="e">
        <f t="shared" si="60"/>
        <v>#VALUE!</v>
      </c>
      <c r="BQ212" s="7" t="e">
        <f t="shared" si="61"/>
        <v>#VALUE!</v>
      </c>
    </row>
    <row r="213" spans="1:69" ht="15" customHeight="1" x14ac:dyDescent="0.3">
      <c r="A213" s="5"/>
      <c r="B213" s="5"/>
      <c r="C213" s="5"/>
      <c r="D213" s="5"/>
      <c r="F213" s="6" t="s">
        <v>17</v>
      </c>
      <c r="G213" s="4" t="e">
        <f t="shared" si="62"/>
        <v>#VALUE!</v>
      </c>
      <c r="H213" s="4" t="e">
        <f t="shared" si="63"/>
        <v>#VALUE!</v>
      </c>
      <c r="I213" s="4" t="str">
        <f t="shared" si="52"/>
        <v/>
      </c>
      <c r="J213" s="4" t="e">
        <f>CLEAN(SUBSTITUTE(MID(A213,G213,H213-G213)," ",""))</f>
        <v>#VALUE!</v>
      </c>
      <c r="K213" s="4" t="e">
        <f>FIND("Filing or 371 (c) date",A213)+LEN("Filing or 371 (c) date")</f>
        <v>#VALUE!</v>
      </c>
      <c r="L213" s="4" t="e">
        <f>FIND("Status",A213,K213)</f>
        <v>#VALUE!</v>
      </c>
      <c r="M213" s="4" t="e">
        <f>TRIM(CLEAN(MID(A213,K213,L213-K213)))</f>
        <v>#VALUE!</v>
      </c>
      <c r="N213" s="4" t="e">
        <f>FIND("Patent #",A213)+LEN("Patent #")</f>
        <v>#VALUE!</v>
      </c>
      <c r="O213" s="4" t="e">
        <f>FIND("Filing or 371 (c) date",A213)</f>
        <v>#VALUE!</v>
      </c>
      <c r="P213" s="4" t="e">
        <f>MID(A213,N213,O213-N213)</f>
        <v>#VALUE!</v>
      </c>
      <c r="Q213" s="4" t="e">
        <f t="shared" si="53"/>
        <v>#VALUE!</v>
      </c>
      <c r="R213" s="4" t="e">
        <f>CLEAN(SUBSTITUTE(MID(P213,1,FIND("open",P213)-1)," ",""))</f>
        <v>#VALUE!</v>
      </c>
      <c r="S213" s="4" t="e">
        <f>FIND("open_in_new",P213)+LEN("open_in_new")</f>
        <v>#VALUE!</v>
      </c>
      <c r="T213" s="4" t="e">
        <f>FIND("-",P213,S213)</f>
        <v>#VALUE!</v>
      </c>
      <c r="U213" s="4" t="e">
        <f>CLEAN(SUBSTITUTE(MID(P213,S213,T213-S213)," ",""))</f>
        <v>#VALUE!</v>
      </c>
      <c r="V213" s="4" t="e">
        <f>RIGHT(CLEAN(SUBSTITUTE(P213," ","")),10)</f>
        <v>#VALUE!</v>
      </c>
      <c r="W213" s="4" t="e">
        <f>FIND("Status",A213,K213)+LEN("Status")</f>
        <v>#VALUE!</v>
      </c>
      <c r="X213" s="4" t="e">
        <f>FIND("Application Data 
Documents &amp; Transactions",A213)</f>
        <v>#VALUE!</v>
      </c>
      <c r="Y213" s="4" t="e">
        <f>MID(A213,W213,(X213-11)-W213)</f>
        <v>#VALUE!</v>
      </c>
      <c r="Z213" s="4" t="e">
        <f t="shared" si="50"/>
        <v>#VALUE!</v>
      </c>
      <c r="AA213" s="4" t="e">
        <f>FIND("Earliest publication #",A213)+LEN("Earliest publication #
")</f>
        <v>#VALUE!</v>
      </c>
      <c r="AB213" s="4" t="e">
        <f>FIND("Earliest publication date",A213,AA213)</f>
        <v>#VALUE!</v>
      </c>
      <c r="AC213" s="4" t="e">
        <f>CLEAN(TRIM(MID(A213,AA213,AB213-AA213)))</f>
        <v>#VALUE!</v>
      </c>
      <c r="AD213" s="4" t="e">
        <f t="shared" si="51"/>
        <v>#VALUE!</v>
      </c>
      <c r="AE213" s="4" t="e">
        <f>FIND("Earliest publication date",A213,AA213)+LEN("Earliest publication date")</f>
        <v>#VALUE!</v>
      </c>
      <c r="AF213" s="4" t="e">
        <f>FIND("Assignee for publication",A213)</f>
        <v>#VALUE!</v>
      </c>
      <c r="AG213" s="4" t="e">
        <f>CLEAN(SUBSTITUTE(MID(A213,AE213,AF213-AE213)," ",""))</f>
        <v>#VALUE!</v>
      </c>
      <c r="AH213" s="4" t="e">
        <f>FIND("Entity status",A213)+LEN("Entity status")</f>
        <v>#VALUE!</v>
      </c>
      <c r="AI213" s="4" t="e">
        <f>FIND("Earliest publication #",A213,AH213)</f>
        <v>#VALUE!</v>
      </c>
      <c r="AJ213" s="4" t="e">
        <f>CLEAN(TRIM(MID(A213,AH213,AI213-AH213)))</f>
        <v>#VALUE!</v>
      </c>
      <c r="AK213" s="4" t="e">
        <f>FIND("Applicants",A213)+LEN("Applicants")</f>
        <v>#VALUE!</v>
      </c>
      <c r="AL213" s="4" t="e">
        <f>FIND("United States Patent and Trademark Office 
United States Patent and Trademark Office 
 Browse By Topic",A213,AK213)</f>
        <v>#VALUE!</v>
      </c>
      <c r="AM213" s="4" t="e">
        <f>TRIM(CLEAN(MID(A213,AK213,AL213-AK213)))</f>
        <v>#VALUE!</v>
      </c>
      <c r="AN213" s="4" t="e">
        <f>FIND("Assignee for publication",A213)+LEN("Assignee for publication")</f>
        <v>#VALUE!</v>
      </c>
      <c r="AO213" s="4" t="e">
        <f>FIND("Confirmation #",A213,AN213)</f>
        <v>#VALUE!</v>
      </c>
      <c r="AP213" s="4" t="e">
        <f>MID(A213,AN213,AO213-AN213)</f>
        <v>#VALUE!</v>
      </c>
      <c r="AQ213" s="4" t="e">
        <f>FIND("Inventors",A213)+LEN("Inventors")</f>
        <v>#VALUE!</v>
      </c>
      <c r="AR213" s="4" t="e">
        <f>FIND("Applicants",A213,AQ213)</f>
        <v>#VALUE!</v>
      </c>
      <c r="AS213" s="4" t="e">
        <f>FIND("Show all inventors",A213)</f>
        <v>#VALUE!</v>
      </c>
      <c r="AT213" s="4" t="str">
        <f>IFERROR(MID(A213,AS213,24),"")</f>
        <v/>
      </c>
      <c r="AU213" s="7" t="e">
        <f>CLEAN(TRIM(MID(A213,AQ213,AR213-AQ213)))</f>
        <v>#VALUE!</v>
      </c>
      <c r="BJ213" s="4">
        <f t="shared" si="54"/>
        <v>0</v>
      </c>
      <c r="BK213" s="4" t="str">
        <f t="shared" si="55"/>
        <v/>
      </c>
      <c r="BL213" s="4" t="e">
        <f t="shared" si="56"/>
        <v>#VALUE!</v>
      </c>
      <c r="BM213" s="4" t="e">
        <f t="shared" si="57"/>
        <v>#VALUE!</v>
      </c>
      <c r="BN213" s="7" t="e">
        <f t="shared" si="58"/>
        <v>#VALUE!</v>
      </c>
      <c r="BO213" s="4" t="e">
        <f t="shared" si="59"/>
        <v>#VALUE!</v>
      </c>
      <c r="BP213" s="4" t="e">
        <f t="shared" si="60"/>
        <v>#VALUE!</v>
      </c>
      <c r="BQ213" s="7" t="e">
        <f t="shared" si="61"/>
        <v>#VALUE!</v>
      </c>
    </row>
    <row r="214" spans="1:69" ht="15" customHeight="1" x14ac:dyDescent="0.3">
      <c r="A214" s="5"/>
      <c r="B214" s="5"/>
      <c r="C214" s="5"/>
      <c r="D214" s="5"/>
      <c r="F214" s="6" t="s">
        <v>17</v>
      </c>
      <c r="G214" s="4" t="e">
        <f t="shared" si="62"/>
        <v>#VALUE!</v>
      </c>
      <c r="H214" s="4" t="e">
        <f t="shared" si="63"/>
        <v>#VALUE!</v>
      </c>
      <c r="I214" s="4" t="str">
        <f t="shared" si="52"/>
        <v/>
      </c>
      <c r="J214" s="4" t="e">
        <f>CLEAN(SUBSTITUTE(MID(A214,G214,H214-G214)," ",""))</f>
        <v>#VALUE!</v>
      </c>
      <c r="K214" s="4" t="e">
        <f>FIND("Filing or 371 (c) date",A214)+LEN("Filing or 371 (c) date")</f>
        <v>#VALUE!</v>
      </c>
      <c r="L214" s="4" t="e">
        <f>FIND("Status",A214,K214)</f>
        <v>#VALUE!</v>
      </c>
      <c r="M214" s="4" t="e">
        <f>TRIM(CLEAN(MID(A214,K214,L214-K214)))</f>
        <v>#VALUE!</v>
      </c>
      <c r="N214" s="4" t="e">
        <f>FIND("Patent #",A214)+LEN("Patent #")</f>
        <v>#VALUE!</v>
      </c>
      <c r="O214" s="4" t="e">
        <f>FIND("Filing or 371 (c) date",A214)</f>
        <v>#VALUE!</v>
      </c>
      <c r="P214" s="4" t="e">
        <f>MID(A214,N214,O214-N214)</f>
        <v>#VALUE!</v>
      </c>
      <c r="Q214" s="4" t="e">
        <f t="shared" si="53"/>
        <v>#VALUE!</v>
      </c>
      <c r="R214" s="4" t="e">
        <f>CLEAN(SUBSTITUTE(MID(P214,1,FIND("open",P214)-1)," ",""))</f>
        <v>#VALUE!</v>
      </c>
      <c r="S214" s="4" t="e">
        <f>FIND("open_in_new",P214)+LEN("open_in_new")</f>
        <v>#VALUE!</v>
      </c>
      <c r="T214" s="4" t="e">
        <f>FIND("-",P214,S214)</f>
        <v>#VALUE!</v>
      </c>
      <c r="U214" s="4" t="e">
        <f>CLEAN(SUBSTITUTE(MID(P214,S214,T214-S214)," ",""))</f>
        <v>#VALUE!</v>
      </c>
      <c r="V214" s="4" t="e">
        <f>RIGHT(CLEAN(SUBSTITUTE(P214," ","")),10)</f>
        <v>#VALUE!</v>
      </c>
      <c r="W214" s="4" t="e">
        <f>FIND("Status",A214,K214)+LEN("Status")</f>
        <v>#VALUE!</v>
      </c>
      <c r="X214" s="4" t="e">
        <f>FIND("Application Data 
Documents &amp; Transactions",A214)</f>
        <v>#VALUE!</v>
      </c>
      <c r="Y214" s="4" t="e">
        <f>MID(A214,W214,(X214-11)-W214)</f>
        <v>#VALUE!</v>
      </c>
      <c r="Z214" s="4" t="e">
        <f t="shared" si="50"/>
        <v>#VALUE!</v>
      </c>
      <c r="AA214" s="4" t="e">
        <f>FIND("Earliest publication #",A214)+LEN("Earliest publication #
")</f>
        <v>#VALUE!</v>
      </c>
      <c r="AB214" s="4" t="e">
        <f>FIND("Earliest publication date",A214,AA214)</f>
        <v>#VALUE!</v>
      </c>
      <c r="AC214" s="4" t="e">
        <f>CLEAN(TRIM(MID(A214,AA214,AB214-AA214)))</f>
        <v>#VALUE!</v>
      </c>
      <c r="AD214" s="4" t="e">
        <f t="shared" si="51"/>
        <v>#VALUE!</v>
      </c>
      <c r="AE214" s="4" t="e">
        <f>FIND("Earliest publication date",A214,AA214)+LEN("Earliest publication date")</f>
        <v>#VALUE!</v>
      </c>
      <c r="AF214" s="4" t="e">
        <f>FIND("Assignee for publication",A214)</f>
        <v>#VALUE!</v>
      </c>
      <c r="AG214" s="4" t="e">
        <f>CLEAN(SUBSTITUTE(MID(A214,AE214,AF214-AE214)," ",""))</f>
        <v>#VALUE!</v>
      </c>
      <c r="AH214" s="4" t="e">
        <f>FIND("Entity status",A214)+LEN("Entity status")</f>
        <v>#VALUE!</v>
      </c>
      <c r="AI214" s="4" t="e">
        <f>FIND("Earliest publication #",A214,AH214)</f>
        <v>#VALUE!</v>
      </c>
      <c r="AJ214" s="4" t="e">
        <f>CLEAN(TRIM(MID(A214,AH214,AI214-AH214)))</f>
        <v>#VALUE!</v>
      </c>
      <c r="AK214" s="4" t="e">
        <f>FIND("Applicants",A214)+LEN("Applicants")</f>
        <v>#VALUE!</v>
      </c>
      <c r="AL214" s="4" t="e">
        <f>FIND("United States Patent and Trademark Office 
United States Patent and Trademark Office 
 Browse By Topic",A214,AK214)</f>
        <v>#VALUE!</v>
      </c>
      <c r="AM214" s="4" t="e">
        <f>TRIM(CLEAN(MID(A214,AK214,AL214-AK214)))</f>
        <v>#VALUE!</v>
      </c>
      <c r="AN214" s="4" t="e">
        <f>FIND("Assignee for publication",A214)+LEN("Assignee for publication")</f>
        <v>#VALUE!</v>
      </c>
      <c r="AO214" s="4" t="e">
        <f>FIND("Confirmation #",A214,AN214)</f>
        <v>#VALUE!</v>
      </c>
      <c r="AP214" s="4" t="e">
        <f>MID(A214,AN214,AO214-AN214)</f>
        <v>#VALUE!</v>
      </c>
      <c r="AQ214" s="4" t="e">
        <f>FIND("Inventors",A214)+LEN("Inventors")</f>
        <v>#VALUE!</v>
      </c>
      <c r="AR214" s="4" t="e">
        <f>FIND("Applicants",A214,AQ214)</f>
        <v>#VALUE!</v>
      </c>
      <c r="AS214" s="4" t="e">
        <f>FIND("Show all inventors",A214)</f>
        <v>#VALUE!</v>
      </c>
      <c r="AT214" s="4" t="str">
        <f>IFERROR(MID(A214,AS214,24),"")</f>
        <v/>
      </c>
      <c r="AU214" s="7" t="e">
        <f>CLEAN(TRIM(MID(A214,AQ214,AR214-AQ214)))</f>
        <v>#VALUE!</v>
      </c>
      <c r="BJ214" s="4">
        <f t="shared" si="54"/>
        <v>0</v>
      </c>
      <c r="BK214" s="4" t="str">
        <f t="shared" si="55"/>
        <v/>
      </c>
      <c r="BL214" s="4" t="e">
        <f t="shared" si="56"/>
        <v>#VALUE!</v>
      </c>
      <c r="BM214" s="4" t="e">
        <f t="shared" si="57"/>
        <v>#VALUE!</v>
      </c>
      <c r="BN214" s="7" t="e">
        <f t="shared" si="58"/>
        <v>#VALUE!</v>
      </c>
      <c r="BO214" s="4" t="e">
        <f t="shared" si="59"/>
        <v>#VALUE!</v>
      </c>
      <c r="BP214" s="4" t="e">
        <f t="shared" si="60"/>
        <v>#VALUE!</v>
      </c>
      <c r="BQ214" s="7" t="e">
        <f t="shared" si="61"/>
        <v>#VALUE!</v>
      </c>
    </row>
    <row r="215" spans="1:69" ht="15" customHeight="1" x14ac:dyDescent="0.3">
      <c r="A215" s="5"/>
      <c r="B215" s="5"/>
      <c r="C215" s="5"/>
      <c r="D215" s="5"/>
      <c r="F215" s="6" t="s">
        <v>17</v>
      </c>
      <c r="G215" s="4" t="e">
        <f t="shared" si="62"/>
        <v>#VALUE!</v>
      </c>
      <c r="H215" s="4" t="e">
        <f t="shared" si="63"/>
        <v>#VALUE!</v>
      </c>
      <c r="I215" s="4" t="str">
        <f t="shared" si="52"/>
        <v/>
      </c>
      <c r="J215" s="4" t="e">
        <f>CLEAN(SUBSTITUTE(MID(A215,G215,H215-G215)," ",""))</f>
        <v>#VALUE!</v>
      </c>
      <c r="K215" s="4" t="e">
        <f>FIND("Filing or 371 (c) date",A215)+LEN("Filing or 371 (c) date")</f>
        <v>#VALUE!</v>
      </c>
      <c r="L215" s="4" t="e">
        <f>FIND("Status",A215,K215)</f>
        <v>#VALUE!</v>
      </c>
      <c r="M215" s="4" t="e">
        <f>TRIM(CLEAN(MID(A215,K215,L215-K215)))</f>
        <v>#VALUE!</v>
      </c>
      <c r="N215" s="4" t="e">
        <f>FIND("Patent #",A215)+LEN("Patent #")</f>
        <v>#VALUE!</v>
      </c>
      <c r="O215" s="4" t="e">
        <f>FIND("Filing or 371 (c) date",A215)</f>
        <v>#VALUE!</v>
      </c>
      <c r="P215" s="4" t="e">
        <f>MID(A215,N215,O215-N215)</f>
        <v>#VALUE!</v>
      </c>
      <c r="Q215" s="4" t="e">
        <f t="shared" si="53"/>
        <v>#VALUE!</v>
      </c>
      <c r="R215" s="4" t="e">
        <f>CLEAN(SUBSTITUTE(MID(P215,1,FIND("open",P215)-1)," ",""))</f>
        <v>#VALUE!</v>
      </c>
      <c r="S215" s="4" t="e">
        <f>FIND("open_in_new",P215)+LEN("open_in_new")</f>
        <v>#VALUE!</v>
      </c>
      <c r="T215" s="4" t="e">
        <f>FIND("-",P215,S215)</f>
        <v>#VALUE!</v>
      </c>
      <c r="U215" s="4" t="e">
        <f>CLEAN(SUBSTITUTE(MID(P215,S215,T215-S215)," ",""))</f>
        <v>#VALUE!</v>
      </c>
      <c r="V215" s="4" t="e">
        <f>RIGHT(CLEAN(SUBSTITUTE(P215," ","")),10)</f>
        <v>#VALUE!</v>
      </c>
      <c r="W215" s="4" t="e">
        <f>FIND("Status",A215,K215)+LEN("Status")</f>
        <v>#VALUE!</v>
      </c>
      <c r="X215" s="4" t="e">
        <f>FIND("Application Data 
Documents &amp; Transactions",A215)</f>
        <v>#VALUE!</v>
      </c>
      <c r="Y215" s="4" t="e">
        <f>MID(A215,W215,(X215-11)-W215)</f>
        <v>#VALUE!</v>
      </c>
      <c r="Z215" s="4" t="e">
        <f t="shared" si="50"/>
        <v>#VALUE!</v>
      </c>
      <c r="AA215" s="4" t="e">
        <f>FIND("Earliest publication #",A215)+LEN("Earliest publication #
")</f>
        <v>#VALUE!</v>
      </c>
      <c r="AB215" s="4" t="e">
        <f>FIND("Earliest publication date",A215,AA215)</f>
        <v>#VALUE!</v>
      </c>
      <c r="AC215" s="4" t="e">
        <f>CLEAN(TRIM(MID(A215,AA215,AB215-AA215)))</f>
        <v>#VALUE!</v>
      </c>
      <c r="AD215" s="4" t="e">
        <f t="shared" si="51"/>
        <v>#VALUE!</v>
      </c>
      <c r="AE215" s="4" t="e">
        <f>FIND("Earliest publication date",A215,AA215)+LEN("Earliest publication date")</f>
        <v>#VALUE!</v>
      </c>
      <c r="AF215" s="4" t="e">
        <f>FIND("Assignee for publication",A215)</f>
        <v>#VALUE!</v>
      </c>
      <c r="AG215" s="4" t="e">
        <f>CLEAN(SUBSTITUTE(MID(A215,AE215,AF215-AE215)," ",""))</f>
        <v>#VALUE!</v>
      </c>
      <c r="AH215" s="4" t="e">
        <f>FIND("Entity status",A215)+LEN("Entity status")</f>
        <v>#VALUE!</v>
      </c>
      <c r="AI215" s="4" t="e">
        <f>FIND("Earliest publication #",A215,AH215)</f>
        <v>#VALUE!</v>
      </c>
      <c r="AJ215" s="4" t="e">
        <f>CLEAN(TRIM(MID(A215,AH215,AI215-AH215)))</f>
        <v>#VALUE!</v>
      </c>
      <c r="AK215" s="4" t="e">
        <f>FIND("Applicants",A215)+LEN("Applicants")</f>
        <v>#VALUE!</v>
      </c>
      <c r="AL215" s="4" t="e">
        <f>FIND("United States Patent and Trademark Office 
United States Patent and Trademark Office 
 Browse By Topic",A215,AK215)</f>
        <v>#VALUE!</v>
      </c>
      <c r="AM215" s="4" t="e">
        <f>TRIM(CLEAN(MID(A215,AK215,AL215-AK215)))</f>
        <v>#VALUE!</v>
      </c>
      <c r="AN215" s="4" t="e">
        <f>FIND("Assignee for publication",A215)+LEN("Assignee for publication")</f>
        <v>#VALUE!</v>
      </c>
      <c r="AO215" s="4" t="e">
        <f>FIND("Confirmation #",A215,AN215)</f>
        <v>#VALUE!</v>
      </c>
      <c r="AP215" s="4" t="e">
        <f>MID(A215,AN215,AO215-AN215)</f>
        <v>#VALUE!</v>
      </c>
      <c r="AQ215" s="4" t="e">
        <f>FIND("Inventors",A215)+LEN("Inventors")</f>
        <v>#VALUE!</v>
      </c>
      <c r="AR215" s="4" t="e">
        <f>FIND("Applicants",A215,AQ215)</f>
        <v>#VALUE!</v>
      </c>
      <c r="AS215" s="4" t="e">
        <f>FIND("Show all inventors",A215)</f>
        <v>#VALUE!</v>
      </c>
      <c r="AT215" s="4" t="str">
        <f>IFERROR(MID(A215,AS215,24),"")</f>
        <v/>
      </c>
      <c r="AU215" s="7" t="e">
        <f>CLEAN(TRIM(MID(A215,AQ215,AR215-AQ215)))</f>
        <v>#VALUE!</v>
      </c>
      <c r="BJ215" s="4">
        <f t="shared" si="54"/>
        <v>0</v>
      </c>
      <c r="BK215" s="4" t="str">
        <f t="shared" si="55"/>
        <v/>
      </c>
      <c r="BL215" s="4" t="e">
        <f t="shared" si="56"/>
        <v>#VALUE!</v>
      </c>
      <c r="BM215" s="4" t="e">
        <f t="shared" si="57"/>
        <v>#VALUE!</v>
      </c>
      <c r="BN215" s="7" t="e">
        <f t="shared" si="58"/>
        <v>#VALUE!</v>
      </c>
      <c r="BO215" s="4" t="e">
        <f t="shared" si="59"/>
        <v>#VALUE!</v>
      </c>
      <c r="BP215" s="4" t="e">
        <f t="shared" si="60"/>
        <v>#VALUE!</v>
      </c>
      <c r="BQ215" s="7" t="e">
        <f t="shared" si="61"/>
        <v>#VALUE!</v>
      </c>
    </row>
    <row r="216" spans="1:69" ht="15" customHeight="1" x14ac:dyDescent="0.3">
      <c r="A216" s="5"/>
      <c r="B216" s="5"/>
      <c r="C216" s="5"/>
      <c r="D216" s="5"/>
      <c r="F216" s="6" t="s">
        <v>17</v>
      </c>
      <c r="G216" s="4" t="e">
        <f t="shared" si="62"/>
        <v>#VALUE!</v>
      </c>
      <c r="H216" s="4" t="e">
        <f t="shared" si="63"/>
        <v>#VALUE!</v>
      </c>
      <c r="I216" s="4" t="str">
        <f t="shared" si="52"/>
        <v/>
      </c>
      <c r="J216" s="4" t="e">
        <f>CLEAN(SUBSTITUTE(MID(A216,G216,H216-G216)," ",""))</f>
        <v>#VALUE!</v>
      </c>
      <c r="K216" s="4" t="e">
        <f>FIND("Filing or 371 (c) date",A216)+LEN("Filing or 371 (c) date")</f>
        <v>#VALUE!</v>
      </c>
      <c r="L216" s="4" t="e">
        <f>FIND("Status",A216,K216)</f>
        <v>#VALUE!</v>
      </c>
      <c r="M216" s="4" t="e">
        <f>TRIM(CLEAN(MID(A216,K216,L216-K216)))</f>
        <v>#VALUE!</v>
      </c>
      <c r="N216" s="4" t="e">
        <f>FIND("Patent #",A216)+LEN("Patent #")</f>
        <v>#VALUE!</v>
      </c>
      <c r="O216" s="4" t="e">
        <f>FIND("Filing or 371 (c) date",A216)</f>
        <v>#VALUE!</v>
      </c>
      <c r="P216" s="4" t="e">
        <f>MID(A216,N216,O216-N216)</f>
        <v>#VALUE!</v>
      </c>
      <c r="Q216" s="4" t="e">
        <f t="shared" si="53"/>
        <v>#VALUE!</v>
      </c>
      <c r="R216" s="4" t="e">
        <f>CLEAN(SUBSTITUTE(MID(P216,1,FIND("open",P216)-1)," ",""))</f>
        <v>#VALUE!</v>
      </c>
      <c r="S216" s="4" t="e">
        <f>FIND("open_in_new",P216)+LEN("open_in_new")</f>
        <v>#VALUE!</v>
      </c>
      <c r="T216" s="4" t="e">
        <f>FIND("-",P216,S216)</f>
        <v>#VALUE!</v>
      </c>
      <c r="U216" s="4" t="e">
        <f>CLEAN(SUBSTITUTE(MID(P216,S216,T216-S216)," ",""))</f>
        <v>#VALUE!</v>
      </c>
      <c r="V216" s="4" t="e">
        <f>RIGHT(CLEAN(SUBSTITUTE(P216," ","")),10)</f>
        <v>#VALUE!</v>
      </c>
      <c r="W216" s="4" t="e">
        <f>FIND("Status",A216,K216)+LEN("Status")</f>
        <v>#VALUE!</v>
      </c>
      <c r="X216" s="4" t="e">
        <f>FIND("Application Data 
Documents &amp; Transactions",A216)</f>
        <v>#VALUE!</v>
      </c>
      <c r="Y216" s="4" t="e">
        <f>MID(A216,W216,(X216-11)-W216)</f>
        <v>#VALUE!</v>
      </c>
      <c r="Z216" s="4" t="e">
        <f t="shared" si="50"/>
        <v>#VALUE!</v>
      </c>
      <c r="AA216" s="4" t="e">
        <f>FIND("Earliest publication #",A216)+LEN("Earliest publication #
")</f>
        <v>#VALUE!</v>
      </c>
      <c r="AB216" s="4" t="e">
        <f>FIND("Earliest publication date",A216,AA216)</f>
        <v>#VALUE!</v>
      </c>
      <c r="AC216" s="4" t="e">
        <f>CLEAN(TRIM(MID(A216,AA216,AB216-AA216)))</f>
        <v>#VALUE!</v>
      </c>
      <c r="AD216" s="4" t="e">
        <f t="shared" si="51"/>
        <v>#VALUE!</v>
      </c>
      <c r="AE216" s="4" t="e">
        <f>FIND("Earliest publication date",A216,AA216)+LEN("Earliest publication date")</f>
        <v>#VALUE!</v>
      </c>
      <c r="AF216" s="4" t="e">
        <f>FIND("Assignee for publication",A216)</f>
        <v>#VALUE!</v>
      </c>
      <c r="AG216" s="4" t="e">
        <f>CLEAN(SUBSTITUTE(MID(A216,AE216,AF216-AE216)," ",""))</f>
        <v>#VALUE!</v>
      </c>
      <c r="AH216" s="4" t="e">
        <f>FIND("Entity status",A216)+LEN("Entity status")</f>
        <v>#VALUE!</v>
      </c>
      <c r="AI216" s="4" t="e">
        <f>FIND("Earliest publication #",A216,AH216)</f>
        <v>#VALUE!</v>
      </c>
      <c r="AJ216" s="4" t="e">
        <f>CLEAN(TRIM(MID(A216,AH216,AI216-AH216)))</f>
        <v>#VALUE!</v>
      </c>
      <c r="AK216" s="4" t="e">
        <f>FIND("Applicants",A216)+LEN("Applicants")</f>
        <v>#VALUE!</v>
      </c>
      <c r="AL216" s="4" t="e">
        <f>FIND("United States Patent and Trademark Office 
United States Patent and Trademark Office 
 Browse By Topic",A216,AK216)</f>
        <v>#VALUE!</v>
      </c>
      <c r="AM216" s="4" t="e">
        <f>TRIM(CLEAN(MID(A216,AK216,AL216-AK216)))</f>
        <v>#VALUE!</v>
      </c>
      <c r="AN216" s="4" t="e">
        <f>FIND("Assignee for publication",A216)+LEN("Assignee for publication")</f>
        <v>#VALUE!</v>
      </c>
      <c r="AO216" s="4" t="e">
        <f>FIND("Confirmation #",A216,AN216)</f>
        <v>#VALUE!</v>
      </c>
      <c r="AP216" s="4" t="e">
        <f>MID(A216,AN216,AO216-AN216)</f>
        <v>#VALUE!</v>
      </c>
      <c r="AQ216" s="4" t="e">
        <f>FIND("Inventors",A216)+LEN("Inventors")</f>
        <v>#VALUE!</v>
      </c>
      <c r="AR216" s="4" t="e">
        <f>FIND("Applicants",A216,AQ216)</f>
        <v>#VALUE!</v>
      </c>
      <c r="AS216" s="4" t="e">
        <f>FIND("Show all inventors",A216)</f>
        <v>#VALUE!</v>
      </c>
      <c r="AT216" s="4" t="str">
        <f>IFERROR(MID(A216,AS216,24),"")</f>
        <v/>
      </c>
      <c r="AU216" s="7" t="e">
        <f>CLEAN(TRIM(MID(A216,AQ216,AR216-AQ216)))</f>
        <v>#VALUE!</v>
      </c>
      <c r="BJ216" s="4">
        <f t="shared" si="54"/>
        <v>0</v>
      </c>
      <c r="BK216" s="4" t="str">
        <f t="shared" si="55"/>
        <v/>
      </c>
      <c r="BL216" s="4" t="e">
        <f t="shared" si="56"/>
        <v>#VALUE!</v>
      </c>
      <c r="BM216" s="4" t="e">
        <f t="shared" si="57"/>
        <v>#VALUE!</v>
      </c>
      <c r="BN216" s="7" t="e">
        <f t="shared" si="58"/>
        <v>#VALUE!</v>
      </c>
      <c r="BO216" s="4" t="e">
        <f t="shared" si="59"/>
        <v>#VALUE!</v>
      </c>
      <c r="BP216" s="4" t="e">
        <f t="shared" si="60"/>
        <v>#VALUE!</v>
      </c>
      <c r="BQ216" s="7" t="e">
        <f t="shared" si="61"/>
        <v>#VALUE!</v>
      </c>
    </row>
    <row r="217" spans="1:69" ht="15" customHeight="1" x14ac:dyDescent="0.3">
      <c r="A217" s="5"/>
      <c r="B217" s="5"/>
      <c r="C217" s="5"/>
      <c r="D217" s="5"/>
      <c r="F217" s="6" t="s">
        <v>17</v>
      </c>
      <c r="G217" s="4" t="e">
        <f t="shared" si="62"/>
        <v>#VALUE!</v>
      </c>
      <c r="H217" s="4" t="e">
        <f t="shared" si="63"/>
        <v>#VALUE!</v>
      </c>
      <c r="I217" s="4" t="str">
        <f t="shared" si="52"/>
        <v/>
      </c>
      <c r="J217" s="4" t="e">
        <f>CLEAN(SUBSTITUTE(MID(A217,G217,H217-G217)," ",""))</f>
        <v>#VALUE!</v>
      </c>
      <c r="K217" s="4" t="e">
        <f>FIND("Filing or 371 (c) date",A217)+LEN("Filing or 371 (c) date")</f>
        <v>#VALUE!</v>
      </c>
      <c r="L217" s="4" t="e">
        <f>FIND("Status",A217,K217)</f>
        <v>#VALUE!</v>
      </c>
      <c r="M217" s="4" t="e">
        <f>TRIM(CLEAN(MID(A217,K217,L217-K217)))</f>
        <v>#VALUE!</v>
      </c>
      <c r="N217" s="4" t="e">
        <f>FIND("Patent #",A217)+LEN("Patent #")</f>
        <v>#VALUE!</v>
      </c>
      <c r="O217" s="4" t="e">
        <f>FIND("Filing or 371 (c) date",A217)</f>
        <v>#VALUE!</v>
      </c>
      <c r="P217" s="4" t="e">
        <f>MID(A217,N217,O217-N217)</f>
        <v>#VALUE!</v>
      </c>
      <c r="Q217" s="4" t="e">
        <f t="shared" si="53"/>
        <v>#VALUE!</v>
      </c>
      <c r="R217" s="4" t="e">
        <f>CLEAN(SUBSTITUTE(MID(P217,1,FIND("open",P217)-1)," ",""))</f>
        <v>#VALUE!</v>
      </c>
      <c r="S217" s="4" t="e">
        <f>FIND("open_in_new",P217)+LEN("open_in_new")</f>
        <v>#VALUE!</v>
      </c>
      <c r="T217" s="4" t="e">
        <f>FIND("-",P217,S217)</f>
        <v>#VALUE!</v>
      </c>
      <c r="U217" s="4" t="e">
        <f>CLEAN(SUBSTITUTE(MID(P217,S217,T217-S217)," ",""))</f>
        <v>#VALUE!</v>
      </c>
      <c r="V217" s="4" t="e">
        <f>RIGHT(CLEAN(SUBSTITUTE(P217," ","")),10)</f>
        <v>#VALUE!</v>
      </c>
      <c r="W217" s="4" t="e">
        <f>FIND("Status",A217,K217)+LEN("Status")</f>
        <v>#VALUE!</v>
      </c>
      <c r="X217" s="4" t="e">
        <f>FIND("Application Data 
Documents &amp; Transactions",A217)</f>
        <v>#VALUE!</v>
      </c>
      <c r="Y217" s="4" t="e">
        <f>MID(A217,W217,(X217-11)-W217)</f>
        <v>#VALUE!</v>
      </c>
      <c r="Z217" s="4" t="e">
        <f t="shared" si="50"/>
        <v>#VALUE!</v>
      </c>
      <c r="AA217" s="4" t="e">
        <f>FIND("Earliest publication #",A217)+LEN("Earliest publication #
")</f>
        <v>#VALUE!</v>
      </c>
      <c r="AB217" s="4" t="e">
        <f>FIND("Earliest publication date",A217,AA217)</f>
        <v>#VALUE!</v>
      </c>
      <c r="AC217" s="4" t="e">
        <f>CLEAN(TRIM(MID(A217,AA217,AB217-AA217)))</f>
        <v>#VALUE!</v>
      </c>
      <c r="AD217" s="4" t="e">
        <f t="shared" si="51"/>
        <v>#VALUE!</v>
      </c>
      <c r="AE217" s="4" t="e">
        <f>FIND("Earliest publication date",A217,AA217)+LEN("Earliest publication date")</f>
        <v>#VALUE!</v>
      </c>
      <c r="AF217" s="4" t="e">
        <f>FIND("Assignee for publication",A217)</f>
        <v>#VALUE!</v>
      </c>
      <c r="AG217" s="4" t="e">
        <f>CLEAN(SUBSTITUTE(MID(A217,AE217,AF217-AE217)," ",""))</f>
        <v>#VALUE!</v>
      </c>
      <c r="AH217" s="4" t="e">
        <f>FIND("Entity status",A217)+LEN("Entity status")</f>
        <v>#VALUE!</v>
      </c>
      <c r="AI217" s="4" t="e">
        <f>FIND("Earliest publication #",A217,AH217)</f>
        <v>#VALUE!</v>
      </c>
      <c r="AJ217" s="4" t="e">
        <f>CLEAN(TRIM(MID(A217,AH217,AI217-AH217)))</f>
        <v>#VALUE!</v>
      </c>
      <c r="AK217" s="4" t="e">
        <f>FIND("Applicants",A217)+LEN("Applicants")</f>
        <v>#VALUE!</v>
      </c>
      <c r="AL217" s="4" t="e">
        <f>FIND("United States Patent and Trademark Office 
United States Patent and Trademark Office 
 Browse By Topic",A217,AK217)</f>
        <v>#VALUE!</v>
      </c>
      <c r="AM217" s="4" t="e">
        <f>TRIM(CLEAN(MID(A217,AK217,AL217-AK217)))</f>
        <v>#VALUE!</v>
      </c>
      <c r="AN217" s="4" t="e">
        <f>FIND("Assignee for publication",A217)+LEN("Assignee for publication")</f>
        <v>#VALUE!</v>
      </c>
      <c r="AO217" s="4" t="e">
        <f>FIND("Confirmation #",A217,AN217)</f>
        <v>#VALUE!</v>
      </c>
      <c r="AP217" s="4" t="e">
        <f>MID(A217,AN217,AO217-AN217)</f>
        <v>#VALUE!</v>
      </c>
      <c r="AQ217" s="4" t="e">
        <f>FIND("Inventors",A217)+LEN("Inventors")</f>
        <v>#VALUE!</v>
      </c>
      <c r="AR217" s="4" t="e">
        <f>FIND("Applicants",A217,AQ217)</f>
        <v>#VALUE!</v>
      </c>
      <c r="AS217" s="4" t="e">
        <f>FIND("Show all inventors",A217)</f>
        <v>#VALUE!</v>
      </c>
      <c r="AT217" s="4" t="str">
        <f>IFERROR(MID(A217,AS217,24),"")</f>
        <v/>
      </c>
      <c r="AU217" s="7" t="e">
        <f>CLEAN(TRIM(MID(A217,AQ217,AR217-AQ217)))</f>
        <v>#VALUE!</v>
      </c>
      <c r="BJ217" s="4">
        <f t="shared" si="54"/>
        <v>0</v>
      </c>
      <c r="BK217" s="4" t="str">
        <f t="shared" si="55"/>
        <v/>
      </c>
      <c r="BL217" s="4" t="e">
        <f t="shared" si="56"/>
        <v>#VALUE!</v>
      </c>
      <c r="BM217" s="4" t="e">
        <f t="shared" si="57"/>
        <v>#VALUE!</v>
      </c>
      <c r="BN217" s="7" t="e">
        <f t="shared" si="58"/>
        <v>#VALUE!</v>
      </c>
      <c r="BO217" s="4" t="e">
        <f t="shared" si="59"/>
        <v>#VALUE!</v>
      </c>
      <c r="BP217" s="4" t="e">
        <f t="shared" si="60"/>
        <v>#VALUE!</v>
      </c>
      <c r="BQ217" s="7" t="e">
        <f t="shared" si="61"/>
        <v>#VALUE!</v>
      </c>
    </row>
    <row r="218" spans="1:69" ht="15" customHeight="1" x14ac:dyDescent="0.3">
      <c r="A218" s="5"/>
      <c r="B218" s="5"/>
      <c r="C218" s="5"/>
      <c r="D218" s="5"/>
      <c r="F218" s="6" t="s">
        <v>17</v>
      </c>
      <c r="G218" s="4" t="e">
        <f t="shared" si="62"/>
        <v>#VALUE!</v>
      </c>
      <c r="H218" s="4" t="e">
        <f t="shared" si="63"/>
        <v>#VALUE!</v>
      </c>
      <c r="I218" s="4" t="str">
        <f t="shared" si="52"/>
        <v/>
      </c>
      <c r="J218" s="4" t="e">
        <f>CLEAN(SUBSTITUTE(MID(A218,G218,H218-G218)," ",""))</f>
        <v>#VALUE!</v>
      </c>
      <c r="K218" s="4" t="e">
        <f>FIND("Filing or 371 (c) date",A218)+LEN("Filing or 371 (c) date")</f>
        <v>#VALUE!</v>
      </c>
      <c r="L218" s="4" t="e">
        <f>FIND("Status",A218,K218)</f>
        <v>#VALUE!</v>
      </c>
      <c r="M218" s="4" t="e">
        <f>TRIM(CLEAN(MID(A218,K218,L218-K218)))</f>
        <v>#VALUE!</v>
      </c>
      <c r="N218" s="4" t="e">
        <f>FIND("Patent #",A218)+LEN("Patent #")</f>
        <v>#VALUE!</v>
      </c>
      <c r="O218" s="4" t="e">
        <f>FIND("Filing or 371 (c) date",A218)</f>
        <v>#VALUE!</v>
      </c>
      <c r="P218" s="4" t="e">
        <f>MID(A218,N218,O218-N218)</f>
        <v>#VALUE!</v>
      </c>
      <c r="Q218" s="4" t="e">
        <f t="shared" si="53"/>
        <v>#VALUE!</v>
      </c>
      <c r="R218" s="4" t="e">
        <f>CLEAN(SUBSTITUTE(MID(P218,1,FIND("open",P218)-1)," ",""))</f>
        <v>#VALUE!</v>
      </c>
      <c r="S218" s="4" t="e">
        <f>FIND("open_in_new",P218)+LEN("open_in_new")</f>
        <v>#VALUE!</v>
      </c>
      <c r="T218" s="4" t="e">
        <f>FIND("-",P218,S218)</f>
        <v>#VALUE!</v>
      </c>
      <c r="U218" s="4" t="e">
        <f>CLEAN(SUBSTITUTE(MID(P218,S218,T218-S218)," ",""))</f>
        <v>#VALUE!</v>
      </c>
      <c r="V218" s="4" t="e">
        <f>RIGHT(CLEAN(SUBSTITUTE(P218," ","")),10)</f>
        <v>#VALUE!</v>
      </c>
      <c r="W218" s="4" t="e">
        <f>FIND("Status",A218,K218)+LEN("Status")</f>
        <v>#VALUE!</v>
      </c>
      <c r="X218" s="4" t="e">
        <f>FIND("Application Data 
Documents &amp; Transactions",A218)</f>
        <v>#VALUE!</v>
      </c>
      <c r="Y218" s="4" t="e">
        <f>MID(A218,W218,(X218-11)-W218)</f>
        <v>#VALUE!</v>
      </c>
      <c r="Z218" s="4" t="e">
        <f t="shared" si="50"/>
        <v>#VALUE!</v>
      </c>
      <c r="AA218" s="4" t="e">
        <f>FIND("Earliest publication #",A218)+LEN("Earliest publication #
")</f>
        <v>#VALUE!</v>
      </c>
      <c r="AB218" s="4" t="e">
        <f>FIND("Earliest publication date",A218,AA218)</f>
        <v>#VALUE!</v>
      </c>
      <c r="AC218" s="4" t="e">
        <f>CLEAN(TRIM(MID(A218,AA218,AB218-AA218)))</f>
        <v>#VALUE!</v>
      </c>
      <c r="AD218" s="4" t="e">
        <f t="shared" si="51"/>
        <v>#VALUE!</v>
      </c>
      <c r="AE218" s="4" t="e">
        <f>FIND("Earliest publication date",A218,AA218)+LEN("Earliest publication date")</f>
        <v>#VALUE!</v>
      </c>
      <c r="AF218" s="4" t="e">
        <f>FIND("Assignee for publication",A218)</f>
        <v>#VALUE!</v>
      </c>
      <c r="AG218" s="4" t="e">
        <f>CLEAN(SUBSTITUTE(MID(A218,AE218,AF218-AE218)," ",""))</f>
        <v>#VALUE!</v>
      </c>
      <c r="AH218" s="4" t="e">
        <f>FIND("Entity status",A218)+LEN("Entity status")</f>
        <v>#VALUE!</v>
      </c>
      <c r="AI218" s="4" t="e">
        <f>FIND("Earliest publication #",A218,AH218)</f>
        <v>#VALUE!</v>
      </c>
      <c r="AJ218" s="4" t="e">
        <f>CLEAN(TRIM(MID(A218,AH218,AI218-AH218)))</f>
        <v>#VALUE!</v>
      </c>
      <c r="AK218" s="4" t="e">
        <f>FIND("Applicants",A218)+LEN("Applicants")</f>
        <v>#VALUE!</v>
      </c>
      <c r="AL218" s="4" t="e">
        <f>FIND("United States Patent and Trademark Office 
United States Patent and Trademark Office 
 Browse By Topic",A218,AK218)</f>
        <v>#VALUE!</v>
      </c>
      <c r="AM218" s="4" t="e">
        <f>TRIM(CLEAN(MID(A218,AK218,AL218-AK218)))</f>
        <v>#VALUE!</v>
      </c>
      <c r="AN218" s="4" t="e">
        <f>FIND("Assignee for publication",A218)+LEN("Assignee for publication")</f>
        <v>#VALUE!</v>
      </c>
      <c r="AO218" s="4" t="e">
        <f>FIND("Confirmation #",A218,AN218)</f>
        <v>#VALUE!</v>
      </c>
      <c r="AP218" s="4" t="e">
        <f>MID(A218,AN218,AO218-AN218)</f>
        <v>#VALUE!</v>
      </c>
      <c r="AQ218" s="4" t="e">
        <f>FIND("Inventors",A218)+LEN("Inventors")</f>
        <v>#VALUE!</v>
      </c>
      <c r="AR218" s="4" t="e">
        <f>FIND("Applicants",A218,AQ218)</f>
        <v>#VALUE!</v>
      </c>
      <c r="AS218" s="4" t="e">
        <f>FIND("Show all inventors",A218)</f>
        <v>#VALUE!</v>
      </c>
      <c r="AT218" s="4" t="str">
        <f>IFERROR(MID(A218,AS218,24),"")</f>
        <v/>
      </c>
      <c r="AU218" s="7" t="e">
        <f>CLEAN(TRIM(MID(A218,AQ218,AR218-AQ218)))</f>
        <v>#VALUE!</v>
      </c>
      <c r="BJ218" s="4">
        <f t="shared" si="54"/>
        <v>0</v>
      </c>
      <c r="BK218" s="4" t="str">
        <f t="shared" si="55"/>
        <v/>
      </c>
      <c r="BL218" s="4" t="e">
        <f t="shared" si="56"/>
        <v>#VALUE!</v>
      </c>
      <c r="BM218" s="4" t="e">
        <f t="shared" si="57"/>
        <v>#VALUE!</v>
      </c>
      <c r="BN218" s="7" t="e">
        <f t="shared" si="58"/>
        <v>#VALUE!</v>
      </c>
      <c r="BO218" s="4" t="e">
        <f t="shared" si="59"/>
        <v>#VALUE!</v>
      </c>
      <c r="BP218" s="4" t="e">
        <f t="shared" si="60"/>
        <v>#VALUE!</v>
      </c>
      <c r="BQ218" s="7" t="e">
        <f t="shared" si="61"/>
        <v>#VALUE!</v>
      </c>
    </row>
    <row r="219" spans="1:69" ht="15" customHeight="1" x14ac:dyDescent="0.3">
      <c r="A219" s="5"/>
      <c r="B219" s="5"/>
      <c r="C219" s="5"/>
      <c r="D219" s="5"/>
      <c r="F219" s="6" t="s">
        <v>17</v>
      </c>
      <c r="G219" s="4" t="e">
        <f t="shared" si="62"/>
        <v>#VALUE!</v>
      </c>
      <c r="H219" s="4" t="e">
        <f t="shared" si="63"/>
        <v>#VALUE!</v>
      </c>
      <c r="I219" s="4" t="str">
        <f t="shared" si="52"/>
        <v/>
      </c>
      <c r="J219" s="4" t="e">
        <f>CLEAN(SUBSTITUTE(MID(A219,G219,H219-G219)," ",""))</f>
        <v>#VALUE!</v>
      </c>
      <c r="K219" s="4" t="e">
        <f>FIND("Filing or 371 (c) date",A219)+LEN("Filing or 371 (c) date")</f>
        <v>#VALUE!</v>
      </c>
      <c r="L219" s="4" t="e">
        <f>FIND("Status",A219,K219)</f>
        <v>#VALUE!</v>
      </c>
      <c r="M219" s="4" t="e">
        <f>TRIM(CLEAN(MID(A219,K219,L219-K219)))</f>
        <v>#VALUE!</v>
      </c>
      <c r="N219" s="4" t="e">
        <f>FIND("Patent #",A219)+LEN("Patent #")</f>
        <v>#VALUE!</v>
      </c>
      <c r="O219" s="4" t="e">
        <f>FIND("Filing or 371 (c) date",A219)</f>
        <v>#VALUE!</v>
      </c>
      <c r="P219" s="4" t="e">
        <f>MID(A219,N219,O219-N219)</f>
        <v>#VALUE!</v>
      </c>
      <c r="Q219" s="4" t="e">
        <f t="shared" si="53"/>
        <v>#VALUE!</v>
      </c>
      <c r="R219" s="4" t="e">
        <f>CLEAN(SUBSTITUTE(MID(P219,1,FIND("open",P219)-1)," ",""))</f>
        <v>#VALUE!</v>
      </c>
      <c r="S219" s="4" t="e">
        <f>FIND("open_in_new",P219)+LEN("open_in_new")</f>
        <v>#VALUE!</v>
      </c>
      <c r="T219" s="4" t="e">
        <f>FIND("-",P219,S219)</f>
        <v>#VALUE!</v>
      </c>
      <c r="U219" s="4" t="e">
        <f>CLEAN(SUBSTITUTE(MID(P219,S219,T219-S219)," ",""))</f>
        <v>#VALUE!</v>
      </c>
      <c r="V219" s="4" t="e">
        <f>RIGHT(CLEAN(SUBSTITUTE(P219," ","")),10)</f>
        <v>#VALUE!</v>
      </c>
      <c r="W219" s="4" t="e">
        <f>FIND("Status",A219,K219)+LEN("Status")</f>
        <v>#VALUE!</v>
      </c>
      <c r="X219" s="4" t="e">
        <f>FIND("Application Data 
Documents &amp; Transactions",A219)</f>
        <v>#VALUE!</v>
      </c>
      <c r="Y219" s="4" t="e">
        <f>MID(A219,W219,(X219-11)-W219)</f>
        <v>#VALUE!</v>
      </c>
      <c r="Z219" s="4" t="e">
        <f t="shared" si="50"/>
        <v>#VALUE!</v>
      </c>
      <c r="AA219" s="4" t="e">
        <f>FIND("Earliest publication #",A219)+LEN("Earliest publication #
")</f>
        <v>#VALUE!</v>
      </c>
      <c r="AB219" s="4" t="e">
        <f>FIND("Earliest publication date",A219,AA219)</f>
        <v>#VALUE!</v>
      </c>
      <c r="AC219" s="4" t="e">
        <f>CLEAN(TRIM(MID(A219,AA219,AB219-AA219)))</f>
        <v>#VALUE!</v>
      </c>
      <c r="AD219" s="4" t="e">
        <f t="shared" si="51"/>
        <v>#VALUE!</v>
      </c>
      <c r="AE219" s="4" t="e">
        <f>FIND("Earliest publication date",A219,AA219)+LEN("Earliest publication date")</f>
        <v>#VALUE!</v>
      </c>
      <c r="AF219" s="4" t="e">
        <f>FIND("Assignee for publication",A219)</f>
        <v>#VALUE!</v>
      </c>
      <c r="AG219" s="4" t="e">
        <f>CLEAN(SUBSTITUTE(MID(A219,AE219,AF219-AE219)," ",""))</f>
        <v>#VALUE!</v>
      </c>
      <c r="AH219" s="4" t="e">
        <f>FIND("Entity status",A219)+LEN("Entity status")</f>
        <v>#VALUE!</v>
      </c>
      <c r="AI219" s="4" t="e">
        <f>FIND("Earliest publication #",A219,AH219)</f>
        <v>#VALUE!</v>
      </c>
      <c r="AJ219" s="4" t="e">
        <f>CLEAN(TRIM(MID(A219,AH219,AI219-AH219)))</f>
        <v>#VALUE!</v>
      </c>
      <c r="AK219" s="4" t="e">
        <f>FIND("Applicants",A219)+LEN("Applicants")</f>
        <v>#VALUE!</v>
      </c>
      <c r="AL219" s="4" t="e">
        <f>FIND("United States Patent and Trademark Office 
United States Patent and Trademark Office 
 Browse By Topic",A219,AK219)</f>
        <v>#VALUE!</v>
      </c>
      <c r="AM219" s="4" t="e">
        <f>TRIM(CLEAN(MID(A219,AK219,AL219-AK219)))</f>
        <v>#VALUE!</v>
      </c>
      <c r="AN219" s="4" t="e">
        <f>FIND("Assignee for publication",A219)+LEN("Assignee for publication")</f>
        <v>#VALUE!</v>
      </c>
      <c r="AO219" s="4" t="e">
        <f>FIND("Confirmation #",A219,AN219)</f>
        <v>#VALUE!</v>
      </c>
      <c r="AP219" s="4" t="e">
        <f>MID(A219,AN219,AO219-AN219)</f>
        <v>#VALUE!</v>
      </c>
      <c r="AQ219" s="4" t="e">
        <f>FIND("Inventors",A219)+LEN("Inventors")</f>
        <v>#VALUE!</v>
      </c>
      <c r="AR219" s="4" t="e">
        <f>FIND("Applicants",A219,AQ219)</f>
        <v>#VALUE!</v>
      </c>
      <c r="AS219" s="4" t="e">
        <f>FIND("Show all inventors",A219)</f>
        <v>#VALUE!</v>
      </c>
      <c r="AT219" s="4" t="str">
        <f>IFERROR(MID(A219,AS219,24),"")</f>
        <v/>
      </c>
      <c r="AU219" s="7" t="e">
        <f>CLEAN(TRIM(MID(A219,AQ219,AR219-AQ219)))</f>
        <v>#VALUE!</v>
      </c>
      <c r="BJ219" s="4">
        <f t="shared" si="54"/>
        <v>0</v>
      </c>
      <c r="BK219" s="4" t="str">
        <f t="shared" si="55"/>
        <v/>
      </c>
      <c r="BL219" s="4" t="e">
        <f t="shared" si="56"/>
        <v>#VALUE!</v>
      </c>
      <c r="BM219" s="4" t="e">
        <f t="shared" si="57"/>
        <v>#VALUE!</v>
      </c>
      <c r="BN219" s="7" t="e">
        <f t="shared" si="58"/>
        <v>#VALUE!</v>
      </c>
      <c r="BO219" s="4" t="e">
        <f t="shared" si="59"/>
        <v>#VALUE!</v>
      </c>
      <c r="BP219" s="4" t="e">
        <f t="shared" si="60"/>
        <v>#VALUE!</v>
      </c>
      <c r="BQ219" s="7" t="e">
        <f t="shared" si="61"/>
        <v>#VALUE!</v>
      </c>
    </row>
    <row r="220" spans="1:69" ht="15" customHeight="1" x14ac:dyDescent="0.3">
      <c r="A220" s="5"/>
      <c r="B220" s="5"/>
      <c r="C220" s="5"/>
      <c r="D220" s="5"/>
      <c r="F220" s="6" t="s">
        <v>17</v>
      </c>
      <c r="G220" s="4" t="e">
        <f t="shared" si="62"/>
        <v>#VALUE!</v>
      </c>
      <c r="H220" s="4" t="e">
        <f t="shared" si="63"/>
        <v>#VALUE!</v>
      </c>
      <c r="I220" s="4" t="str">
        <f t="shared" si="52"/>
        <v/>
      </c>
      <c r="J220" s="4" t="e">
        <f>CLEAN(SUBSTITUTE(MID(A220,G220,H220-G220)," ",""))</f>
        <v>#VALUE!</v>
      </c>
      <c r="K220" s="4" t="e">
        <f>FIND("Filing or 371 (c) date",A220)+LEN("Filing or 371 (c) date")</f>
        <v>#VALUE!</v>
      </c>
      <c r="L220" s="4" t="e">
        <f>FIND("Status",A220,K220)</f>
        <v>#VALUE!</v>
      </c>
      <c r="M220" s="4" t="e">
        <f>TRIM(CLEAN(MID(A220,K220,L220-K220)))</f>
        <v>#VALUE!</v>
      </c>
      <c r="N220" s="4" t="e">
        <f>FIND("Patent #",A220)+LEN("Patent #")</f>
        <v>#VALUE!</v>
      </c>
      <c r="O220" s="4" t="e">
        <f>FIND("Filing or 371 (c) date",A220)</f>
        <v>#VALUE!</v>
      </c>
      <c r="P220" s="4" t="e">
        <f>MID(A220,N220,O220-N220)</f>
        <v>#VALUE!</v>
      </c>
      <c r="Q220" s="4" t="e">
        <f t="shared" si="53"/>
        <v>#VALUE!</v>
      </c>
      <c r="R220" s="4" t="e">
        <f>CLEAN(SUBSTITUTE(MID(P220,1,FIND("open",P220)-1)," ",""))</f>
        <v>#VALUE!</v>
      </c>
      <c r="S220" s="4" t="e">
        <f>FIND("open_in_new",P220)+LEN("open_in_new")</f>
        <v>#VALUE!</v>
      </c>
      <c r="T220" s="4" t="e">
        <f>FIND("-",P220,S220)</f>
        <v>#VALUE!</v>
      </c>
      <c r="U220" s="4" t="e">
        <f>CLEAN(SUBSTITUTE(MID(P220,S220,T220-S220)," ",""))</f>
        <v>#VALUE!</v>
      </c>
      <c r="V220" s="4" t="e">
        <f>RIGHT(CLEAN(SUBSTITUTE(P220," ","")),10)</f>
        <v>#VALUE!</v>
      </c>
      <c r="W220" s="4" t="e">
        <f>FIND("Status",A220,K220)+LEN("Status")</f>
        <v>#VALUE!</v>
      </c>
      <c r="X220" s="4" t="e">
        <f>FIND("Application Data 
Documents &amp; Transactions",A220)</f>
        <v>#VALUE!</v>
      </c>
      <c r="Y220" s="4" t="e">
        <f>MID(A220,W220,(X220-11)-W220)</f>
        <v>#VALUE!</v>
      </c>
      <c r="Z220" s="4" t="e">
        <f t="shared" si="50"/>
        <v>#VALUE!</v>
      </c>
      <c r="AA220" s="4" t="e">
        <f>FIND("Earliest publication #",A220)+LEN("Earliest publication #
")</f>
        <v>#VALUE!</v>
      </c>
      <c r="AB220" s="4" t="e">
        <f>FIND("Earliest publication date",A220,AA220)</f>
        <v>#VALUE!</v>
      </c>
      <c r="AC220" s="4" t="e">
        <f>CLEAN(TRIM(MID(A220,AA220,AB220-AA220)))</f>
        <v>#VALUE!</v>
      </c>
      <c r="AD220" s="4" t="e">
        <f t="shared" si="51"/>
        <v>#VALUE!</v>
      </c>
      <c r="AE220" s="4" t="e">
        <f>FIND("Earliest publication date",A220,AA220)+LEN("Earliest publication date")</f>
        <v>#VALUE!</v>
      </c>
      <c r="AF220" s="4" t="e">
        <f>FIND("Assignee for publication",A220)</f>
        <v>#VALUE!</v>
      </c>
      <c r="AG220" s="4" t="e">
        <f>CLEAN(SUBSTITUTE(MID(A220,AE220,AF220-AE220)," ",""))</f>
        <v>#VALUE!</v>
      </c>
      <c r="AH220" s="4" t="e">
        <f>FIND("Entity status",A220)+LEN("Entity status")</f>
        <v>#VALUE!</v>
      </c>
      <c r="AI220" s="4" t="e">
        <f>FIND("Earliest publication #",A220,AH220)</f>
        <v>#VALUE!</v>
      </c>
      <c r="AJ220" s="4" t="e">
        <f>CLEAN(TRIM(MID(A220,AH220,AI220-AH220)))</f>
        <v>#VALUE!</v>
      </c>
      <c r="AK220" s="4" t="e">
        <f>FIND("Applicants",A220)+LEN("Applicants")</f>
        <v>#VALUE!</v>
      </c>
      <c r="AL220" s="4" t="e">
        <f>FIND("United States Patent and Trademark Office 
United States Patent and Trademark Office 
 Browse By Topic",A220,AK220)</f>
        <v>#VALUE!</v>
      </c>
      <c r="AM220" s="4" t="e">
        <f>TRIM(CLEAN(MID(A220,AK220,AL220-AK220)))</f>
        <v>#VALUE!</v>
      </c>
      <c r="AN220" s="4" t="e">
        <f>FIND("Assignee for publication",A220)+LEN("Assignee for publication")</f>
        <v>#VALUE!</v>
      </c>
      <c r="AO220" s="4" t="e">
        <f>FIND("Confirmation #",A220,AN220)</f>
        <v>#VALUE!</v>
      </c>
      <c r="AP220" s="4" t="e">
        <f>MID(A220,AN220,AO220-AN220)</f>
        <v>#VALUE!</v>
      </c>
      <c r="AQ220" s="4" t="e">
        <f>FIND("Inventors",A220)+LEN("Inventors")</f>
        <v>#VALUE!</v>
      </c>
      <c r="AR220" s="4" t="e">
        <f>FIND("Applicants",A220,AQ220)</f>
        <v>#VALUE!</v>
      </c>
      <c r="AS220" s="4" t="e">
        <f>FIND("Show all inventors",A220)</f>
        <v>#VALUE!</v>
      </c>
      <c r="AT220" s="4" t="str">
        <f>IFERROR(MID(A220,AS220,24),"")</f>
        <v/>
      </c>
      <c r="AU220" s="7" t="e">
        <f>CLEAN(TRIM(MID(A220,AQ220,AR220-AQ220)))</f>
        <v>#VALUE!</v>
      </c>
      <c r="BJ220" s="4">
        <f t="shared" si="54"/>
        <v>0</v>
      </c>
      <c r="BK220" s="4" t="str">
        <f t="shared" si="55"/>
        <v/>
      </c>
      <c r="BL220" s="4" t="e">
        <f t="shared" si="56"/>
        <v>#VALUE!</v>
      </c>
      <c r="BM220" s="4" t="e">
        <f t="shared" si="57"/>
        <v>#VALUE!</v>
      </c>
      <c r="BN220" s="7" t="e">
        <f t="shared" si="58"/>
        <v>#VALUE!</v>
      </c>
      <c r="BO220" s="4" t="e">
        <f t="shared" si="59"/>
        <v>#VALUE!</v>
      </c>
      <c r="BP220" s="4" t="e">
        <f t="shared" si="60"/>
        <v>#VALUE!</v>
      </c>
      <c r="BQ220" s="7" t="e">
        <f t="shared" si="61"/>
        <v>#VALUE!</v>
      </c>
    </row>
    <row r="221" spans="1:69" ht="15" customHeight="1" x14ac:dyDescent="0.3">
      <c r="A221" s="5"/>
      <c r="B221" s="5"/>
      <c r="C221" s="5"/>
      <c r="D221" s="5"/>
      <c r="F221" s="6" t="s">
        <v>17</v>
      </c>
      <c r="G221" s="4" t="e">
        <f t="shared" si="62"/>
        <v>#VALUE!</v>
      </c>
      <c r="H221" s="4" t="e">
        <f t="shared" si="63"/>
        <v>#VALUE!</v>
      </c>
      <c r="I221" s="4" t="str">
        <f t="shared" si="52"/>
        <v/>
      </c>
      <c r="J221" s="4" t="e">
        <f>CLEAN(SUBSTITUTE(MID(A221,G221,H221-G221)," ",""))</f>
        <v>#VALUE!</v>
      </c>
      <c r="K221" s="4" t="e">
        <f>FIND("Filing or 371 (c) date",A221)+LEN("Filing or 371 (c) date")</f>
        <v>#VALUE!</v>
      </c>
      <c r="L221" s="4" t="e">
        <f>FIND("Status",A221,K221)</f>
        <v>#VALUE!</v>
      </c>
      <c r="M221" s="4" t="e">
        <f>TRIM(CLEAN(MID(A221,K221,L221-K221)))</f>
        <v>#VALUE!</v>
      </c>
      <c r="N221" s="4" t="e">
        <f>FIND("Patent #",A221)+LEN("Patent #")</f>
        <v>#VALUE!</v>
      </c>
      <c r="O221" s="4" t="e">
        <f>FIND("Filing or 371 (c) date",A221)</f>
        <v>#VALUE!</v>
      </c>
      <c r="P221" s="4" t="e">
        <f>MID(A221,N221,O221-N221)</f>
        <v>#VALUE!</v>
      </c>
      <c r="Q221" s="4" t="e">
        <f t="shared" si="53"/>
        <v>#VALUE!</v>
      </c>
      <c r="R221" s="4" t="e">
        <f>CLEAN(SUBSTITUTE(MID(P221,1,FIND("open",P221)-1)," ",""))</f>
        <v>#VALUE!</v>
      </c>
      <c r="S221" s="4" t="e">
        <f>FIND("open_in_new",P221)+LEN("open_in_new")</f>
        <v>#VALUE!</v>
      </c>
      <c r="T221" s="4" t="e">
        <f>FIND("-",P221,S221)</f>
        <v>#VALUE!</v>
      </c>
      <c r="U221" s="4" t="e">
        <f>CLEAN(SUBSTITUTE(MID(P221,S221,T221-S221)," ",""))</f>
        <v>#VALUE!</v>
      </c>
      <c r="V221" s="4" t="e">
        <f>RIGHT(CLEAN(SUBSTITUTE(P221," ","")),10)</f>
        <v>#VALUE!</v>
      </c>
      <c r="W221" s="4" t="e">
        <f>FIND("Status",A221,K221)+LEN("Status")</f>
        <v>#VALUE!</v>
      </c>
      <c r="X221" s="4" t="e">
        <f>FIND("Application Data 
Documents &amp; Transactions",A221)</f>
        <v>#VALUE!</v>
      </c>
      <c r="Y221" s="4" t="e">
        <f>MID(A221,W221,(X221-11)-W221)</f>
        <v>#VALUE!</v>
      </c>
      <c r="Z221" s="4" t="e">
        <f t="shared" si="50"/>
        <v>#VALUE!</v>
      </c>
      <c r="AA221" s="4" t="e">
        <f>FIND("Earliest publication #",A221)+LEN("Earliest publication #
")</f>
        <v>#VALUE!</v>
      </c>
      <c r="AB221" s="4" t="e">
        <f>FIND("Earliest publication date",A221,AA221)</f>
        <v>#VALUE!</v>
      </c>
      <c r="AC221" s="4" t="e">
        <f>CLEAN(TRIM(MID(A221,AA221,AB221-AA221)))</f>
        <v>#VALUE!</v>
      </c>
      <c r="AD221" s="4" t="e">
        <f t="shared" si="51"/>
        <v>#VALUE!</v>
      </c>
      <c r="AE221" s="4" t="e">
        <f>FIND("Earliest publication date",A221,AA221)+LEN("Earliest publication date")</f>
        <v>#VALUE!</v>
      </c>
      <c r="AF221" s="4" t="e">
        <f>FIND("Assignee for publication",A221)</f>
        <v>#VALUE!</v>
      </c>
      <c r="AG221" s="4" t="e">
        <f>CLEAN(SUBSTITUTE(MID(A221,AE221,AF221-AE221)," ",""))</f>
        <v>#VALUE!</v>
      </c>
      <c r="AH221" s="4" t="e">
        <f>FIND("Entity status",A221)+LEN("Entity status")</f>
        <v>#VALUE!</v>
      </c>
      <c r="AI221" s="4" t="e">
        <f>FIND("Earliest publication #",A221,AH221)</f>
        <v>#VALUE!</v>
      </c>
      <c r="AJ221" s="4" t="e">
        <f>CLEAN(TRIM(MID(A221,AH221,AI221-AH221)))</f>
        <v>#VALUE!</v>
      </c>
      <c r="AK221" s="4" t="e">
        <f>FIND("Applicants",A221)+LEN("Applicants")</f>
        <v>#VALUE!</v>
      </c>
      <c r="AL221" s="4" t="e">
        <f>FIND("United States Patent and Trademark Office 
United States Patent and Trademark Office 
 Browse By Topic",A221,AK221)</f>
        <v>#VALUE!</v>
      </c>
      <c r="AM221" s="4" t="e">
        <f>TRIM(CLEAN(MID(A221,AK221,AL221-AK221)))</f>
        <v>#VALUE!</v>
      </c>
      <c r="AN221" s="4" t="e">
        <f>FIND("Assignee for publication",A221)+LEN("Assignee for publication")</f>
        <v>#VALUE!</v>
      </c>
      <c r="AO221" s="4" t="e">
        <f>FIND("Confirmation #",A221,AN221)</f>
        <v>#VALUE!</v>
      </c>
      <c r="AP221" s="4" t="e">
        <f>MID(A221,AN221,AO221-AN221)</f>
        <v>#VALUE!</v>
      </c>
      <c r="AQ221" s="4" t="e">
        <f>FIND("Inventors",A221)+LEN("Inventors")</f>
        <v>#VALUE!</v>
      </c>
      <c r="AR221" s="4" t="e">
        <f>FIND("Applicants",A221,AQ221)</f>
        <v>#VALUE!</v>
      </c>
      <c r="AS221" s="4" t="e">
        <f>FIND("Show all inventors",A221)</f>
        <v>#VALUE!</v>
      </c>
      <c r="AT221" s="4" t="str">
        <f>IFERROR(MID(A221,AS221,24),"")</f>
        <v/>
      </c>
      <c r="AU221" s="7" t="e">
        <f>CLEAN(TRIM(MID(A221,AQ221,AR221-AQ221)))</f>
        <v>#VALUE!</v>
      </c>
      <c r="BJ221" s="4">
        <f t="shared" si="54"/>
        <v>0</v>
      </c>
      <c r="BK221" s="4" t="str">
        <f t="shared" si="55"/>
        <v/>
      </c>
      <c r="BL221" s="4" t="e">
        <f t="shared" si="56"/>
        <v>#VALUE!</v>
      </c>
      <c r="BM221" s="4" t="e">
        <f t="shared" si="57"/>
        <v>#VALUE!</v>
      </c>
      <c r="BN221" s="7" t="e">
        <f t="shared" si="58"/>
        <v>#VALUE!</v>
      </c>
      <c r="BO221" s="4" t="e">
        <f t="shared" si="59"/>
        <v>#VALUE!</v>
      </c>
      <c r="BP221" s="4" t="e">
        <f t="shared" si="60"/>
        <v>#VALUE!</v>
      </c>
      <c r="BQ221" s="7" t="e">
        <f t="shared" si="61"/>
        <v>#VALUE!</v>
      </c>
    </row>
    <row r="222" spans="1:69" ht="15" customHeight="1" x14ac:dyDescent="0.3">
      <c r="A222" s="5"/>
      <c r="B222" s="5"/>
      <c r="C222" s="5"/>
      <c r="D222" s="5"/>
      <c r="F222" s="6" t="s">
        <v>17</v>
      </c>
      <c r="G222" s="4" t="e">
        <f t="shared" si="62"/>
        <v>#VALUE!</v>
      </c>
      <c r="H222" s="4" t="e">
        <f t="shared" si="63"/>
        <v>#VALUE!</v>
      </c>
      <c r="I222" s="4" t="str">
        <f t="shared" si="52"/>
        <v/>
      </c>
      <c r="J222" s="4" t="e">
        <f>CLEAN(SUBSTITUTE(MID(A222,G222,H222-G222)," ",""))</f>
        <v>#VALUE!</v>
      </c>
      <c r="K222" s="4" t="e">
        <f>FIND("Filing or 371 (c) date",A222)+LEN("Filing or 371 (c) date")</f>
        <v>#VALUE!</v>
      </c>
      <c r="L222" s="4" t="e">
        <f>FIND("Status",A222,K222)</f>
        <v>#VALUE!</v>
      </c>
      <c r="M222" s="4" t="e">
        <f>TRIM(CLEAN(MID(A222,K222,L222-K222)))</f>
        <v>#VALUE!</v>
      </c>
      <c r="N222" s="4" t="e">
        <f>FIND("Patent #",A222)+LEN("Patent #")</f>
        <v>#VALUE!</v>
      </c>
      <c r="O222" s="4" t="e">
        <f>FIND("Filing or 371 (c) date",A222)</f>
        <v>#VALUE!</v>
      </c>
      <c r="P222" s="4" t="e">
        <f>MID(A222,N222,O222-N222)</f>
        <v>#VALUE!</v>
      </c>
      <c r="Q222" s="4" t="e">
        <f t="shared" si="53"/>
        <v>#VALUE!</v>
      </c>
      <c r="R222" s="4" t="e">
        <f>CLEAN(SUBSTITUTE(MID(P222,1,FIND("open",P222)-1)," ",""))</f>
        <v>#VALUE!</v>
      </c>
      <c r="S222" s="4" t="e">
        <f>FIND("open_in_new",P222)+LEN("open_in_new")</f>
        <v>#VALUE!</v>
      </c>
      <c r="T222" s="4" t="e">
        <f>FIND("-",P222,S222)</f>
        <v>#VALUE!</v>
      </c>
      <c r="U222" s="4" t="e">
        <f>CLEAN(SUBSTITUTE(MID(P222,S222,T222-S222)," ",""))</f>
        <v>#VALUE!</v>
      </c>
      <c r="V222" s="4" t="e">
        <f>RIGHT(CLEAN(SUBSTITUTE(P222," ","")),10)</f>
        <v>#VALUE!</v>
      </c>
      <c r="W222" s="4" t="e">
        <f>FIND("Status",A222,K222)+LEN("Status")</f>
        <v>#VALUE!</v>
      </c>
      <c r="X222" s="4" t="e">
        <f>FIND("Application Data 
Documents &amp; Transactions",A222)</f>
        <v>#VALUE!</v>
      </c>
      <c r="Y222" s="4" t="e">
        <f>MID(A222,W222,(X222-11)-W222)</f>
        <v>#VALUE!</v>
      </c>
      <c r="Z222" s="4" t="e">
        <f t="shared" si="50"/>
        <v>#VALUE!</v>
      </c>
      <c r="AA222" s="4" t="e">
        <f>FIND("Earliest publication #",A222)+LEN("Earliest publication #
")</f>
        <v>#VALUE!</v>
      </c>
      <c r="AB222" s="4" t="e">
        <f>FIND("Earliest publication date",A222,AA222)</f>
        <v>#VALUE!</v>
      </c>
      <c r="AC222" s="4" t="e">
        <f>CLEAN(TRIM(MID(A222,AA222,AB222-AA222)))</f>
        <v>#VALUE!</v>
      </c>
      <c r="AD222" s="4" t="e">
        <f t="shared" si="51"/>
        <v>#VALUE!</v>
      </c>
      <c r="AE222" s="4" t="e">
        <f>FIND("Earliest publication date",A222,AA222)+LEN("Earliest publication date")</f>
        <v>#VALUE!</v>
      </c>
      <c r="AF222" s="4" t="e">
        <f>FIND("Assignee for publication",A222)</f>
        <v>#VALUE!</v>
      </c>
      <c r="AG222" s="4" t="e">
        <f>CLEAN(SUBSTITUTE(MID(A222,AE222,AF222-AE222)," ",""))</f>
        <v>#VALUE!</v>
      </c>
      <c r="AH222" s="4" t="e">
        <f>FIND("Entity status",A222)+LEN("Entity status")</f>
        <v>#VALUE!</v>
      </c>
      <c r="AI222" s="4" t="e">
        <f>FIND("Earliest publication #",A222,AH222)</f>
        <v>#VALUE!</v>
      </c>
      <c r="AJ222" s="4" t="e">
        <f>CLEAN(TRIM(MID(A222,AH222,AI222-AH222)))</f>
        <v>#VALUE!</v>
      </c>
      <c r="AK222" s="4" t="e">
        <f>FIND("Applicants",A222)+LEN("Applicants")</f>
        <v>#VALUE!</v>
      </c>
      <c r="AL222" s="4" t="e">
        <f>FIND("United States Patent and Trademark Office 
United States Patent and Trademark Office 
 Browse By Topic",A222,AK222)</f>
        <v>#VALUE!</v>
      </c>
      <c r="AM222" s="4" t="e">
        <f>TRIM(CLEAN(MID(A222,AK222,AL222-AK222)))</f>
        <v>#VALUE!</v>
      </c>
      <c r="AN222" s="4" t="e">
        <f>FIND("Assignee for publication",A222)+LEN("Assignee for publication")</f>
        <v>#VALUE!</v>
      </c>
      <c r="AO222" s="4" t="e">
        <f>FIND("Confirmation #",A222,AN222)</f>
        <v>#VALUE!</v>
      </c>
      <c r="AP222" s="4" t="e">
        <f>MID(A222,AN222,AO222-AN222)</f>
        <v>#VALUE!</v>
      </c>
      <c r="AQ222" s="4" t="e">
        <f>FIND("Inventors",A222)+LEN("Inventors")</f>
        <v>#VALUE!</v>
      </c>
      <c r="AR222" s="4" t="e">
        <f>FIND("Applicants",A222,AQ222)</f>
        <v>#VALUE!</v>
      </c>
      <c r="AS222" s="4" t="e">
        <f>FIND("Show all inventors",A222)</f>
        <v>#VALUE!</v>
      </c>
      <c r="AT222" s="4" t="str">
        <f>IFERROR(MID(A222,AS222,24),"")</f>
        <v/>
      </c>
      <c r="AU222" s="7" t="e">
        <f>CLEAN(TRIM(MID(A222,AQ222,AR222-AQ222)))</f>
        <v>#VALUE!</v>
      </c>
      <c r="BJ222" s="4">
        <f t="shared" si="54"/>
        <v>0</v>
      </c>
      <c r="BK222" s="4" t="str">
        <f t="shared" si="55"/>
        <v/>
      </c>
      <c r="BL222" s="4" t="e">
        <f t="shared" si="56"/>
        <v>#VALUE!</v>
      </c>
      <c r="BM222" s="4" t="e">
        <f t="shared" si="57"/>
        <v>#VALUE!</v>
      </c>
      <c r="BN222" s="7" t="e">
        <f t="shared" si="58"/>
        <v>#VALUE!</v>
      </c>
      <c r="BO222" s="4" t="e">
        <f t="shared" si="59"/>
        <v>#VALUE!</v>
      </c>
      <c r="BP222" s="4" t="e">
        <f t="shared" si="60"/>
        <v>#VALUE!</v>
      </c>
      <c r="BQ222" s="7" t="e">
        <f t="shared" si="61"/>
        <v>#VALUE!</v>
      </c>
    </row>
    <row r="223" spans="1:69" ht="15" customHeight="1" x14ac:dyDescent="0.3">
      <c r="A223" s="5"/>
      <c r="B223" s="5"/>
      <c r="C223" s="5"/>
      <c r="D223" s="5"/>
      <c r="F223" s="6" t="s">
        <v>17</v>
      </c>
      <c r="G223" s="4" t="e">
        <f t="shared" si="62"/>
        <v>#VALUE!</v>
      </c>
      <c r="H223" s="4" t="e">
        <f t="shared" si="63"/>
        <v>#VALUE!</v>
      </c>
      <c r="I223" s="4" t="str">
        <f t="shared" si="52"/>
        <v/>
      </c>
      <c r="J223" s="4" t="e">
        <f>CLEAN(SUBSTITUTE(MID(A223,G223,H223-G223)," ",""))</f>
        <v>#VALUE!</v>
      </c>
      <c r="K223" s="4" t="e">
        <f>FIND("Filing or 371 (c) date",A223)+LEN("Filing or 371 (c) date")</f>
        <v>#VALUE!</v>
      </c>
      <c r="L223" s="4" t="e">
        <f>FIND("Status",A223,K223)</f>
        <v>#VALUE!</v>
      </c>
      <c r="M223" s="4" t="e">
        <f>TRIM(CLEAN(MID(A223,K223,L223-K223)))</f>
        <v>#VALUE!</v>
      </c>
      <c r="N223" s="4" t="e">
        <f>FIND("Patent #",A223)+LEN("Patent #")</f>
        <v>#VALUE!</v>
      </c>
      <c r="O223" s="4" t="e">
        <f>FIND("Filing or 371 (c) date",A223)</f>
        <v>#VALUE!</v>
      </c>
      <c r="P223" s="4" t="e">
        <f>MID(A223,N223,O223-N223)</f>
        <v>#VALUE!</v>
      </c>
      <c r="Q223" s="4" t="e">
        <f t="shared" si="53"/>
        <v>#VALUE!</v>
      </c>
      <c r="R223" s="4" t="e">
        <f>CLEAN(SUBSTITUTE(MID(P223,1,FIND("open",P223)-1)," ",""))</f>
        <v>#VALUE!</v>
      </c>
      <c r="S223" s="4" t="e">
        <f>FIND("open_in_new",P223)+LEN("open_in_new")</f>
        <v>#VALUE!</v>
      </c>
      <c r="T223" s="4" t="e">
        <f>FIND("-",P223,S223)</f>
        <v>#VALUE!</v>
      </c>
      <c r="U223" s="4" t="e">
        <f>CLEAN(SUBSTITUTE(MID(P223,S223,T223-S223)," ",""))</f>
        <v>#VALUE!</v>
      </c>
      <c r="V223" s="4" t="e">
        <f>RIGHT(CLEAN(SUBSTITUTE(P223," ","")),10)</f>
        <v>#VALUE!</v>
      </c>
      <c r="W223" s="4" t="e">
        <f>FIND("Status",A223,K223)+LEN("Status")</f>
        <v>#VALUE!</v>
      </c>
      <c r="X223" s="4" t="e">
        <f>FIND("Application Data 
Documents &amp; Transactions",A223)</f>
        <v>#VALUE!</v>
      </c>
      <c r="Y223" s="4" t="e">
        <f>MID(A223,W223,(X223-11)-W223)</f>
        <v>#VALUE!</v>
      </c>
      <c r="Z223" s="4" t="e">
        <f t="shared" si="50"/>
        <v>#VALUE!</v>
      </c>
      <c r="AA223" s="4" t="e">
        <f>FIND("Earliest publication #",A223)+LEN("Earliest publication #
")</f>
        <v>#VALUE!</v>
      </c>
      <c r="AB223" s="4" t="e">
        <f>FIND("Earliest publication date",A223,AA223)</f>
        <v>#VALUE!</v>
      </c>
      <c r="AC223" s="4" t="e">
        <f>CLEAN(TRIM(MID(A223,AA223,AB223-AA223)))</f>
        <v>#VALUE!</v>
      </c>
      <c r="AD223" s="4" t="e">
        <f t="shared" si="51"/>
        <v>#VALUE!</v>
      </c>
      <c r="AE223" s="4" t="e">
        <f>FIND("Earliest publication date",A223,AA223)+LEN("Earliest publication date")</f>
        <v>#VALUE!</v>
      </c>
      <c r="AF223" s="4" t="e">
        <f>FIND("Assignee for publication",A223)</f>
        <v>#VALUE!</v>
      </c>
      <c r="AG223" s="4" t="e">
        <f>CLEAN(SUBSTITUTE(MID(A223,AE223,AF223-AE223)," ",""))</f>
        <v>#VALUE!</v>
      </c>
      <c r="AH223" s="4" t="e">
        <f>FIND("Entity status",A223)+LEN("Entity status")</f>
        <v>#VALUE!</v>
      </c>
      <c r="AI223" s="4" t="e">
        <f>FIND("Earliest publication #",A223,AH223)</f>
        <v>#VALUE!</v>
      </c>
      <c r="AJ223" s="4" t="e">
        <f>CLEAN(TRIM(MID(A223,AH223,AI223-AH223)))</f>
        <v>#VALUE!</v>
      </c>
      <c r="AK223" s="4" t="e">
        <f>FIND("Applicants",A223)+LEN("Applicants")</f>
        <v>#VALUE!</v>
      </c>
      <c r="AL223" s="4" t="e">
        <f>FIND("United States Patent and Trademark Office 
United States Patent and Trademark Office 
 Browse By Topic",A223,AK223)</f>
        <v>#VALUE!</v>
      </c>
      <c r="AM223" s="4" t="e">
        <f>TRIM(CLEAN(MID(A223,AK223,AL223-AK223)))</f>
        <v>#VALUE!</v>
      </c>
      <c r="AN223" s="4" t="e">
        <f>FIND("Assignee for publication",A223)+LEN("Assignee for publication")</f>
        <v>#VALUE!</v>
      </c>
      <c r="AO223" s="4" t="e">
        <f>FIND("Confirmation #",A223,AN223)</f>
        <v>#VALUE!</v>
      </c>
      <c r="AP223" s="4" t="e">
        <f>MID(A223,AN223,AO223-AN223)</f>
        <v>#VALUE!</v>
      </c>
      <c r="AQ223" s="4" t="e">
        <f>FIND("Inventors",A223)+LEN("Inventors")</f>
        <v>#VALUE!</v>
      </c>
      <c r="AR223" s="4" t="e">
        <f>FIND("Applicants",A223,AQ223)</f>
        <v>#VALUE!</v>
      </c>
      <c r="AS223" s="4" t="e">
        <f>FIND("Show all inventors",A223)</f>
        <v>#VALUE!</v>
      </c>
      <c r="AT223" s="4" t="str">
        <f>IFERROR(MID(A223,AS223,24),"")</f>
        <v/>
      </c>
      <c r="AU223" s="7" t="e">
        <f>CLEAN(TRIM(MID(A223,AQ223,AR223-AQ223)))</f>
        <v>#VALUE!</v>
      </c>
      <c r="BJ223" s="4">
        <f t="shared" si="54"/>
        <v>0</v>
      </c>
      <c r="BK223" s="4" t="str">
        <f t="shared" si="55"/>
        <v/>
      </c>
      <c r="BL223" s="4" t="e">
        <f t="shared" si="56"/>
        <v>#VALUE!</v>
      </c>
      <c r="BM223" s="4" t="e">
        <f t="shared" si="57"/>
        <v>#VALUE!</v>
      </c>
      <c r="BN223" s="7" t="e">
        <f t="shared" si="58"/>
        <v>#VALUE!</v>
      </c>
      <c r="BO223" s="4" t="e">
        <f t="shared" si="59"/>
        <v>#VALUE!</v>
      </c>
      <c r="BP223" s="4" t="e">
        <f t="shared" si="60"/>
        <v>#VALUE!</v>
      </c>
      <c r="BQ223" s="7" t="e">
        <f t="shared" si="61"/>
        <v>#VALUE!</v>
      </c>
    </row>
    <row r="224" spans="1:69" ht="15" customHeight="1" x14ac:dyDescent="0.3">
      <c r="A224" s="5"/>
      <c r="B224" s="5"/>
      <c r="C224" s="5"/>
      <c r="D224" s="5"/>
      <c r="F224" s="6" t="s">
        <v>17</v>
      </c>
      <c r="G224" s="4" t="e">
        <f t="shared" si="62"/>
        <v>#VALUE!</v>
      </c>
      <c r="H224" s="4" t="e">
        <f t="shared" si="63"/>
        <v>#VALUE!</v>
      </c>
      <c r="I224" s="4" t="str">
        <f t="shared" si="52"/>
        <v/>
      </c>
      <c r="J224" s="4" t="e">
        <f>CLEAN(SUBSTITUTE(MID(A224,G224,H224-G224)," ",""))</f>
        <v>#VALUE!</v>
      </c>
      <c r="K224" s="4" t="e">
        <f>FIND("Filing or 371 (c) date",A224)+LEN("Filing or 371 (c) date")</f>
        <v>#VALUE!</v>
      </c>
      <c r="L224" s="4" t="e">
        <f>FIND("Status",A224,K224)</f>
        <v>#VALUE!</v>
      </c>
      <c r="M224" s="4" t="e">
        <f>TRIM(CLEAN(MID(A224,K224,L224-K224)))</f>
        <v>#VALUE!</v>
      </c>
      <c r="N224" s="4" t="e">
        <f>FIND("Patent #",A224)+LEN("Patent #")</f>
        <v>#VALUE!</v>
      </c>
      <c r="O224" s="4" t="e">
        <f>FIND("Filing or 371 (c) date",A224)</f>
        <v>#VALUE!</v>
      </c>
      <c r="P224" s="4" t="e">
        <f>MID(A224,N224,O224-N224)</f>
        <v>#VALUE!</v>
      </c>
      <c r="Q224" s="4" t="e">
        <f t="shared" si="53"/>
        <v>#VALUE!</v>
      </c>
      <c r="R224" s="4" t="e">
        <f>CLEAN(SUBSTITUTE(MID(P224,1,FIND("open",P224)-1)," ",""))</f>
        <v>#VALUE!</v>
      </c>
      <c r="S224" s="4" t="e">
        <f>FIND("open_in_new",P224)+LEN("open_in_new")</f>
        <v>#VALUE!</v>
      </c>
      <c r="T224" s="4" t="e">
        <f>FIND("-",P224,S224)</f>
        <v>#VALUE!</v>
      </c>
      <c r="U224" s="4" t="e">
        <f>CLEAN(SUBSTITUTE(MID(P224,S224,T224-S224)," ",""))</f>
        <v>#VALUE!</v>
      </c>
      <c r="V224" s="4" t="e">
        <f>RIGHT(CLEAN(SUBSTITUTE(P224," ","")),10)</f>
        <v>#VALUE!</v>
      </c>
      <c r="W224" s="4" t="e">
        <f>FIND("Status",A224,K224)+LEN("Status")</f>
        <v>#VALUE!</v>
      </c>
      <c r="X224" s="4" t="e">
        <f>FIND("Application Data 
Documents &amp; Transactions",A224)</f>
        <v>#VALUE!</v>
      </c>
      <c r="Y224" s="4" t="e">
        <f>MID(A224,W224,(X224-11)-W224)</f>
        <v>#VALUE!</v>
      </c>
      <c r="Z224" s="4" t="e">
        <f t="shared" si="50"/>
        <v>#VALUE!</v>
      </c>
      <c r="AA224" s="4" t="e">
        <f>FIND("Earliest publication #",A224)+LEN("Earliest publication #
")</f>
        <v>#VALUE!</v>
      </c>
      <c r="AB224" s="4" t="e">
        <f>FIND("Earliest publication date",A224,AA224)</f>
        <v>#VALUE!</v>
      </c>
      <c r="AC224" s="4" t="e">
        <f>CLEAN(TRIM(MID(A224,AA224,AB224-AA224)))</f>
        <v>#VALUE!</v>
      </c>
      <c r="AD224" s="4" t="e">
        <f t="shared" si="51"/>
        <v>#VALUE!</v>
      </c>
      <c r="AE224" s="4" t="e">
        <f>FIND("Earliest publication date",A224,AA224)+LEN("Earliest publication date")</f>
        <v>#VALUE!</v>
      </c>
      <c r="AF224" s="4" t="e">
        <f>FIND("Assignee for publication",A224)</f>
        <v>#VALUE!</v>
      </c>
      <c r="AG224" s="4" t="e">
        <f>CLEAN(SUBSTITUTE(MID(A224,AE224,AF224-AE224)," ",""))</f>
        <v>#VALUE!</v>
      </c>
      <c r="AH224" s="4" t="e">
        <f>FIND("Entity status",A224)+LEN("Entity status")</f>
        <v>#VALUE!</v>
      </c>
      <c r="AI224" s="4" t="e">
        <f>FIND("Earliest publication #",A224,AH224)</f>
        <v>#VALUE!</v>
      </c>
      <c r="AJ224" s="4" t="e">
        <f>CLEAN(TRIM(MID(A224,AH224,AI224-AH224)))</f>
        <v>#VALUE!</v>
      </c>
      <c r="AK224" s="4" t="e">
        <f>FIND("Applicants",A224)+LEN("Applicants")</f>
        <v>#VALUE!</v>
      </c>
      <c r="AL224" s="4" t="e">
        <f>FIND("United States Patent and Trademark Office 
United States Patent and Trademark Office 
 Browse By Topic",A224,AK224)</f>
        <v>#VALUE!</v>
      </c>
      <c r="AM224" s="4" t="e">
        <f>TRIM(CLEAN(MID(A224,AK224,AL224-AK224)))</f>
        <v>#VALUE!</v>
      </c>
      <c r="AN224" s="4" t="e">
        <f>FIND("Assignee for publication",A224)+LEN("Assignee for publication")</f>
        <v>#VALUE!</v>
      </c>
      <c r="AO224" s="4" t="e">
        <f>FIND("Confirmation #",A224,AN224)</f>
        <v>#VALUE!</v>
      </c>
      <c r="AP224" s="4" t="e">
        <f>MID(A224,AN224,AO224-AN224)</f>
        <v>#VALUE!</v>
      </c>
      <c r="AQ224" s="4" t="e">
        <f>FIND("Inventors",A224)+LEN("Inventors")</f>
        <v>#VALUE!</v>
      </c>
      <c r="AR224" s="4" t="e">
        <f>FIND("Applicants",A224,AQ224)</f>
        <v>#VALUE!</v>
      </c>
      <c r="AS224" s="4" t="e">
        <f>FIND("Show all inventors",A224)</f>
        <v>#VALUE!</v>
      </c>
      <c r="AT224" s="4" t="str">
        <f>IFERROR(MID(A224,AS224,24),"")</f>
        <v/>
      </c>
      <c r="AU224" s="7" t="e">
        <f>CLEAN(TRIM(MID(A224,AQ224,AR224-AQ224)))</f>
        <v>#VALUE!</v>
      </c>
      <c r="BJ224" s="4">
        <f t="shared" si="54"/>
        <v>0</v>
      </c>
      <c r="BK224" s="4" t="str">
        <f t="shared" si="55"/>
        <v/>
      </c>
      <c r="BL224" s="4" t="e">
        <f t="shared" si="56"/>
        <v>#VALUE!</v>
      </c>
      <c r="BM224" s="4" t="e">
        <f t="shared" si="57"/>
        <v>#VALUE!</v>
      </c>
      <c r="BN224" s="7" t="e">
        <f t="shared" si="58"/>
        <v>#VALUE!</v>
      </c>
      <c r="BO224" s="4" t="e">
        <f t="shared" si="59"/>
        <v>#VALUE!</v>
      </c>
      <c r="BP224" s="4" t="e">
        <f t="shared" si="60"/>
        <v>#VALUE!</v>
      </c>
      <c r="BQ224" s="7" t="e">
        <f t="shared" si="61"/>
        <v>#VALUE!</v>
      </c>
    </row>
    <row r="225" spans="1:69" ht="15" customHeight="1" x14ac:dyDescent="0.3">
      <c r="A225" s="5"/>
      <c r="B225" s="5"/>
      <c r="C225" s="5"/>
      <c r="D225" s="5"/>
      <c r="F225" s="6" t="s">
        <v>17</v>
      </c>
      <c r="G225" s="4" t="e">
        <f t="shared" si="62"/>
        <v>#VALUE!</v>
      </c>
      <c r="H225" s="4" t="e">
        <f t="shared" si="63"/>
        <v>#VALUE!</v>
      </c>
      <c r="I225" s="4" t="str">
        <f t="shared" si="52"/>
        <v/>
      </c>
      <c r="J225" s="4" t="e">
        <f>CLEAN(SUBSTITUTE(MID(A225,G225,H225-G225)," ",""))</f>
        <v>#VALUE!</v>
      </c>
      <c r="K225" s="4" t="e">
        <f>FIND("Filing or 371 (c) date",A225)+LEN("Filing or 371 (c) date")</f>
        <v>#VALUE!</v>
      </c>
      <c r="L225" s="4" t="e">
        <f>FIND("Status",A225,K225)</f>
        <v>#VALUE!</v>
      </c>
      <c r="M225" s="4" t="e">
        <f>TRIM(CLEAN(MID(A225,K225,L225-K225)))</f>
        <v>#VALUE!</v>
      </c>
      <c r="N225" s="4" t="e">
        <f>FIND("Patent #",A225)+LEN("Patent #")</f>
        <v>#VALUE!</v>
      </c>
      <c r="O225" s="4" t="e">
        <f>FIND("Filing or 371 (c) date",A225)</f>
        <v>#VALUE!</v>
      </c>
      <c r="P225" s="4" t="e">
        <f>MID(A225,N225,O225-N225)</f>
        <v>#VALUE!</v>
      </c>
      <c r="Q225" s="4" t="e">
        <f t="shared" si="53"/>
        <v>#VALUE!</v>
      </c>
      <c r="R225" s="4" t="e">
        <f>CLEAN(SUBSTITUTE(MID(P225,1,FIND("open",P225)-1)," ",""))</f>
        <v>#VALUE!</v>
      </c>
      <c r="S225" s="4" t="e">
        <f>FIND("open_in_new",P225)+LEN("open_in_new")</f>
        <v>#VALUE!</v>
      </c>
      <c r="T225" s="4" t="e">
        <f>FIND("-",P225,S225)</f>
        <v>#VALUE!</v>
      </c>
      <c r="U225" s="4" t="e">
        <f>CLEAN(SUBSTITUTE(MID(P225,S225,T225-S225)," ",""))</f>
        <v>#VALUE!</v>
      </c>
      <c r="V225" s="4" t="e">
        <f>RIGHT(CLEAN(SUBSTITUTE(P225," ","")),10)</f>
        <v>#VALUE!</v>
      </c>
      <c r="W225" s="4" t="e">
        <f>FIND("Status",A225,K225)+LEN("Status")</f>
        <v>#VALUE!</v>
      </c>
      <c r="X225" s="4" t="e">
        <f>FIND("Application Data 
Documents &amp; Transactions",A225)</f>
        <v>#VALUE!</v>
      </c>
      <c r="Y225" s="4" t="e">
        <f>MID(A225,W225,(X225-11)-W225)</f>
        <v>#VALUE!</v>
      </c>
      <c r="Z225" s="4" t="e">
        <f t="shared" si="50"/>
        <v>#VALUE!</v>
      </c>
      <c r="AA225" s="4" t="e">
        <f>FIND("Earliest publication #",A225)+LEN("Earliest publication #
")</f>
        <v>#VALUE!</v>
      </c>
      <c r="AB225" s="4" t="e">
        <f>FIND("Earliest publication date",A225,AA225)</f>
        <v>#VALUE!</v>
      </c>
      <c r="AC225" s="4" t="e">
        <f>CLEAN(TRIM(MID(A225,AA225,AB225-AA225)))</f>
        <v>#VALUE!</v>
      </c>
      <c r="AD225" s="4" t="e">
        <f t="shared" si="51"/>
        <v>#VALUE!</v>
      </c>
      <c r="AE225" s="4" t="e">
        <f>FIND("Earliest publication date",A225,AA225)+LEN("Earliest publication date")</f>
        <v>#VALUE!</v>
      </c>
      <c r="AF225" s="4" t="e">
        <f>FIND("Assignee for publication",A225)</f>
        <v>#VALUE!</v>
      </c>
      <c r="AG225" s="4" t="e">
        <f>CLEAN(SUBSTITUTE(MID(A225,AE225,AF225-AE225)," ",""))</f>
        <v>#VALUE!</v>
      </c>
      <c r="AH225" s="4" t="e">
        <f>FIND("Entity status",A225)+LEN("Entity status")</f>
        <v>#VALUE!</v>
      </c>
      <c r="AI225" s="4" t="e">
        <f>FIND("Earliest publication #",A225,AH225)</f>
        <v>#VALUE!</v>
      </c>
      <c r="AJ225" s="4" t="e">
        <f>CLEAN(TRIM(MID(A225,AH225,AI225-AH225)))</f>
        <v>#VALUE!</v>
      </c>
      <c r="AK225" s="4" t="e">
        <f>FIND("Applicants",A225)+LEN("Applicants")</f>
        <v>#VALUE!</v>
      </c>
      <c r="AL225" s="4" t="e">
        <f>FIND("United States Patent and Trademark Office 
United States Patent and Trademark Office 
 Browse By Topic",A225,AK225)</f>
        <v>#VALUE!</v>
      </c>
      <c r="AM225" s="4" t="e">
        <f>TRIM(CLEAN(MID(A225,AK225,AL225-AK225)))</f>
        <v>#VALUE!</v>
      </c>
      <c r="AN225" s="4" t="e">
        <f>FIND("Assignee for publication",A225)+LEN("Assignee for publication")</f>
        <v>#VALUE!</v>
      </c>
      <c r="AO225" s="4" t="e">
        <f>FIND("Confirmation #",A225,AN225)</f>
        <v>#VALUE!</v>
      </c>
      <c r="AP225" s="4" t="e">
        <f>MID(A225,AN225,AO225-AN225)</f>
        <v>#VALUE!</v>
      </c>
      <c r="AQ225" s="4" t="e">
        <f>FIND("Inventors",A225)+LEN("Inventors")</f>
        <v>#VALUE!</v>
      </c>
      <c r="AR225" s="4" t="e">
        <f>FIND("Applicants",A225,AQ225)</f>
        <v>#VALUE!</v>
      </c>
      <c r="AS225" s="4" t="e">
        <f>FIND("Show all inventors",A225)</f>
        <v>#VALUE!</v>
      </c>
      <c r="AT225" s="4" t="str">
        <f>IFERROR(MID(A225,AS225,24),"")</f>
        <v/>
      </c>
      <c r="AU225" s="7" t="e">
        <f>CLEAN(TRIM(MID(A225,AQ225,AR225-AQ225)))</f>
        <v>#VALUE!</v>
      </c>
      <c r="BJ225" s="4">
        <f t="shared" si="54"/>
        <v>0</v>
      </c>
      <c r="BK225" s="4" t="str">
        <f t="shared" si="55"/>
        <v/>
      </c>
      <c r="BL225" s="4" t="e">
        <f t="shared" si="56"/>
        <v>#VALUE!</v>
      </c>
      <c r="BM225" s="4" t="e">
        <f t="shared" si="57"/>
        <v>#VALUE!</v>
      </c>
      <c r="BN225" s="7" t="e">
        <f t="shared" si="58"/>
        <v>#VALUE!</v>
      </c>
      <c r="BO225" s="4" t="e">
        <f t="shared" si="59"/>
        <v>#VALUE!</v>
      </c>
      <c r="BP225" s="4" t="e">
        <f t="shared" si="60"/>
        <v>#VALUE!</v>
      </c>
      <c r="BQ225" s="7" t="e">
        <f t="shared" si="61"/>
        <v>#VALUE!</v>
      </c>
    </row>
    <row r="226" spans="1:69" ht="15" customHeight="1" x14ac:dyDescent="0.3">
      <c r="A226" s="5"/>
      <c r="B226" s="5"/>
      <c r="C226" s="5"/>
      <c r="D226" s="5"/>
      <c r="F226" s="6" t="s">
        <v>17</v>
      </c>
      <c r="G226" s="4" t="e">
        <f t="shared" si="62"/>
        <v>#VALUE!</v>
      </c>
      <c r="H226" s="4" t="e">
        <f t="shared" si="63"/>
        <v>#VALUE!</v>
      </c>
      <c r="I226" s="4" t="str">
        <f t="shared" si="52"/>
        <v/>
      </c>
      <c r="J226" s="4" t="e">
        <f>CLEAN(SUBSTITUTE(MID(A226,G226,H226-G226)," ",""))</f>
        <v>#VALUE!</v>
      </c>
      <c r="K226" s="4" t="e">
        <f>FIND("Filing or 371 (c) date",A226)+LEN("Filing or 371 (c) date")</f>
        <v>#VALUE!</v>
      </c>
      <c r="L226" s="4" t="e">
        <f>FIND("Status",A226,K226)</f>
        <v>#VALUE!</v>
      </c>
      <c r="M226" s="4" t="e">
        <f>TRIM(CLEAN(MID(A226,K226,L226-K226)))</f>
        <v>#VALUE!</v>
      </c>
      <c r="N226" s="4" t="e">
        <f>FIND("Patent #",A226)+LEN("Patent #")</f>
        <v>#VALUE!</v>
      </c>
      <c r="O226" s="4" t="e">
        <f>FIND("Filing or 371 (c) date",A226)</f>
        <v>#VALUE!</v>
      </c>
      <c r="P226" s="4" t="e">
        <f>MID(A226,N226,O226-N226)</f>
        <v>#VALUE!</v>
      </c>
      <c r="Q226" s="4" t="e">
        <f t="shared" si="53"/>
        <v>#VALUE!</v>
      </c>
      <c r="R226" s="4" t="e">
        <f>CLEAN(SUBSTITUTE(MID(P226,1,FIND("open",P226)-1)," ",""))</f>
        <v>#VALUE!</v>
      </c>
      <c r="S226" s="4" t="e">
        <f>FIND("open_in_new",P226)+LEN("open_in_new")</f>
        <v>#VALUE!</v>
      </c>
      <c r="T226" s="4" t="e">
        <f>FIND("-",P226,S226)</f>
        <v>#VALUE!</v>
      </c>
      <c r="U226" s="4" t="e">
        <f>CLEAN(SUBSTITUTE(MID(P226,S226,T226-S226)," ",""))</f>
        <v>#VALUE!</v>
      </c>
      <c r="V226" s="4" t="e">
        <f>RIGHT(CLEAN(SUBSTITUTE(P226," ","")),10)</f>
        <v>#VALUE!</v>
      </c>
      <c r="W226" s="4" t="e">
        <f>FIND("Status",A226,K226)+LEN("Status")</f>
        <v>#VALUE!</v>
      </c>
      <c r="X226" s="4" t="e">
        <f>FIND("Application Data 
Documents &amp; Transactions",A226)</f>
        <v>#VALUE!</v>
      </c>
      <c r="Y226" s="4" t="e">
        <f>MID(A226,W226,(X226-11)-W226)</f>
        <v>#VALUE!</v>
      </c>
      <c r="Z226" s="4" t="e">
        <f t="shared" si="50"/>
        <v>#VALUE!</v>
      </c>
      <c r="AA226" s="4" t="e">
        <f>FIND("Earliest publication #",A226)+LEN("Earliest publication #
")</f>
        <v>#VALUE!</v>
      </c>
      <c r="AB226" s="4" t="e">
        <f>FIND("Earliest publication date",A226,AA226)</f>
        <v>#VALUE!</v>
      </c>
      <c r="AC226" s="4" t="e">
        <f>CLEAN(TRIM(MID(A226,AA226,AB226-AA226)))</f>
        <v>#VALUE!</v>
      </c>
      <c r="AD226" s="4" t="e">
        <f t="shared" si="51"/>
        <v>#VALUE!</v>
      </c>
      <c r="AE226" s="4" t="e">
        <f>FIND("Earliest publication date",A226,AA226)+LEN("Earliest publication date")</f>
        <v>#VALUE!</v>
      </c>
      <c r="AF226" s="4" t="e">
        <f>FIND("Assignee for publication",A226)</f>
        <v>#VALUE!</v>
      </c>
      <c r="AG226" s="4" t="e">
        <f>CLEAN(SUBSTITUTE(MID(A226,AE226,AF226-AE226)," ",""))</f>
        <v>#VALUE!</v>
      </c>
      <c r="AH226" s="4" t="e">
        <f>FIND("Entity status",A226)+LEN("Entity status")</f>
        <v>#VALUE!</v>
      </c>
      <c r="AI226" s="4" t="e">
        <f>FIND("Earliest publication #",A226,AH226)</f>
        <v>#VALUE!</v>
      </c>
      <c r="AJ226" s="4" t="e">
        <f>CLEAN(TRIM(MID(A226,AH226,AI226-AH226)))</f>
        <v>#VALUE!</v>
      </c>
      <c r="AK226" s="4" t="e">
        <f>FIND("Applicants",A226)+LEN("Applicants")</f>
        <v>#VALUE!</v>
      </c>
      <c r="AL226" s="4" t="e">
        <f>FIND("United States Patent and Trademark Office 
United States Patent and Trademark Office 
 Browse By Topic",A226,AK226)</f>
        <v>#VALUE!</v>
      </c>
      <c r="AM226" s="4" t="e">
        <f>TRIM(CLEAN(MID(A226,AK226,AL226-AK226)))</f>
        <v>#VALUE!</v>
      </c>
      <c r="AN226" s="4" t="e">
        <f>FIND("Assignee for publication",A226)+LEN("Assignee for publication")</f>
        <v>#VALUE!</v>
      </c>
      <c r="AO226" s="4" t="e">
        <f>FIND("Confirmation #",A226,AN226)</f>
        <v>#VALUE!</v>
      </c>
      <c r="AP226" s="4" t="e">
        <f>MID(A226,AN226,AO226-AN226)</f>
        <v>#VALUE!</v>
      </c>
      <c r="AQ226" s="4" t="e">
        <f>FIND("Inventors",A226)+LEN("Inventors")</f>
        <v>#VALUE!</v>
      </c>
      <c r="AR226" s="4" t="e">
        <f>FIND("Applicants",A226,AQ226)</f>
        <v>#VALUE!</v>
      </c>
      <c r="AS226" s="4" t="e">
        <f>FIND("Show all inventors",A226)</f>
        <v>#VALUE!</v>
      </c>
      <c r="AT226" s="4" t="str">
        <f>IFERROR(MID(A226,AS226,24),"")</f>
        <v/>
      </c>
      <c r="AU226" s="7" t="e">
        <f>CLEAN(TRIM(MID(A226,AQ226,AR226-AQ226)))</f>
        <v>#VALUE!</v>
      </c>
      <c r="BJ226" s="4">
        <f t="shared" si="54"/>
        <v>0</v>
      </c>
      <c r="BK226" s="4" t="str">
        <f t="shared" si="55"/>
        <v/>
      </c>
      <c r="BL226" s="4" t="e">
        <f t="shared" si="56"/>
        <v>#VALUE!</v>
      </c>
      <c r="BM226" s="4" t="e">
        <f t="shared" si="57"/>
        <v>#VALUE!</v>
      </c>
      <c r="BN226" s="7" t="e">
        <f t="shared" si="58"/>
        <v>#VALUE!</v>
      </c>
      <c r="BO226" s="4" t="e">
        <f t="shared" si="59"/>
        <v>#VALUE!</v>
      </c>
      <c r="BP226" s="4" t="e">
        <f t="shared" si="60"/>
        <v>#VALUE!</v>
      </c>
      <c r="BQ226" s="7" t="e">
        <f t="shared" si="61"/>
        <v>#VALUE!</v>
      </c>
    </row>
    <row r="227" spans="1:69" ht="15" customHeight="1" x14ac:dyDescent="0.3">
      <c r="A227" s="5"/>
      <c r="B227" s="5"/>
      <c r="C227" s="5"/>
      <c r="D227" s="5"/>
      <c r="F227" s="6" t="s">
        <v>17</v>
      </c>
      <c r="G227" s="4" t="e">
        <f t="shared" si="62"/>
        <v>#VALUE!</v>
      </c>
      <c r="H227" s="4" t="e">
        <f t="shared" si="63"/>
        <v>#VALUE!</v>
      </c>
      <c r="I227" s="4" t="str">
        <f t="shared" si="52"/>
        <v/>
      </c>
      <c r="J227" s="4" t="e">
        <f>CLEAN(SUBSTITUTE(MID(A227,G227,H227-G227)," ",""))</f>
        <v>#VALUE!</v>
      </c>
      <c r="K227" s="4" t="e">
        <f>FIND("Filing or 371 (c) date",A227)+LEN("Filing or 371 (c) date")</f>
        <v>#VALUE!</v>
      </c>
      <c r="L227" s="4" t="e">
        <f>FIND("Status",A227,K227)</f>
        <v>#VALUE!</v>
      </c>
      <c r="M227" s="4" t="e">
        <f>TRIM(CLEAN(MID(A227,K227,L227-K227)))</f>
        <v>#VALUE!</v>
      </c>
      <c r="N227" s="4" t="e">
        <f>FIND("Patent #",A227)+LEN("Patent #")</f>
        <v>#VALUE!</v>
      </c>
      <c r="O227" s="4" t="e">
        <f>FIND("Filing or 371 (c) date",A227)</f>
        <v>#VALUE!</v>
      </c>
      <c r="P227" s="4" t="e">
        <f>MID(A227,N227,O227-N227)</f>
        <v>#VALUE!</v>
      </c>
      <c r="Q227" s="4" t="e">
        <f t="shared" si="53"/>
        <v>#VALUE!</v>
      </c>
      <c r="R227" s="4" t="e">
        <f>CLEAN(SUBSTITUTE(MID(P227,1,FIND("open",P227)-1)," ",""))</f>
        <v>#VALUE!</v>
      </c>
      <c r="S227" s="4" t="e">
        <f>FIND("open_in_new",P227)+LEN("open_in_new")</f>
        <v>#VALUE!</v>
      </c>
      <c r="T227" s="4" t="e">
        <f>FIND("-",P227,S227)</f>
        <v>#VALUE!</v>
      </c>
      <c r="U227" s="4" t="e">
        <f>CLEAN(SUBSTITUTE(MID(P227,S227,T227-S227)," ",""))</f>
        <v>#VALUE!</v>
      </c>
      <c r="V227" s="4" t="e">
        <f>RIGHT(CLEAN(SUBSTITUTE(P227," ","")),10)</f>
        <v>#VALUE!</v>
      </c>
      <c r="W227" s="4" t="e">
        <f>FIND("Status",A227,K227)+LEN("Status")</f>
        <v>#VALUE!</v>
      </c>
      <c r="X227" s="4" t="e">
        <f>FIND("Application Data 
Documents &amp; Transactions",A227)</f>
        <v>#VALUE!</v>
      </c>
      <c r="Y227" s="4" t="e">
        <f>MID(A227,W227,(X227-11)-W227)</f>
        <v>#VALUE!</v>
      </c>
      <c r="Z227" s="4" t="e">
        <f t="shared" si="50"/>
        <v>#VALUE!</v>
      </c>
      <c r="AA227" s="4" t="e">
        <f>FIND("Earliest publication #",A227)+LEN("Earliest publication #
")</f>
        <v>#VALUE!</v>
      </c>
      <c r="AB227" s="4" t="e">
        <f>FIND("Earliest publication date",A227,AA227)</f>
        <v>#VALUE!</v>
      </c>
      <c r="AC227" s="4" t="e">
        <f>CLEAN(TRIM(MID(A227,AA227,AB227-AA227)))</f>
        <v>#VALUE!</v>
      </c>
      <c r="AD227" s="4" t="e">
        <f t="shared" si="51"/>
        <v>#VALUE!</v>
      </c>
      <c r="AE227" s="4" t="e">
        <f>FIND("Earliest publication date",A227,AA227)+LEN("Earliest publication date")</f>
        <v>#VALUE!</v>
      </c>
      <c r="AF227" s="4" t="e">
        <f>FIND("Assignee for publication",A227)</f>
        <v>#VALUE!</v>
      </c>
      <c r="AG227" s="4" t="e">
        <f>CLEAN(SUBSTITUTE(MID(A227,AE227,AF227-AE227)," ",""))</f>
        <v>#VALUE!</v>
      </c>
      <c r="AH227" s="4" t="e">
        <f>FIND("Entity status",A227)+LEN("Entity status")</f>
        <v>#VALUE!</v>
      </c>
      <c r="AI227" s="4" t="e">
        <f>FIND("Earliest publication #",A227,AH227)</f>
        <v>#VALUE!</v>
      </c>
      <c r="AJ227" s="4" t="e">
        <f>CLEAN(TRIM(MID(A227,AH227,AI227-AH227)))</f>
        <v>#VALUE!</v>
      </c>
      <c r="AK227" s="4" t="e">
        <f>FIND("Applicants",A227)+LEN("Applicants")</f>
        <v>#VALUE!</v>
      </c>
      <c r="AL227" s="4" t="e">
        <f>FIND("United States Patent and Trademark Office 
United States Patent and Trademark Office 
 Browse By Topic",A227,AK227)</f>
        <v>#VALUE!</v>
      </c>
      <c r="AM227" s="4" t="e">
        <f>TRIM(CLEAN(MID(A227,AK227,AL227-AK227)))</f>
        <v>#VALUE!</v>
      </c>
      <c r="AN227" s="4" t="e">
        <f>FIND("Assignee for publication",A227)+LEN("Assignee for publication")</f>
        <v>#VALUE!</v>
      </c>
      <c r="AO227" s="4" t="e">
        <f>FIND("Confirmation #",A227,AN227)</f>
        <v>#VALUE!</v>
      </c>
      <c r="AP227" s="4" t="e">
        <f>MID(A227,AN227,AO227-AN227)</f>
        <v>#VALUE!</v>
      </c>
      <c r="AQ227" s="4" t="e">
        <f>FIND("Inventors",A227)+LEN("Inventors")</f>
        <v>#VALUE!</v>
      </c>
      <c r="AR227" s="4" t="e">
        <f>FIND("Applicants",A227,AQ227)</f>
        <v>#VALUE!</v>
      </c>
      <c r="AS227" s="4" t="e">
        <f>FIND("Show all inventors",A227)</f>
        <v>#VALUE!</v>
      </c>
      <c r="AT227" s="4" t="str">
        <f>IFERROR(MID(A227,AS227,24),"")</f>
        <v/>
      </c>
      <c r="AU227" s="7" t="e">
        <f>CLEAN(TRIM(MID(A227,AQ227,AR227-AQ227)))</f>
        <v>#VALUE!</v>
      </c>
      <c r="BJ227" s="4">
        <f t="shared" si="54"/>
        <v>0</v>
      </c>
      <c r="BK227" s="4" t="str">
        <f t="shared" si="55"/>
        <v/>
      </c>
      <c r="BL227" s="4" t="e">
        <f t="shared" si="56"/>
        <v>#VALUE!</v>
      </c>
      <c r="BM227" s="4" t="e">
        <f t="shared" si="57"/>
        <v>#VALUE!</v>
      </c>
      <c r="BN227" s="7" t="e">
        <f t="shared" si="58"/>
        <v>#VALUE!</v>
      </c>
      <c r="BO227" s="4" t="e">
        <f t="shared" si="59"/>
        <v>#VALUE!</v>
      </c>
      <c r="BP227" s="4" t="e">
        <f t="shared" si="60"/>
        <v>#VALUE!</v>
      </c>
      <c r="BQ227" s="7" t="e">
        <f t="shared" si="61"/>
        <v>#VALUE!</v>
      </c>
    </row>
    <row r="228" spans="1:69" ht="15" customHeight="1" x14ac:dyDescent="0.3">
      <c r="A228" s="5"/>
      <c r="B228" s="5"/>
      <c r="C228" s="5"/>
      <c r="D228" s="5"/>
      <c r="F228" s="6" t="s">
        <v>17</v>
      </c>
      <c r="G228" s="4" t="e">
        <f t="shared" si="62"/>
        <v>#VALUE!</v>
      </c>
      <c r="H228" s="4" t="e">
        <f t="shared" si="63"/>
        <v>#VALUE!</v>
      </c>
      <c r="I228" s="4" t="str">
        <f t="shared" si="52"/>
        <v/>
      </c>
      <c r="J228" s="4" t="e">
        <f>CLEAN(SUBSTITUTE(MID(A228,G228,H228-G228)," ",""))</f>
        <v>#VALUE!</v>
      </c>
      <c r="K228" s="4" t="e">
        <f>FIND("Filing or 371 (c) date",A228)+LEN("Filing or 371 (c) date")</f>
        <v>#VALUE!</v>
      </c>
      <c r="L228" s="4" t="e">
        <f>FIND("Status",A228,K228)</f>
        <v>#VALUE!</v>
      </c>
      <c r="M228" s="4" t="e">
        <f>TRIM(CLEAN(MID(A228,K228,L228-K228)))</f>
        <v>#VALUE!</v>
      </c>
      <c r="N228" s="4" t="e">
        <f>FIND("Patent #",A228)+LEN("Patent #")</f>
        <v>#VALUE!</v>
      </c>
      <c r="O228" s="4" t="e">
        <f>FIND("Filing or 371 (c) date",A228)</f>
        <v>#VALUE!</v>
      </c>
      <c r="P228" s="4" t="e">
        <f>MID(A228,N228,O228-N228)</f>
        <v>#VALUE!</v>
      </c>
      <c r="Q228" s="4" t="e">
        <f t="shared" si="53"/>
        <v>#VALUE!</v>
      </c>
      <c r="R228" s="4" t="e">
        <f>CLEAN(SUBSTITUTE(MID(P228,1,FIND("open",P228)-1)," ",""))</f>
        <v>#VALUE!</v>
      </c>
      <c r="S228" s="4" t="e">
        <f>FIND("open_in_new",P228)+LEN("open_in_new")</f>
        <v>#VALUE!</v>
      </c>
      <c r="T228" s="4" t="e">
        <f>FIND("-",P228,S228)</f>
        <v>#VALUE!</v>
      </c>
      <c r="U228" s="4" t="e">
        <f>CLEAN(SUBSTITUTE(MID(P228,S228,T228-S228)," ",""))</f>
        <v>#VALUE!</v>
      </c>
      <c r="V228" s="4" t="e">
        <f>RIGHT(CLEAN(SUBSTITUTE(P228," ","")),10)</f>
        <v>#VALUE!</v>
      </c>
      <c r="W228" s="4" t="e">
        <f>FIND("Status",A228,K228)+LEN("Status")</f>
        <v>#VALUE!</v>
      </c>
      <c r="X228" s="4" t="e">
        <f>FIND("Application Data 
Documents &amp; Transactions",A228)</f>
        <v>#VALUE!</v>
      </c>
      <c r="Y228" s="4" t="e">
        <f>MID(A228,W228,(X228-11)-W228)</f>
        <v>#VALUE!</v>
      </c>
      <c r="Z228" s="4" t="e">
        <f t="shared" si="50"/>
        <v>#VALUE!</v>
      </c>
      <c r="AA228" s="4" t="e">
        <f>FIND("Earliest publication #",A228)+LEN("Earliest publication #
")</f>
        <v>#VALUE!</v>
      </c>
      <c r="AB228" s="4" t="e">
        <f>FIND("Earliest publication date",A228,AA228)</f>
        <v>#VALUE!</v>
      </c>
      <c r="AC228" s="4" t="e">
        <f>CLEAN(TRIM(MID(A228,AA228,AB228-AA228)))</f>
        <v>#VALUE!</v>
      </c>
      <c r="AD228" s="4" t="e">
        <f t="shared" si="51"/>
        <v>#VALUE!</v>
      </c>
      <c r="AE228" s="4" t="e">
        <f>FIND("Earliest publication date",A228,AA228)+LEN("Earliest publication date")</f>
        <v>#VALUE!</v>
      </c>
      <c r="AF228" s="4" t="e">
        <f>FIND("Assignee for publication",A228)</f>
        <v>#VALUE!</v>
      </c>
      <c r="AG228" s="4" t="e">
        <f>CLEAN(SUBSTITUTE(MID(A228,AE228,AF228-AE228)," ",""))</f>
        <v>#VALUE!</v>
      </c>
      <c r="AH228" s="4" t="e">
        <f>FIND("Entity status",A228)+LEN("Entity status")</f>
        <v>#VALUE!</v>
      </c>
      <c r="AI228" s="4" t="e">
        <f>FIND("Earliest publication #",A228,AH228)</f>
        <v>#VALUE!</v>
      </c>
      <c r="AJ228" s="4" t="e">
        <f>CLEAN(TRIM(MID(A228,AH228,AI228-AH228)))</f>
        <v>#VALUE!</v>
      </c>
      <c r="AK228" s="4" t="e">
        <f>FIND("Applicants",A228)+LEN("Applicants")</f>
        <v>#VALUE!</v>
      </c>
      <c r="AL228" s="4" t="e">
        <f>FIND("United States Patent and Trademark Office 
United States Patent and Trademark Office 
 Browse By Topic",A228,AK228)</f>
        <v>#VALUE!</v>
      </c>
      <c r="AM228" s="4" t="e">
        <f>TRIM(CLEAN(MID(A228,AK228,AL228-AK228)))</f>
        <v>#VALUE!</v>
      </c>
      <c r="AN228" s="4" t="e">
        <f>FIND("Assignee for publication",A228)+LEN("Assignee for publication")</f>
        <v>#VALUE!</v>
      </c>
      <c r="AO228" s="4" t="e">
        <f>FIND("Confirmation #",A228,AN228)</f>
        <v>#VALUE!</v>
      </c>
      <c r="AP228" s="4" t="e">
        <f>MID(A228,AN228,AO228-AN228)</f>
        <v>#VALUE!</v>
      </c>
      <c r="AQ228" s="4" t="e">
        <f>FIND("Inventors",A228)+LEN("Inventors")</f>
        <v>#VALUE!</v>
      </c>
      <c r="AR228" s="4" t="e">
        <f>FIND("Applicants",A228,AQ228)</f>
        <v>#VALUE!</v>
      </c>
      <c r="AS228" s="4" t="e">
        <f>FIND("Show all inventors",A228)</f>
        <v>#VALUE!</v>
      </c>
      <c r="AT228" s="4" t="str">
        <f>IFERROR(MID(A228,AS228,24),"")</f>
        <v/>
      </c>
      <c r="AU228" s="7" t="e">
        <f>CLEAN(TRIM(MID(A228,AQ228,AR228-AQ228)))</f>
        <v>#VALUE!</v>
      </c>
      <c r="BJ228" s="4">
        <f t="shared" si="54"/>
        <v>0</v>
      </c>
      <c r="BK228" s="4" t="str">
        <f t="shared" si="55"/>
        <v/>
      </c>
      <c r="BL228" s="4" t="e">
        <f t="shared" si="56"/>
        <v>#VALUE!</v>
      </c>
      <c r="BM228" s="4" t="e">
        <f t="shared" si="57"/>
        <v>#VALUE!</v>
      </c>
      <c r="BN228" s="7" t="e">
        <f t="shared" si="58"/>
        <v>#VALUE!</v>
      </c>
      <c r="BO228" s="4" t="e">
        <f t="shared" si="59"/>
        <v>#VALUE!</v>
      </c>
      <c r="BP228" s="4" t="e">
        <f t="shared" si="60"/>
        <v>#VALUE!</v>
      </c>
      <c r="BQ228" s="7" t="e">
        <f t="shared" si="61"/>
        <v>#VALUE!</v>
      </c>
    </row>
    <row r="229" spans="1:69" ht="15" customHeight="1" x14ac:dyDescent="0.3">
      <c r="A229" s="5"/>
      <c r="B229" s="5"/>
      <c r="C229" s="5"/>
      <c r="D229" s="5"/>
      <c r="F229" s="6" t="s">
        <v>17</v>
      </c>
      <c r="G229" s="4" t="e">
        <f t="shared" si="62"/>
        <v>#VALUE!</v>
      </c>
      <c r="H229" s="4" t="e">
        <f t="shared" si="63"/>
        <v>#VALUE!</v>
      </c>
      <c r="I229" s="4" t="str">
        <f t="shared" si="52"/>
        <v/>
      </c>
      <c r="J229" s="4" t="e">
        <f>CLEAN(SUBSTITUTE(MID(A229,G229,H229-G229)," ",""))</f>
        <v>#VALUE!</v>
      </c>
      <c r="K229" s="4" t="e">
        <f>FIND("Filing or 371 (c) date",A229)+LEN("Filing or 371 (c) date")</f>
        <v>#VALUE!</v>
      </c>
      <c r="L229" s="4" t="e">
        <f>FIND("Status",A229,K229)</f>
        <v>#VALUE!</v>
      </c>
      <c r="M229" s="4" t="e">
        <f>TRIM(CLEAN(MID(A229,K229,L229-K229)))</f>
        <v>#VALUE!</v>
      </c>
      <c r="N229" s="4" t="e">
        <f>FIND("Patent #",A229)+LEN("Patent #")</f>
        <v>#VALUE!</v>
      </c>
      <c r="O229" s="4" t="e">
        <f>FIND("Filing or 371 (c) date",A229)</f>
        <v>#VALUE!</v>
      </c>
      <c r="P229" s="4" t="e">
        <f>MID(A229,N229,O229-N229)</f>
        <v>#VALUE!</v>
      </c>
      <c r="Q229" s="4" t="e">
        <f t="shared" si="53"/>
        <v>#VALUE!</v>
      </c>
      <c r="R229" s="4" t="e">
        <f>CLEAN(SUBSTITUTE(MID(P229,1,FIND("open",P229)-1)," ",""))</f>
        <v>#VALUE!</v>
      </c>
      <c r="S229" s="4" t="e">
        <f>FIND("open_in_new",P229)+LEN("open_in_new")</f>
        <v>#VALUE!</v>
      </c>
      <c r="T229" s="4" t="e">
        <f>FIND("-",P229,S229)</f>
        <v>#VALUE!</v>
      </c>
      <c r="U229" s="4" t="e">
        <f>CLEAN(SUBSTITUTE(MID(P229,S229,T229-S229)," ",""))</f>
        <v>#VALUE!</v>
      </c>
      <c r="V229" s="4" t="e">
        <f>RIGHT(CLEAN(SUBSTITUTE(P229," ","")),10)</f>
        <v>#VALUE!</v>
      </c>
      <c r="W229" s="4" t="e">
        <f>FIND("Status",A229,K229)+LEN("Status")</f>
        <v>#VALUE!</v>
      </c>
      <c r="X229" s="4" t="e">
        <f>FIND("Application Data 
Documents &amp; Transactions",A229)</f>
        <v>#VALUE!</v>
      </c>
      <c r="Y229" s="4" t="e">
        <f>MID(A229,W229,(X229-11)-W229)</f>
        <v>#VALUE!</v>
      </c>
      <c r="Z229" s="4" t="e">
        <f t="shared" si="50"/>
        <v>#VALUE!</v>
      </c>
      <c r="AA229" s="4" t="e">
        <f>FIND("Earliest publication #",A229)+LEN("Earliest publication #
")</f>
        <v>#VALUE!</v>
      </c>
      <c r="AB229" s="4" t="e">
        <f>FIND("Earliest publication date",A229,AA229)</f>
        <v>#VALUE!</v>
      </c>
      <c r="AC229" s="4" t="e">
        <f>CLEAN(TRIM(MID(A229,AA229,AB229-AA229)))</f>
        <v>#VALUE!</v>
      </c>
      <c r="AD229" s="4" t="e">
        <f t="shared" si="51"/>
        <v>#VALUE!</v>
      </c>
      <c r="AE229" s="4" t="e">
        <f>FIND("Earliest publication date",A229,AA229)+LEN("Earliest publication date")</f>
        <v>#VALUE!</v>
      </c>
      <c r="AF229" s="4" t="e">
        <f>FIND("Assignee for publication",A229)</f>
        <v>#VALUE!</v>
      </c>
      <c r="AG229" s="4" t="e">
        <f>CLEAN(SUBSTITUTE(MID(A229,AE229,AF229-AE229)," ",""))</f>
        <v>#VALUE!</v>
      </c>
      <c r="AH229" s="4" t="e">
        <f>FIND("Entity status",A229)+LEN("Entity status")</f>
        <v>#VALUE!</v>
      </c>
      <c r="AI229" s="4" t="e">
        <f>FIND("Earliest publication #",A229,AH229)</f>
        <v>#VALUE!</v>
      </c>
      <c r="AJ229" s="4" t="e">
        <f>CLEAN(TRIM(MID(A229,AH229,AI229-AH229)))</f>
        <v>#VALUE!</v>
      </c>
      <c r="AK229" s="4" t="e">
        <f>FIND("Applicants",A229)+LEN("Applicants")</f>
        <v>#VALUE!</v>
      </c>
      <c r="AL229" s="4" t="e">
        <f>FIND("United States Patent and Trademark Office 
United States Patent and Trademark Office 
 Browse By Topic",A229,AK229)</f>
        <v>#VALUE!</v>
      </c>
      <c r="AM229" s="4" t="e">
        <f>TRIM(CLEAN(MID(A229,AK229,AL229-AK229)))</f>
        <v>#VALUE!</v>
      </c>
      <c r="AN229" s="4" t="e">
        <f>FIND("Assignee for publication",A229)+LEN("Assignee for publication")</f>
        <v>#VALUE!</v>
      </c>
      <c r="AO229" s="4" t="e">
        <f>FIND("Confirmation #",A229,AN229)</f>
        <v>#VALUE!</v>
      </c>
      <c r="AP229" s="4" t="e">
        <f>MID(A229,AN229,AO229-AN229)</f>
        <v>#VALUE!</v>
      </c>
      <c r="AQ229" s="4" t="e">
        <f>FIND("Inventors",A229)+LEN("Inventors")</f>
        <v>#VALUE!</v>
      </c>
      <c r="AR229" s="4" t="e">
        <f>FIND("Applicants",A229,AQ229)</f>
        <v>#VALUE!</v>
      </c>
      <c r="AS229" s="4" t="e">
        <f>FIND("Show all inventors",A229)</f>
        <v>#VALUE!</v>
      </c>
      <c r="AT229" s="4" t="str">
        <f>IFERROR(MID(A229,AS229,24),"")</f>
        <v/>
      </c>
      <c r="AU229" s="7" t="e">
        <f>CLEAN(TRIM(MID(A229,AQ229,AR229-AQ229)))</f>
        <v>#VALUE!</v>
      </c>
      <c r="BJ229" s="4">
        <f t="shared" si="54"/>
        <v>0</v>
      </c>
      <c r="BK229" s="4" t="str">
        <f t="shared" si="55"/>
        <v/>
      </c>
      <c r="BL229" s="4" t="e">
        <f t="shared" si="56"/>
        <v>#VALUE!</v>
      </c>
      <c r="BM229" s="4" t="e">
        <f t="shared" si="57"/>
        <v>#VALUE!</v>
      </c>
      <c r="BN229" s="7" t="e">
        <f t="shared" si="58"/>
        <v>#VALUE!</v>
      </c>
      <c r="BO229" s="4" t="e">
        <f t="shared" si="59"/>
        <v>#VALUE!</v>
      </c>
      <c r="BP229" s="4" t="e">
        <f t="shared" si="60"/>
        <v>#VALUE!</v>
      </c>
      <c r="BQ229" s="7" t="e">
        <f t="shared" si="61"/>
        <v>#VALUE!</v>
      </c>
    </row>
    <row r="230" spans="1:69" ht="15" customHeight="1" x14ac:dyDescent="0.3">
      <c r="A230" s="5"/>
      <c r="B230" s="5"/>
      <c r="C230" s="5"/>
      <c r="D230" s="5"/>
      <c r="F230" s="6" t="s">
        <v>17</v>
      </c>
      <c r="G230" s="4" t="e">
        <f t="shared" si="62"/>
        <v>#VALUE!</v>
      </c>
      <c r="H230" s="4" t="e">
        <f t="shared" si="63"/>
        <v>#VALUE!</v>
      </c>
      <c r="I230" s="4" t="str">
        <f t="shared" si="52"/>
        <v/>
      </c>
      <c r="J230" s="4" t="e">
        <f>CLEAN(SUBSTITUTE(MID(A230,G230,H230-G230)," ",""))</f>
        <v>#VALUE!</v>
      </c>
      <c r="K230" s="4" t="e">
        <f>FIND("Filing or 371 (c) date",A230)+LEN("Filing or 371 (c) date")</f>
        <v>#VALUE!</v>
      </c>
      <c r="L230" s="4" t="e">
        <f>FIND("Status",A230,K230)</f>
        <v>#VALUE!</v>
      </c>
      <c r="M230" s="4" t="e">
        <f>TRIM(CLEAN(MID(A230,K230,L230-K230)))</f>
        <v>#VALUE!</v>
      </c>
      <c r="N230" s="4" t="e">
        <f>FIND("Patent #",A230)+LEN("Patent #")</f>
        <v>#VALUE!</v>
      </c>
      <c r="O230" s="4" t="e">
        <f>FIND("Filing or 371 (c) date",A230)</f>
        <v>#VALUE!</v>
      </c>
      <c r="P230" s="4" t="e">
        <f>MID(A230,N230,O230-N230)</f>
        <v>#VALUE!</v>
      </c>
      <c r="Q230" s="4" t="e">
        <f t="shared" si="53"/>
        <v>#VALUE!</v>
      </c>
      <c r="R230" s="4" t="e">
        <f>CLEAN(SUBSTITUTE(MID(P230,1,FIND("open",P230)-1)," ",""))</f>
        <v>#VALUE!</v>
      </c>
      <c r="S230" s="4" t="e">
        <f>FIND("open_in_new",P230)+LEN("open_in_new")</f>
        <v>#VALUE!</v>
      </c>
      <c r="T230" s="4" t="e">
        <f>FIND("-",P230,S230)</f>
        <v>#VALUE!</v>
      </c>
      <c r="U230" s="4" t="e">
        <f>CLEAN(SUBSTITUTE(MID(P230,S230,T230-S230)," ",""))</f>
        <v>#VALUE!</v>
      </c>
      <c r="V230" s="4" t="e">
        <f>RIGHT(CLEAN(SUBSTITUTE(P230," ","")),10)</f>
        <v>#VALUE!</v>
      </c>
      <c r="W230" s="4" t="e">
        <f>FIND("Status",A230,K230)+LEN("Status")</f>
        <v>#VALUE!</v>
      </c>
      <c r="X230" s="4" t="e">
        <f>FIND("Application Data 
Documents &amp; Transactions",A230)</f>
        <v>#VALUE!</v>
      </c>
      <c r="Y230" s="4" t="e">
        <f>MID(A230,W230,(X230-11)-W230)</f>
        <v>#VALUE!</v>
      </c>
      <c r="Z230" s="4" t="e">
        <f t="shared" si="50"/>
        <v>#VALUE!</v>
      </c>
      <c r="AA230" s="4" t="e">
        <f>FIND("Earliest publication #",A230)+LEN("Earliest publication #
")</f>
        <v>#VALUE!</v>
      </c>
      <c r="AB230" s="4" t="e">
        <f>FIND("Earliest publication date",A230,AA230)</f>
        <v>#VALUE!</v>
      </c>
      <c r="AC230" s="4" t="e">
        <f>CLEAN(TRIM(MID(A230,AA230,AB230-AA230)))</f>
        <v>#VALUE!</v>
      </c>
      <c r="AD230" s="4" t="e">
        <f t="shared" si="51"/>
        <v>#VALUE!</v>
      </c>
      <c r="AE230" s="4" t="e">
        <f>FIND("Earliest publication date",A230,AA230)+LEN("Earliest publication date")</f>
        <v>#VALUE!</v>
      </c>
      <c r="AF230" s="4" t="e">
        <f>FIND("Assignee for publication",A230)</f>
        <v>#VALUE!</v>
      </c>
      <c r="AG230" s="4" t="e">
        <f>CLEAN(SUBSTITUTE(MID(A230,AE230,AF230-AE230)," ",""))</f>
        <v>#VALUE!</v>
      </c>
      <c r="AH230" s="4" t="e">
        <f>FIND("Entity status",A230)+LEN("Entity status")</f>
        <v>#VALUE!</v>
      </c>
      <c r="AI230" s="4" t="e">
        <f>FIND("Earliest publication #",A230,AH230)</f>
        <v>#VALUE!</v>
      </c>
      <c r="AJ230" s="4" t="e">
        <f>CLEAN(TRIM(MID(A230,AH230,AI230-AH230)))</f>
        <v>#VALUE!</v>
      </c>
      <c r="AK230" s="4" t="e">
        <f>FIND("Applicants",A230)+LEN("Applicants")</f>
        <v>#VALUE!</v>
      </c>
      <c r="AL230" s="4" t="e">
        <f>FIND("United States Patent and Trademark Office 
United States Patent and Trademark Office 
 Browse By Topic",A230,AK230)</f>
        <v>#VALUE!</v>
      </c>
      <c r="AM230" s="4" t="e">
        <f>TRIM(CLEAN(MID(A230,AK230,AL230-AK230)))</f>
        <v>#VALUE!</v>
      </c>
      <c r="AN230" s="4" t="e">
        <f>FIND("Assignee for publication",A230)+LEN("Assignee for publication")</f>
        <v>#VALUE!</v>
      </c>
      <c r="AO230" s="4" t="e">
        <f>FIND("Confirmation #",A230,AN230)</f>
        <v>#VALUE!</v>
      </c>
      <c r="AP230" s="4" t="e">
        <f>MID(A230,AN230,AO230-AN230)</f>
        <v>#VALUE!</v>
      </c>
      <c r="AQ230" s="4" t="e">
        <f>FIND("Inventors",A230)+LEN("Inventors")</f>
        <v>#VALUE!</v>
      </c>
      <c r="AR230" s="4" t="e">
        <f>FIND("Applicants",A230,AQ230)</f>
        <v>#VALUE!</v>
      </c>
      <c r="AS230" s="4" t="e">
        <f>FIND("Show all inventors",A230)</f>
        <v>#VALUE!</v>
      </c>
      <c r="AT230" s="4" t="str">
        <f>IFERROR(MID(A230,AS230,24),"")</f>
        <v/>
      </c>
      <c r="AU230" s="7" t="e">
        <f>CLEAN(TRIM(MID(A230,AQ230,AR230-AQ230)))</f>
        <v>#VALUE!</v>
      </c>
      <c r="BJ230" s="4">
        <f t="shared" si="54"/>
        <v>0</v>
      </c>
      <c r="BK230" s="4" t="str">
        <f t="shared" si="55"/>
        <v/>
      </c>
      <c r="BL230" s="4" t="e">
        <f t="shared" si="56"/>
        <v>#VALUE!</v>
      </c>
      <c r="BM230" s="4" t="e">
        <f t="shared" si="57"/>
        <v>#VALUE!</v>
      </c>
      <c r="BN230" s="7" t="e">
        <f t="shared" si="58"/>
        <v>#VALUE!</v>
      </c>
      <c r="BO230" s="4" t="e">
        <f t="shared" si="59"/>
        <v>#VALUE!</v>
      </c>
      <c r="BP230" s="4" t="e">
        <f t="shared" si="60"/>
        <v>#VALUE!</v>
      </c>
      <c r="BQ230" s="7" t="e">
        <f t="shared" si="61"/>
        <v>#VALUE!</v>
      </c>
    </row>
    <row r="231" spans="1:69" ht="15" customHeight="1" x14ac:dyDescent="0.3">
      <c r="A231" s="5"/>
      <c r="B231" s="5"/>
      <c r="C231" s="5"/>
      <c r="D231" s="5"/>
      <c r="F231" s="6" t="s">
        <v>17</v>
      </c>
      <c r="G231" s="4" t="e">
        <f t="shared" si="62"/>
        <v>#VALUE!</v>
      </c>
      <c r="H231" s="4" t="e">
        <f t="shared" si="63"/>
        <v>#VALUE!</v>
      </c>
      <c r="I231" s="4" t="str">
        <f t="shared" si="52"/>
        <v/>
      </c>
      <c r="J231" s="4" t="e">
        <f>CLEAN(SUBSTITUTE(MID(A231,G231,H231-G231)," ",""))</f>
        <v>#VALUE!</v>
      </c>
      <c r="K231" s="4" t="e">
        <f>FIND("Filing or 371 (c) date",A231)+LEN("Filing or 371 (c) date")</f>
        <v>#VALUE!</v>
      </c>
      <c r="L231" s="4" t="e">
        <f>FIND("Status",A231,K231)</f>
        <v>#VALUE!</v>
      </c>
      <c r="M231" s="4" t="e">
        <f>TRIM(CLEAN(MID(A231,K231,L231-K231)))</f>
        <v>#VALUE!</v>
      </c>
      <c r="N231" s="4" t="e">
        <f>FIND("Patent #",A231)+LEN("Patent #")</f>
        <v>#VALUE!</v>
      </c>
      <c r="O231" s="4" t="e">
        <f>FIND("Filing or 371 (c) date",A231)</f>
        <v>#VALUE!</v>
      </c>
      <c r="P231" s="4" t="e">
        <f>MID(A231,N231,O231-N231)</f>
        <v>#VALUE!</v>
      </c>
      <c r="Q231" s="4" t="e">
        <f t="shared" si="53"/>
        <v>#VALUE!</v>
      </c>
      <c r="R231" s="4" t="e">
        <f>CLEAN(SUBSTITUTE(MID(P231,1,FIND("open",P231)-1)," ",""))</f>
        <v>#VALUE!</v>
      </c>
      <c r="S231" s="4" t="e">
        <f>FIND("open_in_new",P231)+LEN("open_in_new")</f>
        <v>#VALUE!</v>
      </c>
      <c r="T231" s="4" t="e">
        <f>FIND("-",P231,S231)</f>
        <v>#VALUE!</v>
      </c>
      <c r="U231" s="4" t="e">
        <f>CLEAN(SUBSTITUTE(MID(P231,S231,T231-S231)," ",""))</f>
        <v>#VALUE!</v>
      </c>
      <c r="V231" s="4" t="e">
        <f>RIGHT(CLEAN(SUBSTITUTE(P231," ","")),10)</f>
        <v>#VALUE!</v>
      </c>
      <c r="W231" s="4" t="e">
        <f>FIND("Status",A231,K231)+LEN("Status")</f>
        <v>#VALUE!</v>
      </c>
      <c r="X231" s="4" t="e">
        <f>FIND("Application Data 
Documents &amp; Transactions",A231)</f>
        <v>#VALUE!</v>
      </c>
      <c r="Y231" s="4" t="e">
        <f>MID(A231,W231,(X231-11)-W231)</f>
        <v>#VALUE!</v>
      </c>
      <c r="Z231" s="4" t="e">
        <f t="shared" si="50"/>
        <v>#VALUE!</v>
      </c>
      <c r="AA231" s="4" t="e">
        <f>FIND("Earliest publication #",A231)+LEN("Earliest publication #
")</f>
        <v>#VALUE!</v>
      </c>
      <c r="AB231" s="4" t="e">
        <f>FIND("Earliest publication date",A231,AA231)</f>
        <v>#VALUE!</v>
      </c>
      <c r="AC231" s="4" t="e">
        <f>CLEAN(TRIM(MID(A231,AA231,AB231-AA231)))</f>
        <v>#VALUE!</v>
      </c>
      <c r="AD231" s="4" t="e">
        <f t="shared" si="51"/>
        <v>#VALUE!</v>
      </c>
      <c r="AE231" s="4" t="e">
        <f>FIND("Earliest publication date",A231,AA231)+LEN("Earliest publication date")</f>
        <v>#VALUE!</v>
      </c>
      <c r="AF231" s="4" t="e">
        <f>FIND("Assignee for publication",A231)</f>
        <v>#VALUE!</v>
      </c>
      <c r="AG231" s="4" t="e">
        <f>CLEAN(SUBSTITUTE(MID(A231,AE231,AF231-AE231)," ",""))</f>
        <v>#VALUE!</v>
      </c>
      <c r="AH231" s="4" t="e">
        <f>FIND("Entity status",A231)+LEN("Entity status")</f>
        <v>#VALUE!</v>
      </c>
      <c r="AI231" s="4" t="e">
        <f>FIND("Earliest publication #",A231,AH231)</f>
        <v>#VALUE!</v>
      </c>
      <c r="AJ231" s="4" t="e">
        <f>CLEAN(TRIM(MID(A231,AH231,AI231-AH231)))</f>
        <v>#VALUE!</v>
      </c>
      <c r="AK231" s="4" t="e">
        <f>FIND("Applicants",A231)+LEN("Applicants")</f>
        <v>#VALUE!</v>
      </c>
      <c r="AL231" s="4" t="e">
        <f>FIND("United States Patent and Trademark Office 
United States Patent and Trademark Office 
 Browse By Topic",A231,AK231)</f>
        <v>#VALUE!</v>
      </c>
      <c r="AM231" s="4" t="e">
        <f>TRIM(CLEAN(MID(A231,AK231,AL231-AK231)))</f>
        <v>#VALUE!</v>
      </c>
      <c r="AN231" s="4" t="e">
        <f>FIND("Assignee for publication",A231)+LEN("Assignee for publication")</f>
        <v>#VALUE!</v>
      </c>
      <c r="AO231" s="4" t="e">
        <f>FIND("Confirmation #",A231,AN231)</f>
        <v>#VALUE!</v>
      </c>
      <c r="AP231" s="4" t="e">
        <f>MID(A231,AN231,AO231-AN231)</f>
        <v>#VALUE!</v>
      </c>
      <c r="AQ231" s="4" t="e">
        <f>FIND("Inventors",A231)+LEN("Inventors")</f>
        <v>#VALUE!</v>
      </c>
      <c r="AR231" s="4" t="e">
        <f>FIND("Applicants",A231,AQ231)</f>
        <v>#VALUE!</v>
      </c>
      <c r="AS231" s="4" t="e">
        <f>FIND("Show all inventors",A231)</f>
        <v>#VALUE!</v>
      </c>
      <c r="AT231" s="4" t="str">
        <f>IFERROR(MID(A231,AS231,24),"")</f>
        <v/>
      </c>
      <c r="AU231" s="7" t="e">
        <f>CLEAN(TRIM(MID(A231,AQ231,AR231-AQ231)))</f>
        <v>#VALUE!</v>
      </c>
      <c r="BJ231" s="4">
        <f t="shared" si="54"/>
        <v>0</v>
      </c>
      <c r="BK231" s="4" t="str">
        <f t="shared" si="55"/>
        <v/>
      </c>
      <c r="BL231" s="4" t="e">
        <f t="shared" si="56"/>
        <v>#VALUE!</v>
      </c>
      <c r="BM231" s="4" t="e">
        <f t="shared" si="57"/>
        <v>#VALUE!</v>
      </c>
      <c r="BN231" s="7" t="e">
        <f t="shared" si="58"/>
        <v>#VALUE!</v>
      </c>
      <c r="BO231" s="4" t="e">
        <f t="shared" si="59"/>
        <v>#VALUE!</v>
      </c>
      <c r="BP231" s="4" t="e">
        <f t="shared" si="60"/>
        <v>#VALUE!</v>
      </c>
      <c r="BQ231" s="7" t="e">
        <f t="shared" si="61"/>
        <v>#VALUE!</v>
      </c>
    </row>
    <row r="232" spans="1:69" ht="15" customHeight="1" x14ac:dyDescent="0.3">
      <c r="A232" s="5"/>
      <c r="B232" s="5"/>
      <c r="C232" s="5"/>
      <c r="D232" s="5"/>
      <c r="F232" s="6" t="s">
        <v>17</v>
      </c>
      <c r="G232" s="4" t="e">
        <f t="shared" si="62"/>
        <v>#VALUE!</v>
      </c>
      <c r="H232" s="4" t="e">
        <f t="shared" si="63"/>
        <v>#VALUE!</v>
      </c>
      <c r="I232" s="4" t="str">
        <f t="shared" si="52"/>
        <v/>
      </c>
      <c r="J232" s="4" t="e">
        <f>CLEAN(SUBSTITUTE(MID(A232,G232,H232-G232)," ",""))</f>
        <v>#VALUE!</v>
      </c>
      <c r="K232" s="4" t="e">
        <f>FIND("Filing or 371 (c) date",A232)+LEN("Filing or 371 (c) date")</f>
        <v>#VALUE!</v>
      </c>
      <c r="L232" s="4" t="e">
        <f>FIND("Status",A232,K232)</f>
        <v>#VALUE!</v>
      </c>
      <c r="M232" s="4" t="e">
        <f>TRIM(CLEAN(MID(A232,K232,L232-K232)))</f>
        <v>#VALUE!</v>
      </c>
      <c r="N232" s="4" t="e">
        <f>FIND("Patent #",A232)+LEN("Patent #")</f>
        <v>#VALUE!</v>
      </c>
      <c r="O232" s="4" t="e">
        <f>FIND("Filing or 371 (c) date",A232)</f>
        <v>#VALUE!</v>
      </c>
      <c r="P232" s="4" t="e">
        <f>MID(A232,N232,O232-N232)</f>
        <v>#VALUE!</v>
      </c>
      <c r="Q232" s="4" t="e">
        <f t="shared" si="53"/>
        <v>#VALUE!</v>
      </c>
      <c r="R232" s="4" t="e">
        <f>CLEAN(SUBSTITUTE(MID(P232,1,FIND("open",P232)-1)," ",""))</f>
        <v>#VALUE!</v>
      </c>
      <c r="S232" s="4" t="e">
        <f>FIND("open_in_new",P232)+LEN("open_in_new")</f>
        <v>#VALUE!</v>
      </c>
      <c r="T232" s="4" t="e">
        <f>FIND("-",P232,S232)</f>
        <v>#VALUE!</v>
      </c>
      <c r="U232" s="4" t="e">
        <f>CLEAN(SUBSTITUTE(MID(P232,S232,T232-S232)," ",""))</f>
        <v>#VALUE!</v>
      </c>
      <c r="V232" s="4" t="e">
        <f>RIGHT(CLEAN(SUBSTITUTE(P232," ","")),10)</f>
        <v>#VALUE!</v>
      </c>
      <c r="W232" s="4" t="e">
        <f>FIND("Status",A232,K232)+LEN("Status")</f>
        <v>#VALUE!</v>
      </c>
      <c r="X232" s="4" t="e">
        <f>FIND("Application Data 
Documents &amp; Transactions",A232)</f>
        <v>#VALUE!</v>
      </c>
      <c r="Y232" s="4" t="e">
        <f>MID(A232,W232,(X232-11)-W232)</f>
        <v>#VALUE!</v>
      </c>
      <c r="Z232" s="4" t="e">
        <f t="shared" si="50"/>
        <v>#VALUE!</v>
      </c>
      <c r="AA232" s="4" t="e">
        <f>FIND("Earliest publication #",A232)+LEN("Earliest publication #
")</f>
        <v>#VALUE!</v>
      </c>
      <c r="AB232" s="4" t="e">
        <f>FIND("Earliest publication date",A232,AA232)</f>
        <v>#VALUE!</v>
      </c>
      <c r="AC232" s="4" t="e">
        <f>CLEAN(TRIM(MID(A232,AA232,AB232-AA232)))</f>
        <v>#VALUE!</v>
      </c>
      <c r="AD232" s="4" t="e">
        <f t="shared" si="51"/>
        <v>#VALUE!</v>
      </c>
      <c r="AE232" s="4" t="e">
        <f>FIND("Earliest publication date",A232,AA232)+LEN("Earliest publication date")</f>
        <v>#VALUE!</v>
      </c>
      <c r="AF232" s="4" t="e">
        <f>FIND("Assignee for publication",A232)</f>
        <v>#VALUE!</v>
      </c>
      <c r="AG232" s="4" t="e">
        <f>CLEAN(SUBSTITUTE(MID(A232,AE232,AF232-AE232)," ",""))</f>
        <v>#VALUE!</v>
      </c>
      <c r="AH232" s="4" t="e">
        <f>FIND("Entity status",A232)+LEN("Entity status")</f>
        <v>#VALUE!</v>
      </c>
      <c r="AI232" s="4" t="e">
        <f>FIND("Earliest publication #",A232,AH232)</f>
        <v>#VALUE!</v>
      </c>
      <c r="AJ232" s="4" t="e">
        <f>CLEAN(TRIM(MID(A232,AH232,AI232-AH232)))</f>
        <v>#VALUE!</v>
      </c>
      <c r="AK232" s="4" t="e">
        <f>FIND("Applicants",A232)+LEN("Applicants")</f>
        <v>#VALUE!</v>
      </c>
      <c r="AL232" s="4" t="e">
        <f>FIND("United States Patent and Trademark Office 
United States Patent and Trademark Office 
 Browse By Topic",A232,AK232)</f>
        <v>#VALUE!</v>
      </c>
      <c r="AM232" s="4" t="e">
        <f>TRIM(CLEAN(MID(A232,AK232,AL232-AK232)))</f>
        <v>#VALUE!</v>
      </c>
      <c r="AN232" s="4" t="e">
        <f>FIND("Assignee for publication",A232)+LEN("Assignee for publication")</f>
        <v>#VALUE!</v>
      </c>
      <c r="AO232" s="4" t="e">
        <f>FIND("Confirmation #",A232,AN232)</f>
        <v>#VALUE!</v>
      </c>
      <c r="AP232" s="4" t="e">
        <f>MID(A232,AN232,AO232-AN232)</f>
        <v>#VALUE!</v>
      </c>
      <c r="AQ232" s="4" t="e">
        <f>FIND("Inventors",A232)+LEN("Inventors")</f>
        <v>#VALUE!</v>
      </c>
      <c r="AR232" s="4" t="e">
        <f>FIND("Applicants",A232,AQ232)</f>
        <v>#VALUE!</v>
      </c>
      <c r="AS232" s="4" t="e">
        <f>FIND("Show all inventors",A232)</f>
        <v>#VALUE!</v>
      </c>
      <c r="AT232" s="4" t="str">
        <f>IFERROR(MID(A232,AS232,24),"")</f>
        <v/>
      </c>
      <c r="AU232" s="7" t="e">
        <f>CLEAN(TRIM(MID(A232,AQ232,AR232-AQ232)))</f>
        <v>#VALUE!</v>
      </c>
      <c r="BJ232" s="4">
        <f t="shared" si="54"/>
        <v>0</v>
      </c>
      <c r="BK232" s="4" t="str">
        <f t="shared" si="55"/>
        <v/>
      </c>
      <c r="BL232" s="4" t="e">
        <f t="shared" si="56"/>
        <v>#VALUE!</v>
      </c>
      <c r="BM232" s="4" t="e">
        <f t="shared" si="57"/>
        <v>#VALUE!</v>
      </c>
      <c r="BN232" s="7" t="e">
        <f t="shared" si="58"/>
        <v>#VALUE!</v>
      </c>
      <c r="BO232" s="4" t="e">
        <f t="shared" si="59"/>
        <v>#VALUE!</v>
      </c>
      <c r="BP232" s="4" t="e">
        <f t="shared" si="60"/>
        <v>#VALUE!</v>
      </c>
      <c r="BQ232" s="7" t="e">
        <f t="shared" si="61"/>
        <v>#VALUE!</v>
      </c>
    </row>
    <row r="233" spans="1:69" ht="15" customHeight="1" x14ac:dyDescent="0.3">
      <c r="A233" s="5"/>
      <c r="B233" s="5"/>
      <c r="C233" s="5"/>
      <c r="D233" s="5"/>
      <c r="F233" s="6" t="s">
        <v>17</v>
      </c>
      <c r="G233" s="4" t="e">
        <f t="shared" si="62"/>
        <v>#VALUE!</v>
      </c>
      <c r="H233" s="4" t="e">
        <f t="shared" si="63"/>
        <v>#VALUE!</v>
      </c>
      <c r="I233" s="4" t="str">
        <f t="shared" si="52"/>
        <v/>
      </c>
      <c r="J233" s="4" t="e">
        <f>CLEAN(SUBSTITUTE(MID(A233,G233,H233-G233)," ",""))</f>
        <v>#VALUE!</v>
      </c>
      <c r="K233" s="4" t="e">
        <f>FIND("Filing or 371 (c) date",A233)+LEN("Filing or 371 (c) date")</f>
        <v>#VALUE!</v>
      </c>
      <c r="L233" s="4" t="e">
        <f>FIND("Status",A233,K233)</f>
        <v>#VALUE!</v>
      </c>
      <c r="M233" s="4" t="e">
        <f>TRIM(CLEAN(MID(A233,K233,L233-K233)))</f>
        <v>#VALUE!</v>
      </c>
      <c r="N233" s="4" t="e">
        <f>FIND("Patent #",A233)+LEN("Patent #")</f>
        <v>#VALUE!</v>
      </c>
      <c r="O233" s="4" t="e">
        <f>FIND("Filing or 371 (c) date",A233)</f>
        <v>#VALUE!</v>
      </c>
      <c r="P233" s="4" t="e">
        <f>MID(A233,N233,O233-N233)</f>
        <v>#VALUE!</v>
      </c>
      <c r="Q233" s="4" t="e">
        <f t="shared" si="53"/>
        <v>#VALUE!</v>
      </c>
      <c r="R233" s="4" t="e">
        <f>CLEAN(SUBSTITUTE(MID(P233,1,FIND("open",P233)-1)," ",""))</f>
        <v>#VALUE!</v>
      </c>
      <c r="S233" s="4" t="e">
        <f>FIND("open_in_new",P233)+LEN("open_in_new")</f>
        <v>#VALUE!</v>
      </c>
      <c r="T233" s="4" t="e">
        <f>FIND("-",P233,S233)</f>
        <v>#VALUE!</v>
      </c>
      <c r="U233" s="4" t="e">
        <f>CLEAN(SUBSTITUTE(MID(P233,S233,T233-S233)," ",""))</f>
        <v>#VALUE!</v>
      </c>
      <c r="V233" s="4" t="e">
        <f>RIGHT(CLEAN(SUBSTITUTE(P233," ","")),10)</f>
        <v>#VALUE!</v>
      </c>
      <c r="W233" s="4" t="e">
        <f>FIND("Status",A233,K233)+LEN("Status")</f>
        <v>#VALUE!</v>
      </c>
      <c r="X233" s="4" t="e">
        <f>FIND("Application Data 
Documents &amp; Transactions",A233)</f>
        <v>#VALUE!</v>
      </c>
      <c r="Y233" s="4" t="e">
        <f>MID(A233,W233,(X233-11)-W233)</f>
        <v>#VALUE!</v>
      </c>
      <c r="Z233" s="4" t="e">
        <f t="shared" si="50"/>
        <v>#VALUE!</v>
      </c>
      <c r="AA233" s="4" t="e">
        <f>FIND("Earliest publication #",A233)+LEN("Earliest publication #
")</f>
        <v>#VALUE!</v>
      </c>
      <c r="AB233" s="4" t="e">
        <f>FIND("Earliest publication date",A233,AA233)</f>
        <v>#VALUE!</v>
      </c>
      <c r="AC233" s="4" t="e">
        <f>CLEAN(TRIM(MID(A233,AA233,AB233-AA233)))</f>
        <v>#VALUE!</v>
      </c>
      <c r="AD233" s="4" t="e">
        <f t="shared" si="51"/>
        <v>#VALUE!</v>
      </c>
      <c r="AE233" s="4" t="e">
        <f>FIND("Earliest publication date",A233,AA233)+LEN("Earliest publication date")</f>
        <v>#VALUE!</v>
      </c>
      <c r="AF233" s="4" t="e">
        <f>FIND("Assignee for publication",A233)</f>
        <v>#VALUE!</v>
      </c>
      <c r="AG233" s="4" t="e">
        <f>CLEAN(SUBSTITUTE(MID(A233,AE233,AF233-AE233)," ",""))</f>
        <v>#VALUE!</v>
      </c>
      <c r="AH233" s="4" t="e">
        <f>FIND("Entity status",A233)+LEN("Entity status")</f>
        <v>#VALUE!</v>
      </c>
      <c r="AI233" s="4" t="e">
        <f>FIND("Earliest publication #",A233,AH233)</f>
        <v>#VALUE!</v>
      </c>
      <c r="AJ233" s="4" t="e">
        <f>CLEAN(TRIM(MID(A233,AH233,AI233-AH233)))</f>
        <v>#VALUE!</v>
      </c>
      <c r="AK233" s="4" t="e">
        <f>FIND("Applicants",A233)+LEN("Applicants")</f>
        <v>#VALUE!</v>
      </c>
      <c r="AL233" s="4" t="e">
        <f>FIND("United States Patent and Trademark Office 
United States Patent and Trademark Office 
 Browse By Topic",A233,AK233)</f>
        <v>#VALUE!</v>
      </c>
      <c r="AM233" s="4" t="e">
        <f>TRIM(CLEAN(MID(A233,AK233,AL233-AK233)))</f>
        <v>#VALUE!</v>
      </c>
      <c r="AN233" s="4" t="e">
        <f>FIND("Assignee for publication",A233)+LEN("Assignee for publication")</f>
        <v>#VALUE!</v>
      </c>
      <c r="AO233" s="4" t="e">
        <f>FIND("Confirmation #",A233,AN233)</f>
        <v>#VALUE!</v>
      </c>
      <c r="AP233" s="4" t="e">
        <f>MID(A233,AN233,AO233-AN233)</f>
        <v>#VALUE!</v>
      </c>
      <c r="AQ233" s="4" t="e">
        <f>FIND("Inventors",A233)+LEN("Inventors")</f>
        <v>#VALUE!</v>
      </c>
      <c r="AR233" s="4" t="e">
        <f>FIND("Applicants",A233,AQ233)</f>
        <v>#VALUE!</v>
      </c>
      <c r="AS233" s="4" t="e">
        <f>FIND("Show all inventors",A233)</f>
        <v>#VALUE!</v>
      </c>
      <c r="AT233" s="4" t="str">
        <f>IFERROR(MID(A233,AS233,24),"")</f>
        <v/>
      </c>
      <c r="AU233" s="7" t="e">
        <f>CLEAN(TRIM(MID(A233,AQ233,AR233-AQ233)))</f>
        <v>#VALUE!</v>
      </c>
      <c r="BJ233" s="4">
        <f t="shared" si="54"/>
        <v>0</v>
      </c>
      <c r="BK233" s="4" t="str">
        <f t="shared" si="55"/>
        <v/>
      </c>
      <c r="BL233" s="4" t="e">
        <f t="shared" si="56"/>
        <v>#VALUE!</v>
      </c>
      <c r="BM233" s="4" t="e">
        <f t="shared" si="57"/>
        <v>#VALUE!</v>
      </c>
      <c r="BN233" s="7" t="e">
        <f t="shared" si="58"/>
        <v>#VALUE!</v>
      </c>
      <c r="BO233" s="4" t="e">
        <f t="shared" si="59"/>
        <v>#VALUE!</v>
      </c>
      <c r="BP233" s="4" t="e">
        <f t="shared" si="60"/>
        <v>#VALUE!</v>
      </c>
      <c r="BQ233" s="7" t="e">
        <f t="shared" si="61"/>
        <v>#VALUE!</v>
      </c>
    </row>
    <row r="234" spans="1:69" ht="15" customHeight="1" x14ac:dyDescent="0.3">
      <c r="A234" s="5"/>
      <c r="B234" s="5"/>
      <c r="C234" s="5"/>
      <c r="D234" s="5"/>
      <c r="F234" s="6" t="s">
        <v>17</v>
      </c>
      <c r="G234" s="4" t="e">
        <f t="shared" si="62"/>
        <v>#VALUE!</v>
      </c>
      <c r="H234" s="4" t="e">
        <f t="shared" si="63"/>
        <v>#VALUE!</v>
      </c>
      <c r="I234" s="4" t="str">
        <f t="shared" si="52"/>
        <v/>
      </c>
      <c r="J234" s="4" t="e">
        <f>CLEAN(SUBSTITUTE(MID(A234,G234,H234-G234)," ",""))</f>
        <v>#VALUE!</v>
      </c>
      <c r="K234" s="4" t="e">
        <f>FIND("Filing or 371 (c) date",A234)+LEN("Filing or 371 (c) date")</f>
        <v>#VALUE!</v>
      </c>
      <c r="L234" s="4" t="e">
        <f>FIND("Status",A234,K234)</f>
        <v>#VALUE!</v>
      </c>
      <c r="M234" s="4" t="e">
        <f>TRIM(CLEAN(MID(A234,K234,L234-K234)))</f>
        <v>#VALUE!</v>
      </c>
      <c r="N234" s="4" t="e">
        <f>FIND("Patent #",A234)+LEN("Patent #")</f>
        <v>#VALUE!</v>
      </c>
      <c r="O234" s="4" t="e">
        <f>FIND("Filing or 371 (c) date",A234)</f>
        <v>#VALUE!</v>
      </c>
      <c r="P234" s="4" t="e">
        <f>MID(A234,N234,O234-N234)</f>
        <v>#VALUE!</v>
      </c>
      <c r="Q234" s="4" t="e">
        <f t="shared" si="53"/>
        <v>#VALUE!</v>
      </c>
      <c r="R234" s="4" t="e">
        <f>CLEAN(SUBSTITUTE(MID(P234,1,FIND("open",P234)-1)," ",""))</f>
        <v>#VALUE!</v>
      </c>
      <c r="S234" s="4" t="e">
        <f>FIND("open_in_new",P234)+LEN("open_in_new")</f>
        <v>#VALUE!</v>
      </c>
      <c r="T234" s="4" t="e">
        <f>FIND("-",P234,S234)</f>
        <v>#VALUE!</v>
      </c>
      <c r="U234" s="4" t="e">
        <f>CLEAN(SUBSTITUTE(MID(P234,S234,T234-S234)," ",""))</f>
        <v>#VALUE!</v>
      </c>
      <c r="V234" s="4" t="e">
        <f>RIGHT(CLEAN(SUBSTITUTE(P234," ","")),10)</f>
        <v>#VALUE!</v>
      </c>
      <c r="W234" s="4" t="e">
        <f>FIND("Status",A234,K234)+LEN("Status")</f>
        <v>#VALUE!</v>
      </c>
      <c r="X234" s="4" t="e">
        <f>FIND("Application Data 
Documents &amp; Transactions",A234)</f>
        <v>#VALUE!</v>
      </c>
      <c r="Y234" s="4" t="e">
        <f>MID(A234,W234,(X234-11)-W234)</f>
        <v>#VALUE!</v>
      </c>
      <c r="Z234" s="4" t="e">
        <f t="shared" si="50"/>
        <v>#VALUE!</v>
      </c>
      <c r="AA234" s="4" t="e">
        <f>FIND("Earliest publication #",A234)+LEN("Earliest publication #
")</f>
        <v>#VALUE!</v>
      </c>
      <c r="AB234" s="4" t="e">
        <f>FIND("Earliest publication date",A234,AA234)</f>
        <v>#VALUE!</v>
      </c>
      <c r="AC234" s="4" t="e">
        <f>CLEAN(TRIM(MID(A234,AA234,AB234-AA234)))</f>
        <v>#VALUE!</v>
      </c>
      <c r="AD234" s="4" t="e">
        <f t="shared" si="51"/>
        <v>#VALUE!</v>
      </c>
      <c r="AE234" s="4" t="e">
        <f>FIND("Earliest publication date",A234,AA234)+LEN("Earliest publication date")</f>
        <v>#VALUE!</v>
      </c>
      <c r="AF234" s="4" t="e">
        <f>FIND("Assignee for publication",A234)</f>
        <v>#VALUE!</v>
      </c>
      <c r="AG234" s="4" t="e">
        <f>CLEAN(SUBSTITUTE(MID(A234,AE234,AF234-AE234)," ",""))</f>
        <v>#VALUE!</v>
      </c>
      <c r="AH234" s="4" t="e">
        <f>FIND("Entity status",A234)+LEN("Entity status")</f>
        <v>#VALUE!</v>
      </c>
      <c r="AI234" s="4" t="e">
        <f>FIND("Earliest publication #",A234,AH234)</f>
        <v>#VALUE!</v>
      </c>
      <c r="AJ234" s="4" t="e">
        <f>CLEAN(TRIM(MID(A234,AH234,AI234-AH234)))</f>
        <v>#VALUE!</v>
      </c>
      <c r="AK234" s="4" t="e">
        <f>FIND("Applicants",A234)+LEN("Applicants")</f>
        <v>#VALUE!</v>
      </c>
      <c r="AL234" s="4" t="e">
        <f>FIND("United States Patent and Trademark Office 
United States Patent and Trademark Office 
 Browse By Topic",A234,AK234)</f>
        <v>#VALUE!</v>
      </c>
      <c r="AM234" s="4" t="e">
        <f>TRIM(CLEAN(MID(A234,AK234,AL234-AK234)))</f>
        <v>#VALUE!</v>
      </c>
      <c r="AN234" s="4" t="e">
        <f>FIND("Assignee for publication",A234)+LEN("Assignee for publication")</f>
        <v>#VALUE!</v>
      </c>
      <c r="AO234" s="4" t="e">
        <f>FIND("Confirmation #",A234,AN234)</f>
        <v>#VALUE!</v>
      </c>
      <c r="AP234" s="4" t="e">
        <f>MID(A234,AN234,AO234-AN234)</f>
        <v>#VALUE!</v>
      </c>
      <c r="AQ234" s="4" t="e">
        <f>FIND("Inventors",A234)+LEN("Inventors")</f>
        <v>#VALUE!</v>
      </c>
      <c r="AR234" s="4" t="e">
        <f>FIND("Applicants",A234,AQ234)</f>
        <v>#VALUE!</v>
      </c>
      <c r="AS234" s="4" t="e">
        <f>FIND("Show all inventors",A234)</f>
        <v>#VALUE!</v>
      </c>
      <c r="AT234" s="4" t="str">
        <f>IFERROR(MID(A234,AS234,24),"")</f>
        <v/>
      </c>
      <c r="AU234" s="7" t="e">
        <f>CLEAN(TRIM(MID(A234,AQ234,AR234-AQ234)))</f>
        <v>#VALUE!</v>
      </c>
      <c r="BJ234" s="4">
        <f t="shared" si="54"/>
        <v>0</v>
      </c>
      <c r="BK234" s="4" t="str">
        <f t="shared" si="55"/>
        <v/>
      </c>
      <c r="BL234" s="4" t="e">
        <f t="shared" si="56"/>
        <v>#VALUE!</v>
      </c>
      <c r="BM234" s="4" t="e">
        <f t="shared" si="57"/>
        <v>#VALUE!</v>
      </c>
      <c r="BN234" s="7" t="e">
        <f t="shared" si="58"/>
        <v>#VALUE!</v>
      </c>
      <c r="BO234" s="4" t="e">
        <f t="shared" si="59"/>
        <v>#VALUE!</v>
      </c>
      <c r="BP234" s="4" t="e">
        <f t="shared" si="60"/>
        <v>#VALUE!</v>
      </c>
      <c r="BQ234" s="7" t="e">
        <f t="shared" si="61"/>
        <v>#VALUE!</v>
      </c>
    </row>
    <row r="235" spans="1:69" ht="15" customHeight="1" x14ac:dyDescent="0.3">
      <c r="A235" s="5"/>
      <c r="B235" s="5"/>
      <c r="C235" s="5"/>
      <c r="D235" s="5"/>
      <c r="F235" s="6" t="s">
        <v>17</v>
      </c>
      <c r="G235" s="4" t="e">
        <f t="shared" si="62"/>
        <v>#VALUE!</v>
      </c>
      <c r="H235" s="4" t="e">
        <f t="shared" si="63"/>
        <v>#VALUE!</v>
      </c>
      <c r="I235" s="4" t="str">
        <f t="shared" si="52"/>
        <v/>
      </c>
      <c r="J235" s="4" t="e">
        <f>CLEAN(SUBSTITUTE(MID(A235,G235,H235-G235)," ",""))</f>
        <v>#VALUE!</v>
      </c>
      <c r="K235" s="4" t="e">
        <f>FIND("Filing or 371 (c) date",A235)+LEN("Filing or 371 (c) date")</f>
        <v>#VALUE!</v>
      </c>
      <c r="L235" s="4" t="e">
        <f>FIND("Status",A235,K235)</f>
        <v>#VALUE!</v>
      </c>
      <c r="M235" s="4" t="e">
        <f>TRIM(CLEAN(MID(A235,K235,L235-K235)))</f>
        <v>#VALUE!</v>
      </c>
      <c r="N235" s="4" t="e">
        <f>FIND("Patent #",A235)+LEN("Patent #")</f>
        <v>#VALUE!</v>
      </c>
      <c r="O235" s="4" t="e">
        <f>FIND("Filing or 371 (c) date",A235)</f>
        <v>#VALUE!</v>
      </c>
      <c r="P235" s="4" t="e">
        <f>MID(A235,N235,O235-N235)</f>
        <v>#VALUE!</v>
      </c>
      <c r="Q235" s="4" t="e">
        <f t="shared" si="53"/>
        <v>#VALUE!</v>
      </c>
      <c r="R235" s="4" t="e">
        <f>CLEAN(SUBSTITUTE(MID(P235,1,FIND("open",P235)-1)," ",""))</f>
        <v>#VALUE!</v>
      </c>
      <c r="S235" s="4" t="e">
        <f>FIND("open_in_new",P235)+LEN("open_in_new")</f>
        <v>#VALUE!</v>
      </c>
      <c r="T235" s="4" t="e">
        <f>FIND("-",P235,S235)</f>
        <v>#VALUE!</v>
      </c>
      <c r="U235" s="4" t="e">
        <f>CLEAN(SUBSTITUTE(MID(P235,S235,T235-S235)," ",""))</f>
        <v>#VALUE!</v>
      </c>
      <c r="V235" s="4" t="e">
        <f>RIGHT(CLEAN(SUBSTITUTE(P235," ","")),10)</f>
        <v>#VALUE!</v>
      </c>
      <c r="W235" s="4" t="e">
        <f>FIND("Status",A235,K235)+LEN("Status")</f>
        <v>#VALUE!</v>
      </c>
      <c r="X235" s="4" t="e">
        <f>FIND("Application Data 
Documents &amp; Transactions",A235)</f>
        <v>#VALUE!</v>
      </c>
      <c r="Y235" s="4" t="e">
        <f>MID(A235,W235,(X235-11)-W235)</f>
        <v>#VALUE!</v>
      </c>
      <c r="Z235" s="4" t="e">
        <f t="shared" si="50"/>
        <v>#VALUE!</v>
      </c>
      <c r="AA235" s="4" t="e">
        <f>FIND("Earliest publication #",A235)+LEN("Earliest publication #
")</f>
        <v>#VALUE!</v>
      </c>
      <c r="AB235" s="4" t="e">
        <f>FIND("Earliest publication date",A235,AA235)</f>
        <v>#VALUE!</v>
      </c>
      <c r="AC235" s="4" t="e">
        <f>CLEAN(TRIM(MID(A235,AA235,AB235-AA235)))</f>
        <v>#VALUE!</v>
      </c>
      <c r="AD235" s="4" t="e">
        <f t="shared" si="51"/>
        <v>#VALUE!</v>
      </c>
      <c r="AE235" s="4" t="e">
        <f>FIND("Earliest publication date",A235,AA235)+LEN("Earliest publication date")</f>
        <v>#VALUE!</v>
      </c>
      <c r="AF235" s="4" t="e">
        <f>FIND("Assignee for publication",A235)</f>
        <v>#VALUE!</v>
      </c>
      <c r="AG235" s="4" t="e">
        <f>CLEAN(SUBSTITUTE(MID(A235,AE235,AF235-AE235)," ",""))</f>
        <v>#VALUE!</v>
      </c>
      <c r="AH235" s="4" t="e">
        <f>FIND("Entity status",A235)+LEN("Entity status")</f>
        <v>#VALUE!</v>
      </c>
      <c r="AI235" s="4" t="e">
        <f>FIND("Earliest publication #",A235,AH235)</f>
        <v>#VALUE!</v>
      </c>
      <c r="AJ235" s="4" t="e">
        <f>CLEAN(TRIM(MID(A235,AH235,AI235-AH235)))</f>
        <v>#VALUE!</v>
      </c>
      <c r="AK235" s="4" t="e">
        <f>FIND("Applicants",A235)+LEN("Applicants")</f>
        <v>#VALUE!</v>
      </c>
      <c r="AL235" s="4" t="e">
        <f>FIND("United States Patent and Trademark Office 
United States Patent and Trademark Office 
 Browse By Topic",A235,AK235)</f>
        <v>#VALUE!</v>
      </c>
      <c r="AM235" s="4" t="e">
        <f>TRIM(CLEAN(MID(A235,AK235,AL235-AK235)))</f>
        <v>#VALUE!</v>
      </c>
      <c r="AN235" s="4" t="e">
        <f>FIND("Assignee for publication",A235)+LEN("Assignee for publication")</f>
        <v>#VALUE!</v>
      </c>
      <c r="AO235" s="4" t="e">
        <f>FIND("Confirmation #",A235,AN235)</f>
        <v>#VALUE!</v>
      </c>
      <c r="AP235" s="4" t="e">
        <f>MID(A235,AN235,AO235-AN235)</f>
        <v>#VALUE!</v>
      </c>
      <c r="AQ235" s="4" t="e">
        <f>FIND("Inventors",A235)+LEN("Inventors")</f>
        <v>#VALUE!</v>
      </c>
      <c r="AR235" s="4" t="e">
        <f>FIND("Applicants",A235,AQ235)</f>
        <v>#VALUE!</v>
      </c>
      <c r="AS235" s="4" t="e">
        <f>FIND("Show all inventors",A235)</f>
        <v>#VALUE!</v>
      </c>
      <c r="AT235" s="4" t="str">
        <f>IFERROR(MID(A235,AS235,24),"")</f>
        <v/>
      </c>
      <c r="AU235" s="7" t="e">
        <f>CLEAN(TRIM(MID(A235,AQ235,AR235-AQ235)))</f>
        <v>#VALUE!</v>
      </c>
      <c r="BJ235" s="4">
        <f t="shared" si="54"/>
        <v>0</v>
      </c>
      <c r="BK235" s="4" t="str">
        <f t="shared" si="55"/>
        <v/>
      </c>
      <c r="BL235" s="4" t="e">
        <f t="shared" si="56"/>
        <v>#VALUE!</v>
      </c>
      <c r="BM235" s="4" t="e">
        <f t="shared" si="57"/>
        <v>#VALUE!</v>
      </c>
      <c r="BN235" s="7" t="e">
        <f t="shared" si="58"/>
        <v>#VALUE!</v>
      </c>
      <c r="BO235" s="4" t="e">
        <f t="shared" si="59"/>
        <v>#VALUE!</v>
      </c>
      <c r="BP235" s="4" t="e">
        <f t="shared" si="60"/>
        <v>#VALUE!</v>
      </c>
      <c r="BQ235" s="7" t="e">
        <f t="shared" si="61"/>
        <v>#VALUE!</v>
      </c>
    </row>
    <row r="236" spans="1:69" ht="15" customHeight="1" x14ac:dyDescent="0.3">
      <c r="A236" s="5"/>
      <c r="B236" s="5"/>
      <c r="C236" s="5"/>
      <c r="D236" s="5"/>
      <c r="F236" s="6" t="s">
        <v>17</v>
      </c>
      <c r="G236" s="4" t="e">
        <f t="shared" si="62"/>
        <v>#VALUE!</v>
      </c>
      <c r="H236" s="4" t="e">
        <f t="shared" si="63"/>
        <v>#VALUE!</v>
      </c>
      <c r="I236" s="4" t="str">
        <f t="shared" si="52"/>
        <v/>
      </c>
      <c r="J236" s="4" t="e">
        <f>CLEAN(SUBSTITUTE(MID(A236,G236,H236-G236)," ",""))</f>
        <v>#VALUE!</v>
      </c>
      <c r="K236" s="4" t="e">
        <f>FIND("Filing or 371 (c) date",A236)+LEN("Filing or 371 (c) date")</f>
        <v>#VALUE!</v>
      </c>
      <c r="L236" s="4" t="e">
        <f>FIND("Status",A236,K236)</f>
        <v>#VALUE!</v>
      </c>
      <c r="M236" s="4" t="e">
        <f>TRIM(CLEAN(MID(A236,K236,L236-K236)))</f>
        <v>#VALUE!</v>
      </c>
      <c r="N236" s="4" t="e">
        <f>FIND("Patent #",A236)+LEN("Patent #")</f>
        <v>#VALUE!</v>
      </c>
      <c r="O236" s="4" t="e">
        <f>FIND("Filing or 371 (c) date",A236)</f>
        <v>#VALUE!</v>
      </c>
      <c r="P236" s="4" t="e">
        <f>MID(A236,N236,O236-N236)</f>
        <v>#VALUE!</v>
      </c>
      <c r="Q236" s="4" t="e">
        <f t="shared" si="53"/>
        <v>#VALUE!</v>
      </c>
      <c r="R236" s="4" t="e">
        <f>CLEAN(SUBSTITUTE(MID(P236,1,FIND("open",P236)-1)," ",""))</f>
        <v>#VALUE!</v>
      </c>
      <c r="S236" s="4" t="e">
        <f>FIND("open_in_new",P236)+LEN("open_in_new")</f>
        <v>#VALUE!</v>
      </c>
      <c r="T236" s="4" t="e">
        <f>FIND("-",P236,S236)</f>
        <v>#VALUE!</v>
      </c>
      <c r="U236" s="4" t="e">
        <f>CLEAN(SUBSTITUTE(MID(P236,S236,T236-S236)," ",""))</f>
        <v>#VALUE!</v>
      </c>
      <c r="V236" s="4" t="e">
        <f>RIGHT(CLEAN(SUBSTITUTE(P236," ","")),10)</f>
        <v>#VALUE!</v>
      </c>
      <c r="W236" s="4" t="e">
        <f>FIND("Status",A236,K236)+LEN("Status")</f>
        <v>#VALUE!</v>
      </c>
      <c r="X236" s="4" t="e">
        <f>FIND("Application Data 
Documents &amp; Transactions",A236)</f>
        <v>#VALUE!</v>
      </c>
      <c r="Y236" s="4" t="e">
        <f>MID(A236,W236,(X236-11)-W236)</f>
        <v>#VALUE!</v>
      </c>
      <c r="Z236" s="4" t="e">
        <f t="shared" si="50"/>
        <v>#VALUE!</v>
      </c>
      <c r="AA236" s="4" t="e">
        <f>FIND("Earliest publication #",A236)+LEN("Earliest publication #
")</f>
        <v>#VALUE!</v>
      </c>
      <c r="AB236" s="4" t="e">
        <f>FIND("Earliest publication date",A236,AA236)</f>
        <v>#VALUE!</v>
      </c>
      <c r="AC236" s="4" t="e">
        <f>CLEAN(TRIM(MID(A236,AA236,AB236-AA236)))</f>
        <v>#VALUE!</v>
      </c>
      <c r="AD236" s="4" t="e">
        <f t="shared" si="51"/>
        <v>#VALUE!</v>
      </c>
      <c r="AE236" s="4" t="e">
        <f>FIND("Earliest publication date",A236,AA236)+LEN("Earliest publication date")</f>
        <v>#VALUE!</v>
      </c>
      <c r="AF236" s="4" t="e">
        <f>FIND("Assignee for publication",A236)</f>
        <v>#VALUE!</v>
      </c>
      <c r="AG236" s="4" t="e">
        <f>CLEAN(SUBSTITUTE(MID(A236,AE236,AF236-AE236)," ",""))</f>
        <v>#VALUE!</v>
      </c>
      <c r="AH236" s="4" t="e">
        <f>FIND("Entity status",A236)+LEN("Entity status")</f>
        <v>#VALUE!</v>
      </c>
      <c r="AI236" s="4" t="e">
        <f>FIND("Earliest publication #",A236,AH236)</f>
        <v>#VALUE!</v>
      </c>
      <c r="AJ236" s="4" t="e">
        <f>CLEAN(TRIM(MID(A236,AH236,AI236-AH236)))</f>
        <v>#VALUE!</v>
      </c>
      <c r="AK236" s="4" t="e">
        <f>FIND("Applicants",A236)+LEN("Applicants")</f>
        <v>#VALUE!</v>
      </c>
      <c r="AL236" s="4" t="e">
        <f>FIND("United States Patent and Trademark Office 
United States Patent and Trademark Office 
 Browse By Topic",A236,AK236)</f>
        <v>#VALUE!</v>
      </c>
      <c r="AM236" s="4" t="e">
        <f>TRIM(CLEAN(MID(A236,AK236,AL236-AK236)))</f>
        <v>#VALUE!</v>
      </c>
      <c r="AN236" s="4" t="e">
        <f>FIND("Assignee for publication",A236)+LEN("Assignee for publication")</f>
        <v>#VALUE!</v>
      </c>
      <c r="AO236" s="4" t="e">
        <f>FIND("Confirmation #",A236,AN236)</f>
        <v>#VALUE!</v>
      </c>
      <c r="AP236" s="4" t="e">
        <f>MID(A236,AN236,AO236-AN236)</f>
        <v>#VALUE!</v>
      </c>
      <c r="AQ236" s="4" t="e">
        <f>FIND("Inventors",A236)+LEN("Inventors")</f>
        <v>#VALUE!</v>
      </c>
      <c r="AR236" s="4" t="e">
        <f>FIND("Applicants",A236,AQ236)</f>
        <v>#VALUE!</v>
      </c>
      <c r="AS236" s="4" t="e">
        <f>FIND("Show all inventors",A236)</f>
        <v>#VALUE!</v>
      </c>
      <c r="AT236" s="4" t="str">
        <f>IFERROR(MID(A236,AS236,24),"")</f>
        <v/>
      </c>
      <c r="AU236" s="7" t="e">
        <f>CLEAN(TRIM(MID(A236,AQ236,AR236-AQ236)))</f>
        <v>#VALUE!</v>
      </c>
      <c r="BJ236" s="4">
        <f t="shared" si="54"/>
        <v>0</v>
      </c>
      <c r="BK236" s="4" t="str">
        <f t="shared" si="55"/>
        <v/>
      </c>
      <c r="BL236" s="4" t="e">
        <f t="shared" si="56"/>
        <v>#VALUE!</v>
      </c>
      <c r="BM236" s="4" t="e">
        <f t="shared" si="57"/>
        <v>#VALUE!</v>
      </c>
      <c r="BN236" s="7" t="e">
        <f t="shared" si="58"/>
        <v>#VALUE!</v>
      </c>
      <c r="BO236" s="4" t="e">
        <f t="shared" si="59"/>
        <v>#VALUE!</v>
      </c>
      <c r="BP236" s="4" t="e">
        <f t="shared" si="60"/>
        <v>#VALUE!</v>
      </c>
      <c r="BQ236" s="7" t="e">
        <f t="shared" si="61"/>
        <v>#VALUE!</v>
      </c>
    </row>
    <row r="237" spans="1:69" ht="15" customHeight="1" x14ac:dyDescent="0.3">
      <c r="A237" s="5"/>
      <c r="B237" s="5"/>
      <c r="C237" s="5"/>
      <c r="D237" s="5"/>
      <c r="F237" s="6" t="s">
        <v>17</v>
      </c>
      <c r="G237" s="4" t="e">
        <f t="shared" si="62"/>
        <v>#VALUE!</v>
      </c>
      <c r="H237" s="4" t="e">
        <f t="shared" si="63"/>
        <v>#VALUE!</v>
      </c>
      <c r="I237" s="4" t="str">
        <f t="shared" si="52"/>
        <v/>
      </c>
      <c r="J237" s="4" t="e">
        <f>CLEAN(SUBSTITUTE(MID(A237,G237,H237-G237)," ",""))</f>
        <v>#VALUE!</v>
      </c>
      <c r="K237" s="4" t="e">
        <f>FIND("Filing or 371 (c) date",A237)+LEN("Filing or 371 (c) date")</f>
        <v>#VALUE!</v>
      </c>
      <c r="L237" s="4" t="e">
        <f>FIND("Status",A237,K237)</f>
        <v>#VALUE!</v>
      </c>
      <c r="M237" s="4" t="e">
        <f>TRIM(CLEAN(MID(A237,K237,L237-K237)))</f>
        <v>#VALUE!</v>
      </c>
      <c r="N237" s="4" t="e">
        <f>FIND("Patent #",A237)+LEN("Patent #")</f>
        <v>#VALUE!</v>
      </c>
      <c r="O237" s="4" t="e">
        <f>FIND("Filing or 371 (c) date",A237)</f>
        <v>#VALUE!</v>
      </c>
      <c r="P237" s="4" t="e">
        <f>MID(A237,N237,O237-N237)</f>
        <v>#VALUE!</v>
      </c>
      <c r="Q237" s="4" t="e">
        <f t="shared" si="53"/>
        <v>#VALUE!</v>
      </c>
      <c r="R237" s="4" t="e">
        <f>CLEAN(SUBSTITUTE(MID(P237,1,FIND("open",P237)-1)," ",""))</f>
        <v>#VALUE!</v>
      </c>
      <c r="S237" s="4" t="e">
        <f>FIND("open_in_new",P237)+LEN("open_in_new")</f>
        <v>#VALUE!</v>
      </c>
      <c r="T237" s="4" t="e">
        <f>FIND("-",P237,S237)</f>
        <v>#VALUE!</v>
      </c>
      <c r="U237" s="4" t="e">
        <f>CLEAN(SUBSTITUTE(MID(P237,S237,T237-S237)," ",""))</f>
        <v>#VALUE!</v>
      </c>
      <c r="V237" s="4" t="e">
        <f>RIGHT(CLEAN(SUBSTITUTE(P237," ","")),10)</f>
        <v>#VALUE!</v>
      </c>
      <c r="W237" s="4" t="e">
        <f>FIND("Status",A237,K237)+LEN("Status")</f>
        <v>#VALUE!</v>
      </c>
      <c r="X237" s="4" t="e">
        <f>FIND("Application Data 
Documents &amp; Transactions",A237)</f>
        <v>#VALUE!</v>
      </c>
      <c r="Y237" s="4" t="e">
        <f>MID(A237,W237,(X237-11)-W237)</f>
        <v>#VALUE!</v>
      </c>
      <c r="Z237" s="4" t="e">
        <f t="shared" si="50"/>
        <v>#VALUE!</v>
      </c>
      <c r="AA237" s="4" t="e">
        <f>FIND("Earliest publication #",A237)+LEN("Earliest publication #
")</f>
        <v>#VALUE!</v>
      </c>
      <c r="AB237" s="4" t="e">
        <f>FIND("Earliest publication date",A237,AA237)</f>
        <v>#VALUE!</v>
      </c>
      <c r="AC237" s="4" t="e">
        <f>CLEAN(TRIM(MID(A237,AA237,AB237-AA237)))</f>
        <v>#VALUE!</v>
      </c>
      <c r="AD237" s="4" t="e">
        <f t="shared" si="51"/>
        <v>#VALUE!</v>
      </c>
      <c r="AE237" s="4" t="e">
        <f>FIND("Earliest publication date",A237,AA237)+LEN("Earliest publication date")</f>
        <v>#VALUE!</v>
      </c>
      <c r="AF237" s="4" t="e">
        <f>FIND("Assignee for publication",A237)</f>
        <v>#VALUE!</v>
      </c>
      <c r="AG237" s="4" t="e">
        <f>CLEAN(SUBSTITUTE(MID(A237,AE237,AF237-AE237)," ",""))</f>
        <v>#VALUE!</v>
      </c>
      <c r="AH237" s="4" t="e">
        <f>FIND("Entity status",A237)+LEN("Entity status")</f>
        <v>#VALUE!</v>
      </c>
      <c r="AI237" s="4" t="e">
        <f>FIND("Earliest publication #",A237,AH237)</f>
        <v>#VALUE!</v>
      </c>
      <c r="AJ237" s="4" t="e">
        <f>CLEAN(TRIM(MID(A237,AH237,AI237-AH237)))</f>
        <v>#VALUE!</v>
      </c>
      <c r="AK237" s="4" t="e">
        <f>FIND("Applicants",A237)+LEN("Applicants")</f>
        <v>#VALUE!</v>
      </c>
      <c r="AL237" s="4" t="e">
        <f>FIND("United States Patent and Trademark Office 
United States Patent and Trademark Office 
 Browse By Topic",A237,AK237)</f>
        <v>#VALUE!</v>
      </c>
      <c r="AM237" s="4" t="e">
        <f>TRIM(CLEAN(MID(A237,AK237,AL237-AK237)))</f>
        <v>#VALUE!</v>
      </c>
      <c r="AN237" s="4" t="e">
        <f>FIND("Assignee for publication",A237)+LEN("Assignee for publication")</f>
        <v>#VALUE!</v>
      </c>
      <c r="AO237" s="4" t="e">
        <f>FIND("Confirmation #",A237,AN237)</f>
        <v>#VALUE!</v>
      </c>
      <c r="AP237" s="4" t="e">
        <f>MID(A237,AN237,AO237-AN237)</f>
        <v>#VALUE!</v>
      </c>
      <c r="AQ237" s="4" t="e">
        <f>FIND("Inventors",A237)+LEN("Inventors")</f>
        <v>#VALUE!</v>
      </c>
      <c r="AR237" s="4" t="e">
        <f>FIND("Applicants",A237,AQ237)</f>
        <v>#VALUE!</v>
      </c>
      <c r="AS237" s="4" t="e">
        <f>FIND("Show all inventors",A237)</f>
        <v>#VALUE!</v>
      </c>
      <c r="AT237" s="4" t="str">
        <f>IFERROR(MID(A237,AS237,24),"")</f>
        <v/>
      </c>
      <c r="AU237" s="7" t="e">
        <f>CLEAN(TRIM(MID(A237,AQ237,AR237-AQ237)))</f>
        <v>#VALUE!</v>
      </c>
      <c r="BJ237" s="4">
        <f t="shared" si="54"/>
        <v>0</v>
      </c>
      <c r="BK237" s="4" t="str">
        <f t="shared" si="55"/>
        <v/>
      </c>
      <c r="BL237" s="4" t="e">
        <f t="shared" si="56"/>
        <v>#VALUE!</v>
      </c>
      <c r="BM237" s="4" t="e">
        <f t="shared" si="57"/>
        <v>#VALUE!</v>
      </c>
      <c r="BN237" s="7" t="e">
        <f t="shared" si="58"/>
        <v>#VALUE!</v>
      </c>
      <c r="BO237" s="4" t="e">
        <f t="shared" si="59"/>
        <v>#VALUE!</v>
      </c>
      <c r="BP237" s="4" t="e">
        <f t="shared" si="60"/>
        <v>#VALUE!</v>
      </c>
      <c r="BQ237" s="7" t="e">
        <f t="shared" si="61"/>
        <v>#VALUE!</v>
      </c>
    </row>
    <row r="238" spans="1:69" ht="15" customHeight="1" x14ac:dyDescent="0.3">
      <c r="A238" s="5"/>
      <c r="B238" s="5"/>
      <c r="C238" s="5"/>
      <c r="D238" s="5"/>
      <c r="F238" s="6" t="s">
        <v>17</v>
      </c>
      <c r="G238" s="4" t="e">
        <f t="shared" si="62"/>
        <v>#VALUE!</v>
      </c>
      <c r="H238" s="4" t="e">
        <f t="shared" si="63"/>
        <v>#VALUE!</v>
      </c>
      <c r="I238" s="4" t="str">
        <f t="shared" si="52"/>
        <v/>
      </c>
      <c r="J238" s="4" t="e">
        <f>CLEAN(SUBSTITUTE(MID(A238,G238,H238-G238)," ",""))</f>
        <v>#VALUE!</v>
      </c>
      <c r="K238" s="4" t="e">
        <f>FIND("Filing or 371 (c) date",A238)+LEN("Filing or 371 (c) date")</f>
        <v>#VALUE!</v>
      </c>
      <c r="L238" s="4" t="e">
        <f>FIND("Status",A238,K238)</f>
        <v>#VALUE!</v>
      </c>
      <c r="M238" s="4" t="e">
        <f>TRIM(CLEAN(MID(A238,K238,L238-K238)))</f>
        <v>#VALUE!</v>
      </c>
      <c r="N238" s="4" t="e">
        <f>FIND("Patent #",A238)+LEN("Patent #")</f>
        <v>#VALUE!</v>
      </c>
      <c r="O238" s="4" t="e">
        <f>FIND("Filing or 371 (c) date",A238)</f>
        <v>#VALUE!</v>
      </c>
      <c r="P238" s="4" t="e">
        <f>MID(A238,N238,O238-N238)</f>
        <v>#VALUE!</v>
      </c>
      <c r="Q238" s="4" t="e">
        <f t="shared" si="53"/>
        <v>#VALUE!</v>
      </c>
      <c r="R238" s="4" t="e">
        <f>CLEAN(SUBSTITUTE(MID(P238,1,FIND("open",P238)-1)," ",""))</f>
        <v>#VALUE!</v>
      </c>
      <c r="S238" s="4" t="e">
        <f>FIND("open_in_new",P238)+LEN("open_in_new")</f>
        <v>#VALUE!</v>
      </c>
      <c r="T238" s="4" t="e">
        <f>FIND("-",P238,S238)</f>
        <v>#VALUE!</v>
      </c>
      <c r="U238" s="4" t="e">
        <f>CLEAN(SUBSTITUTE(MID(P238,S238,T238-S238)," ",""))</f>
        <v>#VALUE!</v>
      </c>
      <c r="V238" s="4" t="e">
        <f>RIGHT(CLEAN(SUBSTITUTE(P238," ","")),10)</f>
        <v>#VALUE!</v>
      </c>
      <c r="W238" s="4" t="e">
        <f>FIND("Status",A238,K238)+LEN("Status")</f>
        <v>#VALUE!</v>
      </c>
      <c r="X238" s="4" t="e">
        <f>FIND("Application Data 
Documents &amp; Transactions",A238)</f>
        <v>#VALUE!</v>
      </c>
      <c r="Y238" s="4" t="e">
        <f>MID(A238,W238,(X238-11)-W238)</f>
        <v>#VALUE!</v>
      </c>
      <c r="Z238" s="4" t="e">
        <f t="shared" si="50"/>
        <v>#VALUE!</v>
      </c>
      <c r="AA238" s="4" t="e">
        <f>FIND("Earliest publication #",A238)+LEN("Earliest publication #
")</f>
        <v>#VALUE!</v>
      </c>
      <c r="AB238" s="4" t="e">
        <f>FIND("Earliest publication date",A238,AA238)</f>
        <v>#VALUE!</v>
      </c>
      <c r="AC238" s="4" t="e">
        <f>CLEAN(TRIM(MID(A238,AA238,AB238-AA238)))</f>
        <v>#VALUE!</v>
      </c>
      <c r="AD238" s="4" t="e">
        <f t="shared" si="51"/>
        <v>#VALUE!</v>
      </c>
      <c r="AE238" s="4" t="e">
        <f>FIND("Earliest publication date",A238,AA238)+LEN("Earliest publication date")</f>
        <v>#VALUE!</v>
      </c>
      <c r="AF238" s="4" t="e">
        <f>FIND("Assignee for publication",A238)</f>
        <v>#VALUE!</v>
      </c>
      <c r="AG238" s="4" t="e">
        <f>CLEAN(SUBSTITUTE(MID(A238,AE238,AF238-AE238)," ",""))</f>
        <v>#VALUE!</v>
      </c>
      <c r="AH238" s="4" t="e">
        <f>FIND("Entity status",A238)+LEN("Entity status")</f>
        <v>#VALUE!</v>
      </c>
      <c r="AI238" s="4" t="e">
        <f>FIND("Earliest publication #",A238,AH238)</f>
        <v>#VALUE!</v>
      </c>
      <c r="AJ238" s="4" t="e">
        <f>CLEAN(TRIM(MID(A238,AH238,AI238-AH238)))</f>
        <v>#VALUE!</v>
      </c>
      <c r="AK238" s="4" t="e">
        <f>FIND("Applicants",A238)+LEN("Applicants")</f>
        <v>#VALUE!</v>
      </c>
      <c r="AL238" s="4" t="e">
        <f>FIND("United States Patent and Trademark Office 
United States Patent and Trademark Office 
 Browse By Topic",A238,AK238)</f>
        <v>#VALUE!</v>
      </c>
      <c r="AM238" s="4" t="e">
        <f>TRIM(CLEAN(MID(A238,AK238,AL238-AK238)))</f>
        <v>#VALUE!</v>
      </c>
      <c r="AN238" s="4" t="e">
        <f>FIND("Assignee for publication",A238)+LEN("Assignee for publication")</f>
        <v>#VALUE!</v>
      </c>
      <c r="AO238" s="4" t="e">
        <f>FIND("Confirmation #",A238,AN238)</f>
        <v>#VALUE!</v>
      </c>
      <c r="AP238" s="4" t="e">
        <f>MID(A238,AN238,AO238-AN238)</f>
        <v>#VALUE!</v>
      </c>
      <c r="AQ238" s="4" t="e">
        <f>FIND("Inventors",A238)+LEN("Inventors")</f>
        <v>#VALUE!</v>
      </c>
      <c r="AR238" s="4" t="e">
        <f>FIND("Applicants",A238,AQ238)</f>
        <v>#VALUE!</v>
      </c>
      <c r="AS238" s="4" t="e">
        <f>FIND("Show all inventors",A238)</f>
        <v>#VALUE!</v>
      </c>
      <c r="AT238" s="4" t="str">
        <f>IFERROR(MID(A238,AS238,24),"")</f>
        <v/>
      </c>
      <c r="AU238" s="7" t="e">
        <f>CLEAN(TRIM(MID(A238,AQ238,AR238-AQ238)))</f>
        <v>#VALUE!</v>
      </c>
      <c r="BJ238" s="4">
        <f t="shared" si="54"/>
        <v>0</v>
      </c>
      <c r="BK238" s="4" t="str">
        <f t="shared" si="55"/>
        <v/>
      </c>
      <c r="BL238" s="4" t="e">
        <f t="shared" si="56"/>
        <v>#VALUE!</v>
      </c>
      <c r="BM238" s="4" t="e">
        <f t="shared" si="57"/>
        <v>#VALUE!</v>
      </c>
      <c r="BN238" s="7" t="e">
        <f t="shared" si="58"/>
        <v>#VALUE!</v>
      </c>
      <c r="BO238" s="4" t="e">
        <f t="shared" si="59"/>
        <v>#VALUE!</v>
      </c>
      <c r="BP238" s="4" t="e">
        <f t="shared" si="60"/>
        <v>#VALUE!</v>
      </c>
      <c r="BQ238" s="7" t="e">
        <f t="shared" si="61"/>
        <v>#VALUE!</v>
      </c>
    </row>
    <row r="239" spans="1:69" ht="15" customHeight="1" x14ac:dyDescent="0.3">
      <c r="A239" s="5"/>
      <c r="B239" s="5"/>
      <c r="C239" s="5"/>
      <c r="D239" s="5"/>
      <c r="F239" s="6" t="s">
        <v>17</v>
      </c>
      <c r="G239" s="4" t="e">
        <f t="shared" si="62"/>
        <v>#VALUE!</v>
      </c>
      <c r="H239" s="4" t="e">
        <f t="shared" si="63"/>
        <v>#VALUE!</v>
      </c>
      <c r="I239" s="4" t="str">
        <f t="shared" si="52"/>
        <v/>
      </c>
      <c r="J239" s="4" t="e">
        <f>CLEAN(SUBSTITUTE(MID(A239,G239,H239-G239)," ",""))</f>
        <v>#VALUE!</v>
      </c>
      <c r="K239" s="4" t="e">
        <f>FIND("Filing or 371 (c) date",A239)+LEN("Filing or 371 (c) date")</f>
        <v>#VALUE!</v>
      </c>
      <c r="L239" s="4" t="e">
        <f>FIND("Status",A239,K239)</f>
        <v>#VALUE!</v>
      </c>
      <c r="M239" s="4" t="e">
        <f>TRIM(CLEAN(MID(A239,K239,L239-K239)))</f>
        <v>#VALUE!</v>
      </c>
      <c r="N239" s="4" t="e">
        <f>FIND("Patent #",A239)+LEN("Patent #")</f>
        <v>#VALUE!</v>
      </c>
      <c r="O239" s="4" t="e">
        <f>FIND("Filing or 371 (c) date",A239)</f>
        <v>#VALUE!</v>
      </c>
      <c r="P239" s="4" t="e">
        <f>MID(A239,N239,O239-N239)</f>
        <v>#VALUE!</v>
      </c>
      <c r="Q239" s="4" t="e">
        <f t="shared" si="53"/>
        <v>#VALUE!</v>
      </c>
      <c r="R239" s="4" t="e">
        <f>CLEAN(SUBSTITUTE(MID(P239,1,FIND("open",P239)-1)," ",""))</f>
        <v>#VALUE!</v>
      </c>
      <c r="S239" s="4" t="e">
        <f>FIND("open_in_new",P239)+LEN("open_in_new")</f>
        <v>#VALUE!</v>
      </c>
      <c r="T239" s="4" t="e">
        <f>FIND("-",P239,S239)</f>
        <v>#VALUE!</v>
      </c>
      <c r="U239" s="4" t="e">
        <f>CLEAN(SUBSTITUTE(MID(P239,S239,T239-S239)," ",""))</f>
        <v>#VALUE!</v>
      </c>
      <c r="V239" s="4" t="e">
        <f>RIGHT(CLEAN(SUBSTITUTE(P239," ","")),10)</f>
        <v>#VALUE!</v>
      </c>
      <c r="W239" s="4" t="e">
        <f>FIND("Status",A239,K239)+LEN("Status")</f>
        <v>#VALUE!</v>
      </c>
      <c r="X239" s="4" t="e">
        <f>FIND("Application Data 
Documents &amp; Transactions",A239)</f>
        <v>#VALUE!</v>
      </c>
      <c r="Y239" s="4" t="e">
        <f>MID(A239,W239,(X239-11)-W239)</f>
        <v>#VALUE!</v>
      </c>
      <c r="Z239" s="4" t="e">
        <f t="shared" si="50"/>
        <v>#VALUE!</v>
      </c>
      <c r="AA239" s="4" t="e">
        <f>FIND("Earliest publication #",A239)+LEN("Earliest publication #
")</f>
        <v>#VALUE!</v>
      </c>
      <c r="AB239" s="4" t="e">
        <f>FIND("Earliest publication date",A239,AA239)</f>
        <v>#VALUE!</v>
      </c>
      <c r="AC239" s="4" t="e">
        <f>CLEAN(TRIM(MID(A239,AA239,AB239-AA239)))</f>
        <v>#VALUE!</v>
      </c>
      <c r="AD239" s="4" t="e">
        <f t="shared" si="51"/>
        <v>#VALUE!</v>
      </c>
      <c r="AE239" s="4" t="e">
        <f>FIND("Earliest publication date",A239,AA239)+LEN("Earliest publication date")</f>
        <v>#VALUE!</v>
      </c>
      <c r="AF239" s="4" t="e">
        <f>FIND("Assignee for publication",A239)</f>
        <v>#VALUE!</v>
      </c>
      <c r="AG239" s="4" t="e">
        <f>CLEAN(SUBSTITUTE(MID(A239,AE239,AF239-AE239)," ",""))</f>
        <v>#VALUE!</v>
      </c>
      <c r="AH239" s="4" t="e">
        <f>FIND("Entity status",A239)+LEN("Entity status")</f>
        <v>#VALUE!</v>
      </c>
      <c r="AI239" s="4" t="e">
        <f>FIND("Earliest publication #",A239,AH239)</f>
        <v>#VALUE!</v>
      </c>
      <c r="AJ239" s="4" t="e">
        <f>CLEAN(TRIM(MID(A239,AH239,AI239-AH239)))</f>
        <v>#VALUE!</v>
      </c>
      <c r="AK239" s="4" t="e">
        <f>FIND("Applicants",A239)+LEN("Applicants")</f>
        <v>#VALUE!</v>
      </c>
      <c r="AL239" s="4" t="e">
        <f>FIND("United States Patent and Trademark Office 
United States Patent and Trademark Office 
 Browse By Topic",A239,AK239)</f>
        <v>#VALUE!</v>
      </c>
      <c r="AM239" s="4" t="e">
        <f>TRIM(CLEAN(MID(A239,AK239,AL239-AK239)))</f>
        <v>#VALUE!</v>
      </c>
      <c r="AN239" s="4" t="e">
        <f>FIND("Assignee for publication",A239)+LEN("Assignee for publication")</f>
        <v>#VALUE!</v>
      </c>
      <c r="AO239" s="4" t="e">
        <f>FIND("Confirmation #",A239,AN239)</f>
        <v>#VALUE!</v>
      </c>
      <c r="AP239" s="4" t="e">
        <f>MID(A239,AN239,AO239-AN239)</f>
        <v>#VALUE!</v>
      </c>
      <c r="AQ239" s="4" t="e">
        <f>FIND("Inventors",A239)+LEN("Inventors")</f>
        <v>#VALUE!</v>
      </c>
      <c r="AR239" s="4" t="e">
        <f>FIND("Applicants",A239,AQ239)</f>
        <v>#VALUE!</v>
      </c>
      <c r="AS239" s="4" t="e">
        <f>FIND("Show all inventors",A239)</f>
        <v>#VALUE!</v>
      </c>
      <c r="AT239" s="4" t="str">
        <f>IFERROR(MID(A239,AS239,24),"")</f>
        <v/>
      </c>
      <c r="AU239" s="7" t="e">
        <f>CLEAN(TRIM(MID(A239,AQ239,AR239-AQ239)))</f>
        <v>#VALUE!</v>
      </c>
      <c r="BJ239" s="4">
        <f t="shared" si="54"/>
        <v>0</v>
      </c>
      <c r="BK239" s="4" t="str">
        <f t="shared" si="55"/>
        <v/>
      </c>
      <c r="BL239" s="4" t="e">
        <f t="shared" si="56"/>
        <v>#VALUE!</v>
      </c>
      <c r="BM239" s="4" t="e">
        <f t="shared" si="57"/>
        <v>#VALUE!</v>
      </c>
      <c r="BN239" s="7" t="e">
        <f t="shared" si="58"/>
        <v>#VALUE!</v>
      </c>
      <c r="BO239" s="4" t="e">
        <f t="shared" si="59"/>
        <v>#VALUE!</v>
      </c>
      <c r="BP239" s="4" t="e">
        <f t="shared" si="60"/>
        <v>#VALUE!</v>
      </c>
      <c r="BQ239" s="7" t="e">
        <f t="shared" si="61"/>
        <v>#VALUE!</v>
      </c>
    </row>
    <row r="240" spans="1:69" ht="15" customHeight="1" x14ac:dyDescent="0.3">
      <c r="A240" s="5"/>
      <c r="B240" s="5"/>
      <c r="C240" s="5"/>
      <c r="D240" s="5"/>
      <c r="F240" s="6" t="s">
        <v>17</v>
      </c>
      <c r="G240" s="4" t="e">
        <f t="shared" si="62"/>
        <v>#VALUE!</v>
      </c>
      <c r="H240" s="4" t="e">
        <f t="shared" si="63"/>
        <v>#VALUE!</v>
      </c>
      <c r="I240" s="4" t="str">
        <f t="shared" si="52"/>
        <v/>
      </c>
      <c r="J240" s="4" t="e">
        <f>CLEAN(SUBSTITUTE(MID(A240,G240,H240-G240)," ",""))</f>
        <v>#VALUE!</v>
      </c>
      <c r="K240" s="4" t="e">
        <f>FIND("Filing or 371 (c) date",A240)+LEN("Filing or 371 (c) date")</f>
        <v>#VALUE!</v>
      </c>
      <c r="L240" s="4" t="e">
        <f>FIND("Status",A240,K240)</f>
        <v>#VALUE!</v>
      </c>
      <c r="M240" s="4" t="e">
        <f>TRIM(CLEAN(MID(A240,K240,L240-K240)))</f>
        <v>#VALUE!</v>
      </c>
      <c r="N240" s="4" t="e">
        <f>FIND("Patent #",A240)+LEN("Patent #")</f>
        <v>#VALUE!</v>
      </c>
      <c r="O240" s="4" t="e">
        <f>FIND("Filing or 371 (c) date",A240)</f>
        <v>#VALUE!</v>
      </c>
      <c r="P240" s="4" t="e">
        <f>MID(A240,N240,O240-N240)</f>
        <v>#VALUE!</v>
      </c>
      <c r="Q240" s="4" t="e">
        <f t="shared" si="53"/>
        <v>#VALUE!</v>
      </c>
      <c r="R240" s="4" t="e">
        <f>CLEAN(SUBSTITUTE(MID(P240,1,FIND("open",P240)-1)," ",""))</f>
        <v>#VALUE!</v>
      </c>
      <c r="S240" s="4" t="e">
        <f>FIND("open_in_new",P240)+LEN("open_in_new")</f>
        <v>#VALUE!</v>
      </c>
      <c r="T240" s="4" t="e">
        <f>FIND("-",P240,S240)</f>
        <v>#VALUE!</v>
      </c>
      <c r="U240" s="4" t="e">
        <f>CLEAN(SUBSTITUTE(MID(P240,S240,T240-S240)," ",""))</f>
        <v>#VALUE!</v>
      </c>
      <c r="V240" s="4" t="e">
        <f>RIGHT(CLEAN(SUBSTITUTE(P240," ","")),10)</f>
        <v>#VALUE!</v>
      </c>
      <c r="W240" s="4" t="e">
        <f>FIND("Status",A240,K240)+LEN("Status")</f>
        <v>#VALUE!</v>
      </c>
      <c r="X240" s="4" t="e">
        <f>FIND("Application Data 
Documents &amp; Transactions",A240)</f>
        <v>#VALUE!</v>
      </c>
      <c r="Y240" s="4" t="e">
        <f>MID(A240,W240,(X240-11)-W240)</f>
        <v>#VALUE!</v>
      </c>
      <c r="Z240" s="4" t="e">
        <f t="shared" si="50"/>
        <v>#VALUE!</v>
      </c>
      <c r="AA240" s="4" t="e">
        <f>FIND("Earliest publication #",A240)+LEN("Earliest publication #
")</f>
        <v>#VALUE!</v>
      </c>
      <c r="AB240" s="4" t="e">
        <f>FIND("Earliest publication date",A240,AA240)</f>
        <v>#VALUE!</v>
      </c>
      <c r="AC240" s="4" t="e">
        <f>CLEAN(TRIM(MID(A240,AA240,AB240-AA240)))</f>
        <v>#VALUE!</v>
      </c>
      <c r="AD240" s="4" t="e">
        <f t="shared" si="51"/>
        <v>#VALUE!</v>
      </c>
      <c r="AE240" s="4" t="e">
        <f>FIND("Earliest publication date",A240,AA240)+LEN("Earliest publication date")</f>
        <v>#VALUE!</v>
      </c>
      <c r="AF240" s="4" t="e">
        <f>FIND("Assignee for publication",A240)</f>
        <v>#VALUE!</v>
      </c>
      <c r="AG240" s="4" t="e">
        <f>CLEAN(SUBSTITUTE(MID(A240,AE240,AF240-AE240)," ",""))</f>
        <v>#VALUE!</v>
      </c>
      <c r="AH240" s="4" t="e">
        <f>FIND("Entity status",A240)+LEN("Entity status")</f>
        <v>#VALUE!</v>
      </c>
      <c r="AI240" s="4" t="e">
        <f>FIND("Earliest publication #",A240,AH240)</f>
        <v>#VALUE!</v>
      </c>
      <c r="AJ240" s="4" t="e">
        <f>CLEAN(TRIM(MID(A240,AH240,AI240-AH240)))</f>
        <v>#VALUE!</v>
      </c>
      <c r="AK240" s="4" t="e">
        <f>FIND("Applicants",A240)+LEN("Applicants")</f>
        <v>#VALUE!</v>
      </c>
      <c r="AL240" s="4" t="e">
        <f>FIND("United States Patent and Trademark Office 
United States Patent and Trademark Office 
 Browse By Topic",A240,AK240)</f>
        <v>#VALUE!</v>
      </c>
      <c r="AM240" s="4" t="e">
        <f>TRIM(CLEAN(MID(A240,AK240,AL240-AK240)))</f>
        <v>#VALUE!</v>
      </c>
      <c r="AN240" s="4" t="e">
        <f>FIND("Assignee for publication",A240)+LEN("Assignee for publication")</f>
        <v>#VALUE!</v>
      </c>
      <c r="AO240" s="4" t="e">
        <f>FIND("Confirmation #",A240,AN240)</f>
        <v>#VALUE!</v>
      </c>
      <c r="AP240" s="4" t="e">
        <f>MID(A240,AN240,AO240-AN240)</f>
        <v>#VALUE!</v>
      </c>
      <c r="AQ240" s="4" t="e">
        <f>FIND("Inventors",A240)+LEN("Inventors")</f>
        <v>#VALUE!</v>
      </c>
      <c r="AR240" s="4" t="e">
        <f>FIND("Applicants",A240,AQ240)</f>
        <v>#VALUE!</v>
      </c>
      <c r="AS240" s="4" t="e">
        <f>FIND("Show all inventors",A240)</f>
        <v>#VALUE!</v>
      </c>
      <c r="AT240" s="4" t="str">
        <f>IFERROR(MID(A240,AS240,24),"")</f>
        <v/>
      </c>
      <c r="AU240" s="7" t="e">
        <f>CLEAN(TRIM(MID(A240,AQ240,AR240-AQ240)))</f>
        <v>#VALUE!</v>
      </c>
      <c r="BJ240" s="4">
        <f t="shared" si="54"/>
        <v>0</v>
      </c>
      <c r="BK240" s="4" t="str">
        <f t="shared" si="55"/>
        <v/>
      </c>
      <c r="BL240" s="4" t="e">
        <f t="shared" si="56"/>
        <v>#VALUE!</v>
      </c>
      <c r="BM240" s="4" t="e">
        <f t="shared" si="57"/>
        <v>#VALUE!</v>
      </c>
      <c r="BN240" s="7" t="e">
        <f t="shared" si="58"/>
        <v>#VALUE!</v>
      </c>
      <c r="BO240" s="4" t="e">
        <f t="shared" si="59"/>
        <v>#VALUE!</v>
      </c>
      <c r="BP240" s="4" t="e">
        <f t="shared" si="60"/>
        <v>#VALUE!</v>
      </c>
      <c r="BQ240" s="7" t="e">
        <f t="shared" si="61"/>
        <v>#VALUE!</v>
      </c>
    </row>
    <row r="241" spans="1:69" ht="15" customHeight="1" x14ac:dyDescent="0.3">
      <c r="A241" s="5"/>
      <c r="B241" s="5"/>
      <c r="C241" s="5"/>
      <c r="D241" s="5"/>
      <c r="F241" s="6" t="s">
        <v>17</v>
      </c>
      <c r="G241" s="4" t="e">
        <f t="shared" si="62"/>
        <v>#VALUE!</v>
      </c>
      <c r="H241" s="4" t="e">
        <f t="shared" si="63"/>
        <v>#VALUE!</v>
      </c>
      <c r="I241" s="4" t="str">
        <f t="shared" si="52"/>
        <v/>
      </c>
      <c r="J241" s="4" t="e">
        <f>CLEAN(SUBSTITUTE(MID(A241,G241,H241-G241)," ",""))</f>
        <v>#VALUE!</v>
      </c>
      <c r="K241" s="4" t="e">
        <f>FIND("Filing or 371 (c) date",A241)+LEN("Filing or 371 (c) date")</f>
        <v>#VALUE!</v>
      </c>
      <c r="L241" s="4" t="e">
        <f>FIND("Status",A241,K241)</f>
        <v>#VALUE!</v>
      </c>
      <c r="M241" s="4" t="e">
        <f>TRIM(CLEAN(MID(A241,K241,L241-K241)))</f>
        <v>#VALUE!</v>
      </c>
      <c r="N241" s="4" t="e">
        <f>FIND("Patent #",A241)+LEN("Patent #")</f>
        <v>#VALUE!</v>
      </c>
      <c r="O241" s="4" t="e">
        <f>FIND("Filing or 371 (c) date",A241)</f>
        <v>#VALUE!</v>
      </c>
      <c r="P241" s="4" t="e">
        <f>MID(A241,N241,O241-N241)</f>
        <v>#VALUE!</v>
      </c>
      <c r="Q241" s="4" t="e">
        <f t="shared" si="53"/>
        <v>#VALUE!</v>
      </c>
      <c r="R241" s="4" t="e">
        <f>CLEAN(SUBSTITUTE(MID(P241,1,FIND("open",P241)-1)," ",""))</f>
        <v>#VALUE!</v>
      </c>
      <c r="S241" s="4" t="e">
        <f>FIND("open_in_new",P241)+LEN("open_in_new")</f>
        <v>#VALUE!</v>
      </c>
      <c r="T241" s="4" t="e">
        <f>FIND("-",P241,S241)</f>
        <v>#VALUE!</v>
      </c>
      <c r="U241" s="4" t="e">
        <f>CLEAN(SUBSTITUTE(MID(P241,S241,T241-S241)," ",""))</f>
        <v>#VALUE!</v>
      </c>
      <c r="V241" s="4" t="e">
        <f>RIGHT(CLEAN(SUBSTITUTE(P241," ","")),10)</f>
        <v>#VALUE!</v>
      </c>
      <c r="W241" s="4" t="e">
        <f>FIND("Status",A241,K241)+LEN("Status")</f>
        <v>#VALUE!</v>
      </c>
      <c r="X241" s="4" t="e">
        <f>FIND("Application Data 
Documents &amp; Transactions",A241)</f>
        <v>#VALUE!</v>
      </c>
      <c r="Y241" s="4" t="e">
        <f>MID(A241,W241,(X241-11)-W241)</f>
        <v>#VALUE!</v>
      </c>
      <c r="Z241" s="4" t="e">
        <f t="shared" si="50"/>
        <v>#VALUE!</v>
      </c>
      <c r="AA241" s="4" t="e">
        <f>FIND("Earliest publication #",A241)+LEN("Earliest publication #
")</f>
        <v>#VALUE!</v>
      </c>
      <c r="AB241" s="4" t="e">
        <f>FIND("Earliest publication date",A241,AA241)</f>
        <v>#VALUE!</v>
      </c>
      <c r="AC241" s="4" t="e">
        <f>CLEAN(TRIM(MID(A241,AA241,AB241-AA241)))</f>
        <v>#VALUE!</v>
      </c>
      <c r="AD241" s="4" t="e">
        <f t="shared" si="51"/>
        <v>#VALUE!</v>
      </c>
      <c r="AE241" s="4" t="e">
        <f>FIND("Earliest publication date",A241,AA241)+LEN("Earliest publication date")</f>
        <v>#VALUE!</v>
      </c>
      <c r="AF241" s="4" t="e">
        <f>FIND("Assignee for publication",A241)</f>
        <v>#VALUE!</v>
      </c>
      <c r="AG241" s="4" t="e">
        <f>CLEAN(SUBSTITUTE(MID(A241,AE241,AF241-AE241)," ",""))</f>
        <v>#VALUE!</v>
      </c>
      <c r="AH241" s="4" t="e">
        <f>FIND("Entity status",A241)+LEN("Entity status")</f>
        <v>#VALUE!</v>
      </c>
      <c r="AI241" s="4" t="e">
        <f>FIND("Earliest publication #",A241,AH241)</f>
        <v>#VALUE!</v>
      </c>
      <c r="AJ241" s="4" t="e">
        <f>CLEAN(TRIM(MID(A241,AH241,AI241-AH241)))</f>
        <v>#VALUE!</v>
      </c>
      <c r="AK241" s="4" t="e">
        <f>FIND("Applicants",A241)+LEN("Applicants")</f>
        <v>#VALUE!</v>
      </c>
      <c r="AL241" s="4" t="e">
        <f>FIND("United States Patent and Trademark Office 
United States Patent and Trademark Office 
 Browse By Topic",A241,AK241)</f>
        <v>#VALUE!</v>
      </c>
      <c r="AM241" s="4" t="e">
        <f>TRIM(CLEAN(MID(A241,AK241,AL241-AK241)))</f>
        <v>#VALUE!</v>
      </c>
      <c r="AN241" s="4" t="e">
        <f>FIND("Assignee for publication",A241)+LEN("Assignee for publication")</f>
        <v>#VALUE!</v>
      </c>
      <c r="AO241" s="4" t="e">
        <f>FIND("Confirmation #",A241,AN241)</f>
        <v>#VALUE!</v>
      </c>
      <c r="AP241" s="4" t="e">
        <f>MID(A241,AN241,AO241-AN241)</f>
        <v>#VALUE!</v>
      </c>
      <c r="AQ241" s="4" t="e">
        <f>FIND("Inventors",A241)+LEN("Inventors")</f>
        <v>#VALUE!</v>
      </c>
      <c r="AR241" s="4" t="e">
        <f>FIND("Applicants",A241,AQ241)</f>
        <v>#VALUE!</v>
      </c>
      <c r="AS241" s="4" t="e">
        <f>FIND("Show all inventors",A241)</f>
        <v>#VALUE!</v>
      </c>
      <c r="AT241" s="4" t="str">
        <f>IFERROR(MID(A241,AS241,24),"")</f>
        <v/>
      </c>
      <c r="AU241" s="7" t="e">
        <f>CLEAN(TRIM(MID(A241,AQ241,AR241-AQ241)))</f>
        <v>#VALUE!</v>
      </c>
      <c r="BJ241" s="4">
        <f t="shared" si="54"/>
        <v>0</v>
      </c>
      <c r="BK241" s="4" t="str">
        <f t="shared" si="55"/>
        <v/>
      </c>
      <c r="BL241" s="4" t="e">
        <f t="shared" si="56"/>
        <v>#VALUE!</v>
      </c>
      <c r="BM241" s="4" t="e">
        <f t="shared" si="57"/>
        <v>#VALUE!</v>
      </c>
      <c r="BN241" s="7" t="e">
        <f t="shared" si="58"/>
        <v>#VALUE!</v>
      </c>
      <c r="BO241" s="4" t="e">
        <f t="shared" si="59"/>
        <v>#VALUE!</v>
      </c>
      <c r="BP241" s="4" t="e">
        <f t="shared" si="60"/>
        <v>#VALUE!</v>
      </c>
      <c r="BQ241" s="7" t="e">
        <f t="shared" si="61"/>
        <v>#VALUE!</v>
      </c>
    </row>
    <row r="242" spans="1:69" ht="15" customHeight="1" x14ac:dyDescent="0.3">
      <c r="A242" s="5"/>
      <c r="B242" s="5"/>
      <c r="C242" s="5"/>
      <c r="D242" s="5"/>
      <c r="F242" s="6" t="s">
        <v>17</v>
      </c>
      <c r="G242" s="4" t="e">
        <f t="shared" si="62"/>
        <v>#VALUE!</v>
      </c>
      <c r="H242" s="4" t="e">
        <f t="shared" si="63"/>
        <v>#VALUE!</v>
      </c>
      <c r="I242" s="4" t="str">
        <f t="shared" si="52"/>
        <v/>
      </c>
      <c r="J242" s="4" t="e">
        <f>CLEAN(SUBSTITUTE(MID(A242,G242,H242-G242)," ",""))</f>
        <v>#VALUE!</v>
      </c>
      <c r="K242" s="4" t="e">
        <f>FIND("Filing or 371 (c) date",A242)+LEN("Filing or 371 (c) date")</f>
        <v>#VALUE!</v>
      </c>
      <c r="L242" s="4" t="e">
        <f>FIND("Status",A242,K242)</f>
        <v>#VALUE!</v>
      </c>
      <c r="M242" s="4" t="e">
        <f>TRIM(CLEAN(MID(A242,K242,L242-K242)))</f>
        <v>#VALUE!</v>
      </c>
      <c r="N242" s="4" t="e">
        <f>FIND("Patent #",A242)+LEN("Patent #")</f>
        <v>#VALUE!</v>
      </c>
      <c r="O242" s="4" t="e">
        <f>FIND("Filing or 371 (c) date",A242)</f>
        <v>#VALUE!</v>
      </c>
      <c r="P242" s="4" t="e">
        <f>MID(A242,N242,O242-N242)</f>
        <v>#VALUE!</v>
      </c>
      <c r="Q242" s="4" t="e">
        <f t="shared" si="53"/>
        <v>#VALUE!</v>
      </c>
      <c r="R242" s="4" t="e">
        <f>CLEAN(SUBSTITUTE(MID(P242,1,FIND("open",P242)-1)," ",""))</f>
        <v>#VALUE!</v>
      </c>
      <c r="S242" s="4" t="e">
        <f>FIND("open_in_new",P242)+LEN("open_in_new")</f>
        <v>#VALUE!</v>
      </c>
      <c r="T242" s="4" t="e">
        <f>FIND("-",P242,S242)</f>
        <v>#VALUE!</v>
      </c>
      <c r="U242" s="4" t="e">
        <f>CLEAN(SUBSTITUTE(MID(P242,S242,T242-S242)," ",""))</f>
        <v>#VALUE!</v>
      </c>
      <c r="V242" s="4" t="e">
        <f>RIGHT(CLEAN(SUBSTITUTE(P242," ","")),10)</f>
        <v>#VALUE!</v>
      </c>
      <c r="W242" s="4" t="e">
        <f>FIND("Status",A242,K242)+LEN("Status")</f>
        <v>#VALUE!</v>
      </c>
      <c r="X242" s="4" t="e">
        <f>FIND("Application Data 
Documents &amp; Transactions",A242)</f>
        <v>#VALUE!</v>
      </c>
      <c r="Y242" s="4" t="e">
        <f>MID(A242,W242,(X242-11)-W242)</f>
        <v>#VALUE!</v>
      </c>
      <c r="Z242" s="4" t="e">
        <f t="shared" si="50"/>
        <v>#VALUE!</v>
      </c>
      <c r="AA242" s="4" t="e">
        <f>FIND("Earliest publication #",A242)+LEN("Earliest publication #
")</f>
        <v>#VALUE!</v>
      </c>
      <c r="AB242" s="4" t="e">
        <f>FIND("Earliest publication date",A242,AA242)</f>
        <v>#VALUE!</v>
      </c>
      <c r="AC242" s="4" t="e">
        <f>CLEAN(TRIM(MID(A242,AA242,AB242-AA242)))</f>
        <v>#VALUE!</v>
      </c>
      <c r="AD242" s="4" t="e">
        <f t="shared" si="51"/>
        <v>#VALUE!</v>
      </c>
      <c r="AE242" s="4" t="e">
        <f>FIND("Earliest publication date",A242,AA242)+LEN("Earliest publication date")</f>
        <v>#VALUE!</v>
      </c>
      <c r="AF242" s="4" t="e">
        <f>FIND("Assignee for publication",A242)</f>
        <v>#VALUE!</v>
      </c>
      <c r="AG242" s="4" t="e">
        <f>CLEAN(SUBSTITUTE(MID(A242,AE242,AF242-AE242)," ",""))</f>
        <v>#VALUE!</v>
      </c>
      <c r="AH242" s="4" t="e">
        <f>FIND("Entity status",A242)+LEN("Entity status")</f>
        <v>#VALUE!</v>
      </c>
      <c r="AI242" s="4" t="e">
        <f>FIND("Earliest publication #",A242,AH242)</f>
        <v>#VALUE!</v>
      </c>
      <c r="AJ242" s="4" t="e">
        <f>CLEAN(TRIM(MID(A242,AH242,AI242-AH242)))</f>
        <v>#VALUE!</v>
      </c>
      <c r="AK242" s="4" t="e">
        <f>FIND("Applicants",A242)+LEN("Applicants")</f>
        <v>#VALUE!</v>
      </c>
      <c r="AL242" s="4" t="e">
        <f>FIND("United States Patent and Trademark Office 
United States Patent and Trademark Office 
 Browse By Topic",A242,AK242)</f>
        <v>#VALUE!</v>
      </c>
      <c r="AM242" s="4" t="e">
        <f>TRIM(CLEAN(MID(A242,AK242,AL242-AK242)))</f>
        <v>#VALUE!</v>
      </c>
      <c r="AN242" s="4" t="e">
        <f>FIND("Assignee for publication",A242)+LEN("Assignee for publication")</f>
        <v>#VALUE!</v>
      </c>
      <c r="AO242" s="4" t="e">
        <f>FIND("Confirmation #",A242,AN242)</f>
        <v>#VALUE!</v>
      </c>
      <c r="AP242" s="4" t="e">
        <f>MID(A242,AN242,AO242-AN242)</f>
        <v>#VALUE!</v>
      </c>
      <c r="AQ242" s="4" t="e">
        <f>FIND("Inventors",A242)+LEN("Inventors")</f>
        <v>#VALUE!</v>
      </c>
      <c r="AR242" s="4" t="e">
        <f>FIND("Applicants",A242,AQ242)</f>
        <v>#VALUE!</v>
      </c>
      <c r="AS242" s="4" t="e">
        <f>FIND("Show all inventors",A242)</f>
        <v>#VALUE!</v>
      </c>
      <c r="AT242" s="4" t="str">
        <f>IFERROR(MID(A242,AS242,24),"")</f>
        <v/>
      </c>
      <c r="AU242" s="7" t="e">
        <f>CLEAN(TRIM(MID(A242,AQ242,AR242-AQ242)))</f>
        <v>#VALUE!</v>
      </c>
      <c r="BJ242" s="4">
        <f t="shared" si="54"/>
        <v>0</v>
      </c>
      <c r="BK242" s="4" t="str">
        <f t="shared" si="55"/>
        <v/>
      </c>
      <c r="BL242" s="4" t="e">
        <f t="shared" si="56"/>
        <v>#VALUE!</v>
      </c>
      <c r="BM242" s="4" t="e">
        <f t="shared" si="57"/>
        <v>#VALUE!</v>
      </c>
      <c r="BN242" s="7" t="e">
        <f t="shared" si="58"/>
        <v>#VALUE!</v>
      </c>
      <c r="BO242" s="4" t="e">
        <f t="shared" si="59"/>
        <v>#VALUE!</v>
      </c>
      <c r="BP242" s="4" t="e">
        <f t="shared" si="60"/>
        <v>#VALUE!</v>
      </c>
      <c r="BQ242" s="7" t="e">
        <f t="shared" si="61"/>
        <v>#VALUE!</v>
      </c>
    </row>
    <row r="243" spans="1:69" ht="15" customHeight="1" x14ac:dyDescent="0.3">
      <c r="A243" s="5"/>
      <c r="B243" s="5"/>
      <c r="C243" s="5"/>
      <c r="D243" s="5"/>
      <c r="F243" s="6" t="s">
        <v>17</v>
      </c>
      <c r="G243" s="4" t="e">
        <f t="shared" si="62"/>
        <v>#VALUE!</v>
      </c>
      <c r="H243" s="4" t="e">
        <f t="shared" si="63"/>
        <v>#VALUE!</v>
      </c>
      <c r="I243" s="4" t="str">
        <f t="shared" si="52"/>
        <v/>
      </c>
      <c r="J243" s="4" t="e">
        <f>CLEAN(SUBSTITUTE(MID(A243,G243,H243-G243)," ",""))</f>
        <v>#VALUE!</v>
      </c>
      <c r="K243" s="4" t="e">
        <f>FIND("Filing or 371 (c) date",A243)+LEN("Filing or 371 (c) date")</f>
        <v>#VALUE!</v>
      </c>
      <c r="L243" s="4" t="e">
        <f>FIND("Status",A243,K243)</f>
        <v>#VALUE!</v>
      </c>
      <c r="M243" s="4" t="e">
        <f>TRIM(CLEAN(MID(A243,K243,L243-K243)))</f>
        <v>#VALUE!</v>
      </c>
      <c r="N243" s="4" t="e">
        <f>FIND("Patent #",A243)+LEN("Patent #")</f>
        <v>#VALUE!</v>
      </c>
      <c r="O243" s="4" t="e">
        <f>FIND("Filing or 371 (c) date",A243)</f>
        <v>#VALUE!</v>
      </c>
      <c r="P243" s="4" t="e">
        <f>MID(A243,N243,O243-N243)</f>
        <v>#VALUE!</v>
      </c>
      <c r="Q243" s="4" t="e">
        <f t="shared" si="53"/>
        <v>#VALUE!</v>
      </c>
      <c r="R243" s="4" t="e">
        <f>CLEAN(SUBSTITUTE(MID(P243,1,FIND("open",P243)-1)," ",""))</f>
        <v>#VALUE!</v>
      </c>
      <c r="S243" s="4" t="e">
        <f>FIND("open_in_new",P243)+LEN("open_in_new")</f>
        <v>#VALUE!</v>
      </c>
      <c r="T243" s="4" t="e">
        <f>FIND("-",P243,S243)</f>
        <v>#VALUE!</v>
      </c>
      <c r="U243" s="4" t="e">
        <f>CLEAN(SUBSTITUTE(MID(P243,S243,T243-S243)," ",""))</f>
        <v>#VALUE!</v>
      </c>
      <c r="V243" s="4" t="e">
        <f>RIGHT(CLEAN(SUBSTITUTE(P243," ","")),10)</f>
        <v>#VALUE!</v>
      </c>
      <c r="W243" s="4" t="e">
        <f>FIND("Status",A243,K243)+LEN("Status")</f>
        <v>#VALUE!</v>
      </c>
      <c r="X243" s="4" t="e">
        <f>FIND("Application Data 
Documents &amp; Transactions",A243)</f>
        <v>#VALUE!</v>
      </c>
      <c r="Y243" s="4" t="e">
        <f>MID(A243,W243,(X243-11)-W243)</f>
        <v>#VALUE!</v>
      </c>
      <c r="Z243" s="4" t="e">
        <f t="shared" si="50"/>
        <v>#VALUE!</v>
      </c>
      <c r="AA243" s="4" t="e">
        <f>FIND("Earliest publication #",A243)+LEN("Earliest publication #
")</f>
        <v>#VALUE!</v>
      </c>
      <c r="AB243" s="4" t="e">
        <f>FIND("Earliest publication date",A243,AA243)</f>
        <v>#VALUE!</v>
      </c>
      <c r="AC243" s="4" t="e">
        <f>CLEAN(TRIM(MID(A243,AA243,AB243-AA243)))</f>
        <v>#VALUE!</v>
      </c>
      <c r="AD243" s="4" t="e">
        <f t="shared" si="51"/>
        <v>#VALUE!</v>
      </c>
      <c r="AE243" s="4" t="e">
        <f>FIND("Earliest publication date",A243,AA243)+LEN("Earliest publication date")</f>
        <v>#VALUE!</v>
      </c>
      <c r="AF243" s="4" t="e">
        <f>FIND("Assignee for publication",A243)</f>
        <v>#VALUE!</v>
      </c>
      <c r="AG243" s="4" t="e">
        <f>CLEAN(SUBSTITUTE(MID(A243,AE243,AF243-AE243)," ",""))</f>
        <v>#VALUE!</v>
      </c>
      <c r="AH243" s="4" t="e">
        <f>FIND("Entity status",A243)+LEN("Entity status")</f>
        <v>#VALUE!</v>
      </c>
      <c r="AI243" s="4" t="e">
        <f>FIND("Earliest publication #",A243,AH243)</f>
        <v>#VALUE!</v>
      </c>
      <c r="AJ243" s="4" t="e">
        <f>CLEAN(TRIM(MID(A243,AH243,AI243-AH243)))</f>
        <v>#VALUE!</v>
      </c>
      <c r="AK243" s="4" t="e">
        <f>FIND("Applicants",A243)+LEN("Applicants")</f>
        <v>#VALUE!</v>
      </c>
      <c r="AL243" s="4" t="e">
        <f>FIND("United States Patent and Trademark Office 
United States Patent and Trademark Office 
 Browse By Topic",A243,AK243)</f>
        <v>#VALUE!</v>
      </c>
      <c r="AM243" s="4" t="e">
        <f>TRIM(CLEAN(MID(A243,AK243,AL243-AK243)))</f>
        <v>#VALUE!</v>
      </c>
      <c r="AN243" s="4" t="e">
        <f>FIND("Assignee for publication",A243)+LEN("Assignee for publication")</f>
        <v>#VALUE!</v>
      </c>
      <c r="AO243" s="4" t="e">
        <f>FIND("Confirmation #",A243,AN243)</f>
        <v>#VALUE!</v>
      </c>
      <c r="AP243" s="4" t="e">
        <f>MID(A243,AN243,AO243-AN243)</f>
        <v>#VALUE!</v>
      </c>
      <c r="AQ243" s="4" t="e">
        <f>FIND("Inventors",A243)+LEN("Inventors")</f>
        <v>#VALUE!</v>
      </c>
      <c r="AR243" s="4" t="e">
        <f>FIND("Applicants",A243,AQ243)</f>
        <v>#VALUE!</v>
      </c>
      <c r="AS243" s="4" t="e">
        <f>FIND("Show all inventors",A243)</f>
        <v>#VALUE!</v>
      </c>
      <c r="AT243" s="4" t="str">
        <f>IFERROR(MID(A243,AS243,24),"")</f>
        <v/>
      </c>
      <c r="AU243" s="7" t="e">
        <f>CLEAN(TRIM(MID(A243,AQ243,AR243-AQ243)))</f>
        <v>#VALUE!</v>
      </c>
      <c r="BJ243" s="4">
        <f t="shared" si="54"/>
        <v>0</v>
      </c>
      <c r="BK243" s="4" t="str">
        <f t="shared" si="55"/>
        <v/>
      </c>
      <c r="BL243" s="4" t="e">
        <f t="shared" si="56"/>
        <v>#VALUE!</v>
      </c>
      <c r="BM243" s="4" t="e">
        <f t="shared" si="57"/>
        <v>#VALUE!</v>
      </c>
      <c r="BN243" s="7" t="e">
        <f t="shared" si="58"/>
        <v>#VALUE!</v>
      </c>
      <c r="BO243" s="4" t="e">
        <f t="shared" si="59"/>
        <v>#VALUE!</v>
      </c>
      <c r="BP243" s="4" t="e">
        <f t="shared" si="60"/>
        <v>#VALUE!</v>
      </c>
      <c r="BQ243" s="7" t="e">
        <f t="shared" si="61"/>
        <v>#VALUE!</v>
      </c>
    </row>
    <row r="244" spans="1:69" ht="15" customHeight="1" x14ac:dyDescent="0.3">
      <c r="A244" s="5"/>
      <c r="B244" s="5"/>
      <c r="C244" s="5"/>
      <c r="D244" s="5"/>
      <c r="F244" s="6" t="s">
        <v>17</v>
      </c>
      <c r="G244" s="4" t="e">
        <f t="shared" si="62"/>
        <v>#VALUE!</v>
      </c>
      <c r="H244" s="4" t="e">
        <f t="shared" si="63"/>
        <v>#VALUE!</v>
      </c>
      <c r="I244" s="4" t="str">
        <f t="shared" si="52"/>
        <v/>
      </c>
      <c r="J244" s="4" t="e">
        <f>CLEAN(SUBSTITUTE(MID(A244,G244,H244-G244)," ",""))</f>
        <v>#VALUE!</v>
      </c>
      <c r="K244" s="4" t="e">
        <f>FIND("Filing or 371 (c) date",A244)+LEN("Filing or 371 (c) date")</f>
        <v>#VALUE!</v>
      </c>
      <c r="L244" s="4" t="e">
        <f>FIND("Status",A244,K244)</f>
        <v>#VALUE!</v>
      </c>
      <c r="M244" s="4" t="e">
        <f>TRIM(CLEAN(MID(A244,K244,L244-K244)))</f>
        <v>#VALUE!</v>
      </c>
      <c r="N244" s="4" t="e">
        <f>FIND("Patent #",A244)+LEN("Patent #")</f>
        <v>#VALUE!</v>
      </c>
      <c r="O244" s="4" t="e">
        <f>FIND("Filing or 371 (c) date",A244)</f>
        <v>#VALUE!</v>
      </c>
      <c r="P244" s="4" t="e">
        <f>MID(A244,N244,O244-N244)</f>
        <v>#VALUE!</v>
      </c>
      <c r="Q244" s="4" t="e">
        <f t="shared" si="53"/>
        <v>#VALUE!</v>
      </c>
      <c r="R244" s="4" t="e">
        <f>CLEAN(SUBSTITUTE(MID(P244,1,FIND("open",P244)-1)," ",""))</f>
        <v>#VALUE!</v>
      </c>
      <c r="S244" s="4" t="e">
        <f>FIND("open_in_new",P244)+LEN("open_in_new")</f>
        <v>#VALUE!</v>
      </c>
      <c r="T244" s="4" t="e">
        <f>FIND("-",P244,S244)</f>
        <v>#VALUE!</v>
      </c>
      <c r="U244" s="4" t="e">
        <f>CLEAN(SUBSTITUTE(MID(P244,S244,T244-S244)," ",""))</f>
        <v>#VALUE!</v>
      </c>
      <c r="V244" s="4" t="e">
        <f>RIGHT(CLEAN(SUBSTITUTE(P244," ","")),10)</f>
        <v>#VALUE!</v>
      </c>
      <c r="W244" s="4" t="e">
        <f>FIND("Status",A244,K244)+LEN("Status")</f>
        <v>#VALUE!</v>
      </c>
      <c r="X244" s="4" t="e">
        <f>FIND("Application Data 
Documents &amp; Transactions",A244)</f>
        <v>#VALUE!</v>
      </c>
      <c r="Y244" s="4" t="e">
        <f>MID(A244,W244,(X244-11)-W244)</f>
        <v>#VALUE!</v>
      </c>
      <c r="Z244" s="4" t="e">
        <f t="shared" si="50"/>
        <v>#VALUE!</v>
      </c>
      <c r="AA244" s="4" t="e">
        <f>FIND("Earliest publication #",A244)+LEN("Earliest publication #
")</f>
        <v>#VALUE!</v>
      </c>
      <c r="AB244" s="4" t="e">
        <f>FIND("Earliest publication date",A244,AA244)</f>
        <v>#VALUE!</v>
      </c>
      <c r="AC244" s="4" t="e">
        <f>CLEAN(TRIM(MID(A244,AA244,AB244-AA244)))</f>
        <v>#VALUE!</v>
      </c>
      <c r="AD244" s="4" t="e">
        <f t="shared" si="51"/>
        <v>#VALUE!</v>
      </c>
      <c r="AE244" s="4" t="e">
        <f>FIND("Earliest publication date",A244,AA244)+LEN("Earliest publication date")</f>
        <v>#VALUE!</v>
      </c>
      <c r="AF244" s="4" t="e">
        <f>FIND("Assignee for publication",A244)</f>
        <v>#VALUE!</v>
      </c>
      <c r="AG244" s="4" t="e">
        <f>CLEAN(SUBSTITUTE(MID(A244,AE244,AF244-AE244)," ",""))</f>
        <v>#VALUE!</v>
      </c>
      <c r="AH244" s="4" t="e">
        <f>FIND("Entity status",A244)+LEN("Entity status")</f>
        <v>#VALUE!</v>
      </c>
      <c r="AI244" s="4" t="e">
        <f>FIND("Earliest publication #",A244,AH244)</f>
        <v>#VALUE!</v>
      </c>
      <c r="AJ244" s="4" t="e">
        <f>CLEAN(TRIM(MID(A244,AH244,AI244-AH244)))</f>
        <v>#VALUE!</v>
      </c>
      <c r="AK244" s="4" t="e">
        <f>FIND("Applicants",A244)+LEN("Applicants")</f>
        <v>#VALUE!</v>
      </c>
      <c r="AL244" s="4" t="e">
        <f>FIND("United States Patent and Trademark Office 
United States Patent and Trademark Office 
 Browse By Topic",A244,AK244)</f>
        <v>#VALUE!</v>
      </c>
      <c r="AM244" s="4" t="e">
        <f>TRIM(CLEAN(MID(A244,AK244,AL244-AK244)))</f>
        <v>#VALUE!</v>
      </c>
      <c r="AN244" s="4" t="e">
        <f>FIND("Assignee for publication",A244)+LEN("Assignee for publication")</f>
        <v>#VALUE!</v>
      </c>
      <c r="AO244" s="4" t="e">
        <f>FIND("Confirmation #",A244,AN244)</f>
        <v>#VALUE!</v>
      </c>
      <c r="AP244" s="4" t="e">
        <f>MID(A244,AN244,AO244-AN244)</f>
        <v>#VALUE!</v>
      </c>
      <c r="AQ244" s="4" t="e">
        <f>FIND("Inventors",A244)+LEN("Inventors")</f>
        <v>#VALUE!</v>
      </c>
      <c r="AR244" s="4" t="e">
        <f>FIND("Applicants",A244,AQ244)</f>
        <v>#VALUE!</v>
      </c>
      <c r="AS244" s="4" t="e">
        <f>FIND("Show all inventors",A244)</f>
        <v>#VALUE!</v>
      </c>
      <c r="AT244" s="4" t="str">
        <f>IFERROR(MID(A244,AS244,24),"")</f>
        <v/>
      </c>
      <c r="AU244" s="7" t="e">
        <f>CLEAN(TRIM(MID(A244,AQ244,AR244-AQ244)))</f>
        <v>#VALUE!</v>
      </c>
      <c r="BJ244" s="4">
        <f t="shared" si="54"/>
        <v>0</v>
      </c>
      <c r="BK244" s="4" t="str">
        <f t="shared" si="55"/>
        <v/>
      </c>
      <c r="BL244" s="4" t="e">
        <f t="shared" si="56"/>
        <v>#VALUE!</v>
      </c>
      <c r="BM244" s="4" t="e">
        <f t="shared" si="57"/>
        <v>#VALUE!</v>
      </c>
      <c r="BN244" s="7" t="e">
        <f t="shared" si="58"/>
        <v>#VALUE!</v>
      </c>
      <c r="BO244" s="4" t="e">
        <f t="shared" si="59"/>
        <v>#VALUE!</v>
      </c>
      <c r="BP244" s="4" t="e">
        <f t="shared" si="60"/>
        <v>#VALUE!</v>
      </c>
      <c r="BQ244" s="7" t="e">
        <f t="shared" si="61"/>
        <v>#VALUE!</v>
      </c>
    </row>
    <row r="245" spans="1:69" ht="15" customHeight="1" x14ac:dyDescent="0.3">
      <c r="A245" s="5"/>
      <c r="B245" s="5"/>
      <c r="C245" s="5"/>
      <c r="D245" s="5"/>
      <c r="F245" s="6" t="s">
        <v>17</v>
      </c>
      <c r="G245" s="4" t="e">
        <f t="shared" si="62"/>
        <v>#VALUE!</v>
      </c>
      <c r="H245" s="4" t="e">
        <f t="shared" si="63"/>
        <v>#VALUE!</v>
      </c>
      <c r="I245" s="4" t="str">
        <f t="shared" si="52"/>
        <v/>
      </c>
      <c r="J245" s="4" t="e">
        <f>CLEAN(SUBSTITUTE(MID(A245,G245,H245-G245)," ",""))</f>
        <v>#VALUE!</v>
      </c>
      <c r="K245" s="4" t="e">
        <f>FIND("Filing or 371 (c) date",A245)+LEN("Filing or 371 (c) date")</f>
        <v>#VALUE!</v>
      </c>
      <c r="L245" s="4" t="e">
        <f>FIND("Status",A245,K245)</f>
        <v>#VALUE!</v>
      </c>
      <c r="M245" s="4" t="e">
        <f>TRIM(CLEAN(MID(A245,K245,L245-K245)))</f>
        <v>#VALUE!</v>
      </c>
      <c r="N245" s="4" t="e">
        <f>FIND("Patent #",A245)+LEN("Patent #")</f>
        <v>#VALUE!</v>
      </c>
      <c r="O245" s="4" t="e">
        <f>FIND("Filing or 371 (c) date",A245)</f>
        <v>#VALUE!</v>
      </c>
      <c r="P245" s="4" t="e">
        <f>MID(A245,N245,O245-N245)</f>
        <v>#VALUE!</v>
      </c>
      <c r="Q245" s="4" t="e">
        <f t="shared" si="53"/>
        <v>#VALUE!</v>
      </c>
      <c r="R245" s="4" t="e">
        <f>CLEAN(SUBSTITUTE(MID(P245,1,FIND("open",P245)-1)," ",""))</f>
        <v>#VALUE!</v>
      </c>
      <c r="S245" s="4" t="e">
        <f>FIND("open_in_new",P245)+LEN("open_in_new")</f>
        <v>#VALUE!</v>
      </c>
      <c r="T245" s="4" t="e">
        <f>FIND("-",P245,S245)</f>
        <v>#VALUE!</v>
      </c>
      <c r="U245" s="4" t="e">
        <f>CLEAN(SUBSTITUTE(MID(P245,S245,T245-S245)," ",""))</f>
        <v>#VALUE!</v>
      </c>
      <c r="V245" s="4" t="e">
        <f>RIGHT(CLEAN(SUBSTITUTE(P245," ","")),10)</f>
        <v>#VALUE!</v>
      </c>
      <c r="W245" s="4" t="e">
        <f>FIND("Status",A245,K245)+LEN("Status")</f>
        <v>#VALUE!</v>
      </c>
      <c r="X245" s="4" t="e">
        <f>FIND("Application Data 
Documents &amp; Transactions",A245)</f>
        <v>#VALUE!</v>
      </c>
      <c r="Y245" s="4" t="e">
        <f>MID(A245,W245,(X245-11)-W245)</f>
        <v>#VALUE!</v>
      </c>
      <c r="Z245" s="4" t="e">
        <f t="shared" si="50"/>
        <v>#VALUE!</v>
      </c>
      <c r="AA245" s="4" t="e">
        <f>FIND("Earliest publication #",A245)+LEN("Earliest publication #
")</f>
        <v>#VALUE!</v>
      </c>
      <c r="AB245" s="4" t="e">
        <f>FIND("Earliest publication date",A245,AA245)</f>
        <v>#VALUE!</v>
      </c>
      <c r="AC245" s="4" t="e">
        <f>CLEAN(TRIM(MID(A245,AA245,AB245-AA245)))</f>
        <v>#VALUE!</v>
      </c>
      <c r="AD245" s="4" t="e">
        <f t="shared" si="51"/>
        <v>#VALUE!</v>
      </c>
      <c r="AE245" s="4" t="e">
        <f>FIND("Earliest publication date",A245,AA245)+LEN("Earliest publication date")</f>
        <v>#VALUE!</v>
      </c>
      <c r="AF245" s="4" t="e">
        <f>FIND("Assignee for publication",A245)</f>
        <v>#VALUE!</v>
      </c>
      <c r="AG245" s="4" t="e">
        <f>CLEAN(SUBSTITUTE(MID(A245,AE245,AF245-AE245)," ",""))</f>
        <v>#VALUE!</v>
      </c>
      <c r="AH245" s="4" t="e">
        <f>FIND("Entity status",A245)+LEN("Entity status")</f>
        <v>#VALUE!</v>
      </c>
      <c r="AI245" s="4" t="e">
        <f>FIND("Earliest publication #",A245,AH245)</f>
        <v>#VALUE!</v>
      </c>
      <c r="AJ245" s="4" t="e">
        <f>CLEAN(TRIM(MID(A245,AH245,AI245-AH245)))</f>
        <v>#VALUE!</v>
      </c>
      <c r="AK245" s="4" t="e">
        <f>FIND("Applicants",A245)+LEN("Applicants")</f>
        <v>#VALUE!</v>
      </c>
      <c r="AL245" s="4" t="e">
        <f>FIND("United States Patent and Trademark Office 
United States Patent and Trademark Office 
 Browse By Topic",A245,AK245)</f>
        <v>#VALUE!</v>
      </c>
      <c r="AM245" s="4" t="e">
        <f>TRIM(CLEAN(MID(A245,AK245,AL245-AK245)))</f>
        <v>#VALUE!</v>
      </c>
      <c r="AN245" s="4" t="e">
        <f>FIND("Assignee for publication",A245)+LEN("Assignee for publication")</f>
        <v>#VALUE!</v>
      </c>
      <c r="AO245" s="4" t="e">
        <f>FIND("Confirmation #",A245,AN245)</f>
        <v>#VALUE!</v>
      </c>
      <c r="AP245" s="4" t="e">
        <f>MID(A245,AN245,AO245-AN245)</f>
        <v>#VALUE!</v>
      </c>
      <c r="AQ245" s="4" t="e">
        <f>FIND("Inventors",A245)+LEN("Inventors")</f>
        <v>#VALUE!</v>
      </c>
      <c r="AR245" s="4" t="e">
        <f>FIND("Applicants",A245,AQ245)</f>
        <v>#VALUE!</v>
      </c>
      <c r="AS245" s="4" t="e">
        <f>FIND("Show all inventors",A245)</f>
        <v>#VALUE!</v>
      </c>
      <c r="AT245" s="4" t="str">
        <f>IFERROR(MID(A245,AS245,24),"")</f>
        <v/>
      </c>
      <c r="AU245" s="7" t="e">
        <f>CLEAN(TRIM(MID(A245,AQ245,AR245-AQ245)))</f>
        <v>#VALUE!</v>
      </c>
      <c r="BJ245" s="4">
        <f t="shared" si="54"/>
        <v>0</v>
      </c>
      <c r="BK245" s="4" t="str">
        <f t="shared" si="55"/>
        <v/>
      </c>
      <c r="BL245" s="4" t="e">
        <f t="shared" si="56"/>
        <v>#VALUE!</v>
      </c>
      <c r="BM245" s="4" t="e">
        <f t="shared" si="57"/>
        <v>#VALUE!</v>
      </c>
      <c r="BN245" s="7" t="e">
        <f t="shared" si="58"/>
        <v>#VALUE!</v>
      </c>
      <c r="BO245" s="4" t="e">
        <f t="shared" si="59"/>
        <v>#VALUE!</v>
      </c>
      <c r="BP245" s="4" t="e">
        <f t="shared" si="60"/>
        <v>#VALUE!</v>
      </c>
      <c r="BQ245" s="7" t="e">
        <f t="shared" si="61"/>
        <v>#VALUE!</v>
      </c>
    </row>
    <row r="246" spans="1:69" ht="15" customHeight="1" x14ac:dyDescent="0.3">
      <c r="A246" s="5"/>
      <c r="B246" s="5"/>
      <c r="C246" s="5"/>
      <c r="D246" s="5"/>
      <c r="F246" s="6" t="s">
        <v>17</v>
      </c>
      <c r="G246" s="4" t="e">
        <f t="shared" si="62"/>
        <v>#VALUE!</v>
      </c>
      <c r="H246" s="4" t="e">
        <f t="shared" si="63"/>
        <v>#VALUE!</v>
      </c>
      <c r="I246" s="4" t="str">
        <f t="shared" si="52"/>
        <v/>
      </c>
      <c r="J246" s="4" t="e">
        <f>CLEAN(SUBSTITUTE(MID(A246,G246,H246-G246)," ",""))</f>
        <v>#VALUE!</v>
      </c>
      <c r="K246" s="4" t="e">
        <f>FIND("Filing or 371 (c) date",A246)+LEN("Filing or 371 (c) date")</f>
        <v>#VALUE!</v>
      </c>
      <c r="L246" s="4" t="e">
        <f>FIND("Status",A246,K246)</f>
        <v>#VALUE!</v>
      </c>
      <c r="M246" s="4" t="e">
        <f>TRIM(CLEAN(MID(A246,K246,L246-K246)))</f>
        <v>#VALUE!</v>
      </c>
      <c r="N246" s="4" t="e">
        <f>FIND("Patent #",A246)+LEN("Patent #")</f>
        <v>#VALUE!</v>
      </c>
      <c r="O246" s="4" t="e">
        <f>FIND("Filing or 371 (c) date",A246)</f>
        <v>#VALUE!</v>
      </c>
      <c r="P246" s="4" t="e">
        <f>MID(A246,N246,O246-N246)</f>
        <v>#VALUE!</v>
      </c>
      <c r="Q246" s="4" t="e">
        <f t="shared" si="53"/>
        <v>#VALUE!</v>
      </c>
      <c r="R246" s="4" t="e">
        <f>CLEAN(SUBSTITUTE(MID(P246,1,FIND("open",P246)-1)," ",""))</f>
        <v>#VALUE!</v>
      </c>
      <c r="S246" s="4" t="e">
        <f>FIND("open_in_new",P246)+LEN("open_in_new")</f>
        <v>#VALUE!</v>
      </c>
      <c r="T246" s="4" t="e">
        <f>FIND("-",P246,S246)</f>
        <v>#VALUE!</v>
      </c>
      <c r="U246" s="4" t="e">
        <f>CLEAN(SUBSTITUTE(MID(P246,S246,T246-S246)," ",""))</f>
        <v>#VALUE!</v>
      </c>
      <c r="V246" s="4" t="e">
        <f>RIGHT(CLEAN(SUBSTITUTE(P246," ","")),10)</f>
        <v>#VALUE!</v>
      </c>
      <c r="W246" s="4" t="e">
        <f>FIND("Status",A246,K246)+LEN("Status")</f>
        <v>#VALUE!</v>
      </c>
      <c r="X246" s="4" t="e">
        <f>FIND("Application Data 
Documents &amp; Transactions",A246)</f>
        <v>#VALUE!</v>
      </c>
      <c r="Y246" s="4" t="e">
        <f>MID(A246,W246,(X246-11)-W246)</f>
        <v>#VALUE!</v>
      </c>
      <c r="Z246" s="4" t="e">
        <f t="shared" si="50"/>
        <v>#VALUE!</v>
      </c>
      <c r="AA246" s="4" t="e">
        <f>FIND("Earliest publication #",A246)+LEN("Earliest publication #
")</f>
        <v>#VALUE!</v>
      </c>
      <c r="AB246" s="4" t="e">
        <f>FIND("Earliest publication date",A246,AA246)</f>
        <v>#VALUE!</v>
      </c>
      <c r="AC246" s="4" t="e">
        <f>CLEAN(TRIM(MID(A246,AA246,AB246-AA246)))</f>
        <v>#VALUE!</v>
      </c>
      <c r="AD246" s="4" t="e">
        <f t="shared" si="51"/>
        <v>#VALUE!</v>
      </c>
      <c r="AE246" s="4" t="e">
        <f>FIND("Earliest publication date",A246,AA246)+LEN("Earliest publication date")</f>
        <v>#VALUE!</v>
      </c>
      <c r="AF246" s="4" t="e">
        <f>FIND("Assignee for publication",A246)</f>
        <v>#VALUE!</v>
      </c>
      <c r="AG246" s="4" t="e">
        <f>CLEAN(SUBSTITUTE(MID(A246,AE246,AF246-AE246)," ",""))</f>
        <v>#VALUE!</v>
      </c>
      <c r="AH246" s="4" t="e">
        <f>FIND("Entity status",A246)+LEN("Entity status")</f>
        <v>#VALUE!</v>
      </c>
      <c r="AI246" s="4" t="e">
        <f>FIND("Earliest publication #",A246,AH246)</f>
        <v>#VALUE!</v>
      </c>
      <c r="AJ246" s="4" t="e">
        <f>CLEAN(TRIM(MID(A246,AH246,AI246-AH246)))</f>
        <v>#VALUE!</v>
      </c>
      <c r="AK246" s="4" t="e">
        <f>FIND("Applicants",A246)+LEN("Applicants")</f>
        <v>#VALUE!</v>
      </c>
      <c r="AL246" s="4" t="e">
        <f>FIND("United States Patent and Trademark Office 
United States Patent and Trademark Office 
 Browse By Topic",A246,AK246)</f>
        <v>#VALUE!</v>
      </c>
      <c r="AM246" s="4" t="e">
        <f>TRIM(CLEAN(MID(A246,AK246,AL246-AK246)))</f>
        <v>#VALUE!</v>
      </c>
      <c r="AN246" s="4" t="e">
        <f>FIND("Assignee for publication",A246)+LEN("Assignee for publication")</f>
        <v>#VALUE!</v>
      </c>
      <c r="AO246" s="4" t="e">
        <f>FIND("Confirmation #",A246,AN246)</f>
        <v>#VALUE!</v>
      </c>
      <c r="AP246" s="4" t="e">
        <f>MID(A246,AN246,AO246-AN246)</f>
        <v>#VALUE!</v>
      </c>
      <c r="AQ246" s="4" t="e">
        <f>FIND("Inventors",A246)+LEN("Inventors")</f>
        <v>#VALUE!</v>
      </c>
      <c r="AR246" s="4" t="e">
        <f>FIND("Applicants",A246,AQ246)</f>
        <v>#VALUE!</v>
      </c>
      <c r="AS246" s="4" t="e">
        <f>FIND("Show all inventors",A246)</f>
        <v>#VALUE!</v>
      </c>
      <c r="AT246" s="4" t="str">
        <f>IFERROR(MID(A246,AS246,24),"")</f>
        <v/>
      </c>
      <c r="AU246" s="7" t="e">
        <f>CLEAN(TRIM(MID(A246,AQ246,AR246-AQ246)))</f>
        <v>#VALUE!</v>
      </c>
      <c r="BJ246" s="4">
        <f t="shared" si="54"/>
        <v>0</v>
      </c>
      <c r="BK246" s="4" t="str">
        <f t="shared" si="55"/>
        <v/>
      </c>
      <c r="BL246" s="4" t="e">
        <f t="shared" si="56"/>
        <v>#VALUE!</v>
      </c>
      <c r="BM246" s="4" t="e">
        <f t="shared" si="57"/>
        <v>#VALUE!</v>
      </c>
      <c r="BN246" s="7" t="e">
        <f t="shared" si="58"/>
        <v>#VALUE!</v>
      </c>
      <c r="BO246" s="4" t="e">
        <f t="shared" si="59"/>
        <v>#VALUE!</v>
      </c>
      <c r="BP246" s="4" t="e">
        <f t="shared" si="60"/>
        <v>#VALUE!</v>
      </c>
      <c r="BQ246" s="7" t="e">
        <f t="shared" si="61"/>
        <v>#VALUE!</v>
      </c>
    </row>
    <row r="247" spans="1:69" ht="15" customHeight="1" x14ac:dyDescent="0.3">
      <c r="A247" s="5"/>
      <c r="B247" s="5"/>
      <c r="C247" s="5"/>
      <c r="D247" s="5"/>
      <c r="F247" s="6" t="s">
        <v>17</v>
      </c>
      <c r="G247" s="4" t="e">
        <f t="shared" si="62"/>
        <v>#VALUE!</v>
      </c>
      <c r="H247" s="4" t="e">
        <f t="shared" si="63"/>
        <v>#VALUE!</v>
      </c>
      <c r="I247" s="4" t="str">
        <f t="shared" si="52"/>
        <v/>
      </c>
      <c r="J247" s="4" t="e">
        <f>CLEAN(SUBSTITUTE(MID(A247,G247,H247-G247)," ",""))</f>
        <v>#VALUE!</v>
      </c>
      <c r="K247" s="4" t="e">
        <f>FIND("Filing or 371 (c) date",A247)+LEN("Filing or 371 (c) date")</f>
        <v>#VALUE!</v>
      </c>
      <c r="L247" s="4" t="e">
        <f>FIND("Status",A247,K247)</f>
        <v>#VALUE!</v>
      </c>
      <c r="M247" s="4" t="e">
        <f>TRIM(CLEAN(MID(A247,K247,L247-K247)))</f>
        <v>#VALUE!</v>
      </c>
      <c r="N247" s="4" t="e">
        <f>FIND("Patent #",A247)+LEN("Patent #")</f>
        <v>#VALUE!</v>
      </c>
      <c r="O247" s="4" t="e">
        <f>FIND("Filing or 371 (c) date",A247)</f>
        <v>#VALUE!</v>
      </c>
      <c r="P247" s="4" t="e">
        <f>MID(A247,N247,O247-N247)</f>
        <v>#VALUE!</v>
      </c>
      <c r="Q247" s="4" t="e">
        <f t="shared" si="53"/>
        <v>#VALUE!</v>
      </c>
      <c r="R247" s="4" t="e">
        <f>CLEAN(SUBSTITUTE(MID(P247,1,FIND("open",P247)-1)," ",""))</f>
        <v>#VALUE!</v>
      </c>
      <c r="S247" s="4" t="e">
        <f>FIND("open_in_new",P247)+LEN("open_in_new")</f>
        <v>#VALUE!</v>
      </c>
      <c r="T247" s="4" t="e">
        <f>FIND("-",P247,S247)</f>
        <v>#VALUE!</v>
      </c>
      <c r="U247" s="4" t="e">
        <f>CLEAN(SUBSTITUTE(MID(P247,S247,T247-S247)," ",""))</f>
        <v>#VALUE!</v>
      </c>
      <c r="V247" s="4" t="e">
        <f>RIGHT(CLEAN(SUBSTITUTE(P247," ","")),10)</f>
        <v>#VALUE!</v>
      </c>
      <c r="W247" s="4" t="e">
        <f>FIND("Status",A247,K247)+LEN("Status")</f>
        <v>#VALUE!</v>
      </c>
      <c r="X247" s="4" t="e">
        <f>FIND("Application Data 
Documents &amp; Transactions",A247)</f>
        <v>#VALUE!</v>
      </c>
      <c r="Y247" s="4" t="e">
        <f>MID(A247,W247,(X247-11)-W247)</f>
        <v>#VALUE!</v>
      </c>
      <c r="Z247" s="4" t="e">
        <f t="shared" si="50"/>
        <v>#VALUE!</v>
      </c>
      <c r="AA247" s="4" t="e">
        <f>FIND("Earliest publication #",A247)+LEN("Earliest publication #
")</f>
        <v>#VALUE!</v>
      </c>
      <c r="AB247" s="4" t="e">
        <f>FIND("Earliest publication date",A247,AA247)</f>
        <v>#VALUE!</v>
      </c>
      <c r="AC247" s="4" t="e">
        <f>CLEAN(TRIM(MID(A247,AA247,AB247-AA247)))</f>
        <v>#VALUE!</v>
      </c>
      <c r="AD247" s="4" t="e">
        <f t="shared" si="51"/>
        <v>#VALUE!</v>
      </c>
      <c r="AE247" s="4" t="e">
        <f>FIND("Earliest publication date",A247,AA247)+LEN("Earliest publication date")</f>
        <v>#VALUE!</v>
      </c>
      <c r="AF247" s="4" t="e">
        <f>FIND("Assignee for publication",A247)</f>
        <v>#VALUE!</v>
      </c>
      <c r="AG247" s="4" t="e">
        <f>CLEAN(SUBSTITUTE(MID(A247,AE247,AF247-AE247)," ",""))</f>
        <v>#VALUE!</v>
      </c>
      <c r="AH247" s="4" t="e">
        <f>FIND("Entity status",A247)+LEN("Entity status")</f>
        <v>#VALUE!</v>
      </c>
      <c r="AI247" s="4" t="e">
        <f>FIND("Earliest publication #",A247,AH247)</f>
        <v>#VALUE!</v>
      </c>
      <c r="AJ247" s="4" t="e">
        <f>CLEAN(TRIM(MID(A247,AH247,AI247-AH247)))</f>
        <v>#VALUE!</v>
      </c>
      <c r="AK247" s="4" t="e">
        <f>FIND("Applicants",A247)+LEN("Applicants")</f>
        <v>#VALUE!</v>
      </c>
      <c r="AL247" s="4" t="e">
        <f>FIND("United States Patent and Trademark Office 
United States Patent and Trademark Office 
 Browse By Topic",A247,AK247)</f>
        <v>#VALUE!</v>
      </c>
      <c r="AM247" s="4" t="e">
        <f>TRIM(CLEAN(MID(A247,AK247,AL247-AK247)))</f>
        <v>#VALUE!</v>
      </c>
      <c r="AN247" s="4" t="e">
        <f>FIND("Assignee for publication",A247)+LEN("Assignee for publication")</f>
        <v>#VALUE!</v>
      </c>
      <c r="AO247" s="4" t="e">
        <f>FIND("Confirmation #",A247,AN247)</f>
        <v>#VALUE!</v>
      </c>
      <c r="AP247" s="4" t="e">
        <f>MID(A247,AN247,AO247-AN247)</f>
        <v>#VALUE!</v>
      </c>
      <c r="AQ247" s="4" t="e">
        <f>FIND("Inventors",A247)+LEN("Inventors")</f>
        <v>#VALUE!</v>
      </c>
      <c r="AR247" s="4" t="e">
        <f>FIND("Applicants",A247,AQ247)</f>
        <v>#VALUE!</v>
      </c>
      <c r="AS247" s="4" t="e">
        <f>FIND("Show all inventors",A247)</f>
        <v>#VALUE!</v>
      </c>
      <c r="AT247" s="4" t="str">
        <f>IFERROR(MID(A247,AS247,24),"")</f>
        <v/>
      </c>
      <c r="AU247" s="7" t="e">
        <f>CLEAN(TRIM(MID(A247,AQ247,AR247-AQ247)))</f>
        <v>#VALUE!</v>
      </c>
      <c r="BJ247" s="4">
        <f t="shared" si="54"/>
        <v>0</v>
      </c>
      <c r="BK247" s="4" t="str">
        <f t="shared" si="55"/>
        <v/>
      </c>
      <c r="BL247" s="4" t="e">
        <f t="shared" si="56"/>
        <v>#VALUE!</v>
      </c>
      <c r="BM247" s="4" t="e">
        <f t="shared" si="57"/>
        <v>#VALUE!</v>
      </c>
      <c r="BN247" s="7" t="e">
        <f t="shared" si="58"/>
        <v>#VALUE!</v>
      </c>
      <c r="BO247" s="4" t="e">
        <f t="shared" si="59"/>
        <v>#VALUE!</v>
      </c>
      <c r="BP247" s="4" t="e">
        <f t="shared" si="60"/>
        <v>#VALUE!</v>
      </c>
      <c r="BQ247" s="7" t="e">
        <f t="shared" si="61"/>
        <v>#VALUE!</v>
      </c>
    </row>
    <row r="248" spans="1:69" ht="15" customHeight="1" x14ac:dyDescent="0.3">
      <c r="A248" s="5"/>
      <c r="B248" s="5"/>
      <c r="C248" s="5"/>
      <c r="D248" s="5"/>
      <c r="F248" s="6" t="s">
        <v>17</v>
      </c>
      <c r="G248" s="4" t="e">
        <f t="shared" si="62"/>
        <v>#VALUE!</v>
      </c>
      <c r="H248" s="4" t="e">
        <f t="shared" si="63"/>
        <v>#VALUE!</v>
      </c>
      <c r="I248" s="4" t="str">
        <f t="shared" si="52"/>
        <v/>
      </c>
      <c r="J248" s="4" t="e">
        <f>CLEAN(SUBSTITUTE(MID(A248,G248,H248-G248)," ",""))</f>
        <v>#VALUE!</v>
      </c>
      <c r="K248" s="4" t="e">
        <f>FIND("Filing or 371 (c) date",A248)+LEN("Filing or 371 (c) date")</f>
        <v>#VALUE!</v>
      </c>
      <c r="L248" s="4" t="e">
        <f>FIND("Status",A248,K248)</f>
        <v>#VALUE!</v>
      </c>
      <c r="M248" s="4" t="e">
        <f>TRIM(CLEAN(MID(A248,K248,L248-K248)))</f>
        <v>#VALUE!</v>
      </c>
      <c r="N248" s="4" t="e">
        <f>FIND("Patent #",A248)+LEN("Patent #")</f>
        <v>#VALUE!</v>
      </c>
      <c r="O248" s="4" t="e">
        <f>FIND("Filing or 371 (c) date",A248)</f>
        <v>#VALUE!</v>
      </c>
      <c r="P248" s="4" t="e">
        <f>MID(A248,N248,O248-N248)</f>
        <v>#VALUE!</v>
      </c>
      <c r="Q248" s="4" t="e">
        <f t="shared" si="53"/>
        <v>#VALUE!</v>
      </c>
      <c r="R248" s="4" t="e">
        <f>CLEAN(SUBSTITUTE(MID(P248,1,FIND("open",P248)-1)," ",""))</f>
        <v>#VALUE!</v>
      </c>
      <c r="S248" s="4" t="e">
        <f>FIND("open_in_new",P248)+LEN("open_in_new")</f>
        <v>#VALUE!</v>
      </c>
      <c r="T248" s="4" t="e">
        <f>FIND("-",P248,S248)</f>
        <v>#VALUE!</v>
      </c>
      <c r="U248" s="4" t="e">
        <f>CLEAN(SUBSTITUTE(MID(P248,S248,T248-S248)," ",""))</f>
        <v>#VALUE!</v>
      </c>
      <c r="V248" s="4" t="e">
        <f>RIGHT(CLEAN(SUBSTITUTE(P248," ","")),10)</f>
        <v>#VALUE!</v>
      </c>
      <c r="W248" s="4" t="e">
        <f>FIND("Status",A248,K248)+LEN("Status")</f>
        <v>#VALUE!</v>
      </c>
      <c r="X248" s="4" t="e">
        <f>FIND("Application Data 
Documents &amp; Transactions",A248)</f>
        <v>#VALUE!</v>
      </c>
      <c r="Y248" s="4" t="e">
        <f>MID(A248,W248,(X248-11)-W248)</f>
        <v>#VALUE!</v>
      </c>
      <c r="Z248" s="4" t="e">
        <f t="shared" si="50"/>
        <v>#VALUE!</v>
      </c>
      <c r="AA248" s="4" t="e">
        <f>FIND("Earliest publication #",A248)+LEN("Earliest publication #
")</f>
        <v>#VALUE!</v>
      </c>
      <c r="AB248" s="4" t="e">
        <f>FIND("Earliest publication date",A248,AA248)</f>
        <v>#VALUE!</v>
      </c>
      <c r="AC248" s="4" t="e">
        <f>CLEAN(TRIM(MID(A248,AA248,AB248-AA248)))</f>
        <v>#VALUE!</v>
      </c>
      <c r="AD248" s="4" t="e">
        <f t="shared" si="51"/>
        <v>#VALUE!</v>
      </c>
      <c r="AE248" s="4" t="e">
        <f>FIND("Earliest publication date",A248,AA248)+LEN("Earliest publication date")</f>
        <v>#VALUE!</v>
      </c>
      <c r="AF248" s="4" t="e">
        <f>FIND("Assignee for publication",A248)</f>
        <v>#VALUE!</v>
      </c>
      <c r="AG248" s="4" t="e">
        <f>CLEAN(SUBSTITUTE(MID(A248,AE248,AF248-AE248)," ",""))</f>
        <v>#VALUE!</v>
      </c>
      <c r="AH248" s="4" t="e">
        <f>FIND("Entity status",A248)+LEN("Entity status")</f>
        <v>#VALUE!</v>
      </c>
      <c r="AI248" s="4" t="e">
        <f>FIND("Earliest publication #",A248,AH248)</f>
        <v>#VALUE!</v>
      </c>
      <c r="AJ248" s="4" t="e">
        <f>CLEAN(TRIM(MID(A248,AH248,AI248-AH248)))</f>
        <v>#VALUE!</v>
      </c>
      <c r="AK248" s="4" t="e">
        <f>FIND("Applicants",A248)+LEN("Applicants")</f>
        <v>#VALUE!</v>
      </c>
      <c r="AL248" s="4" t="e">
        <f>FIND("United States Patent and Trademark Office 
United States Patent and Trademark Office 
 Browse By Topic",A248,AK248)</f>
        <v>#VALUE!</v>
      </c>
      <c r="AM248" s="4" t="e">
        <f>TRIM(CLEAN(MID(A248,AK248,AL248-AK248)))</f>
        <v>#VALUE!</v>
      </c>
      <c r="AN248" s="4" t="e">
        <f>FIND("Assignee for publication",A248)+LEN("Assignee for publication")</f>
        <v>#VALUE!</v>
      </c>
      <c r="AO248" s="4" t="e">
        <f>FIND("Confirmation #",A248,AN248)</f>
        <v>#VALUE!</v>
      </c>
      <c r="AP248" s="4" t="e">
        <f>MID(A248,AN248,AO248-AN248)</f>
        <v>#VALUE!</v>
      </c>
      <c r="AQ248" s="4" t="e">
        <f>FIND("Inventors",A248)+LEN("Inventors")</f>
        <v>#VALUE!</v>
      </c>
      <c r="AR248" s="4" t="e">
        <f>FIND("Applicants",A248,AQ248)</f>
        <v>#VALUE!</v>
      </c>
      <c r="AS248" s="4" t="e">
        <f>FIND("Show all inventors",A248)</f>
        <v>#VALUE!</v>
      </c>
      <c r="AT248" s="4" t="str">
        <f>IFERROR(MID(A248,AS248,24),"")</f>
        <v/>
      </c>
      <c r="AU248" s="7" t="e">
        <f>CLEAN(TRIM(MID(A248,AQ248,AR248-AQ248)))</f>
        <v>#VALUE!</v>
      </c>
      <c r="BJ248" s="4">
        <f t="shared" si="54"/>
        <v>0</v>
      </c>
      <c r="BK248" s="4" t="str">
        <f t="shared" si="55"/>
        <v/>
      </c>
      <c r="BL248" s="4" t="e">
        <f t="shared" si="56"/>
        <v>#VALUE!</v>
      </c>
      <c r="BM248" s="4" t="e">
        <f t="shared" si="57"/>
        <v>#VALUE!</v>
      </c>
      <c r="BN248" s="7" t="e">
        <f t="shared" si="58"/>
        <v>#VALUE!</v>
      </c>
      <c r="BO248" s="4" t="e">
        <f t="shared" si="59"/>
        <v>#VALUE!</v>
      </c>
      <c r="BP248" s="4" t="e">
        <f t="shared" si="60"/>
        <v>#VALUE!</v>
      </c>
      <c r="BQ248" s="7" t="e">
        <f t="shared" si="61"/>
        <v>#VALUE!</v>
      </c>
    </row>
    <row r="249" spans="1:69" ht="15" customHeight="1" x14ac:dyDescent="0.3">
      <c r="A249" s="5"/>
      <c r="B249" s="5"/>
      <c r="C249" s="5"/>
      <c r="D249" s="5"/>
      <c r="F249" s="6" t="s">
        <v>17</v>
      </c>
      <c r="G249" s="4" t="e">
        <f t="shared" si="62"/>
        <v>#VALUE!</v>
      </c>
      <c r="H249" s="4" t="e">
        <f t="shared" si="63"/>
        <v>#VALUE!</v>
      </c>
      <c r="I249" s="4" t="str">
        <f t="shared" si="52"/>
        <v/>
      </c>
      <c r="J249" s="4" t="e">
        <f>CLEAN(SUBSTITUTE(MID(A249,G249,H249-G249)," ",""))</f>
        <v>#VALUE!</v>
      </c>
      <c r="K249" s="4" t="e">
        <f>FIND("Filing or 371 (c) date",A249)+LEN("Filing or 371 (c) date")</f>
        <v>#VALUE!</v>
      </c>
      <c r="L249" s="4" t="e">
        <f>FIND("Status",A249,K249)</f>
        <v>#VALUE!</v>
      </c>
      <c r="M249" s="4" t="e">
        <f>TRIM(CLEAN(MID(A249,K249,L249-K249)))</f>
        <v>#VALUE!</v>
      </c>
      <c r="N249" s="4" t="e">
        <f>FIND("Patent #",A249)+LEN("Patent #")</f>
        <v>#VALUE!</v>
      </c>
      <c r="O249" s="4" t="e">
        <f>FIND("Filing or 371 (c) date",A249)</f>
        <v>#VALUE!</v>
      </c>
      <c r="P249" s="4" t="e">
        <f>MID(A249,N249,O249-N249)</f>
        <v>#VALUE!</v>
      </c>
      <c r="Q249" s="4" t="e">
        <f t="shared" si="53"/>
        <v>#VALUE!</v>
      </c>
      <c r="R249" s="4" t="e">
        <f>CLEAN(SUBSTITUTE(MID(P249,1,FIND("open",P249)-1)," ",""))</f>
        <v>#VALUE!</v>
      </c>
      <c r="S249" s="4" t="e">
        <f>FIND("open_in_new",P249)+LEN("open_in_new")</f>
        <v>#VALUE!</v>
      </c>
      <c r="T249" s="4" t="e">
        <f>FIND("-",P249,S249)</f>
        <v>#VALUE!</v>
      </c>
      <c r="U249" s="4" t="e">
        <f>CLEAN(SUBSTITUTE(MID(P249,S249,T249-S249)," ",""))</f>
        <v>#VALUE!</v>
      </c>
      <c r="V249" s="4" t="e">
        <f>RIGHT(CLEAN(SUBSTITUTE(P249," ","")),10)</f>
        <v>#VALUE!</v>
      </c>
      <c r="W249" s="4" t="e">
        <f>FIND("Status",A249,K249)+LEN("Status")</f>
        <v>#VALUE!</v>
      </c>
      <c r="X249" s="4" t="e">
        <f>FIND("Application Data 
Documents &amp; Transactions",A249)</f>
        <v>#VALUE!</v>
      </c>
      <c r="Y249" s="4" t="e">
        <f>MID(A249,W249,(X249-11)-W249)</f>
        <v>#VALUE!</v>
      </c>
      <c r="Z249" s="4" t="e">
        <f t="shared" si="50"/>
        <v>#VALUE!</v>
      </c>
      <c r="AA249" s="4" t="e">
        <f>FIND("Earliest publication #",A249)+LEN("Earliest publication #
")</f>
        <v>#VALUE!</v>
      </c>
      <c r="AB249" s="4" t="e">
        <f>FIND("Earliest publication date",A249,AA249)</f>
        <v>#VALUE!</v>
      </c>
      <c r="AC249" s="4" t="e">
        <f>CLEAN(TRIM(MID(A249,AA249,AB249-AA249)))</f>
        <v>#VALUE!</v>
      </c>
      <c r="AD249" s="4" t="e">
        <f t="shared" si="51"/>
        <v>#VALUE!</v>
      </c>
      <c r="AE249" s="4" t="e">
        <f>FIND("Earliest publication date",A249,AA249)+LEN("Earliest publication date")</f>
        <v>#VALUE!</v>
      </c>
      <c r="AF249" s="4" t="e">
        <f>FIND("Assignee for publication",A249)</f>
        <v>#VALUE!</v>
      </c>
      <c r="AG249" s="4" t="e">
        <f>CLEAN(SUBSTITUTE(MID(A249,AE249,AF249-AE249)," ",""))</f>
        <v>#VALUE!</v>
      </c>
      <c r="AH249" s="4" t="e">
        <f>FIND("Entity status",A249)+LEN("Entity status")</f>
        <v>#VALUE!</v>
      </c>
      <c r="AI249" s="4" t="e">
        <f>FIND("Earliest publication #",A249,AH249)</f>
        <v>#VALUE!</v>
      </c>
      <c r="AJ249" s="4" t="e">
        <f>CLEAN(TRIM(MID(A249,AH249,AI249-AH249)))</f>
        <v>#VALUE!</v>
      </c>
      <c r="AK249" s="4" t="e">
        <f>FIND("Applicants",A249)+LEN("Applicants")</f>
        <v>#VALUE!</v>
      </c>
      <c r="AL249" s="4" t="e">
        <f>FIND("United States Patent and Trademark Office 
United States Patent and Trademark Office 
 Browse By Topic",A249,AK249)</f>
        <v>#VALUE!</v>
      </c>
      <c r="AM249" s="4" t="e">
        <f>TRIM(CLEAN(MID(A249,AK249,AL249-AK249)))</f>
        <v>#VALUE!</v>
      </c>
      <c r="AN249" s="4" t="e">
        <f>FIND("Assignee for publication",A249)+LEN("Assignee for publication")</f>
        <v>#VALUE!</v>
      </c>
      <c r="AO249" s="4" t="e">
        <f>FIND("Confirmation #",A249,AN249)</f>
        <v>#VALUE!</v>
      </c>
      <c r="AP249" s="4" t="e">
        <f>MID(A249,AN249,AO249-AN249)</f>
        <v>#VALUE!</v>
      </c>
      <c r="AQ249" s="4" t="e">
        <f>FIND("Inventors",A249)+LEN("Inventors")</f>
        <v>#VALUE!</v>
      </c>
      <c r="AR249" s="4" t="e">
        <f>FIND("Applicants",A249,AQ249)</f>
        <v>#VALUE!</v>
      </c>
      <c r="AS249" s="4" t="e">
        <f>FIND("Show all inventors",A249)</f>
        <v>#VALUE!</v>
      </c>
      <c r="AT249" s="4" t="str">
        <f>IFERROR(MID(A249,AS249,24),"")</f>
        <v/>
      </c>
      <c r="AU249" s="7" t="e">
        <f>CLEAN(TRIM(MID(A249,AQ249,AR249-AQ249)))</f>
        <v>#VALUE!</v>
      </c>
      <c r="BJ249" s="4">
        <f t="shared" si="54"/>
        <v>0</v>
      </c>
      <c r="BK249" s="4" t="str">
        <f t="shared" si="55"/>
        <v/>
      </c>
      <c r="BL249" s="4" t="e">
        <f t="shared" si="56"/>
        <v>#VALUE!</v>
      </c>
      <c r="BM249" s="4" t="e">
        <f t="shared" si="57"/>
        <v>#VALUE!</v>
      </c>
      <c r="BN249" s="7" t="e">
        <f t="shared" si="58"/>
        <v>#VALUE!</v>
      </c>
      <c r="BO249" s="4" t="e">
        <f t="shared" si="59"/>
        <v>#VALUE!</v>
      </c>
      <c r="BP249" s="4" t="e">
        <f t="shared" si="60"/>
        <v>#VALUE!</v>
      </c>
      <c r="BQ249" s="7" t="e">
        <f t="shared" si="61"/>
        <v>#VALUE!</v>
      </c>
    </row>
    <row r="250" spans="1:69" ht="15" customHeight="1" x14ac:dyDescent="0.3">
      <c r="A250" s="5"/>
      <c r="B250" s="5"/>
      <c r="C250" s="5"/>
      <c r="D250" s="5"/>
      <c r="F250" s="6" t="s">
        <v>17</v>
      </c>
      <c r="G250" s="4" t="e">
        <f t="shared" si="62"/>
        <v>#VALUE!</v>
      </c>
      <c r="H250" s="4" t="e">
        <f t="shared" si="63"/>
        <v>#VALUE!</v>
      </c>
      <c r="I250" s="4" t="str">
        <f t="shared" si="52"/>
        <v/>
      </c>
      <c r="J250" s="4" t="e">
        <f>CLEAN(SUBSTITUTE(MID(A250,G250,H250-G250)," ",""))</f>
        <v>#VALUE!</v>
      </c>
      <c r="K250" s="4" t="e">
        <f>FIND("Filing or 371 (c) date",A250)+LEN("Filing or 371 (c) date")</f>
        <v>#VALUE!</v>
      </c>
      <c r="L250" s="4" t="e">
        <f>FIND("Status",A250,K250)</f>
        <v>#VALUE!</v>
      </c>
      <c r="M250" s="4" t="e">
        <f>TRIM(CLEAN(MID(A250,K250,L250-K250)))</f>
        <v>#VALUE!</v>
      </c>
      <c r="N250" s="4" t="e">
        <f>FIND("Patent #",A250)+LEN("Patent #")</f>
        <v>#VALUE!</v>
      </c>
      <c r="O250" s="4" t="e">
        <f>FIND("Filing or 371 (c) date",A250)</f>
        <v>#VALUE!</v>
      </c>
      <c r="P250" s="4" t="e">
        <f>MID(A250,N250,O250-N250)</f>
        <v>#VALUE!</v>
      </c>
      <c r="Q250" s="4" t="e">
        <f t="shared" si="53"/>
        <v>#VALUE!</v>
      </c>
      <c r="R250" s="4" t="e">
        <f>CLEAN(SUBSTITUTE(MID(P250,1,FIND("open",P250)-1)," ",""))</f>
        <v>#VALUE!</v>
      </c>
      <c r="S250" s="4" t="e">
        <f>FIND("open_in_new",P250)+LEN("open_in_new")</f>
        <v>#VALUE!</v>
      </c>
      <c r="T250" s="4" t="e">
        <f>FIND("-",P250,S250)</f>
        <v>#VALUE!</v>
      </c>
      <c r="U250" s="4" t="e">
        <f>CLEAN(SUBSTITUTE(MID(P250,S250,T250-S250)," ",""))</f>
        <v>#VALUE!</v>
      </c>
      <c r="V250" s="4" t="e">
        <f>RIGHT(CLEAN(SUBSTITUTE(P250," ","")),10)</f>
        <v>#VALUE!</v>
      </c>
      <c r="W250" s="4" t="e">
        <f>FIND("Status",A250,K250)+LEN("Status")</f>
        <v>#VALUE!</v>
      </c>
      <c r="X250" s="4" t="e">
        <f>FIND("Application Data 
Documents &amp; Transactions",A250)</f>
        <v>#VALUE!</v>
      </c>
      <c r="Y250" s="4" t="e">
        <f>MID(A250,W250,(X250-11)-W250)</f>
        <v>#VALUE!</v>
      </c>
      <c r="Z250" s="4" t="e">
        <f t="shared" si="50"/>
        <v>#VALUE!</v>
      </c>
      <c r="AA250" s="4" t="e">
        <f>FIND("Earliest publication #",A250)+LEN("Earliest publication #
")</f>
        <v>#VALUE!</v>
      </c>
      <c r="AB250" s="4" t="e">
        <f>FIND("Earliest publication date",A250,AA250)</f>
        <v>#VALUE!</v>
      </c>
      <c r="AC250" s="4" t="e">
        <f>CLEAN(TRIM(MID(A250,AA250,AB250-AA250)))</f>
        <v>#VALUE!</v>
      </c>
      <c r="AD250" s="4" t="e">
        <f t="shared" si="51"/>
        <v>#VALUE!</v>
      </c>
      <c r="AE250" s="4" t="e">
        <f>FIND("Earliest publication date",A250,AA250)+LEN("Earliest publication date")</f>
        <v>#VALUE!</v>
      </c>
      <c r="AF250" s="4" t="e">
        <f>FIND("Assignee for publication",A250)</f>
        <v>#VALUE!</v>
      </c>
      <c r="AG250" s="4" t="e">
        <f>CLEAN(SUBSTITUTE(MID(A250,AE250,AF250-AE250)," ",""))</f>
        <v>#VALUE!</v>
      </c>
      <c r="AH250" s="4" t="e">
        <f>FIND("Entity status",A250)+LEN("Entity status")</f>
        <v>#VALUE!</v>
      </c>
      <c r="AI250" s="4" t="e">
        <f>FIND("Earliest publication #",A250,AH250)</f>
        <v>#VALUE!</v>
      </c>
      <c r="AJ250" s="4" t="e">
        <f>CLEAN(TRIM(MID(A250,AH250,AI250-AH250)))</f>
        <v>#VALUE!</v>
      </c>
      <c r="AK250" s="4" t="e">
        <f>FIND("Applicants",A250)+LEN("Applicants")</f>
        <v>#VALUE!</v>
      </c>
      <c r="AL250" s="4" t="e">
        <f>FIND("United States Patent and Trademark Office 
United States Patent and Trademark Office 
 Browse By Topic",A250,AK250)</f>
        <v>#VALUE!</v>
      </c>
      <c r="AM250" s="4" t="e">
        <f>TRIM(CLEAN(MID(A250,AK250,AL250-AK250)))</f>
        <v>#VALUE!</v>
      </c>
      <c r="AN250" s="4" t="e">
        <f>FIND("Assignee for publication",A250)+LEN("Assignee for publication")</f>
        <v>#VALUE!</v>
      </c>
      <c r="AO250" s="4" t="e">
        <f>FIND("Confirmation #",A250,AN250)</f>
        <v>#VALUE!</v>
      </c>
      <c r="AP250" s="4" t="e">
        <f>MID(A250,AN250,AO250-AN250)</f>
        <v>#VALUE!</v>
      </c>
      <c r="AQ250" s="4" t="e">
        <f>FIND("Inventors",A250)+LEN("Inventors")</f>
        <v>#VALUE!</v>
      </c>
      <c r="AR250" s="4" t="e">
        <f>FIND("Applicants",A250,AQ250)</f>
        <v>#VALUE!</v>
      </c>
      <c r="AS250" s="4" t="e">
        <f>FIND("Show all inventors",A250)</f>
        <v>#VALUE!</v>
      </c>
      <c r="AT250" s="4" t="str">
        <f>IFERROR(MID(A250,AS250,24),"")</f>
        <v/>
      </c>
      <c r="AU250" s="7" t="e">
        <f>CLEAN(TRIM(MID(A250,AQ250,AR250-AQ250)))</f>
        <v>#VALUE!</v>
      </c>
      <c r="BJ250" s="4">
        <f t="shared" si="54"/>
        <v>0</v>
      </c>
      <c r="BK250" s="4" t="str">
        <f t="shared" si="55"/>
        <v/>
      </c>
      <c r="BL250" s="4" t="e">
        <f t="shared" si="56"/>
        <v>#VALUE!</v>
      </c>
      <c r="BM250" s="4" t="e">
        <f t="shared" si="57"/>
        <v>#VALUE!</v>
      </c>
      <c r="BN250" s="7" t="e">
        <f t="shared" si="58"/>
        <v>#VALUE!</v>
      </c>
      <c r="BO250" s="4" t="e">
        <f t="shared" si="59"/>
        <v>#VALUE!</v>
      </c>
      <c r="BP250" s="4" t="e">
        <f t="shared" si="60"/>
        <v>#VALUE!</v>
      </c>
      <c r="BQ250" s="7" t="e">
        <f t="shared" si="61"/>
        <v>#VALUE!</v>
      </c>
    </row>
    <row r="251" spans="1:69" ht="15" customHeight="1" x14ac:dyDescent="0.3">
      <c r="A251" s="5"/>
      <c r="B251" s="5"/>
      <c r="C251" s="5"/>
      <c r="D251" s="5"/>
      <c r="F251" s="6" t="s">
        <v>17</v>
      </c>
      <c r="G251" s="4" t="e">
        <f t="shared" si="62"/>
        <v>#VALUE!</v>
      </c>
      <c r="H251" s="4" t="e">
        <f t="shared" si="63"/>
        <v>#VALUE!</v>
      </c>
      <c r="I251" s="4" t="str">
        <f t="shared" si="52"/>
        <v/>
      </c>
      <c r="J251" s="4" t="e">
        <f>CLEAN(SUBSTITUTE(MID(A251,G251,H251-G251)," ",""))</f>
        <v>#VALUE!</v>
      </c>
      <c r="K251" s="4" t="e">
        <f>FIND("Filing or 371 (c) date",A251)+LEN("Filing or 371 (c) date")</f>
        <v>#VALUE!</v>
      </c>
      <c r="L251" s="4" t="e">
        <f>FIND("Status",A251,K251)</f>
        <v>#VALUE!</v>
      </c>
      <c r="M251" s="4" t="e">
        <f>TRIM(CLEAN(MID(A251,K251,L251-K251)))</f>
        <v>#VALUE!</v>
      </c>
      <c r="N251" s="4" t="e">
        <f>FIND("Patent #",A251)+LEN("Patent #")</f>
        <v>#VALUE!</v>
      </c>
      <c r="O251" s="4" t="e">
        <f>FIND("Filing or 371 (c) date",A251)</f>
        <v>#VALUE!</v>
      </c>
      <c r="P251" s="4" t="e">
        <f>MID(A251,N251,O251-N251)</f>
        <v>#VALUE!</v>
      </c>
      <c r="Q251" s="4" t="e">
        <f t="shared" si="53"/>
        <v>#VALUE!</v>
      </c>
      <c r="R251" s="4" t="e">
        <f>CLEAN(SUBSTITUTE(MID(P251,1,FIND("open",P251)-1)," ",""))</f>
        <v>#VALUE!</v>
      </c>
      <c r="S251" s="4" t="e">
        <f>FIND("open_in_new",P251)+LEN("open_in_new")</f>
        <v>#VALUE!</v>
      </c>
      <c r="T251" s="4" t="e">
        <f>FIND("-",P251,S251)</f>
        <v>#VALUE!</v>
      </c>
      <c r="U251" s="4" t="e">
        <f>CLEAN(SUBSTITUTE(MID(P251,S251,T251-S251)," ",""))</f>
        <v>#VALUE!</v>
      </c>
      <c r="V251" s="4" t="e">
        <f>RIGHT(CLEAN(SUBSTITUTE(P251," ","")),10)</f>
        <v>#VALUE!</v>
      </c>
      <c r="W251" s="4" t="e">
        <f>FIND("Status",A251,K251)+LEN("Status")</f>
        <v>#VALUE!</v>
      </c>
      <c r="X251" s="4" t="e">
        <f>FIND("Application Data 
Documents &amp; Transactions",A251)</f>
        <v>#VALUE!</v>
      </c>
      <c r="Y251" s="4" t="e">
        <f>MID(A251,W251,(X251-11)-W251)</f>
        <v>#VALUE!</v>
      </c>
      <c r="Z251" s="4" t="e">
        <f t="shared" si="50"/>
        <v>#VALUE!</v>
      </c>
      <c r="AA251" s="4" t="e">
        <f>FIND("Earliest publication #",A251)+LEN("Earliest publication #
")</f>
        <v>#VALUE!</v>
      </c>
      <c r="AB251" s="4" t="e">
        <f>FIND("Earliest publication date",A251,AA251)</f>
        <v>#VALUE!</v>
      </c>
      <c r="AC251" s="4" t="e">
        <f>CLEAN(TRIM(MID(A251,AA251,AB251-AA251)))</f>
        <v>#VALUE!</v>
      </c>
      <c r="AD251" s="4" t="e">
        <f t="shared" si="51"/>
        <v>#VALUE!</v>
      </c>
      <c r="AE251" s="4" t="e">
        <f>FIND("Earliest publication date",A251,AA251)+LEN("Earliest publication date")</f>
        <v>#VALUE!</v>
      </c>
      <c r="AF251" s="4" t="e">
        <f>FIND("Assignee for publication",A251)</f>
        <v>#VALUE!</v>
      </c>
      <c r="AG251" s="4" t="e">
        <f>CLEAN(SUBSTITUTE(MID(A251,AE251,AF251-AE251)," ",""))</f>
        <v>#VALUE!</v>
      </c>
      <c r="AH251" s="4" t="e">
        <f>FIND("Entity status",A251)+LEN("Entity status")</f>
        <v>#VALUE!</v>
      </c>
      <c r="AI251" s="4" t="e">
        <f>FIND("Earliest publication #",A251,AH251)</f>
        <v>#VALUE!</v>
      </c>
      <c r="AJ251" s="4" t="e">
        <f>CLEAN(TRIM(MID(A251,AH251,AI251-AH251)))</f>
        <v>#VALUE!</v>
      </c>
      <c r="AK251" s="4" t="e">
        <f>FIND("Applicants",A251)+LEN("Applicants")</f>
        <v>#VALUE!</v>
      </c>
      <c r="AL251" s="4" t="e">
        <f>FIND("United States Patent and Trademark Office 
United States Patent and Trademark Office 
 Browse By Topic",A251,AK251)</f>
        <v>#VALUE!</v>
      </c>
      <c r="AM251" s="4" t="e">
        <f>TRIM(CLEAN(MID(A251,AK251,AL251-AK251)))</f>
        <v>#VALUE!</v>
      </c>
      <c r="AN251" s="4" t="e">
        <f>FIND("Assignee for publication",A251)+LEN("Assignee for publication")</f>
        <v>#VALUE!</v>
      </c>
      <c r="AO251" s="4" t="e">
        <f>FIND("Confirmation #",A251,AN251)</f>
        <v>#VALUE!</v>
      </c>
      <c r="AP251" s="4" t="e">
        <f>MID(A251,AN251,AO251-AN251)</f>
        <v>#VALUE!</v>
      </c>
      <c r="AQ251" s="4" t="e">
        <f>FIND("Inventors",A251)+LEN("Inventors")</f>
        <v>#VALUE!</v>
      </c>
      <c r="AR251" s="4" t="e">
        <f>FIND("Applicants",A251,AQ251)</f>
        <v>#VALUE!</v>
      </c>
      <c r="AS251" s="4" t="e">
        <f>FIND("Show all inventors",A251)</f>
        <v>#VALUE!</v>
      </c>
      <c r="AT251" s="4" t="str">
        <f>IFERROR(MID(A251,AS251,24),"")</f>
        <v/>
      </c>
      <c r="AU251" s="7" t="e">
        <f>CLEAN(TRIM(MID(A251,AQ251,AR251-AQ251)))</f>
        <v>#VALUE!</v>
      </c>
      <c r="BJ251" s="4">
        <f t="shared" si="54"/>
        <v>0</v>
      </c>
      <c r="BK251" s="4" t="str">
        <f t="shared" si="55"/>
        <v/>
      </c>
      <c r="BL251" s="4" t="e">
        <f t="shared" si="56"/>
        <v>#VALUE!</v>
      </c>
      <c r="BM251" s="4" t="e">
        <f t="shared" si="57"/>
        <v>#VALUE!</v>
      </c>
      <c r="BN251" s="7" t="e">
        <f t="shared" si="58"/>
        <v>#VALUE!</v>
      </c>
      <c r="BO251" s="4" t="e">
        <f t="shared" si="59"/>
        <v>#VALUE!</v>
      </c>
      <c r="BP251" s="4" t="e">
        <f t="shared" si="60"/>
        <v>#VALUE!</v>
      </c>
      <c r="BQ251" s="7" t="e">
        <f t="shared" si="61"/>
        <v>#VALUE!</v>
      </c>
    </row>
    <row r="252" spans="1:69" ht="15" customHeight="1" x14ac:dyDescent="0.3">
      <c r="A252" s="5"/>
      <c r="B252" s="5"/>
      <c r="C252" s="5"/>
      <c r="D252" s="5"/>
      <c r="F252" s="6" t="s">
        <v>17</v>
      </c>
      <c r="G252" s="4" t="e">
        <f t="shared" si="62"/>
        <v>#VALUE!</v>
      </c>
      <c r="H252" s="4" t="e">
        <f t="shared" si="63"/>
        <v>#VALUE!</v>
      </c>
      <c r="I252" s="4" t="str">
        <f t="shared" si="52"/>
        <v/>
      </c>
      <c r="J252" s="4" t="e">
        <f>CLEAN(SUBSTITUTE(MID(A252,G252,H252-G252)," ",""))</f>
        <v>#VALUE!</v>
      </c>
      <c r="K252" s="4" t="e">
        <f>FIND("Filing or 371 (c) date",A252)+LEN("Filing or 371 (c) date")</f>
        <v>#VALUE!</v>
      </c>
      <c r="L252" s="4" t="e">
        <f>FIND("Status",A252,K252)</f>
        <v>#VALUE!</v>
      </c>
      <c r="M252" s="4" t="e">
        <f>TRIM(CLEAN(MID(A252,K252,L252-K252)))</f>
        <v>#VALUE!</v>
      </c>
      <c r="N252" s="4" t="e">
        <f>FIND("Patent #",A252)+LEN("Patent #")</f>
        <v>#VALUE!</v>
      </c>
      <c r="O252" s="4" t="e">
        <f>FIND("Filing or 371 (c) date",A252)</f>
        <v>#VALUE!</v>
      </c>
      <c r="P252" s="4" t="e">
        <f>MID(A252,N252,O252-N252)</f>
        <v>#VALUE!</v>
      </c>
      <c r="Q252" s="4" t="e">
        <f t="shared" si="53"/>
        <v>#VALUE!</v>
      </c>
      <c r="R252" s="4" t="e">
        <f>CLEAN(SUBSTITUTE(MID(P252,1,FIND("open",P252)-1)," ",""))</f>
        <v>#VALUE!</v>
      </c>
      <c r="S252" s="4" t="e">
        <f>FIND("open_in_new",P252)+LEN("open_in_new")</f>
        <v>#VALUE!</v>
      </c>
      <c r="T252" s="4" t="e">
        <f>FIND("-",P252,S252)</f>
        <v>#VALUE!</v>
      </c>
      <c r="U252" s="4" t="e">
        <f>CLEAN(SUBSTITUTE(MID(P252,S252,T252-S252)," ",""))</f>
        <v>#VALUE!</v>
      </c>
      <c r="V252" s="4" t="e">
        <f>RIGHT(CLEAN(SUBSTITUTE(P252," ","")),10)</f>
        <v>#VALUE!</v>
      </c>
      <c r="W252" s="4" t="e">
        <f>FIND("Status",A252,K252)+LEN("Status")</f>
        <v>#VALUE!</v>
      </c>
      <c r="X252" s="4" t="e">
        <f>FIND("Application Data 
Documents &amp; Transactions",A252)</f>
        <v>#VALUE!</v>
      </c>
      <c r="Y252" s="4" t="e">
        <f>MID(A252,W252,(X252-11)-W252)</f>
        <v>#VALUE!</v>
      </c>
      <c r="Z252" s="4" t="e">
        <f t="shared" si="50"/>
        <v>#VALUE!</v>
      </c>
      <c r="AA252" s="4" t="e">
        <f>FIND("Earliest publication #",A252)+LEN("Earliest publication #
")</f>
        <v>#VALUE!</v>
      </c>
      <c r="AB252" s="4" t="e">
        <f>FIND("Earliest publication date",A252,AA252)</f>
        <v>#VALUE!</v>
      </c>
      <c r="AC252" s="4" t="e">
        <f>CLEAN(TRIM(MID(A252,AA252,AB252-AA252)))</f>
        <v>#VALUE!</v>
      </c>
      <c r="AD252" s="4" t="e">
        <f t="shared" si="51"/>
        <v>#VALUE!</v>
      </c>
      <c r="AE252" s="4" t="e">
        <f>FIND("Earliest publication date",A252,AA252)+LEN("Earliest publication date")</f>
        <v>#VALUE!</v>
      </c>
      <c r="AF252" s="4" t="e">
        <f>FIND("Assignee for publication",A252)</f>
        <v>#VALUE!</v>
      </c>
      <c r="AG252" s="4" t="e">
        <f>CLEAN(SUBSTITUTE(MID(A252,AE252,AF252-AE252)," ",""))</f>
        <v>#VALUE!</v>
      </c>
      <c r="AH252" s="4" t="e">
        <f>FIND("Entity status",A252)+LEN("Entity status")</f>
        <v>#VALUE!</v>
      </c>
      <c r="AI252" s="4" t="e">
        <f>FIND("Earliest publication #",A252,AH252)</f>
        <v>#VALUE!</v>
      </c>
      <c r="AJ252" s="4" t="e">
        <f>CLEAN(TRIM(MID(A252,AH252,AI252-AH252)))</f>
        <v>#VALUE!</v>
      </c>
      <c r="AK252" s="4" t="e">
        <f>FIND("Applicants",A252)+LEN("Applicants")</f>
        <v>#VALUE!</v>
      </c>
      <c r="AL252" s="4" t="e">
        <f>FIND("United States Patent and Trademark Office 
United States Patent and Trademark Office 
 Browse By Topic",A252,AK252)</f>
        <v>#VALUE!</v>
      </c>
      <c r="AM252" s="4" t="e">
        <f>TRIM(CLEAN(MID(A252,AK252,AL252-AK252)))</f>
        <v>#VALUE!</v>
      </c>
      <c r="AN252" s="4" t="e">
        <f>FIND("Assignee for publication",A252)+LEN("Assignee for publication")</f>
        <v>#VALUE!</v>
      </c>
      <c r="AO252" s="4" t="e">
        <f>FIND("Confirmation #",A252,AN252)</f>
        <v>#VALUE!</v>
      </c>
      <c r="AP252" s="4" t="e">
        <f>MID(A252,AN252,AO252-AN252)</f>
        <v>#VALUE!</v>
      </c>
      <c r="AQ252" s="4" t="e">
        <f>FIND("Inventors",A252)+LEN("Inventors")</f>
        <v>#VALUE!</v>
      </c>
      <c r="AR252" s="4" t="e">
        <f>FIND("Applicants",A252,AQ252)</f>
        <v>#VALUE!</v>
      </c>
      <c r="AS252" s="4" t="e">
        <f>FIND("Show all inventors",A252)</f>
        <v>#VALUE!</v>
      </c>
      <c r="AT252" s="4" t="str">
        <f>IFERROR(MID(A252,AS252,24),"")</f>
        <v/>
      </c>
      <c r="AU252" s="7" t="e">
        <f>CLEAN(TRIM(MID(A252,AQ252,AR252-AQ252)))</f>
        <v>#VALUE!</v>
      </c>
      <c r="BJ252" s="4">
        <f t="shared" si="54"/>
        <v>0</v>
      </c>
      <c r="BK252" s="4" t="str">
        <f t="shared" si="55"/>
        <v/>
      </c>
      <c r="BL252" s="4" t="e">
        <f t="shared" si="56"/>
        <v>#VALUE!</v>
      </c>
      <c r="BM252" s="4" t="e">
        <f t="shared" si="57"/>
        <v>#VALUE!</v>
      </c>
      <c r="BN252" s="7" t="e">
        <f t="shared" si="58"/>
        <v>#VALUE!</v>
      </c>
      <c r="BO252" s="4" t="e">
        <f t="shared" si="59"/>
        <v>#VALUE!</v>
      </c>
      <c r="BP252" s="4" t="e">
        <f t="shared" si="60"/>
        <v>#VALUE!</v>
      </c>
      <c r="BQ252" s="7" t="e">
        <f t="shared" si="61"/>
        <v>#VALUE!</v>
      </c>
    </row>
    <row r="253" spans="1:69" ht="15" customHeight="1" x14ac:dyDescent="0.3">
      <c r="A253" s="5"/>
      <c r="B253" s="5"/>
      <c r="C253" s="5"/>
      <c r="D253" s="5"/>
      <c r="F253" s="6" t="s">
        <v>17</v>
      </c>
      <c r="G253" s="4" t="e">
        <f t="shared" si="62"/>
        <v>#VALUE!</v>
      </c>
      <c r="H253" s="4" t="e">
        <f t="shared" si="63"/>
        <v>#VALUE!</v>
      </c>
      <c r="I253" s="4" t="str">
        <f t="shared" si="52"/>
        <v/>
      </c>
      <c r="J253" s="4" t="e">
        <f>CLEAN(SUBSTITUTE(MID(A253,G253,H253-G253)," ",""))</f>
        <v>#VALUE!</v>
      </c>
      <c r="K253" s="4" t="e">
        <f>FIND("Filing or 371 (c) date",A253)+LEN("Filing or 371 (c) date")</f>
        <v>#VALUE!</v>
      </c>
      <c r="L253" s="4" t="e">
        <f>FIND("Status",A253,K253)</f>
        <v>#VALUE!</v>
      </c>
      <c r="M253" s="4" t="e">
        <f>TRIM(CLEAN(MID(A253,K253,L253-K253)))</f>
        <v>#VALUE!</v>
      </c>
      <c r="N253" s="4" t="e">
        <f>FIND("Patent #",A253)+LEN("Patent #")</f>
        <v>#VALUE!</v>
      </c>
      <c r="O253" s="4" t="e">
        <f>FIND("Filing or 371 (c) date",A253)</f>
        <v>#VALUE!</v>
      </c>
      <c r="P253" s="4" t="e">
        <f>MID(A253,N253,O253-N253)</f>
        <v>#VALUE!</v>
      </c>
      <c r="Q253" s="4" t="e">
        <f t="shared" si="53"/>
        <v>#VALUE!</v>
      </c>
      <c r="R253" s="4" t="e">
        <f>CLEAN(SUBSTITUTE(MID(P253,1,FIND("open",P253)-1)," ",""))</f>
        <v>#VALUE!</v>
      </c>
      <c r="S253" s="4" t="e">
        <f>FIND("open_in_new",P253)+LEN("open_in_new")</f>
        <v>#VALUE!</v>
      </c>
      <c r="T253" s="4" t="e">
        <f>FIND("-",P253,S253)</f>
        <v>#VALUE!</v>
      </c>
      <c r="U253" s="4" t="e">
        <f>CLEAN(SUBSTITUTE(MID(P253,S253,T253-S253)," ",""))</f>
        <v>#VALUE!</v>
      </c>
      <c r="V253" s="4" t="e">
        <f>RIGHT(CLEAN(SUBSTITUTE(P253," ","")),10)</f>
        <v>#VALUE!</v>
      </c>
      <c r="W253" s="4" t="e">
        <f>FIND("Status",A253,K253)+LEN("Status")</f>
        <v>#VALUE!</v>
      </c>
      <c r="X253" s="4" t="e">
        <f>FIND("Application Data 
Documents &amp; Transactions",A253)</f>
        <v>#VALUE!</v>
      </c>
      <c r="Y253" s="4" t="e">
        <f>MID(A253,W253,(X253-11)-W253)</f>
        <v>#VALUE!</v>
      </c>
      <c r="Z253" s="4" t="e">
        <f t="shared" si="50"/>
        <v>#VALUE!</v>
      </c>
      <c r="AA253" s="4" t="e">
        <f>FIND("Earliest publication #",A253)+LEN("Earliest publication #
")</f>
        <v>#VALUE!</v>
      </c>
      <c r="AB253" s="4" t="e">
        <f>FIND("Earliest publication date",A253,AA253)</f>
        <v>#VALUE!</v>
      </c>
      <c r="AC253" s="4" t="e">
        <f>CLEAN(TRIM(MID(A253,AA253,AB253-AA253)))</f>
        <v>#VALUE!</v>
      </c>
      <c r="AD253" s="4" t="e">
        <f t="shared" si="51"/>
        <v>#VALUE!</v>
      </c>
      <c r="AE253" s="4" t="e">
        <f>FIND("Earliest publication date",A253,AA253)+LEN("Earliest publication date")</f>
        <v>#VALUE!</v>
      </c>
      <c r="AF253" s="4" t="e">
        <f>FIND("Assignee for publication",A253)</f>
        <v>#VALUE!</v>
      </c>
      <c r="AG253" s="4" t="e">
        <f>CLEAN(SUBSTITUTE(MID(A253,AE253,AF253-AE253)," ",""))</f>
        <v>#VALUE!</v>
      </c>
      <c r="AH253" s="4" t="e">
        <f>FIND("Entity status",A253)+LEN("Entity status")</f>
        <v>#VALUE!</v>
      </c>
      <c r="AI253" s="4" t="e">
        <f>FIND("Earliest publication #",A253,AH253)</f>
        <v>#VALUE!</v>
      </c>
      <c r="AJ253" s="4" t="e">
        <f>CLEAN(TRIM(MID(A253,AH253,AI253-AH253)))</f>
        <v>#VALUE!</v>
      </c>
      <c r="AK253" s="4" t="e">
        <f>FIND("Applicants",A253)+LEN("Applicants")</f>
        <v>#VALUE!</v>
      </c>
      <c r="AL253" s="4" t="e">
        <f>FIND("United States Patent and Trademark Office 
United States Patent and Trademark Office 
 Browse By Topic",A253,AK253)</f>
        <v>#VALUE!</v>
      </c>
      <c r="AM253" s="4" t="e">
        <f>TRIM(CLEAN(MID(A253,AK253,AL253-AK253)))</f>
        <v>#VALUE!</v>
      </c>
      <c r="AN253" s="4" t="e">
        <f>FIND("Assignee for publication",A253)+LEN("Assignee for publication")</f>
        <v>#VALUE!</v>
      </c>
      <c r="AO253" s="4" t="e">
        <f>FIND("Confirmation #",A253,AN253)</f>
        <v>#VALUE!</v>
      </c>
      <c r="AP253" s="4" t="e">
        <f>MID(A253,AN253,AO253-AN253)</f>
        <v>#VALUE!</v>
      </c>
      <c r="AQ253" s="4" t="e">
        <f>FIND("Inventors",A253)+LEN("Inventors")</f>
        <v>#VALUE!</v>
      </c>
      <c r="AR253" s="4" t="e">
        <f>FIND("Applicants",A253,AQ253)</f>
        <v>#VALUE!</v>
      </c>
      <c r="AS253" s="4" t="e">
        <f>FIND("Show all inventors",A253)</f>
        <v>#VALUE!</v>
      </c>
      <c r="AT253" s="4" t="str">
        <f>IFERROR(MID(A253,AS253,24),"")</f>
        <v/>
      </c>
      <c r="AU253" s="7" t="e">
        <f>CLEAN(TRIM(MID(A253,AQ253,AR253-AQ253)))</f>
        <v>#VALUE!</v>
      </c>
      <c r="BJ253" s="4">
        <f t="shared" si="54"/>
        <v>0</v>
      </c>
      <c r="BK253" s="4" t="str">
        <f t="shared" si="55"/>
        <v/>
      </c>
      <c r="BL253" s="4" t="e">
        <f t="shared" si="56"/>
        <v>#VALUE!</v>
      </c>
      <c r="BM253" s="4" t="e">
        <f t="shared" si="57"/>
        <v>#VALUE!</v>
      </c>
      <c r="BN253" s="7" t="e">
        <f t="shared" si="58"/>
        <v>#VALUE!</v>
      </c>
      <c r="BO253" s="4" t="e">
        <f t="shared" si="59"/>
        <v>#VALUE!</v>
      </c>
      <c r="BP253" s="4" t="e">
        <f t="shared" si="60"/>
        <v>#VALUE!</v>
      </c>
      <c r="BQ253" s="7" t="e">
        <f t="shared" si="61"/>
        <v>#VALUE!</v>
      </c>
    </row>
    <row r="254" spans="1:69" ht="15" customHeight="1" x14ac:dyDescent="0.3">
      <c r="A254" s="5"/>
      <c r="B254" s="5"/>
      <c r="C254" s="5"/>
      <c r="D254" s="5"/>
      <c r="F254" s="6" t="s">
        <v>17</v>
      </c>
      <c r="G254" s="4" t="e">
        <f t="shared" si="62"/>
        <v>#VALUE!</v>
      </c>
      <c r="H254" s="4" t="e">
        <f t="shared" si="63"/>
        <v>#VALUE!</v>
      </c>
      <c r="I254" s="4" t="str">
        <f t="shared" si="52"/>
        <v/>
      </c>
      <c r="J254" s="4" t="e">
        <f>CLEAN(SUBSTITUTE(MID(A254,G254,H254-G254)," ",""))</f>
        <v>#VALUE!</v>
      </c>
      <c r="K254" s="4" t="e">
        <f>FIND("Filing or 371 (c) date",A254)+LEN("Filing or 371 (c) date")</f>
        <v>#VALUE!</v>
      </c>
      <c r="L254" s="4" t="e">
        <f>FIND("Status",A254,K254)</f>
        <v>#VALUE!</v>
      </c>
      <c r="M254" s="4" t="e">
        <f>TRIM(CLEAN(MID(A254,K254,L254-K254)))</f>
        <v>#VALUE!</v>
      </c>
      <c r="N254" s="4" t="e">
        <f>FIND("Patent #",A254)+LEN("Patent #")</f>
        <v>#VALUE!</v>
      </c>
      <c r="O254" s="4" t="e">
        <f>FIND("Filing or 371 (c) date",A254)</f>
        <v>#VALUE!</v>
      </c>
      <c r="P254" s="4" t="e">
        <f>MID(A254,N254,O254-N254)</f>
        <v>#VALUE!</v>
      </c>
      <c r="Q254" s="4" t="e">
        <f t="shared" si="53"/>
        <v>#VALUE!</v>
      </c>
      <c r="R254" s="4" t="e">
        <f>CLEAN(SUBSTITUTE(MID(P254,1,FIND("open",P254)-1)," ",""))</f>
        <v>#VALUE!</v>
      </c>
      <c r="S254" s="4" t="e">
        <f>FIND("open_in_new",P254)+LEN("open_in_new")</f>
        <v>#VALUE!</v>
      </c>
      <c r="T254" s="4" t="e">
        <f>FIND("-",P254,S254)</f>
        <v>#VALUE!</v>
      </c>
      <c r="U254" s="4" t="e">
        <f>CLEAN(SUBSTITUTE(MID(P254,S254,T254-S254)," ",""))</f>
        <v>#VALUE!</v>
      </c>
      <c r="V254" s="4" t="e">
        <f>RIGHT(CLEAN(SUBSTITUTE(P254," ","")),10)</f>
        <v>#VALUE!</v>
      </c>
      <c r="W254" s="4" t="e">
        <f>FIND("Status",A254,K254)+LEN("Status")</f>
        <v>#VALUE!</v>
      </c>
      <c r="X254" s="4" t="e">
        <f>FIND("Application Data 
Documents &amp; Transactions",A254)</f>
        <v>#VALUE!</v>
      </c>
      <c r="Y254" s="4" t="e">
        <f>MID(A254,W254,(X254-11)-W254)</f>
        <v>#VALUE!</v>
      </c>
      <c r="Z254" s="4" t="e">
        <f t="shared" si="50"/>
        <v>#VALUE!</v>
      </c>
      <c r="AA254" s="4" t="e">
        <f>FIND("Earliest publication #",A254)+LEN("Earliest publication #
")</f>
        <v>#VALUE!</v>
      </c>
      <c r="AB254" s="4" t="e">
        <f>FIND("Earliest publication date",A254,AA254)</f>
        <v>#VALUE!</v>
      </c>
      <c r="AC254" s="4" t="e">
        <f>CLEAN(TRIM(MID(A254,AA254,AB254-AA254)))</f>
        <v>#VALUE!</v>
      </c>
      <c r="AD254" s="4" t="e">
        <f t="shared" si="51"/>
        <v>#VALUE!</v>
      </c>
      <c r="AE254" s="4" t="e">
        <f>FIND("Earliest publication date",A254,AA254)+LEN("Earliest publication date")</f>
        <v>#VALUE!</v>
      </c>
      <c r="AF254" s="4" t="e">
        <f>FIND("Assignee for publication",A254)</f>
        <v>#VALUE!</v>
      </c>
      <c r="AG254" s="4" t="e">
        <f>CLEAN(SUBSTITUTE(MID(A254,AE254,AF254-AE254)," ",""))</f>
        <v>#VALUE!</v>
      </c>
      <c r="AH254" s="4" t="e">
        <f>FIND("Entity status",A254)+LEN("Entity status")</f>
        <v>#VALUE!</v>
      </c>
      <c r="AI254" s="4" t="e">
        <f>FIND("Earliest publication #",A254,AH254)</f>
        <v>#VALUE!</v>
      </c>
      <c r="AJ254" s="4" t="e">
        <f>CLEAN(TRIM(MID(A254,AH254,AI254-AH254)))</f>
        <v>#VALUE!</v>
      </c>
      <c r="AK254" s="4" t="e">
        <f>FIND("Applicants",A254)+LEN("Applicants")</f>
        <v>#VALUE!</v>
      </c>
      <c r="AL254" s="4" t="e">
        <f>FIND("United States Patent and Trademark Office 
United States Patent and Trademark Office 
 Browse By Topic",A254,AK254)</f>
        <v>#VALUE!</v>
      </c>
      <c r="AM254" s="4" t="e">
        <f>TRIM(CLEAN(MID(A254,AK254,AL254-AK254)))</f>
        <v>#VALUE!</v>
      </c>
      <c r="AN254" s="4" t="e">
        <f>FIND("Assignee for publication",A254)+LEN("Assignee for publication")</f>
        <v>#VALUE!</v>
      </c>
      <c r="AO254" s="4" t="e">
        <f>FIND("Confirmation #",A254,AN254)</f>
        <v>#VALUE!</v>
      </c>
      <c r="AP254" s="4" t="e">
        <f>MID(A254,AN254,AO254-AN254)</f>
        <v>#VALUE!</v>
      </c>
      <c r="AQ254" s="4" t="e">
        <f>FIND("Inventors",A254)+LEN("Inventors")</f>
        <v>#VALUE!</v>
      </c>
      <c r="AR254" s="4" t="e">
        <f>FIND("Applicants",A254,AQ254)</f>
        <v>#VALUE!</v>
      </c>
      <c r="AS254" s="4" t="e">
        <f>FIND("Show all inventors",A254)</f>
        <v>#VALUE!</v>
      </c>
      <c r="AT254" s="4" t="str">
        <f>IFERROR(MID(A254,AS254,24),"")</f>
        <v/>
      </c>
      <c r="AU254" s="7" t="e">
        <f>CLEAN(TRIM(MID(A254,AQ254,AR254-AQ254)))</f>
        <v>#VALUE!</v>
      </c>
      <c r="BJ254" s="4">
        <f t="shared" si="54"/>
        <v>0</v>
      </c>
      <c r="BK254" s="4" t="str">
        <f t="shared" si="55"/>
        <v/>
      </c>
      <c r="BL254" s="4" t="e">
        <f t="shared" si="56"/>
        <v>#VALUE!</v>
      </c>
      <c r="BM254" s="4" t="e">
        <f t="shared" si="57"/>
        <v>#VALUE!</v>
      </c>
      <c r="BN254" s="7" t="e">
        <f t="shared" si="58"/>
        <v>#VALUE!</v>
      </c>
      <c r="BO254" s="4" t="e">
        <f t="shared" si="59"/>
        <v>#VALUE!</v>
      </c>
      <c r="BP254" s="4" t="e">
        <f t="shared" si="60"/>
        <v>#VALUE!</v>
      </c>
      <c r="BQ254" s="7" t="e">
        <f t="shared" si="61"/>
        <v>#VALUE!</v>
      </c>
    </row>
    <row r="255" spans="1:69" ht="15" customHeight="1" x14ac:dyDescent="0.3">
      <c r="A255" s="5"/>
      <c r="B255" s="5"/>
      <c r="C255" s="5"/>
      <c r="D255" s="5"/>
      <c r="F255" s="6" t="s">
        <v>17</v>
      </c>
      <c r="G255" s="4" t="e">
        <f t="shared" si="62"/>
        <v>#VALUE!</v>
      </c>
      <c r="H255" s="4" t="e">
        <f t="shared" si="63"/>
        <v>#VALUE!</v>
      </c>
      <c r="I255" s="4" t="str">
        <f t="shared" si="52"/>
        <v/>
      </c>
      <c r="J255" s="4" t="e">
        <f>CLEAN(SUBSTITUTE(MID(A255,G255,H255-G255)," ",""))</f>
        <v>#VALUE!</v>
      </c>
      <c r="K255" s="4" t="e">
        <f>FIND("Filing or 371 (c) date",A255)+LEN("Filing or 371 (c) date")</f>
        <v>#VALUE!</v>
      </c>
      <c r="L255" s="4" t="e">
        <f>FIND("Status",A255,K255)</f>
        <v>#VALUE!</v>
      </c>
      <c r="M255" s="4" t="e">
        <f>TRIM(CLEAN(MID(A255,K255,L255-K255)))</f>
        <v>#VALUE!</v>
      </c>
      <c r="N255" s="4" t="e">
        <f>FIND("Patent #",A255)+LEN("Patent #")</f>
        <v>#VALUE!</v>
      </c>
      <c r="O255" s="4" t="e">
        <f>FIND("Filing or 371 (c) date",A255)</f>
        <v>#VALUE!</v>
      </c>
      <c r="P255" s="4" t="e">
        <f>MID(A255,N255,O255-N255)</f>
        <v>#VALUE!</v>
      </c>
      <c r="Q255" s="4" t="e">
        <f t="shared" si="53"/>
        <v>#VALUE!</v>
      </c>
      <c r="R255" s="4" t="e">
        <f>CLEAN(SUBSTITUTE(MID(P255,1,FIND("open",P255)-1)," ",""))</f>
        <v>#VALUE!</v>
      </c>
      <c r="S255" s="4" t="e">
        <f>FIND("open_in_new",P255)+LEN("open_in_new")</f>
        <v>#VALUE!</v>
      </c>
      <c r="T255" s="4" t="e">
        <f>FIND("-",P255,S255)</f>
        <v>#VALUE!</v>
      </c>
      <c r="U255" s="4" t="e">
        <f>CLEAN(SUBSTITUTE(MID(P255,S255,T255-S255)," ",""))</f>
        <v>#VALUE!</v>
      </c>
      <c r="V255" s="4" t="e">
        <f>RIGHT(CLEAN(SUBSTITUTE(P255," ","")),10)</f>
        <v>#VALUE!</v>
      </c>
      <c r="W255" s="4" t="e">
        <f>FIND("Status",A255,K255)+LEN("Status")</f>
        <v>#VALUE!</v>
      </c>
      <c r="X255" s="4" t="e">
        <f>FIND("Application Data 
Documents &amp; Transactions",A255)</f>
        <v>#VALUE!</v>
      </c>
      <c r="Y255" s="4" t="e">
        <f>MID(A255,W255,(X255-11)-W255)</f>
        <v>#VALUE!</v>
      </c>
      <c r="Z255" s="4" t="e">
        <f t="shared" si="50"/>
        <v>#VALUE!</v>
      </c>
      <c r="AA255" s="4" t="e">
        <f>FIND("Earliest publication #",A255)+LEN("Earliest publication #
")</f>
        <v>#VALUE!</v>
      </c>
      <c r="AB255" s="4" t="e">
        <f>FIND("Earliest publication date",A255,AA255)</f>
        <v>#VALUE!</v>
      </c>
      <c r="AC255" s="4" t="e">
        <f>CLEAN(TRIM(MID(A255,AA255,AB255-AA255)))</f>
        <v>#VALUE!</v>
      </c>
      <c r="AD255" s="4" t="e">
        <f t="shared" si="51"/>
        <v>#VALUE!</v>
      </c>
      <c r="AE255" s="4" t="e">
        <f>FIND("Earliest publication date",A255,AA255)+LEN("Earliest publication date")</f>
        <v>#VALUE!</v>
      </c>
      <c r="AF255" s="4" t="e">
        <f>FIND("Assignee for publication",A255)</f>
        <v>#VALUE!</v>
      </c>
      <c r="AG255" s="4" t="e">
        <f>CLEAN(SUBSTITUTE(MID(A255,AE255,AF255-AE255)," ",""))</f>
        <v>#VALUE!</v>
      </c>
      <c r="AH255" s="4" t="e">
        <f>FIND("Entity status",A255)+LEN("Entity status")</f>
        <v>#VALUE!</v>
      </c>
      <c r="AI255" s="4" t="e">
        <f>FIND("Earliest publication #",A255,AH255)</f>
        <v>#VALUE!</v>
      </c>
      <c r="AJ255" s="4" t="e">
        <f>CLEAN(TRIM(MID(A255,AH255,AI255-AH255)))</f>
        <v>#VALUE!</v>
      </c>
      <c r="AK255" s="4" t="e">
        <f>FIND("Applicants",A255)+LEN("Applicants")</f>
        <v>#VALUE!</v>
      </c>
      <c r="AL255" s="4" t="e">
        <f>FIND("United States Patent and Trademark Office 
United States Patent and Trademark Office 
 Browse By Topic",A255,AK255)</f>
        <v>#VALUE!</v>
      </c>
      <c r="AM255" s="4" t="e">
        <f>TRIM(CLEAN(MID(A255,AK255,AL255-AK255)))</f>
        <v>#VALUE!</v>
      </c>
      <c r="AN255" s="4" t="e">
        <f>FIND("Assignee for publication",A255)+LEN("Assignee for publication")</f>
        <v>#VALUE!</v>
      </c>
      <c r="AO255" s="4" t="e">
        <f>FIND("Confirmation #",A255,AN255)</f>
        <v>#VALUE!</v>
      </c>
      <c r="AP255" s="4" t="e">
        <f>MID(A255,AN255,AO255-AN255)</f>
        <v>#VALUE!</v>
      </c>
      <c r="AQ255" s="4" t="e">
        <f>FIND("Inventors",A255)+LEN("Inventors")</f>
        <v>#VALUE!</v>
      </c>
      <c r="AR255" s="4" t="e">
        <f>FIND("Applicants",A255,AQ255)</f>
        <v>#VALUE!</v>
      </c>
      <c r="AS255" s="4" t="e">
        <f>FIND("Show all inventors",A255)</f>
        <v>#VALUE!</v>
      </c>
      <c r="AT255" s="4" t="str">
        <f>IFERROR(MID(A255,AS255,24),"")</f>
        <v/>
      </c>
      <c r="AU255" s="7" t="e">
        <f>CLEAN(TRIM(MID(A255,AQ255,AR255-AQ255)))</f>
        <v>#VALUE!</v>
      </c>
      <c r="BJ255" s="4">
        <f t="shared" si="54"/>
        <v>0</v>
      </c>
      <c r="BK255" s="4" t="str">
        <f t="shared" si="55"/>
        <v/>
      </c>
      <c r="BL255" s="4" t="e">
        <f t="shared" si="56"/>
        <v>#VALUE!</v>
      </c>
      <c r="BM255" s="4" t="e">
        <f t="shared" si="57"/>
        <v>#VALUE!</v>
      </c>
      <c r="BN255" s="7" t="e">
        <f t="shared" si="58"/>
        <v>#VALUE!</v>
      </c>
      <c r="BO255" s="4" t="e">
        <f t="shared" si="59"/>
        <v>#VALUE!</v>
      </c>
      <c r="BP255" s="4" t="e">
        <f t="shared" si="60"/>
        <v>#VALUE!</v>
      </c>
      <c r="BQ255" s="7" t="e">
        <f t="shared" si="61"/>
        <v>#VALUE!</v>
      </c>
    </row>
    <row r="256" spans="1:69" ht="15" customHeight="1" x14ac:dyDescent="0.3">
      <c r="A256" s="5"/>
      <c r="B256" s="5"/>
      <c r="C256" s="5"/>
      <c r="D256" s="5"/>
      <c r="F256" s="6" t="s">
        <v>17</v>
      </c>
      <c r="G256" s="4" t="e">
        <f t="shared" si="62"/>
        <v>#VALUE!</v>
      </c>
      <c r="H256" s="4" t="e">
        <f t="shared" si="63"/>
        <v>#VALUE!</v>
      </c>
      <c r="I256" s="4" t="str">
        <f t="shared" si="52"/>
        <v/>
      </c>
      <c r="J256" s="4" t="e">
        <f>CLEAN(SUBSTITUTE(MID(A256,G256,H256-G256)," ",""))</f>
        <v>#VALUE!</v>
      </c>
      <c r="K256" s="4" t="e">
        <f>FIND("Filing or 371 (c) date",A256)+LEN("Filing or 371 (c) date")</f>
        <v>#VALUE!</v>
      </c>
      <c r="L256" s="4" t="e">
        <f>FIND("Status",A256,K256)</f>
        <v>#VALUE!</v>
      </c>
      <c r="M256" s="4" t="e">
        <f>TRIM(CLEAN(MID(A256,K256,L256-K256)))</f>
        <v>#VALUE!</v>
      </c>
      <c r="N256" s="4" t="e">
        <f>FIND("Patent #",A256)+LEN("Patent #")</f>
        <v>#VALUE!</v>
      </c>
      <c r="O256" s="4" t="e">
        <f>FIND("Filing or 371 (c) date",A256)</f>
        <v>#VALUE!</v>
      </c>
      <c r="P256" s="4" t="e">
        <f>MID(A256,N256,O256-N256)</f>
        <v>#VALUE!</v>
      </c>
      <c r="Q256" s="4" t="e">
        <f t="shared" si="53"/>
        <v>#VALUE!</v>
      </c>
      <c r="R256" s="4" t="e">
        <f>CLEAN(SUBSTITUTE(MID(P256,1,FIND("open",P256)-1)," ",""))</f>
        <v>#VALUE!</v>
      </c>
      <c r="S256" s="4" t="e">
        <f>FIND("open_in_new",P256)+LEN("open_in_new")</f>
        <v>#VALUE!</v>
      </c>
      <c r="T256" s="4" t="e">
        <f>FIND("-",P256,S256)</f>
        <v>#VALUE!</v>
      </c>
      <c r="U256" s="4" t="e">
        <f>CLEAN(SUBSTITUTE(MID(P256,S256,T256-S256)," ",""))</f>
        <v>#VALUE!</v>
      </c>
      <c r="V256" s="4" t="e">
        <f>RIGHT(CLEAN(SUBSTITUTE(P256," ","")),10)</f>
        <v>#VALUE!</v>
      </c>
      <c r="W256" s="4" t="e">
        <f>FIND("Status",A256,K256)+LEN("Status")</f>
        <v>#VALUE!</v>
      </c>
      <c r="X256" s="4" t="e">
        <f>FIND("Application Data 
Documents &amp; Transactions",A256)</f>
        <v>#VALUE!</v>
      </c>
      <c r="Y256" s="4" t="e">
        <f>MID(A256,W256,(X256-11)-W256)</f>
        <v>#VALUE!</v>
      </c>
      <c r="Z256" s="4" t="e">
        <f t="shared" si="50"/>
        <v>#VALUE!</v>
      </c>
      <c r="AA256" s="4" t="e">
        <f>FIND("Earliest publication #",A256)+LEN("Earliest publication #
")</f>
        <v>#VALUE!</v>
      </c>
      <c r="AB256" s="4" t="e">
        <f>FIND("Earliest publication date",A256,AA256)</f>
        <v>#VALUE!</v>
      </c>
      <c r="AC256" s="4" t="e">
        <f>CLEAN(TRIM(MID(A256,AA256,AB256-AA256)))</f>
        <v>#VALUE!</v>
      </c>
      <c r="AD256" s="4" t="e">
        <f t="shared" si="51"/>
        <v>#VALUE!</v>
      </c>
      <c r="AE256" s="4" t="e">
        <f>FIND("Earliest publication date",A256,AA256)+LEN("Earliest publication date")</f>
        <v>#VALUE!</v>
      </c>
      <c r="AF256" s="4" t="e">
        <f>FIND("Assignee for publication",A256)</f>
        <v>#VALUE!</v>
      </c>
      <c r="AG256" s="4" t="e">
        <f>CLEAN(SUBSTITUTE(MID(A256,AE256,AF256-AE256)," ",""))</f>
        <v>#VALUE!</v>
      </c>
      <c r="AH256" s="4" t="e">
        <f>FIND("Entity status",A256)+LEN("Entity status")</f>
        <v>#VALUE!</v>
      </c>
      <c r="AI256" s="4" t="e">
        <f>FIND("Earliest publication #",A256,AH256)</f>
        <v>#VALUE!</v>
      </c>
      <c r="AJ256" s="4" t="e">
        <f>CLEAN(TRIM(MID(A256,AH256,AI256-AH256)))</f>
        <v>#VALUE!</v>
      </c>
      <c r="AK256" s="4" t="e">
        <f>FIND("Applicants",A256)+LEN("Applicants")</f>
        <v>#VALUE!</v>
      </c>
      <c r="AL256" s="4" t="e">
        <f>FIND("United States Patent and Trademark Office 
United States Patent and Trademark Office 
 Browse By Topic",A256,AK256)</f>
        <v>#VALUE!</v>
      </c>
      <c r="AM256" s="4" t="e">
        <f>TRIM(CLEAN(MID(A256,AK256,AL256-AK256)))</f>
        <v>#VALUE!</v>
      </c>
      <c r="AN256" s="4" t="e">
        <f>FIND("Assignee for publication",A256)+LEN("Assignee for publication")</f>
        <v>#VALUE!</v>
      </c>
      <c r="AO256" s="4" t="e">
        <f>FIND("Confirmation #",A256,AN256)</f>
        <v>#VALUE!</v>
      </c>
      <c r="AP256" s="4" t="e">
        <f>MID(A256,AN256,AO256-AN256)</f>
        <v>#VALUE!</v>
      </c>
      <c r="AQ256" s="4" t="e">
        <f>FIND("Inventors",A256)+LEN("Inventors")</f>
        <v>#VALUE!</v>
      </c>
      <c r="AR256" s="4" t="e">
        <f>FIND("Applicants",A256,AQ256)</f>
        <v>#VALUE!</v>
      </c>
      <c r="AS256" s="4" t="e">
        <f>FIND("Show all inventors",A256)</f>
        <v>#VALUE!</v>
      </c>
      <c r="AT256" s="4" t="str">
        <f>IFERROR(MID(A256,AS256,24),"")</f>
        <v/>
      </c>
      <c r="AU256" s="7" t="e">
        <f>CLEAN(TRIM(MID(A256,AQ256,AR256-AQ256)))</f>
        <v>#VALUE!</v>
      </c>
      <c r="BJ256" s="4">
        <f t="shared" si="54"/>
        <v>0</v>
      </c>
      <c r="BK256" s="4" t="str">
        <f t="shared" si="55"/>
        <v/>
      </c>
      <c r="BL256" s="4" t="e">
        <f t="shared" si="56"/>
        <v>#VALUE!</v>
      </c>
      <c r="BM256" s="4" t="e">
        <f t="shared" si="57"/>
        <v>#VALUE!</v>
      </c>
      <c r="BN256" s="7" t="e">
        <f t="shared" si="58"/>
        <v>#VALUE!</v>
      </c>
      <c r="BO256" s="4" t="e">
        <f t="shared" si="59"/>
        <v>#VALUE!</v>
      </c>
      <c r="BP256" s="4" t="e">
        <f t="shared" si="60"/>
        <v>#VALUE!</v>
      </c>
      <c r="BQ256" s="7" t="e">
        <f t="shared" si="61"/>
        <v>#VALUE!</v>
      </c>
    </row>
    <row r="257" spans="1:69" ht="15" customHeight="1" x14ac:dyDescent="0.3">
      <c r="A257" s="5"/>
      <c r="B257" s="5"/>
      <c r="C257" s="5"/>
      <c r="D257" s="5"/>
      <c r="F257" s="6" t="s">
        <v>17</v>
      </c>
      <c r="G257" s="4" t="e">
        <f t="shared" si="62"/>
        <v>#VALUE!</v>
      </c>
      <c r="H257" s="4" t="e">
        <f t="shared" si="63"/>
        <v>#VALUE!</v>
      </c>
      <c r="I257" s="4" t="str">
        <f t="shared" si="52"/>
        <v/>
      </c>
      <c r="J257" s="4" t="e">
        <f>CLEAN(SUBSTITUTE(MID(A257,G257,H257-G257)," ",""))</f>
        <v>#VALUE!</v>
      </c>
      <c r="K257" s="4" t="e">
        <f>FIND("Filing or 371 (c) date",A257)+LEN("Filing or 371 (c) date")</f>
        <v>#VALUE!</v>
      </c>
      <c r="L257" s="4" t="e">
        <f>FIND("Status",A257,K257)</f>
        <v>#VALUE!</v>
      </c>
      <c r="M257" s="4" t="e">
        <f>TRIM(CLEAN(MID(A257,K257,L257-K257)))</f>
        <v>#VALUE!</v>
      </c>
      <c r="N257" s="4" t="e">
        <f>FIND("Patent #",A257)+LEN("Patent #")</f>
        <v>#VALUE!</v>
      </c>
      <c r="O257" s="4" t="e">
        <f>FIND("Filing or 371 (c) date",A257)</f>
        <v>#VALUE!</v>
      </c>
      <c r="P257" s="4" t="e">
        <f>MID(A257,N257,O257-N257)</f>
        <v>#VALUE!</v>
      </c>
      <c r="Q257" s="4" t="e">
        <f t="shared" si="53"/>
        <v>#VALUE!</v>
      </c>
      <c r="R257" s="4" t="e">
        <f>CLEAN(SUBSTITUTE(MID(P257,1,FIND("open",P257)-1)," ",""))</f>
        <v>#VALUE!</v>
      </c>
      <c r="S257" s="4" t="e">
        <f>FIND("open_in_new",P257)+LEN("open_in_new")</f>
        <v>#VALUE!</v>
      </c>
      <c r="T257" s="4" t="e">
        <f>FIND("-",P257,S257)</f>
        <v>#VALUE!</v>
      </c>
      <c r="U257" s="4" t="e">
        <f>CLEAN(SUBSTITUTE(MID(P257,S257,T257-S257)," ",""))</f>
        <v>#VALUE!</v>
      </c>
      <c r="V257" s="4" t="e">
        <f>RIGHT(CLEAN(SUBSTITUTE(P257," ","")),10)</f>
        <v>#VALUE!</v>
      </c>
      <c r="W257" s="4" t="e">
        <f>FIND("Status",A257,K257)+LEN("Status")</f>
        <v>#VALUE!</v>
      </c>
      <c r="X257" s="4" t="e">
        <f>FIND("Application Data 
Documents &amp; Transactions",A257)</f>
        <v>#VALUE!</v>
      </c>
      <c r="Y257" s="4" t="e">
        <f>MID(A257,W257,(X257-11)-W257)</f>
        <v>#VALUE!</v>
      </c>
      <c r="Z257" s="4" t="e">
        <f t="shared" si="50"/>
        <v>#VALUE!</v>
      </c>
      <c r="AA257" s="4" t="e">
        <f>FIND("Earliest publication #",A257)+LEN("Earliest publication #
")</f>
        <v>#VALUE!</v>
      </c>
      <c r="AB257" s="4" t="e">
        <f>FIND("Earliest publication date",A257,AA257)</f>
        <v>#VALUE!</v>
      </c>
      <c r="AC257" s="4" t="e">
        <f>CLEAN(TRIM(MID(A257,AA257,AB257-AA257)))</f>
        <v>#VALUE!</v>
      </c>
      <c r="AD257" s="4" t="e">
        <f t="shared" si="51"/>
        <v>#VALUE!</v>
      </c>
      <c r="AE257" s="4" t="e">
        <f>FIND("Earliest publication date",A257,AA257)+LEN("Earliest publication date")</f>
        <v>#VALUE!</v>
      </c>
      <c r="AF257" s="4" t="e">
        <f>FIND("Assignee for publication",A257)</f>
        <v>#VALUE!</v>
      </c>
      <c r="AG257" s="4" t="e">
        <f>CLEAN(SUBSTITUTE(MID(A257,AE257,AF257-AE257)," ",""))</f>
        <v>#VALUE!</v>
      </c>
      <c r="AH257" s="4" t="e">
        <f>FIND("Entity status",A257)+LEN("Entity status")</f>
        <v>#VALUE!</v>
      </c>
      <c r="AI257" s="4" t="e">
        <f>FIND("Earliest publication #",A257,AH257)</f>
        <v>#VALUE!</v>
      </c>
      <c r="AJ257" s="4" t="e">
        <f>CLEAN(TRIM(MID(A257,AH257,AI257-AH257)))</f>
        <v>#VALUE!</v>
      </c>
      <c r="AK257" s="4" t="e">
        <f>FIND("Applicants",A257)+LEN("Applicants")</f>
        <v>#VALUE!</v>
      </c>
      <c r="AL257" s="4" t="e">
        <f>FIND("United States Patent and Trademark Office 
United States Patent and Trademark Office 
 Browse By Topic",A257,AK257)</f>
        <v>#VALUE!</v>
      </c>
      <c r="AM257" s="4" t="e">
        <f>TRIM(CLEAN(MID(A257,AK257,AL257-AK257)))</f>
        <v>#VALUE!</v>
      </c>
      <c r="AN257" s="4" t="e">
        <f>FIND("Assignee for publication",A257)+LEN("Assignee for publication")</f>
        <v>#VALUE!</v>
      </c>
      <c r="AO257" s="4" t="e">
        <f>FIND("Confirmation #",A257,AN257)</f>
        <v>#VALUE!</v>
      </c>
      <c r="AP257" s="4" t="e">
        <f>MID(A257,AN257,AO257-AN257)</f>
        <v>#VALUE!</v>
      </c>
      <c r="AQ257" s="4" t="e">
        <f>FIND("Inventors",A257)+LEN("Inventors")</f>
        <v>#VALUE!</v>
      </c>
      <c r="AR257" s="4" t="e">
        <f>FIND("Applicants",A257,AQ257)</f>
        <v>#VALUE!</v>
      </c>
      <c r="AS257" s="4" t="e">
        <f>FIND("Show all inventors",A257)</f>
        <v>#VALUE!</v>
      </c>
      <c r="AT257" s="4" t="str">
        <f>IFERROR(MID(A257,AS257,24),"")</f>
        <v/>
      </c>
      <c r="AU257" s="7" t="e">
        <f>CLEAN(TRIM(MID(A257,AQ257,AR257-AQ257)))</f>
        <v>#VALUE!</v>
      </c>
      <c r="BJ257" s="4">
        <f t="shared" si="54"/>
        <v>0</v>
      </c>
      <c r="BK257" s="4" t="str">
        <f t="shared" si="55"/>
        <v/>
      </c>
      <c r="BL257" s="4" t="e">
        <f t="shared" si="56"/>
        <v>#VALUE!</v>
      </c>
      <c r="BM257" s="4" t="e">
        <f t="shared" si="57"/>
        <v>#VALUE!</v>
      </c>
      <c r="BN257" s="7" t="e">
        <f t="shared" si="58"/>
        <v>#VALUE!</v>
      </c>
      <c r="BO257" s="4" t="e">
        <f t="shared" si="59"/>
        <v>#VALUE!</v>
      </c>
      <c r="BP257" s="4" t="e">
        <f t="shared" si="60"/>
        <v>#VALUE!</v>
      </c>
      <c r="BQ257" s="7" t="e">
        <f t="shared" si="61"/>
        <v>#VALUE!</v>
      </c>
    </row>
    <row r="258" spans="1:69" ht="15" customHeight="1" x14ac:dyDescent="0.3">
      <c r="A258" s="5"/>
      <c r="B258" s="5"/>
      <c r="C258" s="5"/>
      <c r="D258" s="5"/>
      <c r="F258" s="6" t="s">
        <v>17</v>
      </c>
      <c r="G258" s="4" t="e">
        <f t="shared" si="62"/>
        <v>#VALUE!</v>
      </c>
      <c r="H258" s="4" t="e">
        <f t="shared" si="63"/>
        <v>#VALUE!</v>
      </c>
      <c r="I258" s="4" t="str">
        <f t="shared" si="52"/>
        <v/>
      </c>
      <c r="J258" s="4" t="e">
        <f>CLEAN(SUBSTITUTE(MID(A258,G258,H258-G258)," ",""))</f>
        <v>#VALUE!</v>
      </c>
      <c r="K258" s="4" t="e">
        <f>FIND("Filing or 371 (c) date",A258)+LEN("Filing or 371 (c) date")</f>
        <v>#VALUE!</v>
      </c>
      <c r="L258" s="4" t="e">
        <f>FIND("Status",A258,K258)</f>
        <v>#VALUE!</v>
      </c>
      <c r="M258" s="4" t="e">
        <f>TRIM(CLEAN(MID(A258,K258,L258-K258)))</f>
        <v>#VALUE!</v>
      </c>
      <c r="N258" s="4" t="e">
        <f>FIND("Patent #",A258)+LEN("Patent #")</f>
        <v>#VALUE!</v>
      </c>
      <c r="O258" s="4" t="e">
        <f>FIND("Filing or 371 (c) date",A258)</f>
        <v>#VALUE!</v>
      </c>
      <c r="P258" s="4" t="e">
        <f>MID(A258,N258,O258-N258)</f>
        <v>#VALUE!</v>
      </c>
      <c r="Q258" s="4" t="e">
        <f t="shared" si="53"/>
        <v>#VALUE!</v>
      </c>
      <c r="R258" s="4" t="e">
        <f>CLEAN(SUBSTITUTE(MID(P258,1,FIND("open",P258)-1)," ",""))</f>
        <v>#VALUE!</v>
      </c>
      <c r="S258" s="4" t="e">
        <f>FIND("open_in_new",P258)+LEN("open_in_new")</f>
        <v>#VALUE!</v>
      </c>
      <c r="T258" s="4" t="e">
        <f>FIND("-",P258,S258)</f>
        <v>#VALUE!</v>
      </c>
      <c r="U258" s="4" t="e">
        <f>CLEAN(SUBSTITUTE(MID(P258,S258,T258-S258)," ",""))</f>
        <v>#VALUE!</v>
      </c>
      <c r="V258" s="4" t="e">
        <f>RIGHT(CLEAN(SUBSTITUTE(P258," ","")),10)</f>
        <v>#VALUE!</v>
      </c>
      <c r="W258" s="4" t="e">
        <f>FIND("Status",A258,K258)+LEN("Status")</f>
        <v>#VALUE!</v>
      </c>
      <c r="X258" s="4" t="e">
        <f>FIND("Application Data 
Documents &amp; Transactions",A258)</f>
        <v>#VALUE!</v>
      </c>
      <c r="Y258" s="4" t="e">
        <f>MID(A258,W258,(X258-11)-W258)</f>
        <v>#VALUE!</v>
      </c>
      <c r="Z258" s="4" t="e">
        <f t="shared" ref="Z258:Z321" si="64">TRIM(CLEAN(TRIM(MID(Y258,1,FIND("/",Y258)-3))))</f>
        <v>#VALUE!</v>
      </c>
      <c r="AA258" s="4" t="e">
        <f>FIND("Earliest publication #",A258)+LEN("Earliest publication #
")</f>
        <v>#VALUE!</v>
      </c>
      <c r="AB258" s="4" t="e">
        <f>FIND("Earliest publication date",A258,AA258)</f>
        <v>#VALUE!</v>
      </c>
      <c r="AC258" s="4" t="e">
        <f>CLEAN(TRIM(MID(A258,AA258,AB258-AA258)))</f>
        <v>#VALUE!</v>
      </c>
      <c r="AD258" s="4" t="e">
        <f t="shared" ref="AD258:AD321" si="65">TRIM(CLEAN(SUBSTITUTE(AC258,"open_in_new","")))</f>
        <v>#VALUE!</v>
      </c>
      <c r="AE258" s="4" t="e">
        <f>FIND("Earliest publication date",A258,AA258)+LEN("Earliest publication date")</f>
        <v>#VALUE!</v>
      </c>
      <c r="AF258" s="4" t="e">
        <f>FIND("Assignee for publication",A258)</f>
        <v>#VALUE!</v>
      </c>
      <c r="AG258" s="4" t="e">
        <f>CLEAN(SUBSTITUTE(MID(A258,AE258,AF258-AE258)," ",""))</f>
        <v>#VALUE!</v>
      </c>
      <c r="AH258" s="4" t="e">
        <f>FIND("Entity status",A258)+LEN("Entity status")</f>
        <v>#VALUE!</v>
      </c>
      <c r="AI258" s="4" t="e">
        <f>FIND("Earliest publication #",A258,AH258)</f>
        <v>#VALUE!</v>
      </c>
      <c r="AJ258" s="4" t="e">
        <f>CLEAN(TRIM(MID(A258,AH258,AI258-AH258)))</f>
        <v>#VALUE!</v>
      </c>
      <c r="AK258" s="4" t="e">
        <f>FIND("Applicants",A258)+LEN("Applicants")</f>
        <v>#VALUE!</v>
      </c>
      <c r="AL258" s="4" t="e">
        <f>FIND("United States Patent and Trademark Office 
United States Patent and Trademark Office 
 Browse By Topic",A258,AK258)</f>
        <v>#VALUE!</v>
      </c>
      <c r="AM258" s="4" t="e">
        <f>TRIM(CLEAN(MID(A258,AK258,AL258-AK258)))</f>
        <v>#VALUE!</v>
      </c>
      <c r="AN258" s="4" t="e">
        <f>FIND("Assignee for publication",A258)+LEN("Assignee for publication")</f>
        <v>#VALUE!</v>
      </c>
      <c r="AO258" s="4" t="e">
        <f>FIND("Confirmation #",A258,AN258)</f>
        <v>#VALUE!</v>
      </c>
      <c r="AP258" s="4" t="e">
        <f>MID(A258,AN258,AO258-AN258)</f>
        <v>#VALUE!</v>
      </c>
      <c r="AQ258" s="4" t="e">
        <f>FIND("Inventors",A258)+LEN("Inventors")</f>
        <v>#VALUE!</v>
      </c>
      <c r="AR258" s="4" t="e">
        <f>FIND("Applicants",A258,AQ258)</f>
        <v>#VALUE!</v>
      </c>
      <c r="AS258" s="4" t="e">
        <f>FIND("Show all inventors",A258)</f>
        <v>#VALUE!</v>
      </c>
      <c r="AT258" s="4" t="str">
        <f>IFERROR(MID(A258,AS258,24),"")</f>
        <v/>
      </c>
      <c r="AU258" s="7" t="e">
        <f>CLEAN(TRIM(MID(A258,AQ258,AR258-AQ258)))</f>
        <v>#VALUE!</v>
      </c>
      <c r="BJ258" s="4">
        <f t="shared" si="54"/>
        <v>0</v>
      </c>
      <c r="BK258" s="4" t="str">
        <f t="shared" si="55"/>
        <v/>
      </c>
      <c r="BL258" s="4" t="e">
        <f t="shared" si="56"/>
        <v>#VALUE!</v>
      </c>
      <c r="BM258" s="4" t="e">
        <f t="shared" si="57"/>
        <v>#VALUE!</v>
      </c>
      <c r="BN258" s="7" t="e">
        <f t="shared" si="58"/>
        <v>#VALUE!</v>
      </c>
      <c r="BO258" s="4" t="e">
        <f t="shared" si="59"/>
        <v>#VALUE!</v>
      </c>
      <c r="BP258" s="4" t="e">
        <f t="shared" si="60"/>
        <v>#VALUE!</v>
      </c>
      <c r="BQ258" s="7" t="e">
        <f t="shared" si="61"/>
        <v>#VALUE!</v>
      </c>
    </row>
    <row r="259" spans="1:69" ht="15" customHeight="1" x14ac:dyDescent="0.3">
      <c r="A259" s="5"/>
      <c r="B259" s="5"/>
      <c r="C259" s="5"/>
      <c r="D259" s="5"/>
      <c r="F259" s="6" t="s">
        <v>17</v>
      </c>
      <c r="G259" s="4" t="e">
        <f t="shared" si="62"/>
        <v>#VALUE!</v>
      </c>
      <c r="H259" s="4" t="e">
        <f t="shared" si="63"/>
        <v>#VALUE!</v>
      </c>
      <c r="I259" s="4" t="str">
        <f t="shared" ref="I259:I322" si="66">IFERROR(MID(A259,FIND("Sorry, the entered Application Number",A259),68),"")</f>
        <v/>
      </c>
      <c r="J259" s="4" t="e">
        <f>CLEAN(SUBSTITUTE(MID(A259,G259,H259-G259)," ",""))</f>
        <v>#VALUE!</v>
      </c>
      <c r="K259" s="4" t="e">
        <f>FIND("Filing or 371 (c) date",A259)+LEN("Filing or 371 (c) date")</f>
        <v>#VALUE!</v>
      </c>
      <c r="L259" s="4" t="e">
        <f>FIND("Status",A259,K259)</f>
        <v>#VALUE!</v>
      </c>
      <c r="M259" s="4" t="e">
        <f>TRIM(CLEAN(MID(A259,K259,L259-K259)))</f>
        <v>#VALUE!</v>
      </c>
      <c r="N259" s="4" t="e">
        <f>FIND("Patent #",A259)+LEN("Patent #")</f>
        <v>#VALUE!</v>
      </c>
      <c r="O259" s="4" t="e">
        <f>FIND("Filing or 371 (c) date",A259)</f>
        <v>#VALUE!</v>
      </c>
      <c r="P259" s="4" t="e">
        <f>MID(A259,N259,O259-N259)</f>
        <v>#VALUE!</v>
      </c>
      <c r="Q259" s="4" t="e">
        <f t="shared" ref="Q259:Q322" si="67">TRIM(SUBSTITUTE(P259,"open_in_new ",""))</f>
        <v>#VALUE!</v>
      </c>
      <c r="R259" s="4" t="e">
        <f>CLEAN(SUBSTITUTE(MID(P259,1,FIND("open",P259)-1)," ",""))</f>
        <v>#VALUE!</v>
      </c>
      <c r="S259" s="4" t="e">
        <f>FIND("open_in_new",P259)+LEN("open_in_new")</f>
        <v>#VALUE!</v>
      </c>
      <c r="T259" s="4" t="e">
        <f>FIND("-",P259,S259)</f>
        <v>#VALUE!</v>
      </c>
      <c r="U259" s="4" t="e">
        <f>CLEAN(SUBSTITUTE(MID(P259,S259,T259-S259)," ",""))</f>
        <v>#VALUE!</v>
      </c>
      <c r="V259" s="4" t="e">
        <f>RIGHT(CLEAN(SUBSTITUTE(P259," ","")),10)</f>
        <v>#VALUE!</v>
      </c>
      <c r="W259" s="4" t="e">
        <f>FIND("Status",A259,K259)+LEN("Status")</f>
        <v>#VALUE!</v>
      </c>
      <c r="X259" s="4" t="e">
        <f>FIND("Application Data 
Documents &amp; Transactions",A259)</f>
        <v>#VALUE!</v>
      </c>
      <c r="Y259" s="4" t="e">
        <f>MID(A259,W259,(X259-11)-W259)</f>
        <v>#VALUE!</v>
      </c>
      <c r="Z259" s="4" t="e">
        <f t="shared" si="64"/>
        <v>#VALUE!</v>
      </c>
      <c r="AA259" s="4" t="e">
        <f>FIND("Earliest publication #",A259)+LEN("Earliest publication #
")</f>
        <v>#VALUE!</v>
      </c>
      <c r="AB259" s="4" t="e">
        <f>FIND("Earliest publication date",A259,AA259)</f>
        <v>#VALUE!</v>
      </c>
      <c r="AC259" s="4" t="e">
        <f>CLEAN(TRIM(MID(A259,AA259,AB259-AA259)))</f>
        <v>#VALUE!</v>
      </c>
      <c r="AD259" s="4" t="e">
        <f t="shared" si="65"/>
        <v>#VALUE!</v>
      </c>
      <c r="AE259" s="4" t="e">
        <f>FIND("Earliest publication date",A259,AA259)+LEN("Earliest publication date")</f>
        <v>#VALUE!</v>
      </c>
      <c r="AF259" s="4" t="e">
        <f>FIND("Assignee for publication",A259)</f>
        <v>#VALUE!</v>
      </c>
      <c r="AG259" s="4" t="e">
        <f>CLEAN(SUBSTITUTE(MID(A259,AE259,AF259-AE259)," ",""))</f>
        <v>#VALUE!</v>
      </c>
      <c r="AH259" s="4" t="e">
        <f>FIND("Entity status",A259)+LEN("Entity status")</f>
        <v>#VALUE!</v>
      </c>
      <c r="AI259" s="4" t="e">
        <f>FIND("Earliest publication #",A259,AH259)</f>
        <v>#VALUE!</v>
      </c>
      <c r="AJ259" s="4" t="e">
        <f>CLEAN(TRIM(MID(A259,AH259,AI259-AH259)))</f>
        <v>#VALUE!</v>
      </c>
      <c r="AK259" s="4" t="e">
        <f>FIND("Applicants",A259)+LEN("Applicants")</f>
        <v>#VALUE!</v>
      </c>
      <c r="AL259" s="4" t="e">
        <f>FIND("United States Patent and Trademark Office 
United States Patent and Trademark Office 
 Browse By Topic",A259,AK259)</f>
        <v>#VALUE!</v>
      </c>
      <c r="AM259" s="4" t="e">
        <f>TRIM(CLEAN(MID(A259,AK259,AL259-AK259)))</f>
        <v>#VALUE!</v>
      </c>
      <c r="AN259" s="4" t="e">
        <f>FIND("Assignee for publication",A259)+LEN("Assignee for publication")</f>
        <v>#VALUE!</v>
      </c>
      <c r="AO259" s="4" t="e">
        <f>FIND("Confirmation #",A259,AN259)</f>
        <v>#VALUE!</v>
      </c>
      <c r="AP259" s="4" t="e">
        <f>MID(A259,AN259,AO259-AN259)</f>
        <v>#VALUE!</v>
      </c>
      <c r="AQ259" s="4" t="e">
        <f>FIND("Inventors",A259)+LEN("Inventors")</f>
        <v>#VALUE!</v>
      </c>
      <c r="AR259" s="4" t="e">
        <f>FIND("Applicants",A259,AQ259)</f>
        <v>#VALUE!</v>
      </c>
      <c r="AS259" s="4" t="e">
        <f>FIND("Show all inventors",A259)</f>
        <v>#VALUE!</v>
      </c>
      <c r="AT259" s="4" t="str">
        <f>IFERROR(MID(A259,AS259,24),"")</f>
        <v/>
      </c>
      <c r="AU259" s="7" t="e">
        <f>CLEAN(TRIM(MID(A259,AQ259,AR259-AQ259)))</f>
        <v>#VALUE!</v>
      </c>
      <c r="BJ259" s="4">
        <f t="shared" ref="BJ259:BJ322" si="68">(LEN(BI259)-LEN(SUBSTITUTE(BI259,"Assignee","")))/LEN("Assignee")</f>
        <v>0</v>
      </c>
      <c r="BK259" s="4" t="str">
        <f t="shared" ref="BK259:BK322" si="69">IF(LEN(BI259)&lt;1,"",IF(BJ259=0,"1 Assignee",BJ259&amp;" Assignee"))</f>
        <v/>
      </c>
      <c r="BL259" s="4" t="e">
        <f t="shared" ref="BL259:BL322" si="70">FIND("Power of attorney",D259)+LEN("Power of attorney")</f>
        <v>#VALUE!</v>
      </c>
      <c r="BM259" s="4" t="e">
        <f t="shared" ref="BM259:BM322" si="71">FIND("(",D259,BL259)</f>
        <v>#VALUE!</v>
      </c>
      <c r="BN259" s="7" t="e">
        <f t="shared" ref="BN259:BN322" si="72">TRIM(MID(D259,BL259,BM259-BL259))</f>
        <v>#VALUE!</v>
      </c>
      <c r="BO259" s="4" t="e">
        <f t="shared" ref="BO259:BO322" si="73">FIND("Correspondence address",D259)+LEN("Correspondence address")</f>
        <v>#VALUE!</v>
      </c>
      <c r="BP259" s="4" t="e">
        <f t="shared" ref="BP259:BP322" si="74">FIND("(",D259,BO259)</f>
        <v>#VALUE!</v>
      </c>
      <c r="BQ259" s="7" t="e">
        <f t="shared" ref="BQ259:BQ322" si="75">TRIM(MID(D259,BO259,BP259-BO259))</f>
        <v>#VALUE!</v>
      </c>
    </row>
    <row r="260" spans="1:69" ht="15" customHeight="1" x14ac:dyDescent="0.3">
      <c r="A260" s="5"/>
      <c r="B260" s="5"/>
      <c r="C260" s="5"/>
      <c r="D260" s="5"/>
      <c r="F260" s="6" t="s">
        <v>17</v>
      </c>
      <c r="G260" s="4" t="e">
        <f t="shared" ref="G260:G323" si="76">FIND("Application #",A260)+LEN("Application #")</f>
        <v>#VALUE!</v>
      </c>
      <c r="H260" s="4" t="e">
        <f t="shared" ref="H260:H323" si="77">FIND("Confirmation #",A260)</f>
        <v>#VALUE!</v>
      </c>
      <c r="I260" s="4" t="str">
        <f t="shared" si="66"/>
        <v/>
      </c>
      <c r="J260" s="4" t="e">
        <f>CLEAN(SUBSTITUTE(MID(A260,G260,H260-G260)," ",""))</f>
        <v>#VALUE!</v>
      </c>
      <c r="K260" s="4" t="e">
        <f>FIND("Filing or 371 (c) date",A260)+LEN("Filing or 371 (c) date")</f>
        <v>#VALUE!</v>
      </c>
      <c r="L260" s="4" t="e">
        <f>FIND("Status",A260,K260)</f>
        <v>#VALUE!</v>
      </c>
      <c r="M260" s="4" t="e">
        <f>TRIM(CLEAN(MID(A260,K260,L260-K260)))</f>
        <v>#VALUE!</v>
      </c>
      <c r="N260" s="4" t="e">
        <f>FIND("Patent #",A260)+LEN("Patent #")</f>
        <v>#VALUE!</v>
      </c>
      <c r="O260" s="4" t="e">
        <f>FIND("Filing or 371 (c) date",A260)</f>
        <v>#VALUE!</v>
      </c>
      <c r="P260" s="4" t="e">
        <f>MID(A260,N260,O260-N260)</f>
        <v>#VALUE!</v>
      </c>
      <c r="Q260" s="4" t="e">
        <f t="shared" si="67"/>
        <v>#VALUE!</v>
      </c>
      <c r="R260" s="4" t="e">
        <f>CLEAN(SUBSTITUTE(MID(P260,1,FIND("open",P260)-1)," ",""))</f>
        <v>#VALUE!</v>
      </c>
      <c r="S260" s="4" t="e">
        <f>FIND("open_in_new",P260)+LEN("open_in_new")</f>
        <v>#VALUE!</v>
      </c>
      <c r="T260" s="4" t="e">
        <f>FIND("-",P260,S260)</f>
        <v>#VALUE!</v>
      </c>
      <c r="U260" s="4" t="e">
        <f>CLEAN(SUBSTITUTE(MID(P260,S260,T260-S260)," ",""))</f>
        <v>#VALUE!</v>
      </c>
      <c r="V260" s="4" t="e">
        <f>RIGHT(CLEAN(SUBSTITUTE(P260," ","")),10)</f>
        <v>#VALUE!</v>
      </c>
      <c r="W260" s="4" t="e">
        <f>FIND("Status",A260,K260)+LEN("Status")</f>
        <v>#VALUE!</v>
      </c>
      <c r="X260" s="4" t="e">
        <f>FIND("Application Data 
Documents &amp; Transactions",A260)</f>
        <v>#VALUE!</v>
      </c>
      <c r="Y260" s="4" t="e">
        <f>MID(A260,W260,(X260-11)-W260)</f>
        <v>#VALUE!</v>
      </c>
      <c r="Z260" s="4" t="e">
        <f t="shared" si="64"/>
        <v>#VALUE!</v>
      </c>
      <c r="AA260" s="4" t="e">
        <f>FIND("Earliest publication #",A260)+LEN("Earliest publication #
")</f>
        <v>#VALUE!</v>
      </c>
      <c r="AB260" s="4" t="e">
        <f>FIND("Earliest publication date",A260,AA260)</f>
        <v>#VALUE!</v>
      </c>
      <c r="AC260" s="4" t="e">
        <f>CLEAN(TRIM(MID(A260,AA260,AB260-AA260)))</f>
        <v>#VALUE!</v>
      </c>
      <c r="AD260" s="4" t="e">
        <f t="shared" si="65"/>
        <v>#VALUE!</v>
      </c>
      <c r="AE260" s="4" t="e">
        <f>FIND("Earliest publication date",A260,AA260)+LEN("Earliest publication date")</f>
        <v>#VALUE!</v>
      </c>
      <c r="AF260" s="4" t="e">
        <f>FIND("Assignee for publication",A260)</f>
        <v>#VALUE!</v>
      </c>
      <c r="AG260" s="4" t="e">
        <f>CLEAN(SUBSTITUTE(MID(A260,AE260,AF260-AE260)," ",""))</f>
        <v>#VALUE!</v>
      </c>
      <c r="AH260" s="4" t="e">
        <f>FIND("Entity status",A260)+LEN("Entity status")</f>
        <v>#VALUE!</v>
      </c>
      <c r="AI260" s="4" t="e">
        <f>FIND("Earliest publication #",A260,AH260)</f>
        <v>#VALUE!</v>
      </c>
      <c r="AJ260" s="4" t="e">
        <f>CLEAN(TRIM(MID(A260,AH260,AI260-AH260)))</f>
        <v>#VALUE!</v>
      </c>
      <c r="AK260" s="4" t="e">
        <f>FIND("Applicants",A260)+LEN("Applicants")</f>
        <v>#VALUE!</v>
      </c>
      <c r="AL260" s="4" t="e">
        <f>FIND("United States Patent and Trademark Office 
United States Patent and Trademark Office 
 Browse By Topic",A260,AK260)</f>
        <v>#VALUE!</v>
      </c>
      <c r="AM260" s="4" t="e">
        <f>TRIM(CLEAN(MID(A260,AK260,AL260-AK260)))</f>
        <v>#VALUE!</v>
      </c>
      <c r="AN260" s="4" t="e">
        <f>FIND("Assignee for publication",A260)+LEN("Assignee for publication")</f>
        <v>#VALUE!</v>
      </c>
      <c r="AO260" s="4" t="e">
        <f>FIND("Confirmation #",A260,AN260)</f>
        <v>#VALUE!</v>
      </c>
      <c r="AP260" s="4" t="e">
        <f>MID(A260,AN260,AO260-AN260)</f>
        <v>#VALUE!</v>
      </c>
      <c r="AQ260" s="4" t="e">
        <f>FIND("Inventors",A260)+LEN("Inventors")</f>
        <v>#VALUE!</v>
      </c>
      <c r="AR260" s="4" t="e">
        <f>FIND("Applicants",A260,AQ260)</f>
        <v>#VALUE!</v>
      </c>
      <c r="AS260" s="4" t="e">
        <f>FIND("Show all inventors",A260)</f>
        <v>#VALUE!</v>
      </c>
      <c r="AT260" s="4" t="str">
        <f>IFERROR(MID(A260,AS260,24),"")</f>
        <v/>
      </c>
      <c r="AU260" s="7" t="e">
        <f>CLEAN(TRIM(MID(A260,AQ260,AR260-AQ260)))</f>
        <v>#VALUE!</v>
      </c>
      <c r="BJ260" s="4">
        <f t="shared" si="68"/>
        <v>0</v>
      </c>
      <c r="BK260" s="4" t="str">
        <f t="shared" si="69"/>
        <v/>
      </c>
      <c r="BL260" s="4" t="e">
        <f t="shared" si="70"/>
        <v>#VALUE!</v>
      </c>
      <c r="BM260" s="4" t="e">
        <f t="shared" si="71"/>
        <v>#VALUE!</v>
      </c>
      <c r="BN260" s="7" t="e">
        <f t="shared" si="72"/>
        <v>#VALUE!</v>
      </c>
      <c r="BO260" s="4" t="e">
        <f t="shared" si="73"/>
        <v>#VALUE!</v>
      </c>
      <c r="BP260" s="4" t="e">
        <f t="shared" si="74"/>
        <v>#VALUE!</v>
      </c>
      <c r="BQ260" s="7" t="e">
        <f t="shared" si="75"/>
        <v>#VALUE!</v>
      </c>
    </row>
    <row r="261" spans="1:69" ht="15" customHeight="1" x14ac:dyDescent="0.3">
      <c r="A261" s="5"/>
      <c r="B261" s="5"/>
      <c r="C261" s="5"/>
      <c r="D261" s="5"/>
      <c r="F261" s="6" t="s">
        <v>17</v>
      </c>
      <c r="G261" s="4" t="e">
        <f t="shared" si="76"/>
        <v>#VALUE!</v>
      </c>
      <c r="H261" s="4" t="e">
        <f t="shared" si="77"/>
        <v>#VALUE!</v>
      </c>
      <c r="I261" s="4" t="str">
        <f t="shared" si="66"/>
        <v/>
      </c>
      <c r="J261" s="4" t="e">
        <f>CLEAN(SUBSTITUTE(MID(A261,G261,H261-G261)," ",""))</f>
        <v>#VALUE!</v>
      </c>
      <c r="K261" s="4" t="e">
        <f>FIND("Filing or 371 (c) date",A261)+LEN("Filing or 371 (c) date")</f>
        <v>#VALUE!</v>
      </c>
      <c r="L261" s="4" t="e">
        <f>FIND("Status",A261,K261)</f>
        <v>#VALUE!</v>
      </c>
      <c r="M261" s="4" t="e">
        <f>TRIM(CLEAN(MID(A261,K261,L261-K261)))</f>
        <v>#VALUE!</v>
      </c>
      <c r="N261" s="4" t="e">
        <f>FIND("Patent #",A261)+LEN("Patent #")</f>
        <v>#VALUE!</v>
      </c>
      <c r="O261" s="4" t="e">
        <f>FIND("Filing or 371 (c) date",A261)</f>
        <v>#VALUE!</v>
      </c>
      <c r="P261" s="4" t="e">
        <f>MID(A261,N261,O261-N261)</f>
        <v>#VALUE!</v>
      </c>
      <c r="Q261" s="4" t="e">
        <f t="shared" si="67"/>
        <v>#VALUE!</v>
      </c>
      <c r="R261" s="4" t="e">
        <f>CLEAN(SUBSTITUTE(MID(P261,1,FIND("open",P261)-1)," ",""))</f>
        <v>#VALUE!</v>
      </c>
      <c r="S261" s="4" t="e">
        <f>FIND("open_in_new",P261)+LEN("open_in_new")</f>
        <v>#VALUE!</v>
      </c>
      <c r="T261" s="4" t="e">
        <f>FIND("-",P261,S261)</f>
        <v>#VALUE!</v>
      </c>
      <c r="U261" s="4" t="e">
        <f>CLEAN(SUBSTITUTE(MID(P261,S261,T261-S261)," ",""))</f>
        <v>#VALUE!</v>
      </c>
      <c r="V261" s="4" t="e">
        <f>RIGHT(CLEAN(SUBSTITUTE(P261," ","")),10)</f>
        <v>#VALUE!</v>
      </c>
      <c r="W261" s="4" t="e">
        <f>FIND("Status",A261,K261)+LEN("Status")</f>
        <v>#VALUE!</v>
      </c>
      <c r="X261" s="4" t="e">
        <f>FIND("Application Data 
Documents &amp; Transactions",A261)</f>
        <v>#VALUE!</v>
      </c>
      <c r="Y261" s="4" t="e">
        <f>MID(A261,W261,(X261-11)-W261)</f>
        <v>#VALUE!</v>
      </c>
      <c r="Z261" s="4" t="e">
        <f t="shared" si="64"/>
        <v>#VALUE!</v>
      </c>
      <c r="AA261" s="4" t="e">
        <f>FIND("Earliest publication #",A261)+LEN("Earliest publication #
")</f>
        <v>#VALUE!</v>
      </c>
      <c r="AB261" s="4" t="e">
        <f>FIND("Earliest publication date",A261,AA261)</f>
        <v>#VALUE!</v>
      </c>
      <c r="AC261" s="4" t="e">
        <f>CLEAN(TRIM(MID(A261,AA261,AB261-AA261)))</f>
        <v>#VALUE!</v>
      </c>
      <c r="AD261" s="4" t="e">
        <f t="shared" si="65"/>
        <v>#VALUE!</v>
      </c>
      <c r="AE261" s="4" t="e">
        <f>FIND("Earliest publication date",A261,AA261)+LEN("Earliest publication date")</f>
        <v>#VALUE!</v>
      </c>
      <c r="AF261" s="4" t="e">
        <f>FIND("Assignee for publication",A261)</f>
        <v>#VALUE!</v>
      </c>
      <c r="AG261" s="4" t="e">
        <f>CLEAN(SUBSTITUTE(MID(A261,AE261,AF261-AE261)," ",""))</f>
        <v>#VALUE!</v>
      </c>
      <c r="AH261" s="4" t="e">
        <f>FIND("Entity status",A261)+LEN("Entity status")</f>
        <v>#VALUE!</v>
      </c>
      <c r="AI261" s="4" t="e">
        <f>FIND("Earliest publication #",A261,AH261)</f>
        <v>#VALUE!</v>
      </c>
      <c r="AJ261" s="4" t="e">
        <f>CLEAN(TRIM(MID(A261,AH261,AI261-AH261)))</f>
        <v>#VALUE!</v>
      </c>
      <c r="AK261" s="4" t="e">
        <f>FIND("Applicants",A261)+LEN("Applicants")</f>
        <v>#VALUE!</v>
      </c>
      <c r="AL261" s="4" t="e">
        <f>FIND("United States Patent and Trademark Office 
United States Patent and Trademark Office 
 Browse By Topic",A261,AK261)</f>
        <v>#VALUE!</v>
      </c>
      <c r="AM261" s="4" t="e">
        <f>TRIM(CLEAN(MID(A261,AK261,AL261-AK261)))</f>
        <v>#VALUE!</v>
      </c>
      <c r="AN261" s="4" t="e">
        <f>FIND("Assignee for publication",A261)+LEN("Assignee for publication")</f>
        <v>#VALUE!</v>
      </c>
      <c r="AO261" s="4" t="e">
        <f>FIND("Confirmation #",A261,AN261)</f>
        <v>#VALUE!</v>
      </c>
      <c r="AP261" s="4" t="e">
        <f>MID(A261,AN261,AO261-AN261)</f>
        <v>#VALUE!</v>
      </c>
      <c r="AQ261" s="4" t="e">
        <f>FIND("Inventors",A261)+LEN("Inventors")</f>
        <v>#VALUE!</v>
      </c>
      <c r="AR261" s="4" t="e">
        <f>FIND("Applicants",A261,AQ261)</f>
        <v>#VALUE!</v>
      </c>
      <c r="AS261" s="4" t="e">
        <f>FIND("Show all inventors",A261)</f>
        <v>#VALUE!</v>
      </c>
      <c r="AT261" s="4" t="str">
        <f>IFERROR(MID(A261,AS261,24),"")</f>
        <v/>
      </c>
      <c r="AU261" s="7" t="e">
        <f>CLEAN(TRIM(MID(A261,AQ261,AR261-AQ261)))</f>
        <v>#VALUE!</v>
      </c>
      <c r="BJ261" s="4">
        <f t="shared" si="68"/>
        <v>0</v>
      </c>
      <c r="BK261" s="4" t="str">
        <f t="shared" si="69"/>
        <v/>
      </c>
      <c r="BL261" s="4" t="e">
        <f t="shared" si="70"/>
        <v>#VALUE!</v>
      </c>
      <c r="BM261" s="4" t="e">
        <f t="shared" si="71"/>
        <v>#VALUE!</v>
      </c>
      <c r="BN261" s="7" t="e">
        <f t="shared" si="72"/>
        <v>#VALUE!</v>
      </c>
      <c r="BO261" s="4" t="e">
        <f t="shared" si="73"/>
        <v>#VALUE!</v>
      </c>
      <c r="BP261" s="4" t="e">
        <f t="shared" si="74"/>
        <v>#VALUE!</v>
      </c>
      <c r="BQ261" s="7" t="e">
        <f t="shared" si="75"/>
        <v>#VALUE!</v>
      </c>
    </row>
    <row r="262" spans="1:69" ht="15" customHeight="1" x14ac:dyDescent="0.3">
      <c r="A262" s="5"/>
      <c r="B262" s="5"/>
      <c r="C262" s="5"/>
      <c r="D262" s="5"/>
      <c r="F262" s="6" t="s">
        <v>17</v>
      </c>
      <c r="G262" s="4" t="e">
        <f t="shared" si="76"/>
        <v>#VALUE!</v>
      </c>
      <c r="H262" s="4" t="e">
        <f t="shared" si="77"/>
        <v>#VALUE!</v>
      </c>
      <c r="I262" s="4" t="str">
        <f t="shared" si="66"/>
        <v/>
      </c>
      <c r="J262" s="4" t="e">
        <f>CLEAN(SUBSTITUTE(MID(A262,G262,H262-G262)," ",""))</f>
        <v>#VALUE!</v>
      </c>
      <c r="K262" s="4" t="e">
        <f>FIND("Filing or 371 (c) date",A262)+LEN("Filing or 371 (c) date")</f>
        <v>#VALUE!</v>
      </c>
      <c r="L262" s="4" t="e">
        <f>FIND("Status",A262,K262)</f>
        <v>#VALUE!</v>
      </c>
      <c r="M262" s="4" t="e">
        <f>TRIM(CLEAN(MID(A262,K262,L262-K262)))</f>
        <v>#VALUE!</v>
      </c>
      <c r="N262" s="4" t="e">
        <f>FIND("Patent #",A262)+LEN("Patent #")</f>
        <v>#VALUE!</v>
      </c>
      <c r="O262" s="4" t="e">
        <f>FIND("Filing or 371 (c) date",A262)</f>
        <v>#VALUE!</v>
      </c>
      <c r="P262" s="4" t="e">
        <f>MID(A262,N262,O262-N262)</f>
        <v>#VALUE!</v>
      </c>
      <c r="Q262" s="4" t="e">
        <f t="shared" si="67"/>
        <v>#VALUE!</v>
      </c>
      <c r="R262" s="4" t="e">
        <f>CLEAN(SUBSTITUTE(MID(P262,1,FIND("open",P262)-1)," ",""))</f>
        <v>#VALUE!</v>
      </c>
      <c r="S262" s="4" t="e">
        <f>FIND("open_in_new",P262)+LEN("open_in_new")</f>
        <v>#VALUE!</v>
      </c>
      <c r="T262" s="4" t="e">
        <f>FIND("-",P262,S262)</f>
        <v>#VALUE!</v>
      </c>
      <c r="U262" s="4" t="e">
        <f>CLEAN(SUBSTITUTE(MID(P262,S262,T262-S262)," ",""))</f>
        <v>#VALUE!</v>
      </c>
      <c r="V262" s="4" t="e">
        <f>RIGHT(CLEAN(SUBSTITUTE(P262," ","")),10)</f>
        <v>#VALUE!</v>
      </c>
      <c r="W262" s="4" t="e">
        <f>FIND("Status",A262,K262)+LEN("Status")</f>
        <v>#VALUE!</v>
      </c>
      <c r="X262" s="4" t="e">
        <f>FIND("Application Data 
Documents &amp; Transactions",A262)</f>
        <v>#VALUE!</v>
      </c>
      <c r="Y262" s="4" t="e">
        <f>MID(A262,W262,(X262-11)-W262)</f>
        <v>#VALUE!</v>
      </c>
      <c r="Z262" s="4" t="e">
        <f t="shared" si="64"/>
        <v>#VALUE!</v>
      </c>
      <c r="AA262" s="4" t="e">
        <f>FIND("Earliest publication #",A262)+LEN("Earliest publication #
")</f>
        <v>#VALUE!</v>
      </c>
      <c r="AB262" s="4" t="e">
        <f>FIND("Earliest publication date",A262,AA262)</f>
        <v>#VALUE!</v>
      </c>
      <c r="AC262" s="4" t="e">
        <f>CLEAN(TRIM(MID(A262,AA262,AB262-AA262)))</f>
        <v>#VALUE!</v>
      </c>
      <c r="AD262" s="4" t="e">
        <f t="shared" si="65"/>
        <v>#VALUE!</v>
      </c>
      <c r="AE262" s="4" t="e">
        <f>FIND("Earliest publication date",A262,AA262)+LEN("Earliest publication date")</f>
        <v>#VALUE!</v>
      </c>
      <c r="AF262" s="4" t="e">
        <f>FIND("Assignee for publication",A262)</f>
        <v>#VALUE!</v>
      </c>
      <c r="AG262" s="4" t="e">
        <f>CLEAN(SUBSTITUTE(MID(A262,AE262,AF262-AE262)," ",""))</f>
        <v>#VALUE!</v>
      </c>
      <c r="AH262" s="4" t="e">
        <f>FIND("Entity status",A262)+LEN("Entity status")</f>
        <v>#VALUE!</v>
      </c>
      <c r="AI262" s="4" t="e">
        <f>FIND("Earliest publication #",A262,AH262)</f>
        <v>#VALUE!</v>
      </c>
      <c r="AJ262" s="4" t="e">
        <f>CLEAN(TRIM(MID(A262,AH262,AI262-AH262)))</f>
        <v>#VALUE!</v>
      </c>
      <c r="AK262" s="4" t="e">
        <f>FIND("Applicants",A262)+LEN("Applicants")</f>
        <v>#VALUE!</v>
      </c>
      <c r="AL262" s="4" t="e">
        <f>FIND("United States Patent and Trademark Office 
United States Patent and Trademark Office 
 Browse By Topic",A262,AK262)</f>
        <v>#VALUE!</v>
      </c>
      <c r="AM262" s="4" t="e">
        <f>TRIM(CLEAN(MID(A262,AK262,AL262-AK262)))</f>
        <v>#VALUE!</v>
      </c>
      <c r="AN262" s="4" t="e">
        <f>FIND("Assignee for publication",A262)+LEN("Assignee for publication")</f>
        <v>#VALUE!</v>
      </c>
      <c r="AO262" s="4" t="e">
        <f>FIND("Confirmation #",A262,AN262)</f>
        <v>#VALUE!</v>
      </c>
      <c r="AP262" s="4" t="e">
        <f>MID(A262,AN262,AO262-AN262)</f>
        <v>#VALUE!</v>
      </c>
      <c r="AQ262" s="4" t="e">
        <f>FIND("Inventors",A262)+LEN("Inventors")</f>
        <v>#VALUE!</v>
      </c>
      <c r="AR262" s="4" t="e">
        <f>FIND("Applicants",A262,AQ262)</f>
        <v>#VALUE!</v>
      </c>
      <c r="AS262" s="4" t="e">
        <f>FIND("Show all inventors",A262)</f>
        <v>#VALUE!</v>
      </c>
      <c r="AT262" s="4" t="str">
        <f>IFERROR(MID(A262,AS262,24),"")</f>
        <v/>
      </c>
      <c r="AU262" s="7" t="e">
        <f>CLEAN(TRIM(MID(A262,AQ262,AR262-AQ262)))</f>
        <v>#VALUE!</v>
      </c>
      <c r="BJ262" s="4">
        <f t="shared" si="68"/>
        <v>0</v>
      </c>
      <c r="BK262" s="4" t="str">
        <f t="shared" si="69"/>
        <v/>
      </c>
      <c r="BL262" s="4" t="e">
        <f t="shared" si="70"/>
        <v>#VALUE!</v>
      </c>
      <c r="BM262" s="4" t="e">
        <f t="shared" si="71"/>
        <v>#VALUE!</v>
      </c>
      <c r="BN262" s="7" t="e">
        <f t="shared" si="72"/>
        <v>#VALUE!</v>
      </c>
      <c r="BO262" s="4" t="e">
        <f t="shared" si="73"/>
        <v>#VALUE!</v>
      </c>
      <c r="BP262" s="4" t="e">
        <f t="shared" si="74"/>
        <v>#VALUE!</v>
      </c>
      <c r="BQ262" s="7" t="e">
        <f t="shared" si="75"/>
        <v>#VALUE!</v>
      </c>
    </row>
    <row r="263" spans="1:69" ht="15" customHeight="1" x14ac:dyDescent="0.3">
      <c r="A263" s="5"/>
      <c r="B263" s="5"/>
      <c r="C263" s="5"/>
      <c r="D263" s="5"/>
      <c r="F263" s="6" t="s">
        <v>17</v>
      </c>
      <c r="G263" s="4" t="e">
        <f t="shared" si="76"/>
        <v>#VALUE!</v>
      </c>
      <c r="H263" s="4" t="e">
        <f t="shared" si="77"/>
        <v>#VALUE!</v>
      </c>
      <c r="I263" s="4" t="str">
        <f t="shared" si="66"/>
        <v/>
      </c>
      <c r="J263" s="4" t="e">
        <f>CLEAN(SUBSTITUTE(MID(A263,G263,H263-G263)," ",""))</f>
        <v>#VALUE!</v>
      </c>
      <c r="K263" s="4" t="e">
        <f>FIND("Filing or 371 (c) date",A263)+LEN("Filing or 371 (c) date")</f>
        <v>#VALUE!</v>
      </c>
      <c r="L263" s="4" t="e">
        <f>FIND("Status",A263,K263)</f>
        <v>#VALUE!</v>
      </c>
      <c r="M263" s="4" t="e">
        <f>TRIM(CLEAN(MID(A263,K263,L263-K263)))</f>
        <v>#VALUE!</v>
      </c>
      <c r="N263" s="4" t="e">
        <f>FIND("Patent #",A263)+LEN("Patent #")</f>
        <v>#VALUE!</v>
      </c>
      <c r="O263" s="4" t="e">
        <f>FIND("Filing or 371 (c) date",A263)</f>
        <v>#VALUE!</v>
      </c>
      <c r="P263" s="4" t="e">
        <f>MID(A263,N263,O263-N263)</f>
        <v>#VALUE!</v>
      </c>
      <c r="Q263" s="4" t="e">
        <f t="shared" si="67"/>
        <v>#VALUE!</v>
      </c>
      <c r="R263" s="4" t="e">
        <f>CLEAN(SUBSTITUTE(MID(P263,1,FIND("open",P263)-1)," ",""))</f>
        <v>#VALUE!</v>
      </c>
      <c r="S263" s="4" t="e">
        <f>FIND("open_in_new",P263)+LEN("open_in_new")</f>
        <v>#VALUE!</v>
      </c>
      <c r="T263" s="4" t="e">
        <f>FIND("-",P263,S263)</f>
        <v>#VALUE!</v>
      </c>
      <c r="U263" s="4" t="e">
        <f>CLEAN(SUBSTITUTE(MID(P263,S263,T263-S263)," ",""))</f>
        <v>#VALUE!</v>
      </c>
      <c r="V263" s="4" t="e">
        <f>RIGHT(CLEAN(SUBSTITUTE(P263," ","")),10)</f>
        <v>#VALUE!</v>
      </c>
      <c r="W263" s="4" t="e">
        <f>FIND("Status",A263,K263)+LEN("Status")</f>
        <v>#VALUE!</v>
      </c>
      <c r="X263" s="4" t="e">
        <f>FIND("Application Data 
Documents &amp; Transactions",A263)</f>
        <v>#VALUE!</v>
      </c>
      <c r="Y263" s="4" t="e">
        <f>MID(A263,W263,(X263-11)-W263)</f>
        <v>#VALUE!</v>
      </c>
      <c r="Z263" s="4" t="e">
        <f t="shared" si="64"/>
        <v>#VALUE!</v>
      </c>
      <c r="AA263" s="4" t="e">
        <f>FIND("Earliest publication #",A263)+LEN("Earliest publication #
")</f>
        <v>#VALUE!</v>
      </c>
      <c r="AB263" s="4" t="e">
        <f>FIND("Earliest publication date",A263,AA263)</f>
        <v>#VALUE!</v>
      </c>
      <c r="AC263" s="4" t="e">
        <f>CLEAN(TRIM(MID(A263,AA263,AB263-AA263)))</f>
        <v>#VALUE!</v>
      </c>
      <c r="AD263" s="4" t="e">
        <f t="shared" si="65"/>
        <v>#VALUE!</v>
      </c>
      <c r="AE263" s="4" t="e">
        <f>FIND("Earliest publication date",A263,AA263)+LEN("Earliest publication date")</f>
        <v>#VALUE!</v>
      </c>
      <c r="AF263" s="4" t="e">
        <f>FIND("Assignee for publication",A263)</f>
        <v>#VALUE!</v>
      </c>
      <c r="AG263" s="4" t="e">
        <f>CLEAN(SUBSTITUTE(MID(A263,AE263,AF263-AE263)," ",""))</f>
        <v>#VALUE!</v>
      </c>
      <c r="AH263" s="4" t="e">
        <f>FIND("Entity status",A263)+LEN("Entity status")</f>
        <v>#VALUE!</v>
      </c>
      <c r="AI263" s="4" t="e">
        <f>FIND("Earliest publication #",A263,AH263)</f>
        <v>#VALUE!</v>
      </c>
      <c r="AJ263" s="4" t="e">
        <f>CLEAN(TRIM(MID(A263,AH263,AI263-AH263)))</f>
        <v>#VALUE!</v>
      </c>
      <c r="AK263" s="4" t="e">
        <f>FIND("Applicants",A263)+LEN("Applicants")</f>
        <v>#VALUE!</v>
      </c>
      <c r="AL263" s="4" t="e">
        <f>FIND("United States Patent and Trademark Office 
United States Patent and Trademark Office 
 Browse By Topic",A263,AK263)</f>
        <v>#VALUE!</v>
      </c>
      <c r="AM263" s="4" t="e">
        <f>TRIM(CLEAN(MID(A263,AK263,AL263-AK263)))</f>
        <v>#VALUE!</v>
      </c>
      <c r="AN263" s="4" t="e">
        <f>FIND("Assignee for publication",A263)+LEN("Assignee for publication")</f>
        <v>#VALUE!</v>
      </c>
      <c r="AO263" s="4" t="e">
        <f>FIND("Confirmation #",A263,AN263)</f>
        <v>#VALUE!</v>
      </c>
      <c r="AP263" s="4" t="e">
        <f>MID(A263,AN263,AO263-AN263)</f>
        <v>#VALUE!</v>
      </c>
      <c r="AQ263" s="4" t="e">
        <f>FIND("Inventors",A263)+LEN("Inventors")</f>
        <v>#VALUE!</v>
      </c>
      <c r="AR263" s="4" t="e">
        <f>FIND("Applicants",A263,AQ263)</f>
        <v>#VALUE!</v>
      </c>
      <c r="AS263" s="4" t="e">
        <f>FIND("Show all inventors",A263)</f>
        <v>#VALUE!</v>
      </c>
      <c r="AT263" s="4" t="str">
        <f>IFERROR(MID(A263,AS263,24),"")</f>
        <v/>
      </c>
      <c r="AU263" s="7" t="e">
        <f>CLEAN(TRIM(MID(A263,AQ263,AR263-AQ263)))</f>
        <v>#VALUE!</v>
      </c>
      <c r="BJ263" s="4">
        <f t="shared" si="68"/>
        <v>0</v>
      </c>
      <c r="BK263" s="4" t="str">
        <f t="shared" si="69"/>
        <v/>
      </c>
      <c r="BL263" s="4" t="e">
        <f t="shared" si="70"/>
        <v>#VALUE!</v>
      </c>
      <c r="BM263" s="4" t="e">
        <f t="shared" si="71"/>
        <v>#VALUE!</v>
      </c>
      <c r="BN263" s="7" t="e">
        <f t="shared" si="72"/>
        <v>#VALUE!</v>
      </c>
      <c r="BO263" s="4" t="e">
        <f t="shared" si="73"/>
        <v>#VALUE!</v>
      </c>
      <c r="BP263" s="4" t="e">
        <f t="shared" si="74"/>
        <v>#VALUE!</v>
      </c>
      <c r="BQ263" s="7" t="e">
        <f t="shared" si="75"/>
        <v>#VALUE!</v>
      </c>
    </row>
    <row r="264" spans="1:69" ht="15" customHeight="1" x14ac:dyDescent="0.3">
      <c r="A264" s="5"/>
      <c r="B264" s="5"/>
      <c r="C264" s="5"/>
      <c r="D264" s="5"/>
      <c r="F264" s="6" t="s">
        <v>17</v>
      </c>
      <c r="G264" s="4" t="e">
        <f t="shared" si="76"/>
        <v>#VALUE!</v>
      </c>
      <c r="H264" s="4" t="e">
        <f t="shared" si="77"/>
        <v>#VALUE!</v>
      </c>
      <c r="I264" s="4" t="str">
        <f t="shared" si="66"/>
        <v/>
      </c>
      <c r="J264" s="4" t="e">
        <f>CLEAN(SUBSTITUTE(MID(A264,G264,H264-G264)," ",""))</f>
        <v>#VALUE!</v>
      </c>
      <c r="K264" s="4" t="e">
        <f>FIND("Filing or 371 (c) date",A264)+LEN("Filing or 371 (c) date")</f>
        <v>#VALUE!</v>
      </c>
      <c r="L264" s="4" t="e">
        <f>FIND("Status",A264,K264)</f>
        <v>#VALUE!</v>
      </c>
      <c r="M264" s="4" t="e">
        <f>TRIM(CLEAN(MID(A264,K264,L264-K264)))</f>
        <v>#VALUE!</v>
      </c>
      <c r="N264" s="4" t="e">
        <f>FIND("Patent #",A264)+LEN("Patent #")</f>
        <v>#VALUE!</v>
      </c>
      <c r="O264" s="4" t="e">
        <f>FIND("Filing or 371 (c) date",A264)</f>
        <v>#VALUE!</v>
      </c>
      <c r="P264" s="4" t="e">
        <f>MID(A264,N264,O264-N264)</f>
        <v>#VALUE!</v>
      </c>
      <c r="Q264" s="4" t="e">
        <f t="shared" si="67"/>
        <v>#VALUE!</v>
      </c>
      <c r="R264" s="4" t="e">
        <f>CLEAN(SUBSTITUTE(MID(P264,1,FIND("open",P264)-1)," ",""))</f>
        <v>#VALUE!</v>
      </c>
      <c r="S264" s="4" t="e">
        <f>FIND("open_in_new",P264)+LEN("open_in_new")</f>
        <v>#VALUE!</v>
      </c>
      <c r="T264" s="4" t="e">
        <f>FIND("-",P264,S264)</f>
        <v>#VALUE!</v>
      </c>
      <c r="U264" s="4" t="e">
        <f>CLEAN(SUBSTITUTE(MID(P264,S264,T264-S264)," ",""))</f>
        <v>#VALUE!</v>
      </c>
      <c r="V264" s="4" t="e">
        <f>RIGHT(CLEAN(SUBSTITUTE(P264," ","")),10)</f>
        <v>#VALUE!</v>
      </c>
      <c r="W264" s="4" t="e">
        <f>FIND("Status",A264,K264)+LEN("Status")</f>
        <v>#VALUE!</v>
      </c>
      <c r="X264" s="4" t="e">
        <f>FIND("Application Data 
Documents &amp; Transactions",A264)</f>
        <v>#VALUE!</v>
      </c>
      <c r="Y264" s="4" t="e">
        <f>MID(A264,W264,(X264-11)-W264)</f>
        <v>#VALUE!</v>
      </c>
      <c r="Z264" s="4" t="e">
        <f t="shared" si="64"/>
        <v>#VALUE!</v>
      </c>
      <c r="AA264" s="4" t="e">
        <f>FIND("Earliest publication #",A264)+LEN("Earliest publication #
")</f>
        <v>#VALUE!</v>
      </c>
      <c r="AB264" s="4" t="e">
        <f>FIND("Earliest publication date",A264,AA264)</f>
        <v>#VALUE!</v>
      </c>
      <c r="AC264" s="4" t="e">
        <f>CLEAN(TRIM(MID(A264,AA264,AB264-AA264)))</f>
        <v>#VALUE!</v>
      </c>
      <c r="AD264" s="4" t="e">
        <f t="shared" si="65"/>
        <v>#VALUE!</v>
      </c>
      <c r="AE264" s="4" t="e">
        <f>FIND("Earliest publication date",A264,AA264)+LEN("Earliest publication date")</f>
        <v>#VALUE!</v>
      </c>
      <c r="AF264" s="4" t="e">
        <f>FIND("Assignee for publication",A264)</f>
        <v>#VALUE!</v>
      </c>
      <c r="AG264" s="4" t="e">
        <f>CLEAN(SUBSTITUTE(MID(A264,AE264,AF264-AE264)," ",""))</f>
        <v>#VALUE!</v>
      </c>
      <c r="AH264" s="4" t="e">
        <f>FIND("Entity status",A264)+LEN("Entity status")</f>
        <v>#VALUE!</v>
      </c>
      <c r="AI264" s="4" t="e">
        <f>FIND("Earliest publication #",A264,AH264)</f>
        <v>#VALUE!</v>
      </c>
      <c r="AJ264" s="4" t="e">
        <f>CLEAN(TRIM(MID(A264,AH264,AI264-AH264)))</f>
        <v>#VALUE!</v>
      </c>
      <c r="AK264" s="4" t="e">
        <f>FIND("Applicants",A264)+LEN("Applicants")</f>
        <v>#VALUE!</v>
      </c>
      <c r="AL264" s="4" t="e">
        <f>FIND("United States Patent and Trademark Office 
United States Patent and Trademark Office 
 Browse By Topic",A264,AK264)</f>
        <v>#VALUE!</v>
      </c>
      <c r="AM264" s="4" t="e">
        <f>TRIM(CLEAN(MID(A264,AK264,AL264-AK264)))</f>
        <v>#VALUE!</v>
      </c>
      <c r="AN264" s="4" t="e">
        <f>FIND("Assignee for publication",A264)+LEN("Assignee for publication")</f>
        <v>#VALUE!</v>
      </c>
      <c r="AO264" s="4" t="e">
        <f>FIND("Confirmation #",A264,AN264)</f>
        <v>#VALUE!</v>
      </c>
      <c r="AP264" s="4" t="e">
        <f>MID(A264,AN264,AO264-AN264)</f>
        <v>#VALUE!</v>
      </c>
      <c r="AQ264" s="4" t="e">
        <f>FIND("Inventors",A264)+LEN("Inventors")</f>
        <v>#VALUE!</v>
      </c>
      <c r="AR264" s="4" t="e">
        <f>FIND("Applicants",A264,AQ264)</f>
        <v>#VALUE!</v>
      </c>
      <c r="AS264" s="4" t="e">
        <f>FIND("Show all inventors",A264)</f>
        <v>#VALUE!</v>
      </c>
      <c r="AT264" s="4" t="str">
        <f>IFERROR(MID(A264,AS264,24),"")</f>
        <v/>
      </c>
      <c r="AU264" s="7" t="e">
        <f>CLEAN(TRIM(MID(A264,AQ264,AR264-AQ264)))</f>
        <v>#VALUE!</v>
      </c>
      <c r="BJ264" s="4">
        <f t="shared" si="68"/>
        <v>0</v>
      </c>
      <c r="BK264" s="4" t="str">
        <f t="shared" si="69"/>
        <v/>
      </c>
      <c r="BL264" s="4" t="e">
        <f t="shared" si="70"/>
        <v>#VALUE!</v>
      </c>
      <c r="BM264" s="4" t="e">
        <f t="shared" si="71"/>
        <v>#VALUE!</v>
      </c>
      <c r="BN264" s="7" t="e">
        <f t="shared" si="72"/>
        <v>#VALUE!</v>
      </c>
      <c r="BO264" s="4" t="e">
        <f t="shared" si="73"/>
        <v>#VALUE!</v>
      </c>
      <c r="BP264" s="4" t="e">
        <f t="shared" si="74"/>
        <v>#VALUE!</v>
      </c>
      <c r="BQ264" s="7" t="e">
        <f t="shared" si="75"/>
        <v>#VALUE!</v>
      </c>
    </row>
    <row r="265" spans="1:69" ht="15" customHeight="1" x14ac:dyDescent="0.3">
      <c r="A265" s="5"/>
      <c r="B265" s="5"/>
      <c r="C265" s="5"/>
      <c r="D265" s="5"/>
      <c r="F265" s="6" t="s">
        <v>17</v>
      </c>
      <c r="G265" s="4" t="e">
        <f t="shared" si="76"/>
        <v>#VALUE!</v>
      </c>
      <c r="H265" s="4" t="e">
        <f t="shared" si="77"/>
        <v>#VALUE!</v>
      </c>
      <c r="I265" s="4" t="str">
        <f t="shared" si="66"/>
        <v/>
      </c>
      <c r="J265" s="4" t="e">
        <f>CLEAN(SUBSTITUTE(MID(A265,G265,H265-G265)," ",""))</f>
        <v>#VALUE!</v>
      </c>
      <c r="K265" s="4" t="e">
        <f>FIND("Filing or 371 (c) date",A265)+LEN("Filing or 371 (c) date")</f>
        <v>#VALUE!</v>
      </c>
      <c r="L265" s="4" t="e">
        <f>FIND("Status",A265,K265)</f>
        <v>#VALUE!</v>
      </c>
      <c r="M265" s="4" t="e">
        <f>TRIM(CLEAN(MID(A265,K265,L265-K265)))</f>
        <v>#VALUE!</v>
      </c>
      <c r="N265" s="4" t="e">
        <f>FIND("Patent #",A265)+LEN("Patent #")</f>
        <v>#VALUE!</v>
      </c>
      <c r="O265" s="4" t="e">
        <f>FIND("Filing or 371 (c) date",A265)</f>
        <v>#VALUE!</v>
      </c>
      <c r="P265" s="4" t="e">
        <f>MID(A265,N265,O265-N265)</f>
        <v>#VALUE!</v>
      </c>
      <c r="Q265" s="4" t="e">
        <f t="shared" si="67"/>
        <v>#VALUE!</v>
      </c>
      <c r="R265" s="4" t="e">
        <f>CLEAN(SUBSTITUTE(MID(P265,1,FIND("open",P265)-1)," ",""))</f>
        <v>#VALUE!</v>
      </c>
      <c r="S265" s="4" t="e">
        <f>FIND("open_in_new",P265)+LEN("open_in_new")</f>
        <v>#VALUE!</v>
      </c>
      <c r="T265" s="4" t="e">
        <f>FIND("-",P265,S265)</f>
        <v>#VALUE!</v>
      </c>
      <c r="U265" s="4" t="e">
        <f>CLEAN(SUBSTITUTE(MID(P265,S265,T265-S265)," ",""))</f>
        <v>#VALUE!</v>
      </c>
      <c r="V265" s="4" t="e">
        <f>RIGHT(CLEAN(SUBSTITUTE(P265," ","")),10)</f>
        <v>#VALUE!</v>
      </c>
      <c r="W265" s="4" t="e">
        <f>FIND("Status",A265,K265)+LEN("Status")</f>
        <v>#VALUE!</v>
      </c>
      <c r="X265" s="4" t="e">
        <f>FIND("Application Data 
Documents &amp; Transactions",A265)</f>
        <v>#VALUE!</v>
      </c>
      <c r="Y265" s="4" t="e">
        <f>MID(A265,W265,(X265-11)-W265)</f>
        <v>#VALUE!</v>
      </c>
      <c r="Z265" s="4" t="e">
        <f t="shared" si="64"/>
        <v>#VALUE!</v>
      </c>
      <c r="AA265" s="4" t="e">
        <f>FIND("Earliest publication #",A265)+LEN("Earliest publication #
")</f>
        <v>#VALUE!</v>
      </c>
      <c r="AB265" s="4" t="e">
        <f>FIND("Earliest publication date",A265,AA265)</f>
        <v>#VALUE!</v>
      </c>
      <c r="AC265" s="4" t="e">
        <f>CLEAN(TRIM(MID(A265,AA265,AB265-AA265)))</f>
        <v>#VALUE!</v>
      </c>
      <c r="AD265" s="4" t="e">
        <f t="shared" si="65"/>
        <v>#VALUE!</v>
      </c>
      <c r="AE265" s="4" t="e">
        <f>FIND("Earliest publication date",A265,AA265)+LEN("Earliest publication date")</f>
        <v>#VALUE!</v>
      </c>
      <c r="AF265" s="4" t="e">
        <f>FIND("Assignee for publication",A265)</f>
        <v>#VALUE!</v>
      </c>
      <c r="AG265" s="4" t="e">
        <f>CLEAN(SUBSTITUTE(MID(A265,AE265,AF265-AE265)," ",""))</f>
        <v>#VALUE!</v>
      </c>
      <c r="AH265" s="4" t="e">
        <f>FIND("Entity status",A265)+LEN("Entity status")</f>
        <v>#VALUE!</v>
      </c>
      <c r="AI265" s="4" t="e">
        <f>FIND("Earliest publication #",A265,AH265)</f>
        <v>#VALUE!</v>
      </c>
      <c r="AJ265" s="4" t="e">
        <f>CLEAN(TRIM(MID(A265,AH265,AI265-AH265)))</f>
        <v>#VALUE!</v>
      </c>
      <c r="AK265" s="4" t="e">
        <f>FIND("Applicants",A265)+LEN("Applicants")</f>
        <v>#VALUE!</v>
      </c>
      <c r="AL265" s="4" t="e">
        <f>FIND("United States Patent and Trademark Office 
United States Patent and Trademark Office 
 Browse By Topic",A265,AK265)</f>
        <v>#VALUE!</v>
      </c>
      <c r="AM265" s="4" t="e">
        <f>TRIM(CLEAN(MID(A265,AK265,AL265-AK265)))</f>
        <v>#VALUE!</v>
      </c>
      <c r="AN265" s="4" t="e">
        <f>FIND("Assignee for publication",A265)+LEN("Assignee for publication")</f>
        <v>#VALUE!</v>
      </c>
      <c r="AO265" s="4" t="e">
        <f>FIND("Confirmation #",A265,AN265)</f>
        <v>#VALUE!</v>
      </c>
      <c r="AP265" s="4" t="e">
        <f>MID(A265,AN265,AO265-AN265)</f>
        <v>#VALUE!</v>
      </c>
      <c r="AQ265" s="4" t="e">
        <f>FIND("Inventors",A265)+LEN("Inventors")</f>
        <v>#VALUE!</v>
      </c>
      <c r="AR265" s="4" t="e">
        <f>FIND("Applicants",A265,AQ265)</f>
        <v>#VALUE!</v>
      </c>
      <c r="AS265" s="4" t="e">
        <f>FIND("Show all inventors",A265)</f>
        <v>#VALUE!</v>
      </c>
      <c r="AT265" s="4" t="str">
        <f>IFERROR(MID(A265,AS265,24),"")</f>
        <v/>
      </c>
      <c r="AU265" s="7" t="e">
        <f>CLEAN(TRIM(MID(A265,AQ265,AR265-AQ265)))</f>
        <v>#VALUE!</v>
      </c>
      <c r="BJ265" s="4">
        <f t="shared" si="68"/>
        <v>0</v>
      </c>
      <c r="BK265" s="4" t="str">
        <f t="shared" si="69"/>
        <v/>
      </c>
      <c r="BL265" s="4" t="e">
        <f t="shared" si="70"/>
        <v>#VALUE!</v>
      </c>
      <c r="BM265" s="4" t="e">
        <f t="shared" si="71"/>
        <v>#VALUE!</v>
      </c>
      <c r="BN265" s="7" t="e">
        <f t="shared" si="72"/>
        <v>#VALUE!</v>
      </c>
      <c r="BO265" s="4" t="e">
        <f t="shared" si="73"/>
        <v>#VALUE!</v>
      </c>
      <c r="BP265" s="4" t="e">
        <f t="shared" si="74"/>
        <v>#VALUE!</v>
      </c>
      <c r="BQ265" s="7" t="e">
        <f t="shared" si="75"/>
        <v>#VALUE!</v>
      </c>
    </row>
    <row r="266" spans="1:69" ht="15" customHeight="1" x14ac:dyDescent="0.3">
      <c r="A266" s="5"/>
      <c r="B266" s="5"/>
      <c r="C266" s="5"/>
      <c r="D266" s="5"/>
      <c r="F266" s="6" t="s">
        <v>17</v>
      </c>
      <c r="G266" s="4" t="e">
        <f t="shared" si="76"/>
        <v>#VALUE!</v>
      </c>
      <c r="H266" s="4" t="e">
        <f t="shared" si="77"/>
        <v>#VALUE!</v>
      </c>
      <c r="I266" s="4" t="str">
        <f t="shared" si="66"/>
        <v/>
      </c>
      <c r="J266" s="4" t="e">
        <f>CLEAN(SUBSTITUTE(MID(A266,G266,H266-G266)," ",""))</f>
        <v>#VALUE!</v>
      </c>
      <c r="K266" s="4" t="e">
        <f>FIND("Filing or 371 (c) date",A266)+LEN("Filing or 371 (c) date")</f>
        <v>#VALUE!</v>
      </c>
      <c r="L266" s="4" t="e">
        <f>FIND("Status",A266,K266)</f>
        <v>#VALUE!</v>
      </c>
      <c r="M266" s="4" t="e">
        <f>TRIM(CLEAN(MID(A266,K266,L266-K266)))</f>
        <v>#VALUE!</v>
      </c>
      <c r="N266" s="4" t="e">
        <f>FIND("Patent #",A266)+LEN("Patent #")</f>
        <v>#VALUE!</v>
      </c>
      <c r="O266" s="4" t="e">
        <f>FIND("Filing or 371 (c) date",A266)</f>
        <v>#VALUE!</v>
      </c>
      <c r="P266" s="4" t="e">
        <f>MID(A266,N266,O266-N266)</f>
        <v>#VALUE!</v>
      </c>
      <c r="Q266" s="4" t="e">
        <f t="shared" si="67"/>
        <v>#VALUE!</v>
      </c>
      <c r="R266" s="4" t="e">
        <f>CLEAN(SUBSTITUTE(MID(P266,1,FIND("open",P266)-1)," ",""))</f>
        <v>#VALUE!</v>
      </c>
      <c r="S266" s="4" t="e">
        <f>FIND("open_in_new",P266)+LEN("open_in_new")</f>
        <v>#VALUE!</v>
      </c>
      <c r="T266" s="4" t="e">
        <f>FIND("-",P266,S266)</f>
        <v>#VALUE!</v>
      </c>
      <c r="U266" s="4" t="e">
        <f>CLEAN(SUBSTITUTE(MID(P266,S266,T266-S266)," ",""))</f>
        <v>#VALUE!</v>
      </c>
      <c r="V266" s="4" t="e">
        <f>RIGHT(CLEAN(SUBSTITUTE(P266," ","")),10)</f>
        <v>#VALUE!</v>
      </c>
      <c r="W266" s="4" t="e">
        <f>FIND("Status",A266,K266)+LEN("Status")</f>
        <v>#VALUE!</v>
      </c>
      <c r="X266" s="4" t="e">
        <f>FIND("Application Data 
Documents &amp; Transactions",A266)</f>
        <v>#VALUE!</v>
      </c>
      <c r="Y266" s="4" t="e">
        <f>MID(A266,W266,(X266-11)-W266)</f>
        <v>#VALUE!</v>
      </c>
      <c r="Z266" s="4" t="e">
        <f t="shared" si="64"/>
        <v>#VALUE!</v>
      </c>
      <c r="AA266" s="4" t="e">
        <f>FIND("Earliest publication #",A266)+LEN("Earliest publication #
")</f>
        <v>#VALUE!</v>
      </c>
      <c r="AB266" s="4" t="e">
        <f>FIND("Earliest publication date",A266,AA266)</f>
        <v>#VALUE!</v>
      </c>
      <c r="AC266" s="4" t="e">
        <f>CLEAN(TRIM(MID(A266,AA266,AB266-AA266)))</f>
        <v>#VALUE!</v>
      </c>
      <c r="AD266" s="4" t="e">
        <f t="shared" si="65"/>
        <v>#VALUE!</v>
      </c>
      <c r="AE266" s="4" t="e">
        <f>FIND("Earliest publication date",A266,AA266)+LEN("Earliest publication date")</f>
        <v>#VALUE!</v>
      </c>
      <c r="AF266" s="4" t="e">
        <f>FIND("Assignee for publication",A266)</f>
        <v>#VALUE!</v>
      </c>
      <c r="AG266" s="4" t="e">
        <f>CLEAN(SUBSTITUTE(MID(A266,AE266,AF266-AE266)," ",""))</f>
        <v>#VALUE!</v>
      </c>
      <c r="AH266" s="4" t="e">
        <f>FIND("Entity status",A266)+LEN("Entity status")</f>
        <v>#VALUE!</v>
      </c>
      <c r="AI266" s="4" t="e">
        <f>FIND("Earliest publication #",A266,AH266)</f>
        <v>#VALUE!</v>
      </c>
      <c r="AJ266" s="4" t="e">
        <f>CLEAN(TRIM(MID(A266,AH266,AI266-AH266)))</f>
        <v>#VALUE!</v>
      </c>
      <c r="AK266" s="4" t="e">
        <f>FIND("Applicants",A266)+LEN("Applicants")</f>
        <v>#VALUE!</v>
      </c>
      <c r="AL266" s="4" t="e">
        <f>FIND("United States Patent and Trademark Office 
United States Patent and Trademark Office 
 Browse By Topic",A266,AK266)</f>
        <v>#VALUE!</v>
      </c>
      <c r="AM266" s="4" t="e">
        <f>TRIM(CLEAN(MID(A266,AK266,AL266-AK266)))</f>
        <v>#VALUE!</v>
      </c>
      <c r="AN266" s="4" t="e">
        <f>FIND("Assignee for publication",A266)+LEN("Assignee for publication")</f>
        <v>#VALUE!</v>
      </c>
      <c r="AO266" s="4" t="e">
        <f>FIND("Confirmation #",A266,AN266)</f>
        <v>#VALUE!</v>
      </c>
      <c r="AP266" s="4" t="e">
        <f>MID(A266,AN266,AO266-AN266)</f>
        <v>#VALUE!</v>
      </c>
      <c r="AQ266" s="4" t="e">
        <f>FIND("Inventors",A266)+LEN("Inventors")</f>
        <v>#VALUE!</v>
      </c>
      <c r="AR266" s="4" t="e">
        <f>FIND("Applicants",A266,AQ266)</f>
        <v>#VALUE!</v>
      </c>
      <c r="AS266" s="4" t="e">
        <f>FIND("Show all inventors",A266)</f>
        <v>#VALUE!</v>
      </c>
      <c r="AT266" s="4" t="str">
        <f>IFERROR(MID(A266,AS266,24),"")</f>
        <v/>
      </c>
      <c r="AU266" s="7" t="e">
        <f>CLEAN(TRIM(MID(A266,AQ266,AR266-AQ266)))</f>
        <v>#VALUE!</v>
      </c>
      <c r="BJ266" s="4">
        <f t="shared" si="68"/>
        <v>0</v>
      </c>
      <c r="BK266" s="4" t="str">
        <f t="shared" si="69"/>
        <v/>
      </c>
      <c r="BL266" s="4" t="e">
        <f t="shared" si="70"/>
        <v>#VALUE!</v>
      </c>
      <c r="BM266" s="4" t="e">
        <f t="shared" si="71"/>
        <v>#VALUE!</v>
      </c>
      <c r="BN266" s="7" t="e">
        <f t="shared" si="72"/>
        <v>#VALUE!</v>
      </c>
      <c r="BO266" s="4" t="e">
        <f t="shared" si="73"/>
        <v>#VALUE!</v>
      </c>
      <c r="BP266" s="4" t="e">
        <f t="shared" si="74"/>
        <v>#VALUE!</v>
      </c>
      <c r="BQ266" s="7" t="e">
        <f t="shared" si="75"/>
        <v>#VALUE!</v>
      </c>
    </row>
    <row r="267" spans="1:69" ht="15" customHeight="1" x14ac:dyDescent="0.3">
      <c r="A267" s="5"/>
      <c r="B267" s="5"/>
      <c r="C267" s="5"/>
      <c r="D267" s="5"/>
      <c r="F267" s="6" t="s">
        <v>17</v>
      </c>
      <c r="G267" s="4" t="e">
        <f t="shared" si="76"/>
        <v>#VALUE!</v>
      </c>
      <c r="H267" s="4" t="e">
        <f t="shared" si="77"/>
        <v>#VALUE!</v>
      </c>
      <c r="I267" s="4" t="str">
        <f t="shared" si="66"/>
        <v/>
      </c>
      <c r="J267" s="4" t="e">
        <f>CLEAN(SUBSTITUTE(MID(A267,G267,H267-G267)," ",""))</f>
        <v>#VALUE!</v>
      </c>
      <c r="K267" s="4" t="e">
        <f>FIND("Filing or 371 (c) date",A267)+LEN("Filing or 371 (c) date")</f>
        <v>#VALUE!</v>
      </c>
      <c r="L267" s="4" t="e">
        <f>FIND("Status",A267,K267)</f>
        <v>#VALUE!</v>
      </c>
      <c r="M267" s="4" t="e">
        <f>TRIM(CLEAN(MID(A267,K267,L267-K267)))</f>
        <v>#VALUE!</v>
      </c>
      <c r="N267" s="4" t="e">
        <f>FIND("Patent #",A267)+LEN("Patent #")</f>
        <v>#VALUE!</v>
      </c>
      <c r="O267" s="4" t="e">
        <f>FIND("Filing or 371 (c) date",A267)</f>
        <v>#VALUE!</v>
      </c>
      <c r="P267" s="4" t="e">
        <f>MID(A267,N267,O267-N267)</f>
        <v>#VALUE!</v>
      </c>
      <c r="Q267" s="4" t="e">
        <f t="shared" si="67"/>
        <v>#VALUE!</v>
      </c>
      <c r="R267" s="4" t="e">
        <f>CLEAN(SUBSTITUTE(MID(P267,1,FIND("open",P267)-1)," ",""))</f>
        <v>#VALUE!</v>
      </c>
      <c r="S267" s="4" t="e">
        <f>FIND("open_in_new",P267)+LEN("open_in_new")</f>
        <v>#VALUE!</v>
      </c>
      <c r="T267" s="4" t="e">
        <f>FIND("-",P267,S267)</f>
        <v>#VALUE!</v>
      </c>
      <c r="U267" s="4" t="e">
        <f>CLEAN(SUBSTITUTE(MID(P267,S267,T267-S267)," ",""))</f>
        <v>#VALUE!</v>
      </c>
      <c r="V267" s="4" t="e">
        <f>RIGHT(CLEAN(SUBSTITUTE(P267," ","")),10)</f>
        <v>#VALUE!</v>
      </c>
      <c r="W267" s="4" t="e">
        <f>FIND("Status",A267,K267)+LEN("Status")</f>
        <v>#VALUE!</v>
      </c>
      <c r="X267" s="4" t="e">
        <f>FIND("Application Data 
Documents &amp; Transactions",A267)</f>
        <v>#VALUE!</v>
      </c>
      <c r="Y267" s="4" t="e">
        <f>MID(A267,W267,(X267-11)-W267)</f>
        <v>#VALUE!</v>
      </c>
      <c r="Z267" s="4" t="e">
        <f t="shared" si="64"/>
        <v>#VALUE!</v>
      </c>
      <c r="AA267" s="4" t="e">
        <f>FIND("Earliest publication #",A267)+LEN("Earliest publication #
")</f>
        <v>#VALUE!</v>
      </c>
      <c r="AB267" s="4" t="e">
        <f>FIND("Earliest publication date",A267,AA267)</f>
        <v>#VALUE!</v>
      </c>
      <c r="AC267" s="4" t="e">
        <f>CLEAN(TRIM(MID(A267,AA267,AB267-AA267)))</f>
        <v>#VALUE!</v>
      </c>
      <c r="AD267" s="4" t="e">
        <f t="shared" si="65"/>
        <v>#VALUE!</v>
      </c>
      <c r="AE267" s="4" t="e">
        <f>FIND("Earliest publication date",A267,AA267)+LEN("Earliest publication date")</f>
        <v>#VALUE!</v>
      </c>
      <c r="AF267" s="4" t="e">
        <f>FIND("Assignee for publication",A267)</f>
        <v>#VALUE!</v>
      </c>
      <c r="AG267" s="4" t="e">
        <f>CLEAN(SUBSTITUTE(MID(A267,AE267,AF267-AE267)," ",""))</f>
        <v>#VALUE!</v>
      </c>
      <c r="AH267" s="4" t="e">
        <f>FIND("Entity status",A267)+LEN("Entity status")</f>
        <v>#VALUE!</v>
      </c>
      <c r="AI267" s="4" t="e">
        <f>FIND("Earliest publication #",A267,AH267)</f>
        <v>#VALUE!</v>
      </c>
      <c r="AJ267" s="4" t="e">
        <f>CLEAN(TRIM(MID(A267,AH267,AI267-AH267)))</f>
        <v>#VALUE!</v>
      </c>
      <c r="AK267" s="4" t="e">
        <f>FIND("Applicants",A267)+LEN("Applicants")</f>
        <v>#VALUE!</v>
      </c>
      <c r="AL267" s="4" t="e">
        <f>FIND("United States Patent and Trademark Office 
United States Patent and Trademark Office 
 Browse By Topic",A267,AK267)</f>
        <v>#VALUE!</v>
      </c>
      <c r="AM267" s="4" t="e">
        <f>TRIM(CLEAN(MID(A267,AK267,AL267-AK267)))</f>
        <v>#VALUE!</v>
      </c>
      <c r="AN267" s="4" t="e">
        <f>FIND("Assignee for publication",A267)+LEN("Assignee for publication")</f>
        <v>#VALUE!</v>
      </c>
      <c r="AO267" s="4" t="e">
        <f>FIND("Confirmation #",A267,AN267)</f>
        <v>#VALUE!</v>
      </c>
      <c r="AP267" s="4" t="e">
        <f>MID(A267,AN267,AO267-AN267)</f>
        <v>#VALUE!</v>
      </c>
      <c r="AQ267" s="4" t="e">
        <f>FIND("Inventors",A267)+LEN("Inventors")</f>
        <v>#VALUE!</v>
      </c>
      <c r="AR267" s="4" t="e">
        <f>FIND("Applicants",A267,AQ267)</f>
        <v>#VALUE!</v>
      </c>
      <c r="AS267" s="4" t="e">
        <f>FIND("Show all inventors",A267)</f>
        <v>#VALUE!</v>
      </c>
      <c r="AT267" s="4" t="str">
        <f>IFERROR(MID(A267,AS267,24),"")</f>
        <v/>
      </c>
      <c r="AU267" s="7" t="e">
        <f>CLEAN(TRIM(MID(A267,AQ267,AR267-AQ267)))</f>
        <v>#VALUE!</v>
      </c>
      <c r="BJ267" s="4">
        <f t="shared" si="68"/>
        <v>0</v>
      </c>
      <c r="BK267" s="4" t="str">
        <f t="shared" si="69"/>
        <v/>
      </c>
      <c r="BL267" s="4" t="e">
        <f t="shared" si="70"/>
        <v>#VALUE!</v>
      </c>
      <c r="BM267" s="4" t="e">
        <f t="shared" si="71"/>
        <v>#VALUE!</v>
      </c>
      <c r="BN267" s="7" t="e">
        <f t="shared" si="72"/>
        <v>#VALUE!</v>
      </c>
      <c r="BO267" s="4" t="e">
        <f t="shared" si="73"/>
        <v>#VALUE!</v>
      </c>
      <c r="BP267" s="4" t="e">
        <f t="shared" si="74"/>
        <v>#VALUE!</v>
      </c>
      <c r="BQ267" s="7" t="e">
        <f t="shared" si="75"/>
        <v>#VALUE!</v>
      </c>
    </row>
    <row r="268" spans="1:69" ht="15" customHeight="1" x14ac:dyDescent="0.3">
      <c r="A268" s="5"/>
      <c r="B268" s="5"/>
      <c r="C268" s="5"/>
      <c r="D268" s="5"/>
      <c r="F268" s="6" t="s">
        <v>17</v>
      </c>
      <c r="G268" s="4" t="e">
        <f t="shared" si="76"/>
        <v>#VALUE!</v>
      </c>
      <c r="H268" s="4" t="e">
        <f t="shared" si="77"/>
        <v>#VALUE!</v>
      </c>
      <c r="I268" s="4" t="str">
        <f t="shared" si="66"/>
        <v/>
      </c>
      <c r="J268" s="4" t="e">
        <f>CLEAN(SUBSTITUTE(MID(A268,G268,H268-G268)," ",""))</f>
        <v>#VALUE!</v>
      </c>
      <c r="K268" s="4" t="e">
        <f>FIND("Filing or 371 (c) date",A268)+LEN("Filing or 371 (c) date")</f>
        <v>#VALUE!</v>
      </c>
      <c r="L268" s="4" t="e">
        <f>FIND("Status",A268,K268)</f>
        <v>#VALUE!</v>
      </c>
      <c r="M268" s="4" t="e">
        <f>TRIM(CLEAN(MID(A268,K268,L268-K268)))</f>
        <v>#VALUE!</v>
      </c>
      <c r="N268" s="4" t="e">
        <f>FIND("Patent #",A268)+LEN("Patent #")</f>
        <v>#VALUE!</v>
      </c>
      <c r="O268" s="4" t="e">
        <f>FIND("Filing or 371 (c) date",A268)</f>
        <v>#VALUE!</v>
      </c>
      <c r="P268" s="4" t="e">
        <f>MID(A268,N268,O268-N268)</f>
        <v>#VALUE!</v>
      </c>
      <c r="Q268" s="4" t="e">
        <f t="shared" si="67"/>
        <v>#VALUE!</v>
      </c>
      <c r="R268" s="4" t="e">
        <f>CLEAN(SUBSTITUTE(MID(P268,1,FIND("open",P268)-1)," ",""))</f>
        <v>#VALUE!</v>
      </c>
      <c r="S268" s="4" t="e">
        <f>FIND("open_in_new",P268)+LEN("open_in_new")</f>
        <v>#VALUE!</v>
      </c>
      <c r="T268" s="4" t="e">
        <f>FIND("-",P268,S268)</f>
        <v>#VALUE!</v>
      </c>
      <c r="U268" s="4" t="e">
        <f>CLEAN(SUBSTITUTE(MID(P268,S268,T268-S268)," ",""))</f>
        <v>#VALUE!</v>
      </c>
      <c r="V268" s="4" t="e">
        <f>RIGHT(CLEAN(SUBSTITUTE(P268," ","")),10)</f>
        <v>#VALUE!</v>
      </c>
      <c r="W268" s="4" t="e">
        <f>FIND("Status",A268,K268)+LEN("Status")</f>
        <v>#VALUE!</v>
      </c>
      <c r="X268" s="4" t="e">
        <f>FIND("Application Data 
Documents &amp; Transactions",A268)</f>
        <v>#VALUE!</v>
      </c>
      <c r="Y268" s="4" t="e">
        <f>MID(A268,W268,(X268-11)-W268)</f>
        <v>#VALUE!</v>
      </c>
      <c r="Z268" s="4" t="e">
        <f t="shared" si="64"/>
        <v>#VALUE!</v>
      </c>
      <c r="AA268" s="4" t="e">
        <f>FIND("Earliest publication #",A268)+LEN("Earliest publication #
")</f>
        <v>#VALUE!</v>
      </c>
      <c r="AB268" s="4" t="e">
        <f>FIND("Earliest publication date",A268,AA268)</f>
        <v>#VALUE!</v>
      </c>
      <c r="AC268" s="4" t="e">
        <f>CLEAN(TRIM(MID(A268,AA268,AB268-AA268)))</f>
        <v>#VALUE!</v>
      </c>
      <c r="AD268" s="4" t="e">
        <f t="shared" si="65"/>
        <v>#VALUE!</v>
      </c>
      <c r="AE268" s="4" t="e">
        <f>FIND("Earliest publication date",A268,AA268)+LEN("Earliest publication date")</f>
        <v>#VALUE!</v>
      </c>
      <c r="AF268" s="4" t="e">
        <f>FIND("Assignee for publication",A268)</f>
        <v>#VALUE!</v>
      </c>
      <c r="AG268" s="4" t="e">
        <f>CLEAN(SUBSTITUTE(MID(A268,AE268,AF268-AE268)," ",""))</f>
        <v>#VALUE!</v>
      </c>
      <c r="AH268" s="4" t="e">
        <f>FIND("Entity status",A268)+LEN("Entity status")</f>
        <v>#VALUE!</v>
      </c>
      <c r="AI268" s="4" t="e">
        <f>FIND("Earliest publication #",A268,AH268)</f>
        <v>#VALUE!</v>
      </c>
      <c r="AJ268" s="4" t="e">
        <f>CLEAN(TRIM(MID(A268,AH268,AI268-AH268)))</f>
        <v>#VALUE!</v>
      </c>
      <c r="AK268" s="4" t="e">
        <f>FIND("Applicants",A268)+LEN("Applicants")</f>
        <v>#VALUE!</v>
      </c>
      <c r="AL268" s="4" t="e">
        <f>FIND("United States Patent and Trademark Office 
United States Patent and Trademark Office 
 Browse By Topic",A268,AK268)</f>
        <v>#VALUE!</v>
      </c>
      <c r="AM268" s="4" t="e">
        <f>TRIM(CLEAN(MID(A268,AK268,AL268-AK268)))</f>
        <v>#VALUE!</v>
      </c>
      <c r="AN268" s="4" t="e">
        <f>FIND("Assignee for publication",A268)+LEN("Assignee for publication")</f>
        <v>#VALUE!</v>
      </c>
      <c r="AO268" s="4" t="e">
        <f>FIND("Confirmation #",A268,AN268)</f>
        <v>#VALUE!</v>
      </c>
      <c r="AP268" s="4" t="e">
        <f>MID(A268,AN268,AO268-AN268)</f>
        <v>#VALUE!</v>
      </c>
      <c r="AQ268" s="4" t="e">
        <f>FIND("Inventors",A268)+LEN("Inventors")</f>
        <v>#VALUE!</v>
      </c>
      <c r="AR268" s="4" t="e">
        <f>FIND("Applicants",A268,AQ268)</f>
        <v>#VALUE!</v>
      </c>
      <c r="AS268" s="4" t="e">
        <f>FIND("Show all inventors",A268)</f>
        <v>#VALUE!</v>
      </c>
      <c r="AT268" s="4" t="str">
        <f>IFERROR(MID(A268,AS268,24),"")</f>
        <v/>
      </c>
      <c r="AU268" s="7" t="e">
        <f>CLEAN(TRIM(MID(A268,AQ268,AR268-AQ268)))</f>
        <v>#VALUE!</v>
      </c>
      <c r="BJ268" s="4">
        <f t="shared" si="68"/>
        <v>0</v>
      </c>
      <c r="BK268" s="4" t="str">
        <f t="shared" si="69"/>
        <v/>
      </c>
      <c r="BL268" s="4" t="e">
        <f t="shared" si="70"/>
        <v>#VALUE!</v>
      </c>
      <c r="BM268" s="4" t="e">
        <f t="shared" si="71"/>
        <v>#VALUE!</v>
      </c>
      <c r="BN268" s="7" t="e">
        <f t="shared" si="72"/>
        <v>#VALUE!</v>
      </c>
      <c r="BO268" s="4" t="e">
        <f t="shared" si="73"/>
        <v>#VALUE!</v>
      </c>
      <c r="BP268" s="4" t="e">
        <f t="shared" si="74"/>
        <v>#VALUE!</v>
      </c>
      <c r="BQ268" s="7" t="e">
        <f t="shared" si="75"/>
        <v>#VALUE!</v>
      </c>
    </row>
    <row r="269" spans="1:69" ht="15" customHeight="1" x14ac:dyDescent="0.3">
      <c r="A269" s="5"/>
      <c r="B269" s="5"/>
      <c r="C269" s="5"/>
      <c r="D269" s="5"/>
      <c r="F269" s="6" t="s">
        <v>17</v>
      </c>
      <c r="G269" s="4" t="e">
        <f t="shared" si="76"/>
        <v>#VALUE!</v>
      </c>
      <c r="H269" s="4" t="e">
        <f t="shared" si="77"/>
        <v>#VALUE!</v>
      </c>
      <c r="I269" s="4" t="str">
        <f t="shared" si="66"/>
        <v/>
      </c>
      <c r="J269" s="4" t="e">
        <f>CLEAN(SUBSTITUTE(MID(A269,G269,H269-G269)," ",""))</f>
        <v>#VALUE!</v>
      </c>
      <c r="K269" s="4" t="e">
        <f>FIND("Filing or 371 (c) date",A269)+LEN("Filing or 371 (c) date")</f>
        <v>#VALUE!</v>
      </c>
      <c r="L269" s="4" t="e">
        <f>FIND("Status",A269,K269)</f>
        <v>#VALUE!</v>
      </c>
      <c r="M269" s="4" t="e">
        <f>TRIM(CLEAN(MID(A269,K269,L269-K269)))</f>
        <v>#VALUE!</v>
      </c>
      <c r="N269" s="4" t="e">
        <f>FIND("Patent #",A269)+LEN("Patent #")</f>
        <v>#VALUE!</v>
      </c>
      <c r="O269" s="4" t="e">
        <f>FIND("Filing or 371 (c) date",A269)</f>
        <v>#VALUE!</v>
      </c>
      <c r="P269" s="4" t="e">
        <f>MID(A269,N269,O269-N269)</f>
        <v>#VALUE!</v>
      </c>
      <c r="Q269" s="4" t="e">
        <f t="shared" si="67"/>
        <v>#VALUE!</v>
      </c>
      <c r="R269" s="4" t="e">
        <f>CLEAN(SUBSTITUTE(MID(P269,1,FIND("open",P269)-1)," ",""))</f>
        <v>#VALUE!</v>
      </c>
      <c r="S269" s="4" t="e">
        <f>FIND("open_in_new",P269)+LEN("open_in_new")</f>
        <v>#VALUE!</v>
      </c>
      <c r="T269" s="4" t="e">
        <f>FIND("-",P269,S269)</f>
        <v>#VALUE!</v>
      </c>
      <c r="U269" s="4" t="e">
        <f>CLEAN(SUBSTITUTE(MID(P269,S269,T269-S269)," ",""))</f>
        <v>#VALUE!</v>
      </c>
      <c r="V269" s="4" t="e">
        <f>RIGHT(CLEAN(SUBSTITUTE(P269," ","")),10)</f>
        <v>#VALUE!</v>
      </c>
      <c r="W269" s="4" t="e">
        <f>FIND("Status",A269,K269)+LEN("Status")</f>
        <v>#VALUE!</v>
      </c>
      <c r="X269" s="4" t="e">
        <f>FIND("Application Data 
Documents &amp; Transactions",A269)</f>
        <v>#VALUE!</v>
      </c>
      <c r="Y269" s="4" t="e">
        <f>MID(A269,W269,(X269-11)-W269)</f>
        <v>#VALUE!</v>
      </c>
      <c r="Z269" s="4" t="e">
        <f t="shared" si="64"/>
        <v>#VALUE!</v>
      </c>
      <c r="AA269" s="4" t="e">
        <f>FIND("Earliest publication #",A269)+LEN("Earliest publication #
")</f>
        <v>#VALUE!</v>
      </c>
      <c r="AB269" s="4" t="e">
        <f>FIND("Earliest publication date",A269,AA269)</f>
        <v>#VALUE!</v>
      </c>
      <c r="AC269" s="4" t="e">
        <f>CLEAN(TRIM(MID(A269,AA269,AB269-AA269)))</f>
        <v>#VALUE!</v>
      </c>
      <c r="AD269" s="4" t="e">
        <f t="shared" si="65"/>
        <v>#VALUE!</v>
      </c>
      <c r="AE269" s="4" t="e">
        <f>FIND("Earliest publication date",A269,AA269)+LEN("Earliest publication date")</f>
        <v>#VALUE!</v>
      </c>
      <c r="AF269" s="4" t="e">
        <f>FIND("Assignee for publication",A269)</f>
        <v>#VALUE!</v>
      </c>
      <c r="AG269" s="4" t="e">
        <f>CLEAN(SUBSTITUTE(MID(A269,AE269,AF269-AE269)," ",""))</f>
        <v>#VALUE!</v>
      </c>
      <c r="AH269" s="4" t="e">
        <f>FIND("Entity status",A269)+LEN("Entity status")</f>
        <v>#VALUE!</v>
      </c>
      <c r="AI269" s="4" t="e">
        <f>FIND("Earliest publication #",A269,AH269)</f>
        <v>#VALUE!</v>
      </c>
      <c r="AJ269" s="4" t="e">
        <f>CLEAN(TRIM(MID(A269,AH269,AI269-AH269)))</f>
        <v>#VALUE!</v>
      </c>
      <c r="AK269" s="4" t="e">
        <f>FIND("Applicants",A269)+LEN("Applicants")</f>
        <v>#VALUE!</v>
      </c>
      <c r="AL269" s="4" t="e">
        <f>FIND("United States Patent and Trademark Office 
United States Patent and Trademark Office 
 Browse By Topic",A269,AK269)</f>
        <v>#VALUE!</v>
      </c>
      <c r="AM269" s="4" t="e">
        <f>TRIM(CLEAN(MID(A269,AK269,AL269-AK269)))</f>
        <v>#VALUE!</v>
      </c>
      <c r="AN269" s="4" t="e">
        <f>FIND("Assignee for publication",A269)+LEN("Assignee for publication")</f>
        <v>#VALUE!</v>
      </c>
      <c r="AO269" s="4" t="e">
        <f>FIND("Confirmation #",A269,AN269)</f>
        <v>#VALUE!</v>
      </c>
      <c r="AP269" s="4" t="e">
        <f>MID(A269,AN269,AO269-AN269)</f>
        <v>#VALUE!</v>
      </c>
      <c r="AQ269" s="4" t="e">
        <f>FIND("Inventors",A269)+LEN("Inventors")</f>
        <v>#VALUE!</v>
      </c>
      <c r="AR269" s="4" t="e">
        <f>FIND("Applicants",A269,AQ269)</f>
        <v>#VALUE!</v>
      </c>
      <c r="AS269" s="4" t="e">
        <f>FIND("Show all inventors",A269)</f>
        <v>#VALUE!</v>
      </c>
      <c r="AT269" s="4" t="str">
        <f>IFERROR(MID(A269,AS269,24),"")</f>
        <v/>
      </c>
      <c r="AU269" s="7" t="e">
        <f>CLEAN(TRIM(MID(A269,AQ269,AR269-AQ269)))</f>
        <v>#VALUE!</v>
      </c>
      <c r="BJ269" s="4">
        <f t="shared" si="68"/>
        <v>0</v>
      </c>
      <c r="BK269" s="4" t="str">
        <f t="shared" si="69"/>
        <v/>
      </c>
      <c r="BL269" s="4" t="e">
        <f t="shared" si="70"/>
        <v>#VALUE!</v>
      </c>
      <c r="BM269" s="4" t="e">
        <f t="shared" si="71"/>
        <v>#VALUE!</v>
      </c>
      <c r="BN269" s="7" t="e">
        <f t="shared" si="72"/>
        <v>#VALUE!</v>
      </c>
      <c r="BO269" s="4" t="e">
        <f t="shared" si="73"/>
        <v>#VALUE!</v>
      </c>
      <c r="BP269" s="4" t="e">
        <f t="shared" si="74"/>
        <v>#VALUE!</v>
      </c>
      <c r="BQ269" s="7" t="e">
        <f t="shared" si="75"/>
        <v>#VALUE!</v>
      </c>
    </row>
    <row r="270" spans="1:69" ht="15" customHeight="1" x14ac:dyDescent="0.3">
      <c r="A270" s="5"/>
      <c r="B270" s="5"/>
      <c r="C270" s="5"/>
      <c r="D270" s="5"/>
      <c r="F270" s="6" t="s">
        <v>17</v>
      </c>
      <c r="G270" s="4" t="e">
        <f t="shared" si="76"/>
        <v>#VALUE!</v>
      </c>
      <c r="H270" s="4" t="e">
        <f t="shared" si="77"/>
        <v>#VALUE!</v>
      </c>
      <c r="I270" s="4" t="str">
        <f t="shared" si="66"/>
        <v/>
      </c>
      <c r="J270" s="4" t="e">
        <f>CLEAN(SUBSTITUTE(MID(A270,G270,H270-G270)," ",""))</f>
        <v>#VALUE!</v>
      </c>
      <c r="K270" s="4" t="e">
        <f>FIND("Filing or 371 (c) date",A270)+LEN("Filing or 371 (c) date")</f>
        <v>#VALUE!</v>
      </c>
      <c r="L270" s="4" t="e">
        <f>FIND("Status",A270,K270)</f>
        <v>#VALUE!</v>
      </c>
      <c r="M270" s="4" t="e">
        <f>TRIM(CLEAN(MID(A270,K270,L270-K270)))</f>
        <v>#VALUE!</v>
      </c>
      <c r="N270" s="4" t="e">
        <f>FIND("Patent #",A270)+LEN("Patent #")</f>
        <v>#VALUE!</v>
      </c>
      <c r="O270" s="4" t="e">
        <f>FIND("Filing or 371 (c) date",A270)</f>
        <v>#VALUE!</v>
      </c>
      <c r="P270" s="4" t="e">
        <f>MID(A270,N270,O270-N270)</f>
        <v>#VALUE!</v>
      </c>
      <c r="Q270" s="4" t="e">
        <f t="shared" si="67"/>
        <v>#VALUE!</v>
      </c>
      <c r="R270" s="4" t="e">
        <f>CLEAN(SUBSTITUTE(MID(P270,1,FIND("open",P270)-1)," ",""))</f>
        <v>#VALUE!</v>
      </c>
      <c r="S270" s="4" t="e">
        <f>FIND("open_in_new",P270)+LEN("open_in_new")</f>
        <v>#VALUE!</v>
      </c>
      <c r="T270" s="4" t="e">
        <f>FIND("-",P270,S270)</f>
        <v>#VALUE!</v>
      </c>
      <c r="U270" s="4" t="e">
        <f>CLEAN(SUBSTITUTE(MID(P270,S270,T270-S270)," ",""))</f>
        <v>#VALUE!</v>
      </c>
      <c r="V270" s="4" t="e">
        <f>RIGHT(CLEAN(SUBSTITUTE(P270," ","")),10)</f>
        <v>#VALUE!</v>
      </c>
      <c r="W270" s="4" t="e">
        <f>FIND("Status",A270,K270)+LEN("Status")</f>
        <v>#VALUE!</v>
      </c>
      <c r="X270" s="4" t="e">
        <f>FIND("Application Data 
Documents &amp; Transactions",A270)</f>
        <v>#VALUE!</v>
      </c>
      <c r="Y270" s="4" t="e">
        <f>MID(A270,W270,(X270-11)-W270)</f>
        <v>#VALUE!</v>
      </c>
      <c r="Z270" s="4" t="e">
        <f t="shared" si="64"/>
        <v>#VALUE!</v>
      </c>
      <c r="AA270" s="4" t="e">
        <f>FIND("Earliest publication #",A270)+LEN("Earliest publication #
")</f>
        <v>#VALUE!</v>
      </c>
      <c r="AB270" s="4" t="e">
        <f>FIND("Earliest publication date",A270,AA270)</f>
        <v>#VALUE!</v>
      </c>
      <c r="AC270" s="4" t="e">
        <f>CLEAN(TRIM(MID(A270,AA270,AB270-AA270)))</f>
        <v>#VALUE!</v>
      </c>
      <c r="AD270" s="4" t="e">
        <f t="shared" si="65"/>
        <v>#VALUE!</v>
      </c>
      <c r="AE270" s="4" t="e">
        <f>FIND("Earliest publication date",A270,AA270)+LEN("Earliest publication date")</f>
        <v>#VALUE!</v>
      </c>
      <c r="AF270" s="4" t="e">
        <f>FIND("Assignee for publication",A270)</f>
        <v>#VALUE!</v>
      </c>
      <c r="AG270" s="4" t="e">
        <f>CLEAN(SUBSTITUTE(MID(A270,AE270,AF270-AE270)," ",""))</f>
        <v>#VALUE!</v>
      </c>
      <c r="AH270" s="4" t="e">
        <f>FIND("Entity status",A270)+LEN("Entity status")</f>
        <v>#VALUE!</v>
      </c>
      <c r="AI270" s="4" t="e">
        <f>FIND("Earliest publication #",A270,AH270)</f>
        <v>#VALUE!</v>
      </c>
      <c r="AJ270" s="4" t="e">
        <f>CLEAN(TRIM(MID(A270,AH270,AI270-AH270)))</f>
        <v>#VALUE!</v>
      </c>
      <c r="AK270" s="4" t="e">
        <f>FIND("Applicants",A270)+LEN("Applicants")</f>
        <v>#VALUE!</v>
      </c>
      <c r="AL270" s="4" t="e">
        <f>FIND("United States Patent and Trademark Office 
United States Patent and Trademark Office 
 Browse By Topic",A270,AK270)</f>
        <v>#VALUE!</v>
      </c>
      <c r="AM270" s="4" t="e">
        <f>TRIM(CLEAN(MID(A270,AK270,AL270-AK270)))</f>
        <v>#VALUE!</v>
      </c>
      <c r="AN270" s="4" t="e">
        <f>FIND("Assignee for publication",A270)+LEN("Assignee for publication")</f>
        <v>#VALUE!</v>
      </c>
      <c r="AO270" s="4" t="e">
        <f>FIND("Confirmation #",A270,AN270)</f>
        <v>#VALUE!</v>
      </c>
      <c r="AP270" s="4" t="e">
        <f>MID(A270,AN270,AO270-AN270)</f>
        <v>#VALUE!</v>
      </c>
      <c r="AQ270" s="4" t="e">
        <f>FIND("Inventors",A270)+LEN("Inventors")</f>
        <v>#VALUE!</v>
      </c>
      <c r="AR270" s="4" t="e">
        <f>FIND("Applicants",A270,AQ270)</f>
        <v>#VALUE!</v>
      </c>
      <c r="AS270" s="4" t="e">
        <f>FIND("Show all inventors",A270)</f>
        <v>#VALUE!</v>
      </c>
      <c r="AT270" s="4" t="str">
        <f>IFERROR(MID(A270,AS270,24),"")</f>
        <v/>
      </c>
      <c r="AU270" s="7" t="e">
        <f>CLEAN(TRIM(MID(A270,AQ270,AR270-AQ270)))</f>
        <v>#VALUE!</v>
      </c>
      <c r="BJ270" s="4">
        <f t="shared" si="68"/>
        <v>0</v>
      </c>
      <c r="BK270" s="4" t="str">
        <f t="shared" si="69"/>
        <v/>
      </c>
      <c r="BL270" s="4" t="e">
        <f t="shared" si="70"/>
        <v>#VALUE!</v>
      </c>
      <c r="BM270" s="4" t="e">
        <f t="shared" si="71"/>
        <v>#VALUE!</v>
      </c>
      <c r="BN270" s="7" t="e">
        <f t="shared" si="72"/>
        <v>#VALUE!</v>
      </c>
      <c r="BO270" s="4" t="e">
        <f t="shared" si="73"/>
        <v>#VALUE!</v>
      </c>
      <c r="BP270" s="4" t="e">
        <f t="shared" si="74"/>
        <v>#VALUE!</v>
      </c>
      <c r="BQ270" s="7" t="e">
        <f t="shared" si="75"/>
        <v>#VALUE!</v>
      </c>
    </row>
    <row r="271" spans="1:69" ht="15" customHeight="1" x14ac:dyDescent="0.3">
      <c r="A271" s="5"/>
      <c r="B271" s="5"/>
      <c r="C271" s="5"/>
      <c r="D271" s="5"/>
      <c r="F271" s="6" t="s">
        <v>17</v>
      </c>
      <c r="G271" s="4" t="e">
        <f t="shared" si="76"/>
        <v>#VALUE!</v>
      </c>
      <c r="H271" s="4" t="e">
        <f t="shared" si="77"/>
        <v>#VALUE!</v>
      </c>
      <c r="I271" s="4" t="str">
        <f t="shared" si="66"/>
        <v/>
      </c>
      <c r="J271" s="4" t="e">
        <f>CLEAN(SUBSTITUTE(MID(A271,G271,H271-G271)," ",""))</f>
        <v>#VALUE!</v>
      </c>
      <c r="K271" s="4" t="e">
        <f>FIND("Filing or 371 (c) date",A271)+LEN("Filing or 371 (c) date")</f>
        <v>#VALUE!</v>
      </c>
      <c r="L271" s="4" t="e">
        <f>FIND("Status",A271,K271)</f>
        <v>#VALUE!</v>
      </c>
      <c r="M271" s="4" t="e">
        <f>TRIM(CLEAN(MID(A271,K271,L271-K271)))</f>
        <v>#VALUE!</v>
      </c>
      <c r="N271" s="4" t="e">
        <f>FIND("Patent #",A271)+LEN("Patent #")</f>
        <v>#VALUE!</v>
      </c>
      <c r="O271" s="4" t="e">
        <f>FIND("Filing or 371 (c) date",A271)</f>
        <v>#VALUE!</v>
      </c>
      <c r="P271" s="4" t="e">
        <f>MID(A271,N271,O271-N271)</f>
        <v>#VALUE!</v>
      </c>
      <c r="Q271" s="4" t="e">
        <f t="shared" si="67"/>
        <v>#VALUE!</v>
      </c>
      <c r="R271" s="4" t="e">
        <f>CLEAN(SUBSTITUTE(MID(P271,1,FIND("open",P271)-1)," ",""))</f>
        <v>#VALUE!</v>
      </c>
      <c r="S271" s="4" t="e">
        <f>FIND("open_in_new",P271)+LEN("open_in_new")</f>
        <v>#VALUE!</v>
      </c>
      <c r="T271" s="4" t="e">
        <f>FIND("-",P271,S271)</f>
        <v>#VALUE!</v>
      </c>
      <c r="U271" s="4" t="e">
        <f>CLEAN(SUBSTITUTE(MID(P271,S271,T271-S271)," ",""))</f>
        <v>#VALUE!</v>
      </c>
      <c r="V271" s="4" t="e">
        <f>RIGHT(CLEAN(SUBSTITUTE(P271," ","")),10)</f>
        <v>#VALUE!</v>
      </c>
      <c r="W271" s="4" t="e">
        <f>FIND("Status",A271,K271)+LEN("Status")</f>
        <v>#VALUE!</v>
      </c>
      <c r="X271" s="4" t="e">
        <f>FIND("Application Data 
Documents &amp; Transactions",A271)</f>
        <v>#VALUE!</v>
      </c>
      <c r="Y271" s="4" t="e">
        <f>MID(A271,W271,(X271-11)-W271)</f>
        <v>#VALUE!</v>
      </c>
      <c r="Z271" s="4" t="e">
        <f t="shared" si="64"/>
        <v>#VALUE!</v>
      </c>
      <c r="AA271" s="4" t="e">
        <f>FIND("Earliest publication #",A271)+LEN("Earliest publication #
")</f>
        <v>#VALUE!</v>
      </c>
      <c r="AB271" s="4" t="e">
        <f>FIND("Earliest publication date",A271,AA271)</f>
        <v>#VALUE!</v>
      </c>
      <c r="AC271" s="4" t="e">
        <f>CLEAN(TRIM(MID(A271,AA271,AB271-AA271)))</f>
        <v>#VALUE!</v>
      </c>
      <c r="AD271" s="4" t="e">
        <f t="shared" si="65"/>
        <v>#VALUE!</v>
      </c>
      <c r="AE271" s="4" t="e">
        <f>FIND("Earliest publication date",A271,AA271)+LEN("Earliest publication date")</f>
        <v>#VALUE!</v>
      </c>
      <c r="AF271" s="4" t="e">
        <f>FIND("Assignee for publication",A271)</f>
        <v>#VALUE!</v>
      </c>
      <c r="AG271" s="4" t="e">
        <f>CLEAN(SUBSTITUTE(MID(A271,AE271,AF271-AE271)," ",""))</f>
        <v>#VALUE!</v>
      </c>
      <c r="AH271" s="4" t="e">
        <f>FIND("Entity status",A271)+LEN("Entity status")</f>
        <v>#VALUE!</v>
      </c>
      <c r="AI271" s="4" t="e">
        <f>FIND("Earliest publication #",A271,AH271)</f>
        <v>#VALUE!</v>
      </c>
      <c r="AJ271" s="4" t="e">
        <f>CLEAN(TRIM(MID(A271,AH271,AI271-AH271)))</f>
        <v>#VALUE!</v>
      </c>
      <c r="AK271" s="4" t="e">
        <f>FIND("Applicants",A271)+LEN("Applicants")</f>
        <v>#VALUE!</v>
      </c>
      <c r="AL271" s="4" t="e">
        <f>FIND("United States Patent and Trademark Office 
United States Patent and Trademark Office 
 Browse By Topic",A271,AK271)</f>
        <v>#VALUE!</v>
      </c>
      <c r="AM271" s="4" t="e">
        <f>TRIM(CLEAN(MID(A271,AK271,AL271-AK271)))</f>
        <v>#VALUE!</v>
      </c>
      <c r="AN271" s="4" t="e">
        <f>FIND("Assignee for publication",A271)+LEN("Assignee for publication")</f>
        <v>#VALUE!</v>
      </c>
      <c r="AO271" s="4" t="e">
        <f>FIND("Confirmation #",A271,AN271)</f>
        <v>#VALUE!</v>
      </c>
      <c r="AP271" s="4" t="e">
        <f>MID(A271,AN271,AO271-AN271)</f>
        <v>#VALUE!</v>
      </c>
      <c r="AQ271" s="4" t="e">
        <f>FIND("Inventors",A271)+LEN("Inventors")</f>
        <v>#VALUE!</v>
      </c>
      <c r="AR271" s="4" t="e">
        <f>FIND("Applicants",A271,AQ271)</f>
        <v>#VALUE!</v>
      </c>
      <c r="AS271" s="4" t="e">
        <f>FIND("Show all inventors",A271)</f>
        <v>#VALUE!</v>
      </c>
      <c r="AT271" s="4" t="str">
        <f>IFERROR(MID(A271,AS271,24),"")</f>
        <v/>
      </c>
      <c r="AU271" s="7" t="e">
        <f>CLEAN(TRIM(MID(A271,AQ271,AR271-AQ271)))</f>
        <v>#VALUE!</v>
      </c>
      <c r="BJ271" s="4">
        <f t="shared" si="68"/>
        <v>0</v>
      </c>
      <c r="BK271" s="4" t="str">
        <f t="shared" si="69"/>
        <v/>
      </c>
      <c r="BL271" s="4" t="e">
        <f t="shared" si="70"/>
        <v>#VALUE!</v>
      </c>
      <c r="BM271" s="4" t="e">
        <f t="shared" si="71"/>
        <v>#VALUE!</v>
      </c>
      <c r="BN271" s="7" t="e">
        <f t="shared" si="72"/>
        <v>#VALUE!</v>
      </c>
      <c r="BO271" s="4" t="e">
        <f t="shared" si="73"/>
        <v>#VALUE!</v>
      </c>
      <c r="BP271" s="4" t="e">
        <f t="shared" si="74"/>
        <v>#VALUE!</v>
      </c>
      <c r="BQ271" s="7" t="e">
        <f t="shared" si="75"/>
        <v>#VALUE!</v>
      </c>
    </row>
    <row r="272" spans="1:69" ht="15" customHeight="1" x14ac:dyDescent="0.3">
      <c r="A272" s="5"/>
      <c r="B272" s="5"/>
      <c r="C272" s="5"/>
      <c r="D272" s="5"/>
      <c r="F272" s="6" t="s">
        <v>17</v>
      </c>
      <c r="G272" s="4" t="e">
        <f t="shared" si="76"/>
        <v>#VALUE!</v>
      </c>
      <c r="H272" s="4" t="e">
        <f t="shared" si="77"/>
        <v>#VALUE!</v>
      </c>
      <c r="I272" s="4" t="str">
        <f t="shared" si="66"/>
        <v/>
      </c>
      <c r="J272" s="4" t="e">
        <f>CLEAN(SUBSTITUTE(MID(A272,G272,H272-G272)," ",""))</f>
        <v>#VALUE!</v>
      </c>
      <c r="K272" s="4" t="e">
        <f>FIND("Filing or 371 (c) date",A272)+LEN("Filing or 371 (c) date")</f>
        <v>#VALUE!</v>
      </c>
      <c r="L272" s="4" t="e">
        <f>FIND("Status",A272,K272)</f>
        <v>#VALUE!</v>
      </c>
      <c r="M272" s="4" t="e">
        <f>TRIM(CLEAN(MID(A272,K272,L272-K272)))</f>
        <v>#VALUE!</v>
      </c>
      <c r="N272" s="4" t="e">
        <f>FIND("Patent #",A272)+LEN("Patent #")</f>
        <v>#VALUE!</v>
      </c>
      <c r="O272" s="4" t="e">
        <f>FIND("Filing or 371 (c) date",A272)</f>
        <v>#VALUE!</v>
      </c>
      <c r="P272" s="4" t="e">
        <f>MID(A272,N272,O272-N272)</f>
        <v>#VALUE!</v>
      </c>
      <c r="Q272" s="4" t="e">
        <f t="shared" si="67"/>
        <v>#VALUE!</v>
      </c>
      <c r="R272" s="4" t="e">
        <f>CLEAN(SUBSTITUTE(MID(P272,1,FIND("open",P272)-1)," ",""))</f>
        <v>#VALUE!</v>
      </c>
      <c r="S272" s="4" t="e">
        <f>FIND("open_in_new",P272)+LEN("open_in_new")</f>
        <v>#VALUE!</v>
      </c>
      <c r="T272" s="4" t="e">
        <f>FIND("-",P272,S272)</f>
        <v>#VALUE!</v>
      </c>
      <c r="U272" s="4" t="e">
        <f>CLEAN(SUBSTITUTE(MID(P272,S272,T272-S272)," ",""))</f>
        <v>#VALUE!</v>
      </c>
      <c r="V272" s="4" t="e">
        <f>RIGHT(CLEAN(SUBSTITUTE(P272," ","")),10)</f>
        <v>#VALUE!</v>
      </c>
      <c r="W272" s="4" t="e">
        <f>FIND("Status",A272,K272)+LEN("Status")</f>
        <v>#VALUE!</v>
      </c>
      <c r="X272" s="4" t="e">
        <f>FIND("Application Data 
Documents &amp; Transactions",A272)</f>
        <v>#VALUE!</v>
      </c>
      <c r="Y272" s="4" t="e">
        <f>MID(A272,W272,(X272-11)-W272)</f>
        <v>#VALUE!</v>
      </c>
      <c r="Z272" s="4" t="e">
        <f t="shared" si="64"/>
        <v>#VALUE!</v>
      </c>
      <c r="AA272" s="4" t="e">
        <f>FIND("Earliest publication #",A272)+LEN("Earliest publication #
")</f>
        <v>#VALUE!</v>
      </c>
      <c r="AB272" s="4" t="e">
        <f>FIND("Earliest publication date",A272,AA272)</f>
        <v>#VALUE!</v>
      </c>
      <c r="AC272" s="4" t="e">
        <f>CLEAN(TRIM(MID(A272,AA272,AB272-AA272)))</f>
        <v>#VALUE!</v>
      </c>
      <c r="AD272" s="4" t="e">
        <f t="shared" si="65"/>
        <v>#VALUE!</v>
      </c>
      <c r="AE272" s="4" t="e">
        <f>FIND("Earliest publication date",A272,AA272)+LEN("Earliest publication date")</f>
        <v>#VALUE!</v>
      </c>
      <c r="AF272" s="4" t="e">
        <f>FIND("Assignee for publication",A272)</f>
        <v>#VALUE!</v>
      </c>
      <c r="AG272" s="4" t="e">
        <f>CLEAN(SUBSTITUTE(MID(A272,AE272,AF272-AE272)," ",""))</f>
        <v>#VALUE!</v>
      </c>
      <c r="AH272" s="4" t="e">
        <f>FIND("Entity status",A272)+LEN("Entity status")</f>
        <v>#VALUE!</v>
      </c>
      <c r="AI272" s="4" t="e">
        <f>FIND("Earliest publication #",A272,AH272)</f>
        <v>#VALUE!</v>
      </c>
      <c r="AJ272" s="4" t="e">
        <f>CLEAN(TRIM(MID(A272,AH272,AI272-AH272)))</f>
        <v>#VALUE!</v>
      </c>
      <c r="AK272" s="4" t="e">
        <f>FIND("Applicants",A272)+LEN("Applicants")</f>
        <v>#VALUE!</v>
      </c>
      <c r="AL272" s="4" t="e">
        <f>FIND("United States Patent and Trademark Office 
United States Patent and Trademark Office 
 Browse By Topic",A272,AK272)</f>
        <v>#VALUE!</v>
      </c>
      <c r="AM272" s="4" t="e">
        <f>TRIM(CLEAN(MID(A272,AK272,AL272-AK272)))</f>
        <v>#VALUE!</v>
      </c>
      <c r="AN272" s="4" t="e">
        <f>FIND("Assignee for publication",A272)+LEN("Assignee for publication")</f>
        <v>#VALUE!</v>
      </c>
      <c r="AO272" s="4" t="e">
        <f>FIND("Confirmation #",A272,AN272)</f>
        <v>#VALUE!</v>
      </c>
      <c r="AP272" s="4" t="e">
        <f>MID(A272,AN272,AO272-AN272)</f>
        <v>#VALUE!</v>
      </c>
      <c r="AQ272" s="4" t="e">
        <f>FIND("Inventors",A272)+LEN("Inventors")</f>
        <v>#VALUE!</v>
      </c>
      <c r="AR272" s="4" t="e">
        <f>FIND("Applicants",A272,AQ272)</f>
        <v>#VALUE!</v>
      </c>
      <c r="AS272" s="4" t="e">
        <f>FIND("Show all inventors",A272)</f>
        <v>#VALUE!</v>
      </c>
      <c r="AT272" s="4" t="str">
        <f>IFERROR(MID(A272,AS272,24),"")</f>
        <v/>
      </c>
      <c r="AU272" s="7" t="e">
        <f>CLEAN(TRIM(MID(A272,AQ272,AR272-AQ272)))</f>
        <v>#VALUE!</v>
      </c>
      <c r="BJ272" s="4">
        <f t="shared" si="68"/>
        <v>0</v>
      </c>
      <c r="BK272" s="4" t="str">
        <f t="shared" si="69"/>
        <v/>
      </c>
      <c r="BL272" s="4" t="e">
        <f t="shared" si="70"/>
        <v>#VALUE!</v>
      </c>
      <c r="BM272" s="4" t="e">
        <f t="shared" si="71"/>
        <v>#VALUE!</v>
      </c>
      <c r="BN272" s="7" t="e">
        <f t="shared" si="72"/>
        <v>#VALUE!</v>
      </c>
      <c r="BO272" s="4" t="e">
        <f t="shared" si="73"/>
        <v>#VALUE!</v>
      </c>
      <c r="BP272" s="4" t="e">
        <f t="shared" si="74"/>
        <v>#VALUE!</v>
      </c>
      <c r="BQ272" s="7" t="e">
        <f t="shared" si="75"/>
        <v>#VALUE!</v>
      </c>
    </row>
    <row r="273" spans="1:69" ht="15" customHeight="1" x14ac:dyDescent="0.3">
      <c r="A273" s="5"/>
      <c r="B273" s="5"/>
      <c r="C273" s="5"/>
      <c r="D273" s="5"/>
      <c r="F273" s="6" t="s">
        <v>17</v>
      </c>
      <c r="G273" s="4" t="e">
        <f t="shared" si="76"/>
        <v>#VALUE!</v>
      </c>
      <c r="H273" s="4" t="e">
        <f t="shared" si="77"/>
        <v>#VALUE!</v>
      </c>
      <c r="I273" s="4" t="str">
        <f t="shared" si="66"/>
        <v/>
      </c>
      <c r="J273" s="4" t="e">
        <f>CLEAN(SUBSTITUTE(MID(A273,G273,H273-G273)," ",""))</f>
        <v>#VALUE!</v>
      </c>
      <c r="K273" s="4" t="e">
        <f>FIND("Filing or 371 (c) date",A273)+LEN("Filing or 371 (c) date")</f>
        <v>#VALUE!</v>
      </c>
      <c r="L273" s="4" t="e">
        <f>FIND("Status",A273,K273)</f>
        <v>#VALUE!</v>
      </c>
      <c r="M273" s="4" t="e">
        <f>TRIM(CLEAN(MID(A273,K273,L273-K273)))</f>
        <v>#VALUE!</v>
      </c>
      <c r="N273" s="4" t="e">
        <f>FIND("Patent #",A273)+LEN("Patent #")</f>
        <v>#VALUE!</v>
      </c>
      <c r="O273" s="4" t="e">
        <f>FIND("Filing or 371 (c) date",A273)</f>
        <v>#VALUE!</v>
      </c>
      <c r="P273" s="4" t="e">
        <f>MID(A273,N273,O273-N273)</f>
        <v>#VALUE!</v>
      </c>
      <c r="Q273" s="4" t="e">
        <f t="shared" si="67"/>
        <v>#VALUE!</v>
      </c>
      <c r="R273" s="4" t="e">
        <f>CLEAN(SUBSTITUTE(MID(P273,1,FIND("open",P273)-1)," ",""))</f>
        <v>#VALUE!</v>
      </c>
      <c r="S273" s="4" t="e">
        <f>FIND("open_in_new",P273)+LEN("open_in_new")</f>
        <v>#VALUE!</v>
      </c>
      <c r="T273" s="4" t="e">
        <f>FIND("-",P273,S273)</f>
        <v>#VALUE!</v>
      </c>
      <c r="U273" s="4" t="e">
        <f>CLEAN(SUBSTITUTE(MID(P273,S273,T273-S273)," ",""))</f>
        <v>#VALUE!</v>
      </c>
      <c r="V273" s="4" t="e">
        <f>RIGHT(CLEAN(SUBSTITUTE(P273," ","")),10)</f>
        <v>#VALUE!</v>
      </c>
      <c r="W273" s="4" t="e">
        <f>FIND("Status",A273,K273)+LEN("Status")</f>
        <v>#VALUE!</v>
      </c>
      <c r="X273" s="4" t="e">
        <f>FIND("Application Data 
Documents &amp; Transactions",A273)</f>
        <v>#VALUE!</v>
      </c>
      <c r="Y273" s="4" t="e">
        <f>MID(A273,W273,(X273-11)-W273)</f>
        <v>#VALUE!</v>
      </c>
      <c r="Z273" s="4" t="e">
        <f t="shared" si="64"/>
        <v>#VALUE!</v>
      </c>
      <c r="AA273" s="4" t="e">
        <f>FIND("Earliest publication #",A273)+LEN("Earliest publication #
")</f>
        <v>#VALUE!</v>
      </c>
      <c r="AB273" s="4" t="e">
        <f>FIND("Earliest publication date",A273,AA273)</f>
        <v>#VALUE!</v>
      </c>
      <c r="AC273" s="4" t="e">
        <f>CLEAN(TRIM(MID(A273,AA273,AB273-AA273)))</f>
        <v>#VALUE!</v>
      </c>
      <c r="AD273" s="4" t="e">
        <f t="shared" si="65"/>
        <v>#VALUE!</v>
      </c>
      <c r="AE273" s="4" t="e">
        <f>FIND("Earliest publication date",A273,AA273)+LEN("Earliest publication date")</f>
        <v>#VALUE!</v>
      </c>
      <c r="AF273" s="4" t="e">
        <f>FIND("Assignee for publication",A273)</f>
        <v>#VALUE!</v>
      </c>
      <c r="AG273" s="4" t="e">
        <f>CLEAN(SUBSTITUTE(MID(A273,AE273,AF273-AE273)," ",""))</f>
        <v>#VALUE!</v>
      </c>
      <c r="AH273" s="4" t="e">
        <f>FIND("Entity status",A273)+LEN("Entity status")</f>
        <v>#VALUE!</v>
      </c>
      <c r="AI273" s="4" t="e">
        <f>FIND("Earliest publication #",A273,AH273)</f>
        <v>#VALUE!</v>
      </c>
      <c r="AJ273" s="4" t="e">
        <f>CLEAN(TRIM(MID(A273,AH273,AI273-AH273)))</f>
        <v>#VALUE!</v>
      </c>
      <c r="AK273" s="4" t="e">
        <f>FIND("Applicants",A273)+LEN("Applicants")</f>
        <v>#VALUE!</v>
      </c>
      <c r="AL273" s="4" t="e">
        <f>FIND("United States Patent and Trademark Office 
United States Patent and Trademark Office 
 Browse By Topic",A273,AK273)</f>
        <v>#VALUE!</v>
      </c>
      <c r="AM273" s="4" t="e">
        <f>TRIM(CLEAN(MID(A273,AK273,AL273-AK273)))</f>
        <v>#VALUE!</v>
      </c>
      <c r="AN273" s="4" t="e">
        <f>FIND("Assignee for publication",A273)+LEN("Assignee for publication")</f>
        <v>#VALUE!</v>
      </c>
      <c r="AO273" s="4" t="e">
        <f>FIND("Confirmation #",A273,AN273)</f>
        <v>#VALUE!</v>
      </c>
      <c r="AP273" s="4" t="e">
        <f>MID(A273,AN273,AO273-AN273)</f>
        <v>#VALUE!</v>
      </c>
      <c r="AQ273" s="4" t="e">
        <f>FIND("Inventors",A273)+LEN("Inventors")</f>
        <v>#VALUE!</v>
      </c>
      <c r="AR273" s="4" t="e">
        <f>FIND("Applicants",A273,AQ273)</f>
        <v>#VALUE!</v>
      </c>
      <c r="AS273" s="4" t="e">
        <f>FIND("Show all inventors",A273)</f>
        <v>#VALUE!</v>
      </c>
      <c r="AT273" s="4" t="str">
        <f>IFERROR(MID(A273,AS273,24),"")</f>
        <v/>
      </c>
      <c r="AU273" s="7" t="e">
        <f>CLEAN(TRIM(MID(A273,AQ273,AR273-AQ273)))</f>
        <v>#VALUE!</v>
      </c>
      <c r="BJ273" s="4">
        <f t="shared" si="68"/>
        <v>0</v>
      </c>
      <c r="BK273" s="4" t="str">
        <f t="shared" si="69"/>
        <v/>
      </c>
      <c r="BL273" s="4" t="e">
        <f t="shared" si="70"/>
        <v>#VALUE!</v>
      </c>
      <c r="BM273" s="4" t="e">
        <f t="shared" si="71"/>
        <v>#VALUE!</v>
      </c>
      <c r="BN273" s="7" t="e">
        <f t="shared" si="72"/>
        <v>#VALUE!</v>
      </c>
      <c r="BO273" s="4" t="e">
        <f t="shared" si="73"/>
        <v>#VALUE!</v>
      </c>
      <c r="BP273" s="4" t="e">
        <f t="shared" si="74"/>
        <v>#VALUE!</v>
      </c>
      <c r="BQ273" s="7" t="e">
        <f t="shared" si="75"/>
        <v>#VALUE!</v>
      </c>
    </row>
    <row r="274" spans="1:69" ht="15" customHeight="1" x14ac:dyDescent="0.3">
      <c r="A274" s="5"/>
      <c r="B274" s="5"/>
      <c r="C274" s="5"/>
      <c r="D274" s="5"/>
      <c r="F274" s="6" t="s">
        <v>17</v>
      </c>
      <c r="G274" s="4" t="e">
        <f t="shared" si="76"/>
        <v>#VALUE!</v>
      </c>
      <c r="H274" s="4" t="e">
        <f t="shared" si="77"/>
        <v>#VALUE!</v>
      </c>
      <c r="I274" s="4" t="str">
        <f t="shared" si="66"/>
        <v/>
      </c>
      <c r="J274" s="4" t="e">
        <f>CLEAN(SUBSTITUTE(MID(A274,G274,H274-G274)," ",""))</f>
        <v>#VALUE!</v>
      </c>
      <c r="K274" s="4" t="e">
        <f>FIND("Filing or 371 (c) date",A274)+LEN("Filing or 371 (c) date")</f>
        <v>#VALUE!</v>
      </c>
      <c r="L274" s="4" t="e">
        <f>FIND("Status",A274,K274)</f>
        <v>#VALUE!</v>
      </c>
      <c r="M274" s="4" t="e">
        <f>TRIM(CLEAN(MID(A274,K274,L274-K274)))</f>
        <v>#VALUE!</v>
      </c>
      <c r="N274" s="4" t="e">
        <f>FIND("Patent #",A274)+LEN("Patent #")</f>
        <v>#VALUE!</v>
      </c>
      <c r="O274" s="4" t="e">
        <f>FIND("Filing or 371 (c) date",A274)</f>
        <v>#VALUE!</v>
      </c>
      <c r="P274" s="4" t="e">
        <f>MID(A274,N274,O274-N274)</f>
        <v>#VALUE!</v>
      </c>
      <c r="Q274" s="4" t="e">
        <f t="shared" si="67"/>
        <v>#VALUE!</v>
      </c>
      <c r="R274" s="4" t="e">
        <f>CLEAN(SUBSTITUTE(MID(P274,1,FIND("open",P274)-1)," ",""))</f>
        <v>#VALUE!</v>
      </c>
      <c r="S274" s="4" t="e">
        <f>FIND("open_in_new",P274)+LEN("open_in_new")</f>
        <v>#VALUE!</v>
      </c>
      <c r="T274" s="4" t="e">
        <f>FIND("-",P274,S274)</f>
        <v>#VALUE!</v>
      </c>
      <c r="U274" s="4" t="e">
        <f>CLEAN(SUBSTITUTE(MID(P274,S274,T274-S274)," ",""))</f>
        <v>#VALUE!</v>
      </c>
      <c r="V274" s="4" t="e">
        <f>RIGHT(CLEAN(SUBSTITUTE(P274," ","")),10)</f>
        <v>#VALUE!</v>
      </c>
      <c r="W274" s="4" t="e">
        <f>FIND("Status",A274,K274)+LEN("Status")</f>
        <v>#VALUE!</v>
      </c>
      <c r="X274" s="4" t="e">
        <f>FIND("Application Data 
Documents &amp; Transactions",A274)</f>
        <v>#VALUE!</v>
      </c>
      <c r="Y274" s="4" t="e">
        <f>MID(A274,W274,(X274-11)-W274)</f>
        <v>#VALUE!</v>
      </c>
      <c r="Z274" s="4" t="e">
        <f t="shared" si="64"/>
        <v>#VALUE!</v>
      </c>
      <c r="AA274" s="4" t="e">
        <f>FIND("Earliest publication #",A274)+LEN("Earliest publication #
")</f>
        <v>#VALUE!</v>
      </c>
      <c r="AB274" s="4" t="e">
        <f>FIND("Earliest publication date",A274,AA274)</f>
        <v>#VALUE!</v>
      </c>
      <c r="AC274" s="4" t="e">
        <f>CLEAN(TRIM(MID(A274,AA274,AB274-AA274)))</f>
        <v>#VALUE!</v>
      </c>
      <c r="AD274" s="4" t="e">
        <f t="shared" si="65"/>
        <v>#VALUE!</v>
      </c>
      <c r="AE274" s="4" t="e">
        <f>FIND("Earliest publication date",A274,AA274)+LEN("Earliest publication date")</f>
        <v>#VALUE!</v>
      </c>
      <c r="AF274" s="4" t="e">
        <f>FIND("Assignee for publication",A274)</f>
        <v>#VALUE!</v>
      </c>
      <c r="AG274" s="4" t="e">
        <f>CLEAN(SUBSTITUTE(MID(A274,AE274,AF274-AE274)," ",""))</f>
        <v>#VALUE!</v>
      </c>
      <c r="AH274" s="4" t="e">
        <f>FIND("Entity status",A274)+LEN("Entity status")</f>
        <v>#VALUE!</v>
      </c>
      <c r="AI274" s="4" t="e">
        <f>FIND("Earliest publication #",A274,AH274)</f>
        <v>#VALUE!</v>
      </c>
      <c r="AJ274" s="4" t="e">
        <f>CLEAN(TRIM(MID(A274,AH274,AI274-AH274)))</f>
        <v>#VALUE!</v>
      </c>
      <c r="AK274" s="4" t="e">
        <f>FIND("Applicants",A274)+LEN("Applicants")</f>
        <v>#VALUE!</v>
      </c>
      <c r="AL274" s="4" t="e">
        <f>FIND("United States Patent and Trademark Office 
United States Patent and Trademark Office 
 Browse By Topic",A274,AK274)</f>
        <v>#VALUE!</v>
      </c>
      <c r="AM274" s="4" t="e">
        <f>TRIM(CLEAN(MID(A274,AK274,AL274-AK274)))</f>
        <v>#VALUE!</v>
      </c>
      <c r="AN274" s="4" t="e">
        <f>FIND("Assignee for publication",A274)+LEN("Assignee for publication")</f>
        <v>#VALUE!</v>
      </c>
      <c r="AO274" s="4" t="e">
        <f>FIND("Confirmation #",A274,AN274)</f>
        <v>#VALUE!</v>
      </c>
      <c r="AP274" s="4" t="e">
        <f>MID(A274,AN274,AO274-AN274)</f>
        <v>#VALUE!</v>
      </c>
      <c r="AQ274" s="4" t="e">
        <f>FIND("Inventors",A274)+LEN("Inventors")</f>
        <v>#VALUE!</v>
      </c>
      <c r="AR274" s="4" t="e">
        <f>FIND("Applicants",A274,AQ274)</f>
        <v>#VALUE!</v>
      </c>
      <c r="AS274" s="4" t="e">
        <f>FIND("Show all inventors",A274)</f>
        <v>#VALUE!</v>
      </c>
      <c r="AT274" s="4" t="str">
        <f>IFERROR(MID(A274,AS274,24),"")</f>
        <v/>
      </c>
      <c r="AU274" s="7" t="e">
        <f>CLEAN(TRIM(MID(A274,AQ274,AR274-AQ274)))</f>
        <v>#VALUE!</v>
      </c>
      <c r="BJ274" s="4">
        <f t="shared" si="68"/>
        <v>0</v>
      </c>
      <c r="BK274" s="4" t="str">
        <f t="shared" si="69"/>
        <v/>
      </c>
      <c r="BL274" s="4" t="e">
        <f t="shared" si="70"/>
        <v>#VALUE!</v>
      </c>
      <c r="BM274" s="4" t="e">
        <f t="shared" si="71"/>
        <v>#VALUE!</v>
      </c>
      <c r="BN274" s="7" t="e">
        <f t="shared" si="72"/>
        <v>#VALUE!</v>
      </c>
      <c r="BO274" s="4" t="e">
        <f t="shared" si="73"/>
        <v>#VALUE!</v>
      </c>
      <c r="BP274" s="4" t="e">
        <f t="shared" si="74"/>
        <v>#VALUE!</v>
      </c>
      <c r="BQ274" s="7" t="e">
        <f t="shared" si="75"/>
        <v>#VALUE!</v>
      </c>
    </row>
    <row r="275" spans="1:69" ht="15" customHeight="1" x14ac:dyDescent="0.3">
      <c r="A275" s="5"/>
      <c r="B275" s="5"/>
      <c r="C275" s="5"/>
      <c r="D275" s="5"/>
      <c r="F275" s="6" t="s">
        <v>17</v>
      </c>
      <c r="G275" s="4" t="e">
        <f t="shared" si="76"/>
        <v>#VALUE!</v>
      </c>
      <c r="H275" s="4" t="e">
        <f t="shared" si="77"/>
        <v>#VALUE!</v>
      </c>
      <c r="I275" s="4" t="str">
        <f t="shared" si="66"/>
        <v/>
      </c>
      <c r="J275" s="4" t="e">
        <f>CLEAN(SUBSTITUTE(MID(A275,G275,H275-G275)," ",""))</f>
        <v>#VALUE!</v>
      </c>
      <c r="K275" s="4" t="e">
        <f>FIND("Filing or 371 (c) date",A275)+LEN("Filing or 371 (c) date")</f>
        <v>#VALUE!</v>
      </c>
      <c r="L275" s="4" t="e">
        <f>FIND("Status",A275,K275)</f>
        <v>#VALUE!</v>
      </c>
      <c r="M275" s="4" t="e">
        <f>TRIM(CLEAN(MID(A275,K275,L275-K275)))</f>
        <v>#VALUE!</v>
      </c>
      <c r="N275" s="4" t="e">
        <f>FIND("Patent #",A275)+LEN("Patent #")</f>
        <v>#VALUE!</v>
      </c>
      <c r="O275" s="4" t="e">
        <f>FIND("Filing or 371 (c) date",A275)</f>
        <v>#VALUE!</v>
      </c>
      <c r="P275" s="4" t="e">
        <f>MID(A275,N275,O275-N275)</f>
        <v>#VALUE!</v>
      </c>
      <c r="Q275" s="4" t="e">
        <f t="shared" si="67"/>
        <v>#VALUE!</v>
      </c>
      <c r="R275" s="4" t="e">
        <f>CLEAN(SUBSTITUTE(MID(P275,1,FIND("open",P275)-1)," ",""))</f>
        <v>#VALUE!</v>
      </c>
      <c r="S275" s="4" t="e">
        <f>FIND("open_in_new",P275)+LEN("open_in_new")</f>
        <v>#VALUE!</v>
      </c>
      <c r="T275" s="4" t="e">
        <f>FIND("-",P275,S275)</f>
        <v>#VALUE!</v>
      </c>
      <c r="U275" s="4" t="e">
        <f>CLEAN(SUBSTITUTE(MID(P275,S275,T275-S275)," ",""))</f>
        <v>#VALUE!</v>
      </c>
      <c r="V275" s="4" t="e">
        <f>RIGHT(CLEAN(SUBSTITUTE(P275," ","")),10)</f>
        <v>#VALUE!</v>
      </c>
      <c r="W275" s="4" t="e">
        <f>FIND("Status",A275,K275)+LEN("Status")</f>
        <v>#VALUE!</v>
      </c>
      <c r="X275" s="4" t="e">
        <f>FIND("Application Data 
Documents &amp; Transactions",A275)</f>
        <v>#VALUE!</v>
      </c>
      <c r="Y275" s="4" t="e">
        <f>MID(A275,W275,(X275-11)-W275)</f>
        <v>#VALUE!</v>
      </c>
      <c r="Z275" s="4" t="e">
        <f t="shared" si="64"/>
        <v>#VALUE!</v>
      </c>
      <c r="AA275" s="4" t="e">
        <f>FIND("Earliest publication #",A275)+LEN("Earliest publication #
")</f>
        <v>#VALUE!</v>
      </c>
      <c r="AB275" s="4" t="e">
        <f>FIND("Earliest publication date",A275,AA275)</f>
        <v>#VALUE!</v>
      </c>
      <c r="AC275" s="4" t="e">
        <f>CLEAN(TRIM(MID(A275,AA275,AB275-AA275)))</f>
        <v>#VALUE!</v>
      </c>
      <c r="AD275" s="4" t="e">
        <f t="shared" si="65"/>
        <v>#VALUE!</v>
      </c>
      <c r="AE275" s="4" t="e">
        <f>FIND("Earliest publication date",A275,AA275)+LEN("Earliest publication date")</f>
        <v>#VALUE!</v>
      </c>
      <c r="AF275" s="4" t="e">
        <f>FIND("Assignee for publication",A275)</f>
        <v>#VALUE!</v>
      </c>
      <c r="AG275" s="4" t="e">
        <f>CLEAN(SUBSTITUTE(MID(A275,AE275,AF275-AE275)," ",""))</f>
        <v>#VALUE!</v>
      </c>
      <c r="AH275" s="4" t="e">
        <f>FIND("Entity status",A275)+LEN("Entity status")</f>
        <v>#VALUE!</v>
      </c>
      <c r="AI275" s="4" t="e">
        <f>FIND("Earliest publication #",A275,AH275)</f>
        <v>#VALUE!</v>
      </c>
      <c r="AJ275" s="4" t="e">
        <f>CLEAN(TRIM(MID(A275,AH275,AI275-AH275)))</f>
        <v>#VALUE!</v>
      </c>
      <c r="AK275" s="4" t="e">
        <f>FIND("Applicants",A275)+LEN("Applicants")</f>
        <v>#VALUE!</v>
      </c>
      <c r="AL275" s="4" t="e">
        <f>FIND("United States Patent and Trademark Office 
United States Patent and Trademark Office 
 Browse By Topic",A275,AK275)</f>
        <v>#VALUE!</v>
      </c>
      <c r="AM275" s="4" t="e">
        <f>TRIM(CLEAN(MID(A275,AK275,AL275-AK275)))</f>
        <v>#VALUE!</v>
      </c>
      <c r="AN275" s="4" t="e">
        <f>FIND("Assignee for publication",A275)+LEN("Assignee for publication")</f>
        <v>#VALUE!</v>
      </c>
      <c r="AO275" s="4" t="e">
        <f>FIND("Confirmation #",A275,AN275)</f>
        <v>#VALUE!</v>
      </c>
      <c r="AP275" s="4" t="e">
        <f>MID(A275,AN275,AO275-AN275)</f>
        <v>#VALUE!</v>
      </c>
      <c r="AQ275" s="4" t="e">
        <f>FIND("Inventors",A275)+LEN("Inventors")</f>
        <v>#VALUE!</v>
      </c>
      <c r="AR275" s="4" t="e">
        <f>FIND("Applicants",A275,AQ275)</f>
        <v>#VALUE!</v>
      </c>
      <c r="AS275" s="4" t="e">
        <f>FIND("Show all inventors",A275)</f>
        <v>#VALUE!</v>
      </c>
      <c r="AT275" s="4" t="str">
        <f>IFERROR(MID(A275,AS275,24),"")</f>
        <v/>
      </c>
      <c r="AU275" s="7" t="e">
        <f>CLEAN(TRIM(MID(A275,AQ275,AR275-AQ275)))</f>
        <v>#VALUE!</v>
      </c>
      <c r="BJ275" s="4">
        <f t="shared" si="68"/>
        <v>0</v>
      </c>
      <c r="BK275" s="4" t="str">
        <f t="shared" si="69"/>
        <v/>
      </c>
      <c r="BL275" s="4" t="e">
        <f t="shared" si="70"/>
        <v>#VALUE!</v>
      </c>
      <c r="BM275" s="4" t="e">
        <f t="shared" si="71"/>
        <v>#VALUE!</v>
      </c>
      <c r="BN275" s="7" t="e">
        <f t="shared" si="72"/>
        <v>#VALUE!</v>
      </c>
      <c r="BO275" s="4" t="e">
        <f t="shared" si="73"/>
        <v>#VALUE!</v>
      </c>
      <c r="BP275" s="4" t="e">
        <f t="shared" si="74"/>
        <v>#VALUE!</v>
      </c>
      <c r="BQ275" s="7" t="e">
        <f t="shared" si="75"/>
        <v>#VALUE!</v>
      </c>
    </row>
    <row r="276" spans="1:69" ht="15" customHeight="1" x14ac:dyDescent="0.3">
      <c r="A276" s="5"/>
      <c r="B276" s="5"/>
      <c r="C276" s="5"/>
      <c r="D276" s="5"/>
      <c r="F276" s="6" t="s">
        <v>17</v>
      </c>
      <c r="G276" s="4" t="e">
        <f t="shared" si="76"/>
        <v>#VALUE!</v>
      </c>
      <c r="H276" s="4" t="e">
        <f t="shared" si="77"/>
        <v>#VALUE!</v>
      </c>
      <c r="I276" s="4" t="str">
        <f t="shared" si="66"/>
        <v/>
      </c>
      <c r="J276" s="4" t="e">
        <f>CLEAN(SUBSTITUTE(MID(A276,G276,H276-G276)," ",""))</f>
        <v>#VALUE!</v>
      </c>
      <c r="K276" s="4" t="e">
        <f>FIND("Filing or 371 (c) date",A276)+LEN("Filing or 371 (c) date")</f>
        <v>#VALUE!</v>
      </c>
      <c r="L276" s="4" t="e">
        <f>FIND("Status",A276,K276)</f>
        <v>#VALUE!</v>
      </c>
      <c r="M276" s="4" t="e">
        <f>TRIM(CLEAN(MID(A276,K276,L276-K276)))</f>
        <v>#VALUE!</v>
      </c>
      <c r="N276" s="4" t="e">
        <f>FIND("Patent #",A276)+LEN("Patent #")</f>
        <v>#VALUE!</v>
      </c>
      <c r="O276" s="4" t="e">
        <f>FIND("Filing or 371 (c) date",A276)</f>
        <v>#VALUE!</v>
      </c>
      <c r="P276" s="4" t="e">
        <f>MID(A276,N276,O276-N276)</f>
        <v>#VALUE!</v>
      </c>
      <c r="Q276" s="4" t="e">
        <f t="shared" si="67"/>
        <v>#VALUE!</v>
      </c>
      <c r="R276" s="4" t="e">
        <f>CLEAN(SUBSTITUTE(MID(P276,1,FIND("open",P276)-1)," ",""))</f>
        <v>#VALUE!</v>
      </c>
      <c r="S276" s="4" t="e">
        <f>FIND("open_in_new",P276)+LEN("open_in_new")</f>
        <v>#VALUE!</v>
      </c>
      <c r="T276" s="4" t="e">
        <f>FIND("-",P276,S276)</f>
        <v>#VALUE!</v>
      </c>
      <c r="U276" s="4" t="e">
        <f>CLEAN(SUBSTITUTE(MID(P276,S276,T276-S276)," ",""))</f>
        <v>#VALUE!</v>
      </c>
      <c r="V276" s="4" t="e">
        <f>RIGHT(CLEAN(SUBSTITUTE(P276," ","")),10)</f>
        <v>#VALUE!</v>
      </c>
      <c r="W276" s="4" t="e">
        <f>FIND("Status",A276,K276)+LEN("Status")</f>
        <v>#VALUE!</v>
      </c>
      <c r="X276" s="4" t="e">
        <f>FIND("Application Data 
Documents &amp; Transactions",A276)</f>
        <v>#VALUE!</v>
      </c>
      <c r="Y276" s="4" t="e">
        <f>MID(A276,W276,(X276-11)-W276)</f>
        <v>#VALUE!</v>
      </c>
      <c r="Z276" s="4" t="e">
        <f t="shared" si="64"/>
        <v>#VALUE!</v>
      </c>
      <c r="AA276" s="4" t="e">
        <f>FIND("Earliest publication #",A276)+LEN("Earliest publication #
")</f>
        <v>#VALUE!</v>
      </c>
      <c r="AB276" s="4" t="e">
        <f>FIND("Earliest publication date",A276,AA276)</f>
        <v>#VALUE!</v>
      </c>
      <c r="AC276" s="4" t="e">
        <f>CLEAN(TRIM(MID(A276,AA276,AB276-AA276)))</f>
        <v>#VALUE!</v>
      </c>
      <c r="AD276" s="4" t="e">
        <f t="shared" si="65"/>
        <v>#VALUE!</v>
      </c>
      <c r="AE276" s="4" t="e">
        <f>FIND("Earliest publication date",A276,AA276)+LEN("Earliest publication date")</f>
        <v>#VALUE!</v>
      </c>
      <c r="AF276" s="4" t="e">
        <f>FIND("Assignee for publication",A276)</f>
        <v>#VALUE!</v>
      </c>
      <c r="AG276" s="4" t="e">
        <f>CLEAN(SUBSTITUTE(MID(A276,AE276,AF276-AE276)," ",""))</f>
        <v>#VALUE!</v>
      </c>
      <c r="AH276" s="4" t="e">
        <f>FIND("Entity status",A276)+LEN("Entity status")</f>
        <v>#VALUE!</v>
      </c>
      <c r="AI276" s="4" t="e">
        <f>FIND("Earliest publication #",A276,AH276)</f>
        <v>#VALUE!</v>
      </c>
      <c r="AJ276" s="4" t="e">
        <f>CLEAN(TRIM(MID(A276,AH276,AI276-AH276)))</f>
        <v>#VALUE!</v>
      </c>
      <c r="AK276" s="4" t="e">
        <f>FIND("Applicants",A276)+LEN("Applicants")</f>
        <v>#VALUE!</v>
      </c>
      <c r="AL276" s="4" t="e">
        <f>FIND("United States Patent and Trademark Office 
United States Patent and Trademark Office 
 Browse By Topic",A276,AK276)</f>
        <v>#VALUE!</v>
      </c>
      <c r="AM276" s="4" t="e">
        <f>TRIM(CLEAN(MID(A276,AK276,AL276-AK276)))</f>
        <v>#VALUE!</v>
      </c>
      <c r="AN276" s="4" t="e">
        <f>FIND("Assignee for publication",A276)+LEN("Assignee for publication")</f>
        <v>#VALUE!</v>
      </c>
      <c r="AO276" s="4" t="e">
        <f>FIND("Confirmation #",A276,AN276)</f>
        <v>#VALUE!</v>
      </c>
      <c r="AP276" s="4" t="e">
        <f>MID(A276,AN276,AO276-AN276)</f>
        <v>#VALUE!</v>
      </c>
      <c r="AQ276" s="4" t="e">
        <f>FIND("Inventors",A276)+LEN("Inventors")</f>
        <v>#VALUE!</v>
      </c>
      <c r="AR276" s="4" t="e">
        <f>FIND("Applicants",A276,AQ276)</f>
        <v>#VALUE!</v>
      </c>
      <c r="AS276" s="4" t="e">
        <f>FIND("Show all inventors",A276)</f>
        <v>#VALUE!</v>
      </c>
      <c r="AT276" s="4" t="str">
        <f>IFERROR(MID(A276,AS276,24),"")</f>
        <v/>
      </c>
      <c r="AU276" s="7" t="e">
        <f>CLEAN(TRIM(MID(A276,AQ276,AR276-AQ276)))</f>
        <v>#VALUE!</v>
      </c>
      <c r="BJ276" s="4">
        <f t="shared" si="68"/>
        <v>0</v>
      </c>
      <c r="BK276" s="4" t="str">
        <f t="shared" si="69"/>
        <v/>
      </c>
      <c r="BL276" s="4" t="e">
        <f t="shared" si="70"/>
        <v>#VALUE!</v>
      </c>
      <c r="BM276" s="4" t="e">
        <f t="shared" si="71"/>
        <v>#VALUE!</v>
      </c>
      <c r="BN276" s="7" t="e">
        <f t="shared" si="72"/>
        <v>#VALUE!</v>
      </c>
      <c r="BO276" s="4" t="e">
        <f t="shared" si="73"/>
        <v>#VALUE!</v>
      </c>
      <c r="BP276" s="4" t="e">
        <f t="shared" si="74"/>
        <v>#VALUE!</v>
      </c>
      <c r="BQ276" s="7" t="e">
        <f t="shared" si="75"/>
        <v>#VALUE!</v>
      </c>
    </row>
    <row r="277" spans="1:69" ht="15" customHeight="1" x14ac:dyDescent="0.3">
      <c r="A277" s="5"/>
      <c r="B277" s="5"/>
      <c r="C277" s="5"/>
      <c r="D277" s="5"/>
      <c r="F277" s="6" t="s">
        <v>17</v>
      </c>
      <c r="G277" s="4" t="e">
        <f t="shared" si="76"/>
        <v>#VALUE!</v>
      </c>
      <c r="H277" s="4" t="e">
        <f t="shared" si="77"/>
        <v>#VALUE!</v>
      </c>
      <c r="I277" s="4" t="str">
        <f t="shared" si="66"/>
        <v/>
      </c>
      <c r="J277" s="4" t="e">
        <f>CLEAN(SUBSTITUTE(MID(A277,G277,H277-G277)," ",""))</f>
        <v>#VALUE!</v>
      </c>
      <c r="K277" s="4" t="e">
        <f>FIND("Filing or 371 (c) date",A277)+LEN("Filing or 371 (c) date")</f>
        <v>#VALUE!</v>
      </c>
      <c r="L277" s="4" t="e">
        <f>FIND("Status",A277,K277)</f>
        <v>#VALUE!</v>
      </c>
      <c r="M277" s="4" t="e">
        <f>TRIM(CLEAN(MID(A277,K277,L277-K277)))</f>
        <v>#VALUE!</v>
      </c>
      <c r="N277" s="4" t="e">
        <f>FIND("Patent #",A277)+LEN("Patent #")</f>
        <v>#VALUE!</v>
      </c>
      <c r="O277" s="4" t="e">
        <f>FIND("Filing or 371 (c) date",A277)</f>
        <v>#VALUE!</v>
      </c>
      <c r="P277" s="4" t="e">
        <f>MID(A277,N277,O277-N277)</f>
        <v>#VALUE!</v>
      </c>
      <c r="Q277" s="4" t="e">
        <f t="shared" si="67"/>
        <v>#VALUE!</v>
      </c>
      <c r="R277" s="4" t="e">
        <f>CLEAN(SUBSTITUTE(MID(P277,1,FIND("open",P277)-1)," ",""))</f>
        <v>#VALUE!</v>
      </c>
      <c r="S277" s="4" t="e">
        <f>FIND("open_in_new",P277)+LEN("open_in_new")</f>
        <v>#VALUE!</v>
      </c>
      <c r="T277" s="4" t="e">
        <f>FIND("-",P277,S277)</f>
        <v>#VALUE!</v>
      </c>
      <c r="U277" s="4" t="e">
        <f>CLEAN(SUBSTITUTE(MID(P277,S277,T277-S277)," ",""))</f>
        <v>#VALUE!</v>
      </c>
      <c r="V277" s="4" t="e">
        <f>RIGHT(CLEAN(SUBSTITUTE(P277," ","")),10)</f>
        <v>#VALUE!</v>
      </c>
      <c r="W277" s="4" t="e">
        <f>FIND("Status",A277,K277)+LEN("Status")</f>
        <v>#VALUE!</v>
      </c>
      <c r="X277" s="4" t="e">
        <f>FIND("Application Data 
Documents &amp; Transactions",A277)</f>
        <v>#VALUE!</v>
      </c>
      <c r="Y277" s="4" t="e">
        <f>MID(A277,W277,(X277-11)-W277)</f>
        <v>#VALUE!</v>
      </c>
      <c r="Z277" s="4" t="e">
        <f t="shared" si="64"/>
        <v>#VALUE!</v>
      </c>
      <c r="AA277" s="4" t="e">
        <f>FIND("Earliest publication #",A277)+LEN("Earliest publication #
")</f>
        <v>#VALUE!</v>
      </c>
      <c r="AB277" s="4" t="e">
        <f>FIND("Earliest publication date",A277,AA277)</f>
        <v>#VALUE!</v>
      </c>
      <c r="AC277" s="4" t="e">
        <f>CLEAN(TRIM(MID(A277,AA277,AB277-AA277)))</f>
        <v>#VALUE!</v>
      </c>
      <c r="AD277" s="4" t="e">
        <f t="shared" si="65"/>
        <v>#VALUE!</v>
      </c>
      <c r="AE277" s="4" t="e">
        <f>FIND("Earliest publication date",A277,AA277)+LEN("Earliest publication date")</f>
        <v>#VALUE!</v>
      </c>
      <c r="AF277" s="4" t="e">
        <f>FIND("Assignee for publication",A277)</f>
        <v>#VALUE!</v>
      </c>
      <c r="AG277" s="4" t="e">
        <f>CLEAN(SUBSTITUTE(MID(A277,AE277,AF277-AE277)," ",""))</f>
        <v>#VALUE!</v>
      </c>
      <c r="AH277" s="4" t="e">
        <f>FIND("Entity status",A277)+LEN("Entity status")</f>
        <v>#VALUE!</v>
      </c>
      <c r="AI277" s="4" t="e">
        <f>FIND("Earliest publication #",A277,AH277)</f>
        <v>#VALUE!</v>
      </c>
      <c r="AJ277" s="4" t="e">
        <f>CLEAN(TRIM(MID(A277,AH277,AI277-AH277)))</f>
        <v>#VALUE!</v>
      </c>
      <c r="AK277" s="4" t="e">
        <f>FIND("Applicants",A277)+LEN("Applicants")</f>
        <v>#VALUE!</v>
      </c>
      <c r="AL277" s="4" t="e">
        <f>FIND("United States Patent and Trademark Office 
United States Patent and Trademark Office 
 Browse By Topic",A277,AK277)</f>
        <v>#VALUE!</v>
      </c>
      <c r="AM277" s="4" t="e">
        <f>TRIM(CLEAN(MID(A277,AK277,AL277-AK277)))</f>
        <v>#VALUE!</v>
      </c>
      <c r="AN277" s="4" t="e">
        <f>FIND("Assignee for publication",A277)+LEN("Assignee for publication")</f>
        <v>#VALUE!</v>
      </c>
      <c r="AO277" s="4" t="e">
        <f>FIND("Confirmation #",A277,AN277)</f>
        <v>#VALUE!</v>
      </c>
      <c r="AP277" s="4" t="e">
        <f>MID(A277,AN277,AO277-AN277)</f>
        <v>#VALUE!</v>
      </c>
      <c r="AQ277" s="4" t="e">
        <f>FIND("Inventors",A277)+LEN("Inventors")</f>
        <v>#VALUE!</v>
      </c>
      <c r="AR277" s="4" t="e">
        <f>FIND("Applicants",A277,AQ277)</f>
        <v>#VALUE!</v>
      </c>
      <c r="AS277" s="4" t="e">
        <f>FIND("Show all inventors",A277)</f>
        <v>#VALUE!</v>
      </c>
      <c r="AT277" s="4" t="str">
        <f>IFERROR(MID(A277,AS277,24),"")</f>
        <v/>
      </c>
      <c r="AU277" s="7" t="e">
        <f>CLEAN(TRIM(MID(A277,AQ277,AR277-AQ277)))</f>
        <v>#VALUE!</v>
      </c>
      <c r="BJ277" s="4">
        <f t="shared" si="68"/>
        <v>0</v>
      </c>
      <c r="BK277" s="4" t="str">
        <f t="shared" si="69"/>
        <v/>
      </c>
      <c r="BL277" s="4" t="e">
        <f t="shared" si="70"/>
        <v>#VALUE!</v>
      </c>
      <c r="BM277" s="4" t="e">
        <f t="shared" si="71"/>
        <v>#VALUE!</v>
      </c>
      <c r="BN277" s="7" t="e">
        <f t="shared" si="72"/>
        <v>#VALUE!</v>
      </c>
      <c r="BO277" s="4" t="e">
        <f t="shared" si="73"/>
        <v>#VALUE!</v>
      </c>
      <c r="BP277" s="4" t="e">
        <f t="shared" si="74"/>
        <v>#VALUE!</v>
      </c>
      <c r="BQ277" s="7" t="e">
        <f t="shared" si="75"/>
        <v>#VALUE!</v>
      </c>
    </row>
    <row r="278" spans="1:69" ht="15" customHeight="1" x14ac:dyDescent="0.3">
      <c r="A278" s="5"/>
      <c r="B278" s="5"/>
      <c r="C278" s="5"/>
      <c r="D278" s="5"/>
      <c r="F278" s="6" t="s">
        <v>17</v>
      </c>
      <c r="G278" s="4" t="e">
        <f t="shared" si="76"/>
        <v>#VALUE!</v>
      </c>
      <c r="H278" s="4" t="e">
        <f t="shared" si="77"/>
        <v>#VALUE!</v>
      </c>
      <c r="I278" s="4" t="str">
        <f t="shared" si="66"/>
        <v/>
      </c>
      <c r="J278" s="4" t="e">
        <f>CLEAN(SUBSTITUTE(MID(A278,G278,H278-G278)," ",""))</f>
        <v>#VALUE!</v>
      </c>
      <c r="K278" s="4" t="e">
        <f>FIND("Filing or 371 (c) date",A278)+LEN("Filing or 371 (c) date")</f>
        <v>#VALUE!</v>
      </c>
      <c r="L278" s="4" t="e">
        <f>FIND("Status",A278,K278)</f>
        <v>#VALUE!</v>
      </c>
      <c r="M278" s="4" t="e">
        <f>TRIM(CLEAN(MID(A278,K278,L278-K278)))</f>
        <v>#VALUE!</v>
      </c>
      <c r="N278" s="4" t="e">
        <f>FIND("Patent #",A278)+LEN("Patent #")</f>
        <v>#VALUE!</v>
      </c>
      <c r="O278" s="4" t="e">
        <f>FIND("Filing or 371 (c) date",A278)</f>
        <v>#VALUE!</v>
      </c>
      <c r="P278" s="4" t="e">
        <f>MID(A278,N278,O278-N278)</f>
        <v>#VALUE!</v>
      </c>
      <c r="Q278" s="4" t="e">
        <f t="shared" si="67"/>
        <v>#VALUE!</v>
      </c>
      <c r="R278" s="4" t="e">
        <f>CLEAN(SUBSTITUTE(MID(P278,1,FIND("open",P278)-1)," ",""))</f>
        <v>#VALUE!</v>
      </c>
      <c r="S278" s="4" t="e">
        <f>FIND("open_in_new",P278)+LEN("open_in_new")</f>
        <v>#VALUE!</v>
      </c>
      <c r="T278" s="4" t="e">
        <f>FIND("-",P278,S278)</f>
        <v>#VALUE!</v>
      </c>
      <c r="U278" s="4" t="e">
        <f>CLEAN(SUBSTITUTE(MID(P278,S278,T278-S278)," ",""))</f>
        <v>#VALUE!</v>
      </c>
      <c r="V278" s="4" t="e">
        <f>RIGHT(CLEAN(SUBSTITUTE(P278," ","")),10)</f>
        <v>#VALUE!</v>
      </c>
      <c r="W278" s="4" t="e">
        <f>FIND("Status",A278,K278)+LEN("Status")</f>
        <v>#VALUE!</v>
      </c>
      <c r="X278" s="4" t="e">
        <f>FIND("Application Data 
Documents &amp; Transactions",A278)</f>
        <v>#VALUE!</v>
      </c>
      <c r="Y278" s="4" t="e">
        <f>MID(A278,W278,(X278-11)-W278)</f>
        <v>#VALUE!</v>
      </c>
      <c r="Z278" s="4" t="e">
        <f t="shared" si="64"/>
        <v>#VALUE!</v>
      </c>
      <c r="AA278" s="4" t="e">
        <f>FIND("Earliest publication #",A278)+LEN("Earliest publication #
")</f>
        <v>#VALUE!</v>
      </c>
      <c r="AB278" s="4" t="e">
        <f>FIND("Earliest publication date",A278,AA278)</f>
        <v>#VALUE!</v>
      </c>
      <c r="AC278" s="4" t="e">
        <f>CLEAN(TRIM(MID(A278,AA278,AB278-AA278)))</f>
        <v>#VALUE!</v>
      </c>
      <c r="AD278" s="4" t="e">
        <f t="shared" si="65"/>
        <v>#VALUE!</v>
      </c>
      <c r="AE278" s="4" t="e">
        <f>FIND("Earliest publication date",A278,AA278)+LEN("Earliest publication date")</f>
        <v>#VALUE!</v>
      </c>
      <c r="AF278" s="4" t="e">
        <f>FIND("Assignee for publication",A278)</f>
        <v>#VALUE!</v>
      </c>
      <c r="AG278" s="4" t="e">
        <f>CLEAN(SUBSTITUTE(MID(A278,AE278,AF278-AE278)," ",""))</f>
        <v>#VALUE!</v>
      </c>
      <c r="AH278" s="4" t="e">
        <f>FIND("Entity status",A278)+LEN("Entity status")</f>
        <v>#VALUE!</v>
      </c>
      <c r="AI278" s="4" t="e">
        <f>FIND("Earliest publication #",A278,AH278)</f>
        <v>#VALUE!</v>
      </c>
      <c r="AJ278" s="4" t="e">
        <f>CLEAN(TRIM(MID(A278,AH278,AI278-AH278)))</f>
        <v>#VALUE!</v>
      </c>
      <c r="AK278" s="4" t="e">
        <f>FIND("Applicants",A278)+LEN("Applicants")</f>
        <v>#VALUE!</v>
      </c>
      <c r="AL278" s="4" t="e">
        <f>FIND("United States Patent and Trademark Office 
United States Patent and Trademark Office 
 Browse By Topic",A278,AK278)</f>
        <v>#VALUE!</v>
      </c>
      <c r="AM278" s="4" t="e">
        <f>TRIM(CLEAN(MID(A278,AK278,AL278-AK278)))</f>
        <v>#VALUE!</v>
      </c>
      <c r="AN278" s="4" t="e">
        <f>FIND("Assignee for publication",A278)+LEN("Assignee for publication")</f>
        <v>#VALUE!</v>
      </c>
      <c r="AO278" s="4" t="e">
        <f>FIND("Confirmation #",A278,AN278)</f>
        <v>#VALUE!</v>
      </c>
      <c r="AP278" s="4" t="e">
        <f>MID(A278,AN278,AO278-AN278)</f>
        <v>#VALUE!</v>
      </c>
      <c r="AQ278" s="4" t="e">
        <f>FIND("Inventors",A278)+LEN("Inventors")</f>
        <v>#VALUE!</v>
      </c>
      <c r="AR278" s="4" t="e">
        <f>FIND("Applicants",A278,AQ278)</f>
        <v>#VALUE!</v>
      </c>
      <c r="AS278" s="4" t="e">
        <f>FIND("Show all inventors",A278)</f>
        <v>#VALUE!</v>
      </c>
      <c r="AT278" s="4" t="str">
        <f>IFERROR(MID(A278,AS278,24),"")</f>
        <v/>
      </c>
      <c r="AU278" s="7" t="e">
        <f>CLEAN(TRIM(MID(A278,AQ278,AR278-AQ278)))</f>
        <v>#VALUE!</v>
      </c>
      <c r="BJ278" s="4">
        <f t="shared" si="68"/>
        <v>0</v>
      </c>
      <c r="BK278" s="4" t="str">
        <f t="shared" si="69"/>
        <v/>
      </c>
      <c r="BL278" s="4" t="e">
        <f t="shared" si="70"/>
        <v>#VALUE!</v>
      </c>
      <c r="BM278" s="4" t="e">
        <f t="shared" si="71"/>
        <v>#VALUE!</v>
      </c>
      <c r="BN278" s="7" t="e">
        <f t="shared" si="72"/>
        <v>#VALUE!</v>
      </c>
      <c r="BO278" s="4" t="e">
        <f t="shared" si="73"/>
        <v>#VALUE!</v>
      </c>
      <c r="BP278" s="4" t="e">
        <f t="shared" si="74"/>
        <v>#VALUE!</v>
      </c>
      <c r="BQ278" s="7" t="e">
        <f t="shared" si="75"/>
        <v>#VALUE!</v>
      </c>
    </row>
    <row r="279" spans="1:69" ht="15" customHeight="1" x14ac:dyDescent="0.3">
      <c r="A279" s="5"/>
      <c r="B279" s="5"/>
      <c r="C279" s="5"/>
      <c r="D279" s="5"/>
      <c r="F279" s="6" t="s">
        <v>17</v>
      </c>
      <c r="G279" s="4" t="e">
        <f t="shared" si="76"/>
        <v>#VALUE!</v>
      </c>
      <c r="H279" s="4" t="e">
        <f t="shared" si="77"/>
        <v>#VALUE!</v>
      </c>
      <c r="I279" s="4" t="str">
        <f t="shared" si="66"/>
        <v/>
      </c>
      <c r="J279" s="4" t="e">
        <f>CLEAN(SUBSTITUTE(MID(A279,G279,H279-G279)," ",""))</f>
        <v>#VALUE!</v>
      </c>
      <c r="K279" s="4" t="e">
        <f>FIND("Filing or 371 (c) date",A279)+LEN("Filing or 371 (c) date")</f>
        <v>#VALUE!</v>
      </c>
      <c r="L279" s="4" t="e">
        <f>FIND("Status",A279,K279)</f>
        <v>#VALUE!</v>
      </c>
      <c r="M279" s="4" t="e">
        <f>TRIM(CLEAN(MID(A279,K279,L279-K279)))</f>
        <v>#VALUE!</v>
      </c>
      <c r="N279" s="4" t="e">
        <f>FIND("Patent #",A279)+LEN("Patent #")</f>
        <v>#VALUE!</v>
      </c>
      <c r="O279" s="4" t="e">
        <f>FIND("Filing or 371 (c) date",A279)</f>
        <v>#VALUE!</v>
      </c>
      <c r="P279" s="4" t="e">
        <f>MID(A279,N279,O279-N279)</f>
        <v>#VALUE!</v>
      </c>
      <c r="Q279" s="4" t="e">
        <f t="shared" si="67"/>
        <v>#VALUE!</v>
      </c>
      <c r="R279" s="4" t="e">
        <f>CLEAN(SUBSTITUTE(MID(P279,1,FIND("open",P279)-1)," ",""))</f>
        <v>#VALUE!</v>
      </c>
      <c r="S279" s="4" t="e">
        <f>FIND("open_in_new",P279)+LEN("open_in_new")</f>
        <v>#VALUE!</v>
      </c>
      <c r="T279" s="4" t="e">
        <f>FIND("-",P279,S279)</f>
        <v>#VALUE!</v>
      </c>
      <c r="U279" s="4" t="e">
        <f>CLEAN(SUBSTITUTE(MID(P279,S279,T279-S279)," ",""))</f>
        <v>#VALUE!</v>
      </c>
      <c r="V279" s="4" t="e">
        <f>RIGHT(CLEAN(SUBSTITUTE(P279," ","")),10)</f>
        <v>#VALUE!</v>
      </c>
      <c r="W279" s="4" t="e">
        <f>FIND("Status",A279,K279)+LEN("Status")</f>
        <v>#VALUE!</v>
      </c>
      <c r="X279" s="4" t="e">
        <f>FIND("Application Data 
Documents &amp; Transactions",A279)</f>
        <v>#VALUE!</v>
      </c>
      <c r="Y279" s="4" t="e">
        <f>MID(A279,W279,(X279-11)-W279)</f>
        <v>#VALUE!</v>
      </c>
      <c r="Z279" s="4" t="e">
        <f t="shared" si="64"/>
        <v>#VALUE!</v>
      </c>
      <c r="AA279" s="4" t="e">
        <f>FIND("Earliest publication #",A279)+LEN("Earliest publication #
")</f>
        <v>#VALUE!</v>
      </c>
      <c r="AB279" s="4" t="e">
        <f>FIND("Earliest publication date",A279,AA279)</f>
        <v>#VALUE!</v>
      </c>
      <c r="AC279" s="4" t="e">
        <f>CLEAN(TRIM(MID(A279,AA279,AB279-AA279)))</f>
        <v>#VALUE!</v>
      </c>
      <c r="AD279" s="4" t="e">
        <f t="shared" si="65"/>
        <v>#VALUE!</v>
      </c>
      <c r="AE279" s="4" t="e">
        <f>FIND("Earliest publication date",A279,AA279)+LEN("Earliest publication date")</f>
        <v>#VALUE!</v>
      </c>
      <c r="AF279" s="4" t="e">
        <f>FIND("Assignee for publication",A279)</f>
        <v>#VALUE!</v>
      </c>
      <c r="AG279" s="4" t="e">
        <f>CLEAN(SUBSTITUTE(MID(A279,AE279,AF279-AE279)," ",""))</f>
        <v>#VALUE!</v>
      </c>
      <c r="AH279" s="4" t="e">
        <f>FIND("Entity status",A279)+LEN("Entity status")</f>
        <v>#VALUE!</v>
      </c>
      <c r="AI279" s="4" t="e">
        <f>FIND("Earliest publication #",A279,AH279)</f>
        <v>#VALUE!</v>
      </c>
      <c r="AJ279" s="4" t="e">
        <f>CLEAN(TRIM(MID(A279,AH279,AI279-AH279)))</f>
        <v>#VALUE!</v>
      </c>
      <c r="AK279" s="4" t="e">
        <f>FIND("Applicants",A279)+LEN("Applicants")</f>
        <v>#VALUE!</v>
      </c>
      <c r="AL279" s="4" t="e">
        <f>FIND("United States Patent and Trademark Office 
United States Patent and Trademark Office 
 Browse By Topic",A279,AK279)</f>
        <v>#VALUE!</v>
      </c>
      <c r="AM279" s="4" t="e">
        <f>TRIM(CLEAN(MID(A279,AK279,AL279-AK279)))</f>
        <v>#VALUE!</v>
      </c>
      <c r="AN279" s="4" t="e">
        <f>FIND("Assignee for publication",A279)+LEN("Assignee for publication")</f>
        <v>#VALUE!</v>
      </c>
      <c r="AO279" s="4" t="e">
        <f>FIND("Confirmation #",A279,AN279)</f>
        <v>#VALUE!</v>
      </c>
      <c r="AP279" s="4" t="e">
        <f>MID(A279,AN279,AO279-AN279)</f>
        <v>#VALUE!</v>
      </c>
      <c r="AQ279" s="4" t="e">
        <f>FIND("Inventors",A279)+LEN("Inventors")</f>
        <v>#VALUE!</v>
      </c>
      <c r="AR279" s="4" t="e">
        <f>FIND("Applicants",A279,AQ279)</f>
        <v>#VALUE!</v>
      </c>
      <c r="AS279" s="4" t="e">
        <f>FIND("Show all inventors",A279)</f>
        <v>#VALUE!</v>
      </c>
      <c r="AT279" s="4" t="str">
        <f>IFERROR(MID(A279,AS279,24),"")</f>
        <v/>
      </c>
      <c r="AU279" s="7" t="e">
        <f>CLEAN(TRIM(MID(A279,AQ279,AR279-AQ279)))</f>
        <v>#VALUE!</v>
      </c>
      <c r="BJ279" s="4">
        <f t="shared" si="68"/>
        <v>0</v>
      </c>
      <c r="BK279" s="4" t="str">
        <f t="shared" si="69"/>
        <v/>
      </c>
      <c r="BL279" s="4" t="e">
        <f t="shared" si="70"/>
        <v>#VALUE!</v>
      </c>
      <c r="BM279" s="4" t="e">
        <f t="shared" si="71"/>
        <v>#VALUE!</v>
      </c>
      <c r="BN279" s="7" t="e">
        <f t="shared" si="72"/>
        <v>#VALUE!</v>
      </c>
      <c r="BO279" s="4" t="e">
        <f t="shared" si="73"/>
        <v>#VALUE!</v>
      </c>
      <c r="BP279" s="4" t="e">
        <f t="shared" si="74"/>
        <v>#VALUE!</v>
      </c>
      <c r="BQ279" s="7" t="e">
        <f t="shared" si="75"/>
        <v>#VALUE!</v>
      </c>
    </row>
    <row r="280" spans="1:69" ht="15" customHeight="1" x14ac:dyDescent="0.3">
      <c r="A280" s="5"/>
      <c r="B280" s="5"/>
      <c r="C280" s="5"/>
      <c r="D280" s="5"/>
      <c r="F280" s="6" t="s">
        <v>17</v>
      </c>
      <c r="G280" s="4" t="e">
        <f t="shared" si="76"/>
        <v>#VALUE!</v>
      </c>
      <c r="H280" s="4" t="e">
        <f t="shared" si="77"/>
        <v>#VALUE!</v>
      </c>
      <c r="I280" s="4" t="str">
        <f t="shared" si="66"/>
        <v/>
      </c>
      <c r="J280" s="4" t="e">
        <f>CLEAN(SUBSTITUTE(MID(A280,G280,H280-G280)," ",""))</f>
        <v>#VALUE!</v>
      </c>
      <c r="K280" s="4" t="e">
        <f>FIND("Filing or 371 (c) date",A280)+LEN("Filing or 371 (c) date")</f>
        <v>#VALUE!</v>
      </c>
      <c r="L280" s="4" t="e">
        <f>FIND("Status",A280,K280)</f>
        <v>#VALUE!</v>
      </c>
      <c r="M280" s="4" t="e">
        <f>TRIM(CLEAN(MID(A280,K280,L280-K280)))</f>
        <v>#VALUE!</v>
      </c>
      <c r="N280" s="4" t="e">
        <f>FIND("Patent #",A280)+LEN("Patent #")</f>
        <v>#VALUE!</v>
      </c>
      <c r="O280" s="4" t="e">
        <f>FIND("Filing or 371 (c) date",A280)</f>
        <v>#VALUE!</v>
      </c>
      <c r="P280" s="4" t="e">
        <f>MID(A280,N280,O280-N280)</f>
        <v>#VALUE!</v>
      </c>
      <c r="Q280" s="4" t="e">
        <f t="shared" si="67"/>
        <v>#VALUE!</v>
      </c>
      <c r="R280" s="4" t="e">
        <f>CLEAN(SUBSTITUTE(MID(P280,1,FIND("open",P280)-1)," ",""))</f>
        <v>#VALUE!</v>
      </c>
      <c r="S280" s="4" t="e">
        <f>FIND("open_in_new",P280)+LEN("open_in_new")</f>
        <v>#VALUE!</v>
      </c>
      <c r="T280" s="4" t="e">
        <f>FIND("-",P280,S280)</f>
        <v>#VALUE!</v>
      </c>
      <c r="U280" s="4" t="e">
        <f>CLEAN(SUBSTITUTE(MID(P280,S280,T280-S280)," ",""))</f>
        <v>#VALUE!</v>
      </c>
      <c r="V280" s="4" t="e">
        <f>RIGHT(CLEAN(SUBSTITUTE(P280," ","")),10)</f>
        <v>#VALUE!</v>
      </c>
      <c r="W280" s="4" t="e">
        <f>FIND("Status",A280,K280)+LEN("Status")</f>
        <v>#VALUE!</v>
      </c>
      <c r="X280" s="4" t="e">
        <f>FIND("Application Data 
Documents &amp; Transactions",A280)</f>
        <v>#VALUE!</v>
      </c>
      <c r="Y280" s="4" t="e">
        <f>MID(A280,W280,(X280-11)-W280)</f>
        <v>#VALUE!</v>
      </c>
      <c r="Z280" s="4" t="e">
        <f t="shared" si="64"/>
        <v>#VALUE!</v>
      </c>
      <c r="AA280" s="4" t="e">
        <f>FIND("Earliest publication #",A280)+LEN("Earliest publication #
")</f>
        <v>#VALUE!</v>
      </c>
      <c r="AB280" s="4" t="e">
        <f>FIND("Earliest publication date",A280,AA280)</f>
        <v>#VALUE!</v>
      </c>
      <c r="AC280" s="4" t="e">
        <f>CLEAN(TRIM(MID(A280,AA280,AB280-AA280)))</f>
        <v>#VALUE!</v>
      </c>
      <c r="AD280" s="4" t="e">
        <f t="shared" si="65"/>
        <v>#VALUE!</v>
      </c>
      <c r="AE280" s="4" t="e">
        <f>FIND("Earliest publication date",A280,AA280)+LEN("Earliest publication date")</f>
        <v>#VALUE!</v>
      </c>
      <c r="AF280" s="4" t="e">
        <f>FIND("Assignee for publication",A280)</f>
        <v>#VALUE!</v>
      </c>
      <c r="AG280" s="4" t="e">
        <f>CLEAN(SUBSTITUTE(MID(A280,AE280,AF280-AE280)," ",""))</f>
        <v>#VALUE!</v>
      </c>
      <c r="AH280" s="4" t="e">
        <f>FIND("Entity status",A280)+LEN("Entity status")</f>
        <v>#VALUE!</v>
      </c>
      <c r="AI280" s="4" t="e">
        <f>FIND("Earliest publication #",A280,AH280)</f>
        <v>#VALUE!</v>
      </c>
      <c r="AJ280" s="4" t="e">
        <f>CLEAN(TRIM(MID(A280,AH280,AI280-AH280)))</f>
        <v>#VALUE!</v>
      </c>
      <c r="AK280" s="4" t="e">
        <f>FIND("Applicants",A280)+LEN("Applicants")</f>
        <v>#VALUE!</v>
      </c>
      <c r="AL280" s="4" t="e">
        <f>FIND("United States Patent and Trademark Office 
United States Patent and Trademark Office 
 Browse By Topic",A280,AK280)</f>
        <v>#VALUE!</v>
      </c>
      <c r="AM280" s="4" t="e">
        <f>TRIM(CLEAN(MID(A280,AK280,AL280-AK280)))</f>
        <v>#VALUE!</v>
      </c>
      <c r="AN280" s="4" t="e">
        <f>FIND("Assignee for publication",A280)+LEN("Assignee for publication")</f>
        <v>#VALUE!</v>
      </c>
      <c r="AO280" s="4" t="e">
        <f>FIND("Confirmation #",A280,AN280)</f>
        <v>#VALUE!</v>
      </c>
      <c r="AP280" s="4" t="e">
        <f>MID(A280,AN280,AO280-AN280)</f>
        <v>#VALUE!</v>
      </c>
      <c r="AQ280" s="4" t="e">
        <f>FIND("Inventors",A280)+LEN("Inventors")</f>
        <v>#VALUE!</v>
      </c>
      <c r="AR280" s="4" t="e">
        <f>FIND("Applicants",A280,AQ280)</f>
        <v>#VALUE!</v>
      </c>
      <c r="AS280" s="4" t="e">
        <f>FIND("Show all inventors",A280)</f>
        <v>#VALUE!</v>
      </c>
      <c r="AT280" s="4" t="str">
        <f>IFERROR(MID(A280,AS280,24),"")</f>
        <v/>
      </c>
      <c r="AU280" s="7" t="e">
        <f>CLEAN(TRIM(MID(A280,AQ280,AR280-AQ280)))</f>
        <v>#VALUE!</v>
      </c>
      <c r="BJ280" s="4">
        <f t="shared" si="68"/>
        <v>0</v>
      </c>
      <c r="BK280" s="4" t="str">
        <f t="shared" si="69"/>
        <v/>
      </c>
      <c r="BL280" s="4" t="e">
        <f t="shared" si="70"/>
        <v>#VALUE!</v>
      </c>
      <c r="BM280" s="4" t="e">
        <f t="shared" si="71"/>
        <v>#VALUE!</v>
      </c>
      <c r="BN280" s="7" t="e">
        <f t="shared" si="72"/>
        <v>#VALUE!</v>
      </c>
      <c r="BO280" s="4" t="e">
        <f t="shared" si="73"/>
        <v>#VALUE!</v>
      </c>
      <c r="BP280" s="4" t="e">
        <f t="shared" si="74"/>
        <v>#VALUE!</v>
      </c>
      <c r="BQ280" s="7" t="e">
        <f t="shared" si="75"/>
        <v>#VALUE!</v>
      </c>
    </row>
    <row r="281" spans="1:69" ht="15" customHeight="1" x14ac:dyDescent="0.3">
      <c r="A281" s="5"/>
      <c r="B281" s="5"/>
      <c r="C281" s="5"/>
      <c r="D281" s="5"/>
      <c r="F281" s="6" t="s">
        <v>17</v>
      </c>
      <c r="G281" s="4" t="e">
        <f t="shared" si="76"/>
        <v>#VALUE!</v>
      </c>
      <c r="H281" s="4" t="e">
        <f t="shared" si="77"/>
        <v>#VALUE!</v>
      </c>
      <c r="I281" s="4" t="str">
        <f t="shared" si="66"/>
        <v/>
      </c>
      <c r="J281" s="4" t="e">
        <f>CLEAN(SUBSTITUTE(MID(A281,G281,H281-G281)," ",""))</f>
        <v>#VALUE!</v>
      </c>
      <c r="K281" s="4" t="e">
        <f>FIND("Filing or 371 (c) date",A281)+LEN("Filing or 371 (c) date")</f>
        <v>#VALUE!</v>
      </c>
      <c r="L281" s="4" t="e">
        <f>FIND("Status",A281,K281)</f>
        <v>#VALUE!</v>
      </c>
      <c r="M281" s="4" t="e">
        <f>TRIM(CLEAN(MID(A281,K281,L281-K281)))</f>
        <v>#VALUE!</v>
      </c>
      <c r="N281" s="4" t="e">
        <f>FIND("Patent #",A281)+LEN("Patent #")</f>
        <v>#VALUE!</v>
      </c>
      <c r="O281" s="4" t="e">
        <f>FIND("Filing or 371 (c) date",A281)</f>
        <v>#VALUE!</v>
      </c>
      <c r="P281" s="4" t="e">
        <f>MID(A281,N281,O281-N281)</f>
        <v>#VALUE!</v>
      </c>
      <c r="Q281" s="4" t="e">
        <f t="shared" si="67"/>
        <v>#VALUE!</v>
      </c>
      <c r="R281" s="4" t="e">
        <f>CLEAN(SUBSTITUTE(MID(P281,1,FIND("open",P281)-1)," ",""))</f>
        <v>#VALUE!</v>
      </c>
      <c r="S281" s="4" t="e">
        <f>FIND("open_in_new",P281)+LEN("open_in_new")</f>
        <v>#VALUE!</v>
      </c>
      <c r="T281" s="4" t="e">
        <f>FIND("-",P281,S281)</f>
        <v>#VALUE!</v>
      </c>
      <c r="U281" s="4" t="e">
        <f>CLEAN(SUBSTITUTE(MID(P281,S281,T281-S281)," ",""))</f>
        <v>#VALUE!</v>
      </c>
      <c r="V281" s="4" t="e">
        <f>RIGHT(CLEAN(SUBSTITUTE(P281," ","")),10)</f>
        <v>#VALUE!</v>
      </c>
      <c r="W281" s="4" t="e">
        <f>FIND("Status",A281,K281)+LEN("Status")</f>
        <v>#VALUE!</v>
      </c>
      <c r="X281" s="4" t="e">
        <f>FIND("Application Data 
Documents &amp; Transactions",A281)</f>
        <v>#VALUE!</v>
      </c>
      <c r="Y281" s="4" t="e">
        <f>MID(A281,W281,(X281-11)-W281)</f>
        <v>#VALUE!</v>
      </c>
      <c r="Z281" s="4" t="e">
        <f t="shared" si="64"/>
        <v>#VALUE!</v>
      </c>
      <c r="AA281" s="4" t="e">
        <f>FIND("Earliest publication #",A281)+LEN("Earliest publication #
")</f>
        <v>#VALUE!</v>
      </c>
      <c r="AB281" s="4" t="e">
        <f>FIND("Earliest publication date",A281,AA281)</f>
        <v>#VALUE!</v>
      </c>
      <c r="AC281" s="4" t="e">
        <f>CLEAN(TRIM(MID(A281,AA281,AB281-AA281)))</f>
        <v>#VALUE!</v>
      </c>
      <c r="AD281" s="4" t="e">
        <f t="shared" si="65"/>
        <v>#VALUE!</v>
      </c>
      <c r="AE281" s="4" t="e">
        <f>FIND("Earliest publication date",A281,AA281)+LEN("Earliest publication date")</f>
        <v>#VALUE!</v>
      </c>
      <c r="AF281" s="4" t="e">
        <f>FIND("Assignee for publication",A281)</f>
        <v>#VALUE!</v>
      </c>
      <c r="AG281" s="4" t="e">
        <f>CLEAN(SUBSTITUTE(MID(A281,AE281,AF281-AE281)," ",""))</f>
        <v>#VALUE!</v>
      </c>
      <c r="AH281" s="4" t="e">
        <f>FIND("Entity status",A281)+LEN("Entity status")</f>
        <v>#VALUE!</v>
      </c>
      <c r="AI281" s="4" t="e">
        <f>FIND("Earliest publication #",A281,AH281)</f>
        <v>#VALUE!</v>
      </c>
      <c r="AJ281" s="4" t="e">
        <f>CLEAN(TRIM(MID(A281,AH281,AI281-AH281)))</f>
        <v>#VALUE!</v>
      </c>
      <c r="AK281" s="4" t="e">
        <f>FIND("Applicants",A281)+LEN("Applicants")</f>
        <v>#VALUE!</v>
      </c>
      <c r="AL281" s="4" t="e">
        <f>FIND("United States Patent and Trademark Office 
United States Patent and Trademark Office 
 Browse By Topic",A281,AK281)</f>
        <v>#VALUE!</v>
      </c>
      <c r="AM281" s="4" t="e">
        <f>TRIM(CLEAN(MID(A281,AK281,AL281-AK281)))</f>
        <v>#VALUE!</v>
      </c>
      <c r="AN281" s="4" t="e">
        <f>FIND("Assignee for publication",A281)+LEN("Assignee for publication")</f>
        <v>#VALUE!</v>
      </c>
      <c r="AO281" s="4" t="e">
        <f>FIND("Confirmation #",A281,AN281)</f>
        <v>#VALUE!</v>
      </c>
      <c r="AP281" s="4" t="e">
        <f>MID(A281,AN281,AO281-AN281)</f>
        <v>#VALUE!</v>
      </c>
      <c r="AQ281" s="4" t="e">
        <f>FIND("Inventors",A281)+LEN("Inventors")</f>
        <v>#VALUE!</v>
      </c>
      <c r="AR281" s="4" t="e">
        <f>FIND("Applicants",A281,AQ281)</f>
        <v>#VALUE!</v>
      </c>
      <c r="AS281" s="4" t="e">
        <f>FIND("Show all inventors",A281)</f>
        <v>#VALUE!</v>
      </c>
      <c r="AT281" s="4" t="str">
        <f>IFERROR(MID(A281,AS281,24),"")</f>
        <v/>
      </c>
      <c r="AU281" s="7" t="e">
        <f>CLEAN(TRIM(MID(A281,AQ281,AR281-AQ281)))</f>
        <v>#VALUE!</v>
      </c>
      <c r="BJ281" s="4">
        <f t="shared" si="68"/>
        <v>0</v>
      </c>
      <c r="BK281" s="4" t="str">
        <f t="shared" si="69"/>
        <v/>
      </c>
      <c r="BL281" s="4" t="e">
        <f t="shared" si="70"/>
        <v>#VALUE!</v>
      </c>
      <c r="BM281" s="4" t="e">
        <f t="shared" si="71"/>
        <v>#VALUE!</v>
      </c>
      <c r="BN281" s="7" t="e">
        <f t="shared" si="72"/>
        <v>#VALUE!</v>
      </c>
      <c r="BO281" s="4" t="e">
        <f t="shared" si="73"/>
        <v>#VALUE!</v>
      </c>
      <c r="BP281" s="4" t="e">
        <f t="shared" si="74"/>
        <v>#VALUE!</v>
      </c>
      <c r="BQ281" s="7" t="e">
        <f t="shared" si="75"/>
        <v>#VALUE!</v>
      </c>
    </row>
    <row r="282" spans="1:69" ht="15" customHeight="1" x14ac:dyDescent="0.3">
      <c r="A282" s="5"/>
      <c r="B282" s="5"/>
      <c r="C282" s="5"/>
      <c r="D282" s="5"/>
      <c r="F282" s="6" t="s">
        <v>17</v>
      </c>
      <c r="G282" s="4" t="e">
        <f t="shared" si="76"/>
        <v>#VALUE!</v>
      </c>
      <c r="H282" s="4" t="e">
        <f t="shared" si="77"/>
        <v>#VALUE!</v>
      </c>
      <c r="I282" s="4" t="str">
        <f t="shared" si="66"/>
        <v/>
      </c>
      <c r="J282" s="4" t="e">
        <f>CLEAN(SUBSTITUTE(MID(A282,G282,H282-G282)," ",""))</f>
        <v>#VALUE!</v>
      </c>
      <c r="K282" s="4" t="e">
        <f>FIND("Filing or 371 (c) date",A282)+LEN("Filing or 371 (c) date")</f>
        <v>#VALUE!</v>
      </c>
      <c r="L282" s="4" t="e">
        <f>FIND("Status",A282,K282)</f>
        <v>#VALUE!</v>
      </c>
      <c r="M282" s="4" t="e">
        <f>TRIM(CLEAN(MID(A282,K282,L282-K282)))</f>
        <v>#VALUE!</v>
      </c>
      <c r="N282" s="4" t="e">
        <f>FIND("Patent #",A282)+LEN("Patent #")</f>
        <v>#VALUE!</v>
      </c>
      <c r="O282" s="4" t="e">
        <f>FIND("Filing or 371 (c) date",A282)</f>
        <v>#VALUE!</v>
      </c>
      <c r="P282" s="4" t="e">
        <f>MID(A282,N282,O282-N282)</f>
        <v>#VALUE!</v>
      </c>
      <c r="Q282" s="4" t="e">
        <f t="shared" si="67"/>
        <v>#VALUE!</v>
      </c>
      <c r="R282" s="4" t="e">
        <f>CLEAN(SUBSTITUTE(MID(P282,1,FIND("open",P282)-1)," ",""))</f>
        <v>#VALUE!</v>
      </c>
      <c r="S282" s="4" t="e">
        <f>FIND("open_in_new",P282)+LEN("open_in_new")</f>
        <v>#VALUE!</v>
      </c>
      <c r="T282" s="4" t="e">
        <f>FIND("-",P282,S282)</f>
        <v>#VALUE!</v>
      </c>
      <c r="U282" s="4" t="e">
        <f>CLEAN(SUBSTITUTE(MID(P282,S282,T282-S282)," ",""))</f>
        <v>#VALUE!</v>
      </c>
      <c r="V282" s="4" t="e">
        <f>RIGHT(CLEAN(SUBSTITUTE(P282," ","")),10)</f>
        <v>#VALUE!</v>
      </c>
      <c r="W282" s="4" t="e">
        <f>FIND("Status",A282,K282)+LEN("Status")</f>
        <v>#VALUE!</v>
      </c>
      <c r="X282" s="4" t="e">
        <f>FIND("Application Data 
Documents &amp; Transactions",A282)</f>
        <v>#VALUE!</v>
      </c>
      <c r="Y282" s="4" t="e">
        <f>MID(A282,W282,(X282-11)-W282)</f>
        <v>#VALUE!</v>
      </c>
      <c r="Z282" s="4" t="e">
        <f t="shared" si="64"/>
        <v>#VALUE!</v>
      </c>
      <c r="AA282" s="4" t="e">
        <f>FIND("Earliest publication #",A282)+LEN("Earliest publication #
")</f>
        <v>#VALUE!</v>
      </c>
      <c r="AB282" s="4" t="e">
        <f>FIND("Earliest publication date",A282,AA282)</f>
        <v>#VALUE!</v>
      </c>
      <c r="AC282" s="4" t="e">
        <f>CLEAN(TRIM(MID(A282,AA282,AB282-AA282)))</f>
        <v>#VALUE!</v>
      </c>
      <c r="AD282" s="4" t="e">
        <f t="shared" si="65"/>
        <v>#VALUE!</v>
      </c>
      <c r="AE282" s="4" t="e">
        <f>FIND("Earliest publication date",A282,AA282)+LEN("Earliest publication date")</f>
        <v>#VALUE!</v>
      </c>
      <c r="AF282" s="4" t="e">
        <f>FIND("Assignee for publication",A282)</f>
        <v>#VALUE!</v>
      </c>
      <c r="AG282" s="4" t="e">
        <f>CLEAN(SUBSTITUTE(MID(A282,AE282,AF282-AE282)," ",""))</f>
        <v>#VALUE!</v>
      </c>
      <c r="AH282" s="4" t="e">
        <f>FIND("Entity status",A282)+LEN("Entity status")</f>
        <v>#VALUE!</v>
      </c>
      <c r="AI282" s="4" t="e">
        <f>FIND("Earliest publication #",A282,AH282)</f>
        <v>#VALUE!</v>
      </c>
      <c r="AJ282" s="4" t="e">
        <f>CLEAN(TRIM(MID(A282,AH282,AI282-AH282)))</f>
        <v>#VALUE!</v>
      </c>
      <c r="AK282" s="4" t="e">
        <f>FIND("Applicants",A282)+LEN("Applicants")</f>
        <v>#VALUE!</v>
      </c>
      <c r="AL282" s="4" t="e">
        <f>FIND("United States Patent and Trademark Office 
United States Patent and Trademark Office 
 Browse By Topic",A282,AK282)</f>
        <v>#VALUE!</v>
      </c>
      <c r="AM282" s="4" t="e">
        <f>TRIM(CLEAN(MID(A282,AK282,AL282-AK282)))</f>
        <v>#VALUE!</v>
      </c>
      <c r="AN282" s="4" t="e">
        <f>FIND("Assignee for publication",A282)+LEN("Assignee for publication")</f>
        <v>#VALUE!</v>
      </c>
      <c r="AO282" s="4" t="e">
        <f>FIND("Confirmation #",A282,AN282)</f>
        <v>#VALUE!</v>
      </c>
      <c r="AP282" s="4" t="e">
        <f>MID(A282,AN282,AO282-AN282)</f>
        <v>#VALUE!</v>
      </c>
      <c r="AQ282" s="4" t="e">
        <f>FIND("Inventors",A282)+LEN("Inventors")</f>
        <v>#VALUE!</v>
      </c>
      <c r="AR282" s="4" t="e">
        <f>FIND("Applicants",A282,AQ282)</f>
        <v>#VALUE!</v>
      </c>
      <c r="AS282" s="4" t="e">
        <f>FIND("Show all inventors",A282)</f>
        <v>#VALUE!</v>
      </c>
      <c r="AT282" s="4" t="str">
        <f>IFERROR(MID(A282,AS282,24),"")</f>
        <v/>
      </c>
      <c r="AU282" s="7" t="e">
        <f>CLEAN(TRIM(MID(A282,AQ282,AR282-AQ282)))</f>
        <v>#VALUE!</v>
      </c>
      <c r="BJ282" s="4">
        <f t="shared" si="68"/>
        <v>0</v>
      </c>
      <c r="BK282" s="4" t="str">
        <f t="shared" si="69"/>
        <v/>
      </c>
      <c r="BL282" s="4" t="e">
        <f t="shared" si="70"/>
        <v>#VALUE!</v>
      </c>
      <c r="BM282" s="4" t="e">
        <f t="shared" si="71"/>
        <v>#VALUE!</v>
      </c>
      <c r="BN282" s="7" t="e">
        <f t="shared" si="72"/>
        <v>#VALUE!</v>
      </c>
      <c r="BO282" s="4" t="e">
        <f t="shared" si="73"/>
        <v>#VALUE!</v>
      </c>
      <c r="BP282" s="4" t="e">
        <f t="shared" si="74"/>
        <v>#VALUE!</v>
      </c>
      <c r="BQ282" s="7" t="e">
        <f t="shared" si="75"/>
        <v>#VALUE!</v>
      </c>
    </row>
    <row r="283" spans="1:69" ht="15" customHeight="1" x14ac:dyDescent="0.3">
      <c r="A283" s="5"/>
      <c r="B283" s="5"/>
      <c r="C283" s="5"/>
      <c r="D283" s="5"/>
      <c r="F283" s="6" t="s">
        <v>17</v>
      </c>
      <c r="G283" s="4" t="e">
        <f t="shared" si="76"/>
        <v>#VALUE!</v>
      </c>
      <c r="H283" s="4" t="e">
        <f t="shared" si="77"/>
        <v>#VALUE!</v>
      </c>
      <c r="I283" s="4" t="str">
        <f t="shared" si="66"/>
        <v/>
      </c>
      <c r="J283" s="4" t="e">
        <f>CLEAN(SUBSTITUTE(MID(A283,G283,H283-G283)," ",""))</f>
        <v>#VALUE!</v>
      </c>
      <c r="K283" s="4" t="e">
        <f>FIND("Filing or 371 (c) date",A283)+LEN("Filing or 371 (c) date")</f>
        <v>#VALUE!</v>
      </c>
      <c r="L283" s="4" t="e">
        <f>FIND("Status",A283,K283)</f>
        <v>#VALUE!</v>
      </c>
      <c r="M283" s="4" t="e">
        <f>TRIM(CLEAN(MID(A283,K283,L283-K283)))</f>
        <v>#VALUE!</v>
      </c>
      <c r="N283" s="4" t="e">
        <f>FIND("Patent #",A283)+LEN("Patent #")</f>
        <v>#VALUE!</v>
      </c>
      <c r="O283" s="4" t="e">
        <f>FIND("Filing or 371 (c) date",A283)</f>
        <v>#VALUE!</v>
      </c>
      <c r="P283" s="4" t="e">
        <f>MID(A283,N283,O283-N283)</f>
        <v>#VALUE!</v>
      </c>
      <c r="Q283" s="4" t="e">
        <f t="shared" si="67"/>
        <v>#VALUE!</v>
      </c>
      <c r="R283" s="4" t="e">
        <f>CLEAN(SUBSTITUTE(MID(P283,1,FIND("open",P283)-1)," ",""))</f>
        <v>#VALUE!</v>
      </c>
      <c r="S283" s="4" t="e">
        <f>FIND("open_in_new",P283)+LEN("open_in_new")</f>
        <v>#VALUE!</v>
      </c>
      <c r="T283" s="4" t="e">
        <f>FIND("-",P283,S283)</f>
        <v>#VALUE!</v>
      </c>
      <c r="U283" s="4" t="e">
        <f>CLEAN(SUBSTITUTE(MID(P283,S283,T283-S283)," ",""))</f>
        <v>#VALUE!</v>
      </c>
      <c r="V283" s="4" t="e">
        <f>RIGHT(CLEAN(SUBSTITUTE(P283," ","")),10)</f>
        <v>#VALUE!</v>
      </c>
      <c r="W283" s="4" t="e">
        <f>FIND("Status",A283,K283)+LEN("Status")</f>
        <v>#VALUE!</v>
      </c>
      <c r="X283" s="4" t="e">
        <f>FIND("Application Data 
Documents &amp; Transactions",A283)</f>
        <v>#VALUE!</v>
      </c>
      <c r="Y283" s="4" t="e">
        <f>MID(A283,W283,(X283-11)-W283)</f>
        <v>#VALUE!</v>
      </c>
      <c r="Z283" s="4" t="e">
        <f t="shared" si="64"/>
        <v>#VALUE!</v>
      </c>
      <c r="AA283" s="4" t="e">
        <f>FIND("Earliest publication #",A283)+LEN("Earliest publication #
")</f>
        <v>#VALUE!</v>
      </c>
      <c r="AB283" s="4" t="e">
        <f>FIND("Earliest publication date",A283,AA283)</f>
        <v>#VALUE!</v>
      </c>
      <c r="AC283" s="4" t="e">
        <f>CLEAN(TRIM(MID(A283,AA283,AB283-AA283)))</f>
        <v>#VALUE!</v>
      </c>
      <c r="AD283" s="4" t="e">
        <f t="shared" si="65"/>
        <v>#VALUE!</v>
      </c>
      <c r="AE283" s="4" t="e">
        <f>FIND("Earliest publication date",A283,AA283)+LEN("Earliest publication date")</f>
        <v>#VALUE!</v>
      </c>
      <c r="AF283" s="4" t="e">
        <f>FIND("Assignee for publication",A283)</f>
        <v>#VALUE!</v>
      </c>
      <c r="AG283" s="4" t="e">
        <f>CLEAN(SUBSTITUTE(MID(A283,AE283,AF283-AE283)," ",""))</f>
        <v>#VALUE!</v>
      </c>
      <c r="AH283" s="4" t="e">
        <f>FIND("Entity status",A283)+LEN("Entity status")</f>
        <v>#VALUE!</v>
      </c>
      <c r="AI283" s="4" t="e">
        <f>FIND("Earliest publication #",A283,AH283)</f>
        <v>#VALUE!</v>
      </c>
      <c r="AJ283" s="4" t="e">
        <f>CLEAN(TRIM(MID(A283,AH283,AI283-AH283)))</f>
        <v>#VALUE!</v>
      </c>
      <c r="AK283" s="4" t="e">
        <f>FIND("Applicants",A283)+LEN("Applicants")</f>
        <v>#VALUE!</v>
      </c>
      <c r="AL283" s="4" t="e">
        <f>FIND("United States Patent and Trademark Office 
United States Patent and Trademark Office 
 Browse By Topic",A283,AK283)</f>
        <v>#VALUE!</v>
      </c>
      <c r="AM283" s="4" t="e">
        <f>TRIM(CLEAN(MID(A283,AK283,AL283-AK283)))</f>
        <v>#VALUE!</v>
      </c>
      <c r="AN283" s="4" t="e">
        <f>FIND("Assignee for publication",A283)+LEN("Assignee for publication")</f>
        <v>#VALUE!</v>
      </c>
      <c r="AO283" s="4" t="e">
        <f>FIND("Confirmation #",A283,AN283)</f>
        <v>#VALUE!</v>
      </c>
      <c r="AP283" s="4" t="e">
        <f>MID(A283,AN283,AO283-AN283)</f>
        <v>#VALUE!</v>
      </c>
      <c r="AQ283" s="4" t="e">
        <f>FIND("Inventors",A283)+LEN("Inventors")</f>
        <v>#VALUE!</v>
      </c>
      <c r="AR283" s="4" t="e">
        <f>FIND("Applicants",A283,AQ283)</f>
        <v>#VALUE!</v>
      </c>
      <c r="AS283" s="4" t="e">
        <f>FIND("Show all inventors",A283)</f>
        <v>#VALUE!</v>
      </c>
      <c r="AT283" s="4" t="str">
        <f>IFERROR(MID(A283,AS283,24),"")</f>
        <v/>
      </c>
      <c r="AU283" s="7" t="e">
        <f>CLEAN(TRIM(MID(A283,AQ283,AR283-AQ283)))</f>
        <v>#VALUE!</v>
      </c>
      <c r="BJ283" s="4">
        <f t="shared" si="68"/>
        <v>0</v>
      </c>
      <c r="BK283" s="4" t="str">
        <f t="shared" si="69"/>
        <v/>
      </c>
      <c r="BL283" s="4" t="e">
        <f t="shared" si="70"/>
        <v>#VALUE!</v>
      </c>
      <c r="BM283" s="4" t="e">
        <f t="shared" si="71"/>
        <v>#VALUE!</v>
      </c>
      <c r="BN283" s="7" t="e">
        <f t="shared" si="72"/>
        <v>#VALUE!</v>
      </c>
      <c r="BO283" s="4" t="e">
        <f t="shared" si="73"/>
        <v>#VALUE!</v>
      </c>
      <c r="BP283" s="4" t="e">
        <f t="shared" si="74"/>
        <v>#VALUE!</v>
      </c>
      <c r="BQ283" s="7" t="e">
        <f t="shared" si="75"/>
        <v>#VALUE!</v>
      </c>
    </row>
    <row r="284" spans="1:69" ht="15" customHeight="1" x14ac:dyDescent="0.3">
      <c r="A284" s="5"/>
      <c r="B284" s="5"/>
      <c r="C284" s="5"/>
      <c r="D284" s="5"/>
      <c r="F284" s="6" t="s">
        <v>17</v>
      </c>
      <c r="G284" s="4" t="e">
        <f t="shared" si="76"/>
        <v>#VALUE!</v>
      </c>
      <c r="H284" s="4" t="e">
        <f t="shared" si="77"/>
        <v>#VALUE!</v>
      </c>
      <c r="I284" s="4" t="str">
        <f t="shared" si="66"/>
        <v/>
      </c>
      <c r="J284" s="4" t="e">
        <f>CLEAN(SUBSTITUTE(MID(A284,G284,H284-G284)," ",""))</f>
        <v>#VALUE!</v>
      </c>
      <c r="K284" s="4" t="e">
        <f>FIND("Filing or 371 (c) date",A284)+LEN("Filing or 371 (c) date")</f>
        <v>#VALUE!</v>
      </c>
      <c r="L284" s="4" t="e">
        <f>FIND("Status",A284,K284)</f>
        <v>#VALUE!</v>
      </c>
      <c r="M284" s="4" t="e">
        <f>TRIM(CLEAN(MID(A284,K284,L284-K284)))</f>
        <v>#VALUE!</v>
      </c>
      <c r="N284" s="4" t="e">
        <f>FIND("Patent #",A284)+LEN("Patent #")</f>
        <v>#VALUE!</v>
      </c>
      <c r="O284" s="4" t="e">
        <f>FIND("Filing or 371 (c) date",A284)</f>
        <v>#VALUE!</v>
      </c>
      <c r="P284" s="4" t="e">
        <f>MID(A284,N284,O284-N284)</f>
        <v>#VALUE!</v>
      </c>
      <c r="Q284" s="4" t="e">
        <f t="shared" si="67"/>
        <v>#VALUE!</v>
      </c>
      <c r="R284" s="4" t="e">
        <f>CLEAN(SUBSTITUTE(MID(P284,1,FIND("open",P284)-1)," ",""))</f>
        <v>#VALUE!</v>
      </c>
      <c r="S284" s="4" t="e">
        <f>FIND("open_in_new",P284)+LEN("open_in_new")</f>
        <v>#VALUE!</v>
      </c>
      <c r="T284" s="4" t="e">
        <f>FIND("-",P284,S284)</f>
        <v>#VALUE!</v>
      </c>
      <c r="U284" s="4" t="e">
        <f>CLEAN(SUBSTITUTE(MID(P284,S284,T284-S284)," ",""))</f>
        <v>#VALUE!</v>
      </c>
      <c r="V284" s="4" t="e">
        <f>RIGHT(CLEAN(SUBSTITUTE(P284," ","")),10)</f>
        <v>#VALUE!</v>
      </c>
      <c r="W284" s="4" t="e">
        <f>FIND("Status",A284,K284)+LEN("Status")</f>
        <v>#VALUE!</v>
      </c>
      <c r="X284" s="4" t="e">
        <f>FIND("Application Data 
Documents &amp; Transactions",A284)</f>
        <v>#VALUE!</v>
      </c>
      <c r="Y284" s="4" t="e">
        <f>MID(A284,W284,(X284-11)-W284)</f>
        <v>#VALUE!</v>
      </c>
      <c r="Z284" s="4" t="e">
        <f t="shared" si="64"/>
        <v>#VALUE!</v>
      </c>
      <c r="AA284" s="4" t="e">
        <f>FIND("Earliest publication #",A284)+LEN("Earliest publication #
")</f>
        <v>#VALUE!</v>
      </c>
      <c r="AB284" s="4" t="e">
        <f>FIND("Earliest publication date",A284,AA284)</f>
        <v>#VALUE!</v>
      </c>
      <c r="AC284" s="4" t="e">
        <f>CLEAN(TRIM(MID(A284,AA284,AB284-AA284)))</f>
        <v>#VALUE!</v>
      </c>
      <c r="AD284" s="4" t="e">
        <f t="shared" si="65"/>
        <v>#VALUE!</v>
      </c>
      <c r="AE284" s="4" t="e">
        <f>FIND("Earliest publication date",A284,AA284)+LEN("Earliest publication date")</f>
        <v>#VALUE!</v>
      </c>
      <c r="AF284" s="4" t="e">
        <f>FIND("Assignee for publication",A284)</f>
        <v>#VALUE!</v>
      </c>
      <c r="AG284" s="4" t="e">
        <f>CLEAN(SUBSTITUTE(MID(A284,AE284,AF284-AE284)," ",""))</f>
        <v>#VALUE!</v>
      </c>
      <c r="AH284" s="4" t="e">
        <f>FIND("Entity status",A284)+LEN("Entity status")</f>
        <v>#VALUE!</v>
      </c>
      <c r="AI284" s="4" t="e">
        <f>FIND("Earliest publication #",A284,AH284)</f>
        <v>#VALUE!</v>
      </c>
      <c r="AJ284" s="4" t="e">
        <f>CLEAN(TRIM(MID(A284,AH284,AI284-AH284)))</f>
        <v>#VALUE!</v>
      </c>
      <c r="AK284" s="4" t="e">
        <f>FIND("Applicants",A284)+LEN("Applicants")</f>
        <v>#VALUE!</v>
      </c>
      <c r="AL284" s="4" t="e">
        <f>FIND("United States Patent and Trademark Office 
United States Patent and Trademark Office 
 Browse By Topic",A284,AK284)</f>
        <v>#VALUE!</v>
      </c>
      <c r="AM284" s="4" t="e">
        <f>TRIM(CLEAN(MID(A284,AK284,AL284-AK284)))</f>
        <v>#VALUE!</v>
      </c>
      <c r="AN284" s="4" t="e">
        <f>FIND("Assignee for publication",A284)+LEN("Assignee for publication")</f>
        <v>#VALUE!</v>
      </c>
      <c r="AO284" s="4" t="e">
        <f>FIND("Confirmation #",A284,AN284)</f>
        <v>#VALUE!</v>
      </c>
      <c r="AP284" s="4" t="e">
        <f>MID(A284,AN284,AO284-AN284)</f>
        <v>#VALUE!</v>
      </c>
      <c r="AQ284" s="4" t="e">
        <f>FIND("Inventors",A284)+LEN("Inventors")</f>
        <v>#VALUE!</v>
      </c>
      <c r="AR284" s="4" t="e">
        <f>FIND("Applicants",A284,AQ284)</f>
        <v>#VALUE!</v>
      </c>
      <c r="AS284" s="4" t="e">
        <f>FIND("Show all inventors",A284)</f>
        <v>#VALUE!</v>
      </c>
      <c r="AT284" s="4" t="str">
        <f>IFERROR(MID(A284,AS284,24),"")</f>
        <v/>
      </c>
      <c r="AU284" s="7" t="e">
        <f>CLEAN(TRIM(MID(A284,AQ284,AR284-AQ284)))</f>
        <v>#VALUE!</v>
      </c>
      <c r="BJ284" s="4">
        <f t="shared" si="68"/>
        <v>0</v>
      </c>
      <c r="BK284" s="4" t="str">
        <f t="shared" si="69"/>
        <v/>
      </c>
      <c r="BL284" s="4" t="e">
        <f t="shared" si="70"/>
        <v>#VALUE!</v>
      </c>
      <c r="BM284" s="4" t="e">
        <f t="shared" si="71"/>
        <v>#VALUE!</v>
      </c>
      <c r="BN284" s="7" t="e">
        <f t="shared" si="72"/>
        <v>#VALUE!</v>
      </c>
      <c r="BO284" s="4" t="e">
        <f t="shared" si="73"/>
        <v>#VALUE!</v>
      </c>
      <c r="BP284" s="4" t="e">
        <f t="shared" si="74"/>
        <v>#VALUE!</v>
      </c>
      <c r="BQ284" s="7" t="e">
        <f t="shared" si="75"/>
        <v>#VALUE!</v>
      </c>
    </row>
    <row r="285" spans="1:69" ht="15" customHeight="1" x14ac:dyDescent="0.3">
      <c r="A285" s="5"/>
      <c r="B285" s="5"/>
      <c r="C285" s="5"/>
      <c r="D285" s="5"/>
      <c r="F285" s="6" t="s">
        <v>17</v>
      </c>
      <c r="G285" s="4" t="e">
        <f t="shared" si="76"/>
        <v>#VALUE!</v>
      </c>
      <c r="H285" s="4" t="e">
        <f t="shared" si="77"/>
        <v>#VALUE!</v>
      </c>
      <c r="I285" s="4" t="str">
        <f t="shared" si="66"/>
        <v/>
      </c>
      <c r="J285" s="4" t="e">
        <f>CLEAN(SUBSTITUTE(MID(A285,G285,H285-G285)," ",""))</f>
        <v>#VALUE!</v>
      </c>
      <c r="K285" s="4" t="e">
        <f>FIND("Filing or 371 (c) date",A285)+LEN("Filing or 371 (c) date")</f>
        <v>#VALUE!</v>
      </c>
      <c r="L285" s="4" t="e">
        <f>FIND("Status",A285,K285)</f>
        <v>#VALUE!</v>
      </c>
      <c r="M285" s="4" t="e">
        <f>TRIM(CLEAN(MID(A285,K285,L285-K285)))</f>
        <v>#VALUE!</v>
      </c>
      <c r="N285" s="4" t="e">
        <f>FIND("Patent #",A285)+LEN("Patent #")</f>
        <v>#VALUE!</v>
      </c>
      <c r="O285" s="4" t="e">
        <f>FIND("Filing or 371 (c) date",A285)</f>
        <v>#VALUE!</v>
      </c>
      <c r="P285" s="4" t="e">
        <f>MID(A285,N285,O285-N285)</f>
        <v>#VALUE!</v>
      </c>
      <c r="Q285" s="4" t="e">
        <f t="shared" si="67"/>
        <v>#VALUE!</v>
      </c>
      <c r="R285" s="4" t="e">
        <f>CLEAN(SUBSTITUTE(MID(P285,1,FIND("open",P285)-1)," ",""))</f>
        <v>#VALUE!</v>
      </c>
      <c r="S285" s="4" t="e">
        <f>FIND("open_in_new",P285)+LEN("open_in_new")</f>
        <v>#VALUE!</v>
      </c>
      <c r="T285" s="4" t="e">
        <f>FIND("-",P285,S285)</f>
        <v>#VALUE!</v>
      </c>
      <c r="U285" s="4" t="e">
        <f>CLEAN(SUBSTITUTE(MID(P285,S285,T285-S285)," ",""))</f>
        <v>#VALUE!</v>
      </c>
      <c r="V285" s="4" t="e">
        <f>RIGHT(CLEAN(SUBSTITUTE(P285," ","")),10)</f>
        <v>#VALUE!</v>
      </c>
      <c r="W285" s="4" t="e">
        <f>FIND("Status",A285,K285)+LEN("Status")</f>
        <v>#VALUE!</v>
      </c>
      <c r="X285" s="4" t="e">
        <f>FIND("Application Data 
Documents &amp; Transactions",A285)</f>
        <v>#VALUE!</v>
      </c>
      <c r="Y285" s="4" t="e">
        <f>MID(A285,W285,(X285-11)-W285)</f>
        <v>#VALUE!</v>
      </c>
      <c r="Z285" s="4" t="e">
        <f t="shared" si="64"/>
        <v>#VALUE!</v>
      </c>
      <c r="AA285" s="4" t="e">
        <f>FIND("Earliest publication #",A285)+LEN("Earliest publication #
")</f>
        <v>#VALUE!</v>
      </c>
      <c r="AB285" s="4" t="e">
        <f>FIND("Earliest publication date",A285,AA285)</f>
        <v>#VALUE!</v>
      </c>
      <c r="AC285" s="4" t="e">
        <f>CLEAN(TRIM(MID(A285,AA285,AB285-AA285)))</f>
        <v>#VALUE!</v>
      </c>
      <c r="AD285" s="4" t="e">
        <f t="shared" si="65"/>
        <v>#VALUE!</v>
      </c>
      <c r="AE285" s="4" t="e">
        <f>FIND("Earliest publication date",A285,AA285)+LEN("Earliest publication date")</f>
        <v>#VALUE!</v>
      </c>
      <c r="AF285" s="4" t="e">
        <f>FIND("Assignee for publication",A285)</f>
        <v>#VALUE!</v>
      </c>
      <c r="AG285" s="4" t="e">
        <f>CLEAN(SUBSTITUTE(MID(A285,AE285,AF285-AE285)," ",""))</f>
        <v>#VALUE!</v>
      </c>
      <c r="AH285" s="4" t="e">
        <f>FIND("Entity status",A285)+LEN("Entity status")</f>
        <v>#VALUE!</v>
      </c>
      <c r="AI285" s="4" t="e">
        <f>FIND("Earliest publication #",A285,AH285)</f>
        <v>#VALUE!</v>
      </c>
      <c r="AJ285" s="4" t="e">
        <f>CLEAN(TRIM(MID(A285,AH285,AI285-AH285)))</f>
        <v>#VALUE!</v>
      </c>
      <c r="AK285" s="4" t="e">
        <f>FIND("Applicants",A285)+LEN("Applicants")</f>
        <v>#VALUE!</v>
      </c>
      <c r="AL285" s="4" t="e">
        <f>FIND("United States Patent and Trademark Office 
United States Patent and Trademark Office 
 Browse By Topic",A285,AK285)</f>
        <v>#VALUE!</v>
      </c>
      <c r="AM285" s="4" t="e">
        <f>TRIM(CLEAN(MID(A285,AK285,AL285-AK285)))</f>
        <v>#VALUE!</v>
      </c>
      <c r="AN285" s="4" t="e">
        <f>FIND("Assignee for publication",A285)+LEN("Assignee for publication")</f>
        <v>#VALUE!</v>
      </c>
      <c r="AO285" s="4" t="e">
        <f>FIND("Confirmation #",A285,AN285)</f>
        <v>#VALUE!</v>
      </c>
      <c r="AP285" s="4" t="e">
        <f>MID(A285,AN285,AO285-AN285)</f>
        <v>#VALUE!</v>
      </c>
      <c r="AQ285" s="4" t="e">
        <f>FIND("Inventors",A285)+LEN("Inventors")</f>
        <v>#VALUE!</v>
      </c>
      <c r="AR285" s="4" t="e">
        <f>FIND("Applicants",A285,AQ285)</f>
        <v>#VALUE!</v>
      </c>
      <c r="AS285" s="4" t="e">
        <f>FIND("Show all inventors",A285)</f>
        <v>#VALUE!</v>
      </c>
      <c r="AT285" s="4" t="str">
        <f>IFERROR(MID(A285,AS285,24),"")</f>
        <v/>
      </c>
      <c r="AU285" s="7" t="e">
        <f>CLEAN(TRIM(MID(A285,AQ285,AR285-AQ285)))</f>
        <v>#VALUE!</v>
      </c>
      <c r="BJ285" s="4">
        <f t="shared" si="68"/>
        <v>0</v>
      </c>
      <c r="BK285" s="4" t="str">
        <f t="shared" si="69"/>
        <v/>
      </c>
      <c r="BL285" s="4" t="e">
        <f t="shared" si="70"/>
        <v>#VALUE!</v>
      </c>
      <c r="BM285" s="4" t="e">
        <f t="shared" si="71"/>
        <v>#VALUE!</v>
      </c>
      <c r="BN285" s="7" t="e">
        <f t="shared" si="72"/>
        <v>#VALUE!</v>
      </c>
      <c r="BO285" s="4" t="e">
        <f t="shared" si="73"/>
        <v>#VALUE!</v>
      </c>
      <c r="BP285" s="4" t="e">
        <f t="shared" si="74"/>
        <v>#VALUE!</v>
      </c>
      <c r="BQ285" s="7" t="e">
        <f t="shared" si="75"/>
        <v>#VALUE!</v>
      </c>
    </row>
    <row r="286" spans="1:69" ht="15" customHeight="1" x14ac:dyDescent="0.3">
      <c r="A286" s="5"/>
      <c r="B286" s="5"/>
      <c r="C286" s="5"/>
      <c r="D286" s="5"/>
      <c r="F286" s="6" t="s">
        <v>17</v>
      </c>
      <c r="G286" s="4" t="e">
        <f t="shared" si="76"/>
        <v>#VALUE!</v>
      </c>
      <c r="H286" s="4" t="e">
        <f t="shared" si="77"/>
        <v>#VALUE!</v>
      </c>
      <c r="I286" s="4" t="str">
        <f t="shared" si="66"/>
        <v/>
      </c>
      <c r="J286" s="4" t="e">
        <f>CLEAN(SUBSTITUTE(MID(A286,G286,H286-G286)," ",""))</f>
        <v>#VALUE!</v>
      </c>
      <c r="K286" s="4" t="e">
        <f>FIND("Filing or 371 (c) date",A286)+LEN("Filing or 371 (c) date")</f>
        <v>#VALUE!</v>
      </c>
      <c r="L286" s="4" t="e">
        <f>FIND("Status",A286,K286)</f>
        <v>#VALUE!</v>
      </c>
      <c r="M286" s="4" t="e">
        <f>TRIM(CLEAN(MID(A286,K286,L286-K286)))</f>
        <v>#VALUE!</v>
      </c>
      <c r="N286" s="4" t="e">
        <f>FIND("Patent #",A286)+LEN("Patent #")</f>
        <v>#VALUE!</v>
      </c>
      <c r="O286" s="4" t="e">
        <f>FIND("Filing or 371 (c) date",A286)</f>
        <v>#VALUE!</v>
      </c>
      <c r="P286" s="4" t="e">
        <f>MID(A286,N286,O286-N286)</f>
        <v>#VALUE!</v>
      </c>
      <c r="Q286" s="4" t="e">
        <f t="shared" si="67"/>
        <v>#VALUE!</v>
      </c>
      <c r="R286" s="4" t="e">
        <f>CLEAN(SUBSTITUTE(MID(P286,1,FIND("open",P286)-1)," ",""))</f>
        <v>#VALUE!</v>
      </c>
      <c r="S286" s="4" t="e">
        <f>FIND("open_in_new",P286)+LEN("open_in_new")</f>
        <v>#VALUE!</v>
      </c>
      <c r="T286" s="4" t="e">
        <f>FIND("-",P286,S286)</f>
        <v>#VALUE!</v>
      </c>
      <c r="U286" s="4" t="e">
        <f>CLEAN(SUBSTITUTE(MID(P286,S286,T286-S286)," ",""))</f>
        <v>#VALUE!</v>
      </c>
      <c r="V286" s="4" t="e">
        <f>RIGHT(CLEAN(SUBSTITUTE(P286," ","")),10)</f>
        <v>#VALUE!</v>
      </c>
      <c r="W286" s="4" t="e">
        <f>FIND("Status",A286,K286)+LEN("Status")</f>
        <v>#VALUE!</v>
      </c>
      <c r="X286" s="4" t="e">
        <f>FIND("Application Data 
Documents &amp; Transactions",A286)</f>
        <v>#VALUE!</v>
      </c>
      <c r="Y286" s="4" t="e">
        <f>MID(A286,W286,(X286-11)-W286)</f>
        <v>#VALUE!</v>
      </c>
      <c r="Z286" s="4" t="e">
        <f t="shared" si="64"/>
        <v>#VALUE!</v>
      </c>
      <c r="AA286" s="4" t="e">
        <f>FIND("Earliest publication #",A286)+LEN("Earliest publication #
")</f>
        <v>#VALUE!</v>
      </c>
      <c r="AB286" s="4" t="e">
        <f>FIND("Earliest publication date",A286,AA286)</f>
        <v>#VALUE!</v>
      </c>
      <c r="AC286" s="4" t="e">
        <f>CLEAN(TRIM(MID(A286,AA286,AB286-AA286)))</f>
        <v>#VALUE!</v>
      </c>
      <c r="AD286" s="4" t="e">
        <f t="shared" si="65"/>
        <v>#VALUE!</v>
      </c>
      <c r="AE286" s="4" t="e">
        <f>FIND("Earliest publication date",A286,AA286)+LEN("Earliest publication date")</f>
        <v>#VALUE!</v>
      </c>
      <c r="AF286" s="4" t="e">
        <f>FIND("Assignee for publication",A286)</f>
        <v>#VALUE!</v>
      </c>
      <c r="AG286" s="4" t="e">
        <f>CLEAN(SUBSTITUTE(MID(A286,AE286,AF286-AE286)," ",""))</f>
        <v>#VALUE!</v>
      </c>
      <c r="AH286" s="4" t="e">
        <f>FIND("Entity status",A286)+LEN("Entity status")</f>
        <v>#VALUE!</v>
      </c>
      <c r="AI286" s="4" t="e">
        <f>FIND("Earliest publication #",A286,AH286)</f>
        <v>#VALUE!</v>
      </c>
      <c r="AJ286" s="4" t="e">
        <f>CLEAN(TRIM(MID(A286,AH286,AI286-AH286)))</f>
        <v>#VALUE!</v>
      </c>
      <c r="AK286" s="4" t="e">
        <f>FIND("Applicants",A286)+LEN("Applicants")</f>
        <v>#VALUE!</v>
      </c>
      <c r="AL286" s="4" t="e">
        <f>FIND("United States Patent and Trademark Office 
United States Patent and Trademark Office 
 Browse By Topic",A286,AK286)</f>
        <v>#VALUE!</v>
      </c>
      <c r="AM286" s="4" t="e">
        <f>TRIM(CLEAN(MID(A286,AK286,AL286-AK286)))</f>
        <v>#VALUE!</v>
      </c>
      <c r="AN286" s="4" t="e">
        <f>FIND("Assignee for publication",A286)+LEN("Assignee for publication")</f>
        <v>#VALUE!</v>
      </c>
      <c r="AO286" s="4" t="e">
        <f>FIND("Confirmation #",A286,AN286)</f>
        <v>#VALUE!</v>
      </c>
      <c r="AP286" s="4" t="e">
        <f>MID(A286,AN286,AO286-AN286)</f>
        <v>#VALUE!</v>
      </c>
      <c r="AQ286" s="4" t="e">
        <f>FIND("Inventors",A286)+LEN("Inventors")</f>
        <v>#VALUE!</v>
      </c>
      <c r="AR286" s="4" t="e">
        <f>FIND("Applicants",A286,AQ286)</f>
        <v>#VALUE!</v>
      </c>
      <c r="AS286" s="4" t="e">
        <f>FIND("Show all inventors",A286)</f>
        <v>#VALUE!</v>
      </c>
      <c r="AT286" s="4" t="str">
        <f>IFERROR(MID(A286,AS286,24),"")</f>
        <v/>
      </c>
      <c r="AU286" s="7" t="e">
        <f>CLEAN(TRIM(MID(A286,AQ286,AR286-AQ286)))</f>
        <v>#VALUE!</v>
      </c>
      <c r="BJ286" s="4">
        <f t="shared" si="68"/>
        <v>0</v>
      </c>
      <c r="BK286" s="4" t="str">
        <f t="shared" si="69"/>
        <v/>
      </c>
      <c r="BL286" s="4" t="e">
        <f t="shared" si="70"/>
        <v>#VALUE!</v>
      </c>
      <c r="BM286" s="4" t="e">
        <f t="shared" si="71"/>
        <v>#VALUE!</v>
      </c>
      <c r="BN286" s="7" t="e">
        <f t="shared" si="72"/>
        <v>#VALUE!</v>
      </c>
      <c r="BO286" s="4" t="e">
        <f t="shared" si="73"/>
        <v>#VALUE!</v>
      </c>
      <c r="BP286" s="4" t="e">
        <f t="shared" si="74"/>
        <v>#VALUE!</v>
      </c>
      <c r="BQ286" s="7" t="e">
        <f t="shared" si="75"/>
        <v>#VALUE!</v>
      </c>
    </row>
    <row r="287" spans="1:69" ht="15" customHeight="1" x14ac:dyDescent="0.3">
      <c r="A287" s="5"/>
      <c r="B287" s="5"/>
      <c r="C287" s="5"/>
      <c r="D287" s="5"/>
      <c r="F287" s="6" t="s">
        <v>17</v>
      </c>
      <c r="G287" s="4" t="e">
        <f t="shared" si="76"/>
        <v>#VALUE!</v>
      </c>
      <c r="H287" s="4" t="e">
        <f t="shared" si="77"/>
        <v>#VALUE!</v>
      </c>
      <c r="I287" s="4" t="str">
        <f t="shared" si="66"/>
        <v/>
      </c>
      <c r="J287" s="4" t="e">
        <f>CLEAN(SUBSTITUTE(MID(A287,G287,H287-G287)," ",""))</f>
        <v>#VALUE!</v>
      </c>
      <c r="K287" s="4" t="e">
        <f>FIND("Filing or 371 (c) date",A287)+LEN("Filing or 371 (c) date")</f>
        <v>#VALUE!</v>
      </c>
      <c r="L287" s="4" t="e">
        <f>FIND("Status",A287,K287)</f>
        <v>#VALUE!</v>
      </c>
      <c r="M287" s="4" t="e">
        <f>TRIM(CLEAN(MID(A287,K287,L287-K287)))</f>
        <v>#VALUE!</v>
      </c>
      <c r="N287" s="4" t="e">
        <f>FIND("Patent #",A287)+LEN("Patent #")</f>
        <v>#VALUE!</v>
      </c>
      <c r="O287" s="4" t="e">
        <f>FIND("Filing or 371 (c) date",A287)</f>
        <v>#VALUE!</v>
      </c>
      <c r="P287" s="4" t="e">
        <f>MID(A287,N287,O287-N287)</f>
        <v>#VALUE!</v>
      </c>
      <c r="Q287" s="4" t="e">
        <f t="shared" si="67"/>
        <v>#VALUE!</v>
      </c>
      <c r="R287" s="4" t="e">
        <f>CLEAN(SUBSTITUTE(MID(P287,1,FIND("open",P287)-1)," ",""))</f>
        <v>#VALUE!</v>
      </c>
      <c r="S287" s="4" t="e">
        <f>FIND("open_in_new",P287)+LEN("open_in_new")</f>
        <v>#VALUE!</v>
      </c>
      <c r="T287" s="4" t="e">
        <f>FIND("-",P287,S287)</f>
        <v>#VALUE!</v>
      </c>
      <c r="U287" s="4" t="e">
        <f>CLEAN(SUBSTITUTE(MID(P287,S287,T287-S287)," ",""))</f>
        <v>#VALUE!</v>
      </c>
      <c r="V287" s="4" t="e">
        <f>RIGHT(CLEAN(SUBSTITUTE(P287," ","")),10)</f>
        <v>#VALUE!</v>
      </c>
      <c r="W287" s="4" t="e">
        <f>FIND("Status",A287,K287)+LEN("Status")</f>
        <v>#VALUE!</v>
      </c>
      <c r="X287" s="4" t="e">
        <f>FIND("Application Data 
Documents &amp; Transactions",A287)</f>
        <v>#VALUE!</v>
      </c>
      <c r="Y287" s="4" t="e">
        <f>MID(A287,W287,(X287-11)-W287)</f>
        <v>#VALUE!</v>
      </c>
      <c r="Z287" s="4" t="e">
        <f t="shared" si="64"/>
        <v>#VALUE!</v>
      </c>
      <c r="AA287" s="4" t="e">
        <f>FIND("Earliest publication #",A287)+LEN("Earliest publication #
")</f>
        <v>#VALUE!</v>
      </c>
      <c r="AB287" s="4" t="e">
        <f>FIND("Earliest publication date",A287,AA287)</f>
        <v>#VALUE!</v>
      </c>
      <c r="AC287" s="4" t="e">
        <f>CLEAN(TRIM(MID(A287,AA287,AB287-AA287)))</f>
        <v>#VALUE!</v>
      </c>
      <c r="AD287" s="4" t="e">
        <f t="shared" si="65"/>
        <v>#VALUE!</v>
      </c>
      <c r="AE287" s="4" t="e">
        <f>FIND("Earliest publication date",A287,AA287)+LEN("Earliest publication date")</f>
        <v>#VALUE!</v>
      </c>
      <c r="AF287" s="4" t="e">
        <f>FIND("Assignee for publication",A287)</f>
        <v>#VALUE!</v>
      </c>
      <c r="AG287" s="4" t="e">
        <f>CLEAN(SUBSTITUTE(MID(A287,AE287,AF287-AE287)," ",""))</f>
        <v>#VALUE!</v>
      </c>
      <c r="AH287" s="4" t="e">
        <f>FIND("Entity status",A287)+LEN("Entity status")</f>
        <v>#VALUE!</v>
      </c>
      <c r="AI287" s="4" t="e">
        <f>FIND("Earliest publication #",A287,AH287)</f>
        <v>#VALUE!</v>
      </c>
      <c r="AJ287" s="4" t="e">
        <f>CLEAN(TRIM(MID(A287,AH287,AI287-AH287)))</f>
        <v>#VALUE!</v>
      </c>
      <c r="AK287" s="4" t="e">
        <f>FIND("Applicants",A287)+LEN("Applicants")</f>
        <v>#VALUE!</v>
      </c>
      <c r="AL287" s="4" t="e">
        <f>FIND("United States Patent and Trademark Office 
United States Patent and Trademark Office 
 Browse By Topic",A287,AK287)</f>
        <v>#VALUE!</v>
      </c>
      <c r="AM287" s="4" t="e">
        <f>TRIM(CLEAN(MID(A287,AK287,AL287-AK287)))</f>
        <v>#VALUE!</v>
      </c>
      <c r="AN287" s="4" t="e">
        <f>FIND("Assignee for publication",A287)+LEN("Assignee for publication")</f>
        <v>#VALUE!</v>
      </c>
      <c r="AO287" s="4" t="e">
        <f>FIND("Confirmation #",A287,AN287)</f>
        <v>#VALUE!</v>
      </c>
      <c r="AP287" s="4" t="e">
        <f>MID(A287,AN287,AO287-AN287)</f>
        <v>#VALUE!</v>
      </c>
      <c r="AQ287" s="4" t="e">
        <f>FIND("Inventors",A287)+LEN("Inventors")</f>
        <v>#VALUE!</v>
      </c>
      <c r="AR287" s="4" t="e">
        <f>FIND("Applicants",A287,AQ287)</f>
        <v>#VALUE!</v>
      </c>
      <c r="AS287" s="4" t="e">
        <f>FIND("Show all inventors",A287)</f>
        <v>#VALUE!</v>
      </c>
      <c r="AT287" s="4" t="str">
        <f>IFERROR(MID(A287,AS287,24),"")</f>
        <v/>
      </c>
      <c r="AU287" s="7" t="e">
        <f>CLEAN(TRIM(MID(A287,AQ287,AR287-AQ287)))</f>
        <v>#VALUE!</v>
      </c>
      <c r="BJ287" s="4">
        <f t="shared" si="68"/>
        <v>0</v>
      </c>
      <c r="BK287" s="4" t="str">
        <f t="shared" si="69"/>
        <v/>
      </c>
      <c r="BL287" s="4" t="e">
        <f t="shared" si="70"/>
        <v>#VALUE!</v>
      </c>
      <c r="BM287" s="4" t="e">
        <f t="shared" si="71"/>
        <v>#VALUE!</v>
      </c>
      <c r="BN287" s="7" t="e">
        <f t="shared" si="72"/>
        <v>#VALUE!</v>
      </c>
      <c r="BO287" s="4" t="e">
        <f t="shared" si="73"/>
        <v>#VALUE!</v>
      </c>
      <c r="BP287" s="4" t="e">
        <f t="shared" si="74"/>
        <v>#VALUE!</v>
      </c>
      <c r="BQ287" s="7" t="e">
        <f t="shared" si="75"/>
        <v>#VALUE!</v>
      </c>
    </row>
    <row r="288" spans="1:69" ht="15" customHeight="1" x14ac:dyDescent="0.3">
      <c r="A288" s="5"/>
      <c r="B288" s="5"/>
      <c r="C288" s="5"/>
      <c r="D288" s="5"/>
      <c r="F288" s="6" t="s">
        <v>17</v>
      </c>
      <c r="G288" s="4" t="e">
        <f t="shared" si="76"/>
        <v>#VALUE!</v>
      </c>
      <c r="H288" s="4" t="e">
        <f t="shared" si="77"/>
        <v>#VALUE!</v>
      </c>
      <c r="I288" s="4" t="str">
        <f t="shared" si="66"/>
        <v/>
      </c>
      <c r="J288" s="4" t="e">
        <f>CLEAN(SUBSTITUTE(MID(A288,G288,H288-G288)," ",""))</f>
        <v>#VALUE!</v>
      </c>
      <c r="K288" s="4" t="e">
        <f>FIND("Filing or 371 (c) date",A288)+LEN("Filing or 371 (c) date")</f>
        <v>#VALUE!</v>
      </c>
      <c r="L288" s="4" t="e">
        <f>FIND("Status",A288,K288)</f>
        <v>#VALUE!</v>
      </c>
      <c r="M288" s="4" t="e">
        <f>TRIM(CLEAN(MID(A288,K288,L288-K288)))</f>
        <v>#VALUE!</v>
      </c>
      <c r="N288" s="4" t="e">
        <f>FIND("Patent #",A288)+LEN("Patent #")</f>
        <v>#VALUE!</v>
      </c>
      <c r="O288" s="4" t="e">
        <f>FIND("Filing or 371 (c) date",A288)</f>
        <v>#VALUE!</v>
      </c>
      <c r="P288" s="4" t="e">
        <f>MID(A288,N288,O288-N288)</f>
        <v>#VALUE!</v>
      </c>
      <c r="Q288" s="4" t="e">
        <f t="shared" si="67"/>
        <v>#VALUE!</v>
      </c>
      <c r="R288" s="4" t="e">
        <f>CLEAN(SUBSTITUTE(MID(P288,1,FIND("open",P288)-1)," ",""))</f>
        <v>#VALUE!</v>
      </c>
      <c r="S288" s="4" t="e">
        <f>FIND("open_in_new",P288)+LEN("open_in_new")</f>
        <v>#VALUE!</v>
      </c>
      <c r="T288" s="4" t="e">
        <f>FIND("-",P288,S288)</f>
        <v>#VALUE!</v>
      </c>
      <c r="U288" s="4" t="e">
        <f>CLEAN(SUBSTITUTE(MID(P288,S288,T288-S288)," ",""))</f>
        <v>#VALUE!</v>
      </c>
      <c r="V288" s="4" t="e">
        <f>RIGHT(CLEAN(SUBSTITUTE(P288," ","")),10)</f>
        <v>#VALUE!</v>
      </c>
      <c r="W288" s="4" t="e">
        <f>FIND("Status",A288,K288)+LEN("Status")</f>
        <v>#VALUE!</v>
      </c>
      <c r="X288" s="4" t="e">
        <f>FIND("Application Data 
Documents &amp; Transactions",A288)</f>
        <v>#VALUE!</v>
      </c>
      <c r="Y288" s="4" t="e">
        <f>MID(A288,W288,(X288-11)-W288)</f>
        <v>#VALUE!</v>
      </c>
      <c r="Z288" s="4" t="e">
        <f t="shared" si="64"/>
        <v>#VALUE!</v>
      </c>
      <c r="AA288" s="4" t="e">
        <f>FIND("Earliest publication #",A288)+LEN("Earliest publication #
")</f>
        <v>#VALUE!</v>
      </c>
      <c r="AB288" s="4" t="e">
        <f>FIND("Earliest publication date",A288,AA288)</f>
        <v>#VALUE!</v>
      </c>
      <c r="AC288" s="4" t="e">
        <f>CLEAN(TRIM(MID(A288,AA288,AB288-AA288)))</f>
        <v>#VALUE!</v>
      </c>
      <c r="AD288" s="4" t="e">
        <f t="shared" si="65"/>
        <v>#VALUE!</v>
      </c>
      <c r="AE288" s="4" t="e">
        <f>FIND("Earliest publication date",A288,AA288)+LEN("Earliest publication date")</f>
        <v>#VALUE!</v>
      </c>
      <c r="AF288" s="4" t="e">
        <f>FIND("Assignee for publication",A288)</f>
        <v>#VALUE!</v>
      </c>
      <c r="AG288" s="4" t="e">
        <f>CLEAN(SUBSTITUTE(MID(A288,AE288,AF288-AE288)," ",""))</f>
        <v>#VALUE!</v>
      </c>
      <c r="AH288" s="4" t="e">
        <f>FIND("Entity status",A288)+LEN("Entity status")</f>
        <v>#VALUE!</v>
      </c>
      <c r="AI288" s="4" t="e">
        <f>FIND("Earliest publication #",A288,AH288)</f>
        <v>#VALUE!</v>
      </c>
      <c r="AJ288" s="4" t="e">
        <f>CLEAN(TRIM(MID(A288,AH288,AI288-AH288)))</f>
        <v>#VALUE!</v>
      </c>
      <c r="AK288" s="4" t="e">
        <f>FIND("Applicants",A288)+LEN("Applicants")</f>
        <v>#VALUE!</v>
      </c>
      <c r="AL288" s="4" t="e">
        <f>FIND("United States Patent and Trademark Office 
United States Patent and Trademark Office 
 Browse By Topic",A288,AK288)</f>
        <v>#VALUE!</v>
      </c>
      <c r="AM288" s="4" t="e">
        <f>TRIM(CLEAN(MID(A288,AK288,AL288-AK288)))</f>
        <v>#VALUE!</v>
      </c>
      <c r="AN288" s="4" t="e">
        <f>FIND("Assignee for publication",A288)+LEN("Assignee for publication")</f>
        <v>#VALUE!</v>
      </c>
      <c r="AO288" s="4" t="e">
        <f>FIND("Confirmation #",A288,AN288)</f>
        <v>#VALUE!</v>
      </c>
      <c r="AP288" s="4" t="e">
        <f>MID(A288,AN288,AO288-AN288)</f>
        <v>#VALUE!</v>
      </c>
      <c r="AQ288" s="4" t="e">
        <f>FIND("Inventors",A288)+LEN("Inventors")</f>
        <v>#VALUE!</v>
      </c>
      <c r="AR288" s="4" t="e">
        <f>FIND("Applicants",A288,AQ288)</f>
        <v>#VALUE!</v>
      </c>
      <c r="AS288" s="4" t="e">
        <f>FIND("Show all inventors",A288)</f>
        <v>#VALUE!</v>
      </c>
      <c r="AT288" s="4" t="str">
        <f>IFERROR(MID(A288,AS288,24),"")</f>
        <v/>
      </c>
      <c r="AU288" s="7" t="e">
        <f>CLEAN(TRIM(MID(A288,AQ288,AR288-AQ288)))</f>
        <v>#VALUE!</v>
      </c>
      <c r="BJ288" s="4">
        <f t="shared" si="68"/>
        <v>0</v>
      </c>
      <c r="BK288" s="4" t="str">
        <f t="shared" si="69"/>
        <v/>
      </c>
      <c r="BL288" s="4" t="e">
        <f t="shared" si="70"/>
        <v>#VALUE!</v>
      </c>
      <c r="BM288" s="4" t="e">
        <f t="shared" si="71"/>
        <v>#VALUE!</v>
      </c>
      <c r="BN288" s="7" t="e">
        <f t="shared" si="72"/>
        <v>#VALUE!</v>
      </c>
      <c r="BO288" s="4" t="e">
        <f t="shared" si="73"/>
        <v>#VALUE!</v>
      </c>
      <c r="BP288" s="4" t="e">
        <f t="shared" si="74"/>
        <v>#VALUE!</v>
      </c>
      <c r="BQ288" s="7" t="e">
        <f t="shared" si="75"/>
        <v>#VALUE!</v>
      </c>
    </row>
    <row r="289" spans="1:69" ht="15" customHeight="1" x14ac:dyDescent="0.3">
      <c r="A289" s="5"/>
      <c r="B289" s="5"/>
      <c r="C289" s="5"/>
      <c r="D289" s="5"/>
      <c r="F289" s="6" t="s">
        <v>17</v>
      </c>
      <c r="G289" s="4" t="e">
        <f t="shared" si="76"/>
        <v>#VALUE!</v>
      </c>
      <c r="H289" s="4" t="e">
        <f t="shared" si="77"/>
        <v>#VALUE!</v>
      </c>
      <c r="I289" s="4" t="str">
        <f t="shared" si="66"/>
        <v/>
      </c>
      <c r="J289" s="4" t="e">
        <f>CLEAN(SUBSTITUTE(MID(A289,G289,H289-G289)," ",""))</f>
        <v>#VALUE!</v>
      </c>
      <c r="K289" s="4" t="e">
        <f>FIND("Filing or 371 (c) date",A289)+LEN("Filing or 371 (c) date")</f>
        <v>#VALUE!</v>
      </c>
      <c r="L289" s="4" t="e">
        <f>FIND("Status",A289,K289)</f>
        <v>#VALUE!</v>
      </c>
      <c r="M289" s="4" t="e">
        <f>TRIM(CLEAN(MID(A289,K289,L289-K289)))</f>
        <v>#VALUE!</v>
      </c>
      <c r="N289" s="4" t="e">
        <f>FIND("Patent #",A289)+LEN("Patent #")</f>
        <v>#VALUE!</v>
      </c>
      <c r="O289" s="4" t="e">
        <f>FIND("Filing or 371 (c) date",A289)</f>
        <v>#VALUE!</v>
      </c>
      <c r="P289" s="4" t="e">
        <f>MID(A289,N289,O289-N289)</f>
        <v>#VALUE!</v>
      </c>
      <c r="Q289" s="4" t="e">
        <f t="shared" si="67"/>
        <v>#VALUE!</v>
      </c>
      <c r="R289" s="4" t="e">
        <f>CLEAN(SUBSTITUTE(MID(P289,1,FIND("open",P289)-1)," ",""))</f>
        <v>#VALUE!</v>
      </c>
      <c r="S289" s="4" t="e">
        <f>FIND("open_in_new",P289)+LEN("open_in_new")</f>
        <v>#VALUE!</v>
      </c>
      <c r="T289" s="4" t="e">
        <f>FIND("-",P289,S289)</f>
        <v>#VALUE!</v>
      </c>
      <c r="U289" s="4" t="e">
        <f>CLEAN(SUBSTITUTE(MID(P289,S289,T289-S289)," ",""))</f>
        <v>#VALUE!</v>
      </c>
      <c r="V289" s="4" t="e">
        <f>RIGHT(CLEAN(SUBSTITUTE(P289," ","")),10)</f>
        <v>#VALUE!</v>
      </c>
      <c r="W289" s="4" t="e">
        <f>FIND("Status",A289,K289)+LEN("Status")</f>
        <v>#VALUE!</v>
      </c>
      <c r="X289" s="4" t="e">
        <f>FIND("Application Data 
Documents &amp; Transactions",A289)</f>
        <v>#VALUE!</v>
      </c>
      <c r="Y289" s="4" t="e">
        <f>MID(A289,W289,(X289-11)-W289)</f>
        <v>#VALUE!</v>
      </c>
      <c r="Z289" s="4" t="e">
        <f t="shared" si="64"/>
        <v>#VALUE!</v>
      </c>
      <c r="AA289" s="4" t="e">
        <f>FIND("Earliest publication #",A289)+LEN("Earliest publication #
")</f>
        <v>#VALUE!</v>
      </c>
      <c r="AB289" s="4" t="e">
        <f>FIND("Earliest publication date",A289,AA289)</f>
        <v>#VALUE!</v>
      </c>
      <c r="AC289" s="4" t="e">
        <f>CLEAN(TRIM(MID(A289,AA289,AB289-AA289)))</f>
        <v>#VALUE!</v>
      </c>
      <c r="AD289" s="4" t="e">
        <f t="shared" si="65"/>
        <v>#VALUE!</v>
      </c>
      <c r="AE289" s="4" t="e">
        <f>FIND("Earliest publication date",A289,AA289)+LEN("Earliest publication date")</f>
        <v>#VALUE!</v>
      </c>
      <c r="AF289" s="4" t="e">
        <f>FIND("Assignee for publication",A289)</f>
        <v>#VALUE!</v>
      </c>
      <c r="AG289" s="4" t="e">
        <f>CLEAN(SUBSTITUTE(MID(A289,AE289,AF289-AE289)," ",""))</f>
        <v>#VALUE!</v>
      </c>
      <c r="AH289" s="4" t="e">
        <f>FIND("Entity status",A289)+LEN("Entity status")</f>
        <v>#VALUE!</v>
      </c>
      <c r="AI289" s="4" t="e">
        <f>FIND("Earliest publication #",A289,AH289)</f>
        <v>#VALUE!</v>
      </c>
      <c r="AJ289" s="4" t="e">
        <f>CLEAN(TRIM(MID(A289,AH289,AI289-AH289)))</f>
        <v>#VALUE!</v>
      </c>
      <c r="AK289" s="4" t="e">
        <f>FIND("Applicants",A289)+LEN("Applicants")</f>
        <v>#VALUE!</v>
      </c>
      <c r="AL289" s="4" t="e">
        <f>FIND("United States Patent and Trademark Office 
United States Patent and Trademark Office 
 Browse By Topic",A289,AK289)</f>
        <v>#VALUE!</v>
      </c>
      <c r="AM289" s="4" t="e">
        <f>TRIM(CLEAN(MID(A289,AK289,AL289-AK289)))</f>
        <v>#VALUE!</v>
      </c>
      <c r="AN289" s="4" t="e">
        <f>FIND("Assignee for publication",A289)+LEN("Assignee for publication")</f>
        <v>#VALUE!</v>
      </c>
      <c r="AO289" s="4" t="e">
        <f>FIND("Confirmation #",A289,AN289)</f>
        <v>#VALUE!</v>
      </c>
      <c r="AP289" s="4" t="e">
        <f>MID(A289,AN289,AO289-AN289)</f>
        <v>#VALUE!</v>
      </c>
      <c r="AQ289" s="4" t="e">
        <f>FIND("Inventors",A289)+LEN("Inventors")</f>
        <v>#VALUE!</v>
      </c>
      <c r="AR289" s="4" t="e">
        <f>FIND("Applicants",A289,AQ289)</f>
        <v>#VALUE!</v>
      </c>
      <c r="AS289" s="4" t="e">
        <f>FIND("Show all inventors",A289)</f>
        <v>#VALUE!</v>
      </c>
      <c r="AT289" s="4" t="str">
        <f>IFERROR(MID(A289,AS289,24),"")</f>
        <v/>
      </c>
      <c r="AU289" s="7" t="e">
        <f>CLEAN(TRIM(MID(A289,AQ289,AR289-AQ289)))</f>
        <v>#VALUE!</v>
      </c>
      <c r="BJ289" s="4">
        <f t="shared" si="68"/>
        <v>0</v>
      </c>
      <c r="BK289" s="4" t="str">
        <f t="shared" si="69"/>
        <v/>
      </c>
      <c r="BL289" s="4" t="e">
        <f t="shared" si="70"/>
        <v>#VALUE!</v>
      </c>
      <c r="BM289" s="4" t="e">
        <f t="shared" si="71"/>
        <v>#VALUE!</v>
      </c>
      <c r="BN289" s="7" t="e">
        <f t="shared" si="72"/>
        <v>#VALUE!</v>
      </c>
      <c r="BO289" s="4" t="e">
        <f t="shared" si="73"/>
        <v>#VALUE!</v>
      </c>
      <c r="BP289" s="4" t="e">
        <f t="shared" si="74"/>
        <v>#VALUE!</v>
      </c>
      <c r="BQ289" s="7" t="e">
        <f t="shared" si="75"/>
        <v>#VALUE!</v>
      </c>
    </row>
    <row r="290" spans="1:69" ht="15" customHeight="1" x14ac:dyDescent="0.3">
      <c r="A290" s="5"/>
      <c r="B290" s="5"/>
      <c r="C290" s="5"/>
      <c r="D290" s="5"/>
      <c r="F290" s="6" t="s">
        <v>17</v>
      </c>
      <c r="G290" s="4" t="e">
        <f t="shared" si="76"/>
        <v>#VALUE!</v>
      </c>
      <c r="H290" s="4" t="e">
        <f t="shared" si="77"/>
        <v>#VALUE!</v>
      </c>
      <c r="I290" s="4" t="str">
        <f t="shared" si="66"/>
        <v/>
      </c>
      <c r="J290" s="4" t="e">
        <f>CLEAN(SUBSTITUTE(MID(A290,G290,H290-G290)," ",""))</f>
        <v>#VALUE!</v>
      </c>
      <c r="K290" s="4" t="e">
        <f>FIND("Filing or 371 (c) date",A290)+LEN("Filing or 371 (c) date")</f>
        <v>#VALUE!</v>
      </c>
      <c r="L290" s="4" t="e">
        <f>FIND("Status",A290,K290)</f>
        <v>#VALUE!</v>
      </c>
      <c r="M290" s="4" t="e">
        <f>TRIM(CLEAN(MID(A290,K290,L290-K290)))</f>
        <v>#VALUE!</v>
      </c>
      <c r="N290" s="4" t="e">
        <f>FIND("Patent #",A290)+LEN("Patent #")</f>
        <v>#VALUE!</v>
      </c>
      <c r="O290" s="4" t="e">
        <f>FIND("Filing or 371 (c) date",A290)</f>
        <v>#VALUE!</v>
      </c>
      <c r="P290" s="4" t="e">
        <f>MID(A290,N290,O290-N290)</f>
        <v>#VALUE!</v>
      </c>
      <c r="Q290" s="4" t="e">
        <f t="shared" si="67"/>
        <v>#VALUE!</v>
      </c>
      <c r="R290" s="4" t="e">
        <f>CLEAN(SUBSTITUTE(MID(P290,1,FIND("open",P290)-1)," ",""))</f>
        <v>#VALUE!</v>
      </c>
      <c r="S290" s="4" t="e">
        <f>FIND("open_in_new",P290)+LEN("open_in_new")</f>
        <v>#VALUE!</v>
      </c>
      <c r="T290" s="4" t="e">
        <f>FIND("-",P290,S290)</f>
        <v>#VALUE!</v>
      </c>
      <c r="U290" s="4" t="e">
        <f>CLEAN(SUBSTITUTE(MID(P290,S290,T290-S290)," ",""))</f>
        <v>#VALUE!</v>
      </c>
      <c r="V290" s="4" t="e">
        <f>RIGHT(CLEAN(SUBSTITUTE(P290," ","")),10)</f>
        <v>#VALUE!</v>
      </c>
      <c r="W290" s="4" t="e">
        <f>FIND("Status",A290,K290)+LEN("Status")</f>
        <v>#VALUE!</v>
      </c>
      <c r="X290" s="4" t="e">
        <f>FIND("Application Data 
Documents &amp; Transactions",A290)</f>
        <v>#VALUE!</v>
      </c>
      <c r="Y290" s="4" t="e">
        <f>MID(A290,W290,(X290-11)-W290)</f>
        <v>#VALUE!</v>
      </c>
      <c r="Z290" s="4" t="e">
        <f t="shared" si="64"/>
        <v>#VALUE!</v>
      </c>
      <c r="AA290" s="4" t="e">
        <f>FIND("Earliest publication #",A290)+LEN("Earliest publication #
")</f>
        <v>#VALUE!</v>
      </c>
      <c r="AB290" s="4" t="e">
        <f>FIND("Earliest publication date",A290,AA290)</f>
        <v>#VALUE!</v>
      </c>
      <c r="AC290" s="4" t="e">
        <f>CLEAN(TRIM(MID(A290,AA290,AB290-AA290)))</f>
        <v>#VALUE!</v>
      </c>
      <c r="AD290" s="4" t="e">
        <f t="shared" si="65"/>
        <v>#VALUE!</v>
      </c>
      <c r="AE290" s="4" t="e">
        <f>FIND("Earliest publication date",A290,AA290)+LEN("Earliest publication date")</f>
        <v>#VALUE!</v>
      </c>
      <c r="AF290" s="4" t="e">
        <f>FIND("Assignee for publication",A290)</f>
        <v>#VALUE!</v>
      </c>
      <c r="AG290" s="4" t="e">
        <f>CLEAN(SUBSTITUTE(MID(A290,AE290,AF290-AE290)," ",""))</f>
        <v>#VALUE!</v>
      </c>
      <c r="AH290" s="4" t="e">
        <f>FIND("Entity status",A290)+LEN("Entity status")</f>
        <v>#VALUE!</v>
      </c>
      <c r="AI290" s="4" t="e">
        <f>FIND("Earliest publication #",A290,AH290)</f>
        <v>#VALUE!</v>
      </c>
      <c r="AJ290" s="4" t="e">
        <f>CLEAN(TRIM(MID(A290,AH290,AI290-AH290)))</f>
        <v>#VALUE!</v>
      </c>
      <c r="AK290" s="4" t="e">
        <f>FIND("Applicants",A290)+LEN("Applicants")</f>
        <v>#VALUE!</v>
      </c>
      <c r="AL290" s="4" t="e">
        <f>FIND("United States Patent and Trademark Office 
United States Patent and Trademark Office 
 Browse By Topic",A290,AK290)</f>
        <v>#VALUE!</v>
      </c>
      <c r="AM290" s="4" t="e">
        <f>TRIM(CLEAN(MID(A290,AK290,AL290-AK290)))</f>
        <v>#VALUE!</v>
      </c>
      <c r="AN290" s="4" t="e">
        <f>FIND("Assignee for publication",A290)+LEN("Assignee for publication")</f>
        <v>#VALUE!</v>
      </c>
      <c r="AO290" s="4" t="e">
        <f>FIND("Confirmation #",A290,AN290)</f>
        <v>#VALUE!</v>
      </c>
      <c r="AP290" s="4" t="e">
        <f>MID(A290,AN290,AO290-AN290)</f>
        <v>#VALUE!</v>
      </c>
      <c r="AQ290" s="4" t="e">
        <f>FIND("Inventors",A290)+LEN("Inventors")</f>
        <v>#VALUE!</v>
      </c>
      <c r="AR290" s="4" t="e">
        <f>FIND("Applicants",A290,AQ290)</f>
        <v>#VALUE!</v>
      </c>
      <c r="AS290" s="4" t="e">
        <f>FIND("Show all inventors",A290)</f>
        <v>#VALUE!</v>
      </c>
      <c r="AT290" s="4" t="str">
        <f>IFERROR(MID(A290,AS290,24),"")</f>
        <v/>
      </c>
      <c r="AU290" s="7" t="e">
        <f>CLEAN(TRIM(MID(A290,AQ290,AR290-AQ290)))</f>
        <v>#VALUE!</v>
      </c>
      <c r="BJ290" s="4">
        <f t="shared" si="68"/>
        <v>0</v>
      </c>
      <c r="BK290" s="4" t="str">
        <f t="shared" si="69"/>
        <v/>
      </c>
      <c r="BL290" s="4" t="e">
        <f t="shared" si="70"/>
        <v>#VALUE!</v>
      </c>
      <c r="BM290" s="4" t="e">
        <f t="shared" si="71"/>
        <v>#VALUE!</v>
      </c>
      <c r="BN290" s="7" t="e">
        <f t="shared" si="72"/>
        <v>#VALUE!</v>
      </c>
      <c r="BO290" s="4" t="e">
        <f t="shared" si="73"/>
        <v>#VALUE!</v>
      </c>
      <c r="BP290" s="4" t="e">
        <f t="shared" si="74"/>
        <v>#VALUE!</v>
      </c>
      <c r="BQ290" s="7" t="e">
        <f t="shared" si="75"/>
        <v>#VALUE!</v>
      </c>
    </row>
    <row r="291" spans="1:69" ht="15" customHeight="1" x14ac:dyDescent="0.3">
      <c r="A291" s="5"/>
      <c r="B291" s="5"/>
      <c r="C291" s="5"/>
      <c r="D291" s="5"/>
      <c r="F291" s="6" t="s">
        <v>17</v>
      </c>
      <c r="G291" s="4" t="e">
        <f t="shared" si="76"/>
        <v>#VALUE!</v>
      </c>
      <c r="H291" s="4" t="e">
        <f t="shared" si="77"/>
        <v>#VALUE!</v>
      </c>
      <c r="I291" s="4" t="str">
        <f t="shared" si="66"/>
        <v/>
      </c>
      <c r="J291" s="4" t="e">
        <f>CLEAN(SUBSTITUTE(MID(A291,G291,H291-G291)," ",""))</f>
        <v>#VALUE!</v>
      </c>
      <c r="K291" s="4" t="e">
        <f>FIND("Filing or 371 (c) date",A291)+LEN("Filing or 371 (c) date")</f>
        <v>#VALUE!</v>
      </c>
      <c r="L291" s="4" t="e">
        <f>FIND("Status",A291,K291)</f>
        <v>#VALUE!</v>
      </c>
      <c r="M291" s="4" t="e">
        <f>TRIM(CLEAN(MID(A291,K291,L291-K291)))</f>
        <v>#VALUE!</v>
      </c>
      <c r="N291" s="4" t="e">
        <f>FIND("Patent #",A291)+LEN("Patent #")</f>
        <v>#VALUE!</v>
      </c>
      <c r="O291" s="4" t="e">
        <f>FIND("Filing or 371 (c) date",A291)</f>
        <v>#VALUE!</v>
      </c>
      <c r="P291" s="4" t="e">
        <f>MID(A291,N291,O291-N291)</f>
        <v>#VALUE!</v>
      </c>
      <c r="Q291" s="4" t="e">
        <f t="shared" si="67"/>
        <v>#VALUE!</v>
      </c>
      <c r="R291" s="4" t="e">
        <f>CLEAN(SUBSTITUTE(MID(P291,1,FIND("open",P291)-1)," ",""))</f>
        <v>#VALUE!</v>
      </c>
      <c r="S291" s="4" t="e">
        <f>FIND("open_in_new",P291)+LEN("open_in_new")</f>
        <v>#VALUE!</v>
      </c>
      <c r="T291" s="4" t="e">
        <f>FIND("-",P291,S291)</f>
        <v>#VALUE!</v>
      </c>
      <c r="U291" s="4" t="e">
        <f>CLEAN(SUBSTITUTE(MID(P291,S291,T291-S291)," ",""))</f>
        <v>#VALUE!</v>
      </c>
      <c r="V291" s="4" t="e">
        <f>RIGHT(CLEAN(SUBSTITUTE(P291," ","")),10)</f>
        <v>#VALUE!</v>
      </c>
      <c r="W291" s="4" t="e">
        <f>FIND("Status",A291,K291)+LEN("Status")</f>
        <v>#VALUE!</v>
      </c>
      <c r="X291" s="4" t="e">
        <f>FIND("Application Data 
Documents &amp; Transactions",A291)</f>
        <v>#VALUE!</v>
      </c>
      <c r="Y291" s="4" t="e">
        <f>MID(A291,W291,(X291-11)-W291)</f>
        <v>#VALUE!</v>
      </c>
      <c r="Z291" s="4" t="e">
        <f t="shared" si="64"/>
        <v>#VALUE!</v>
      </c>
      <c r="AA291" s="4" t="e">
        <f>FIND("Earliest publication #",A291)+LEN("Earliest publication #
")</f>
        <v>#VALUE!</v>
      </c>
      <c r="AB291" s="4" t="e">
        <f>FIND("Earliest publication date",A291,AA291)</f>
        <v>#VALUE!</v>
      </c>
      <c r="AC291" s="4" t="e">
        <f>CLEAN(TRIM(MID(A291,AA291,AB291-AA291)))</f>
        <v>#VALUE!</v>
      </c>
      <c r="AD291" s="4" t="e">
        <f t="shared" si="65"/>
        <v>#VALUE!</v>
      </c>
      <c r="AE291" s="4" t="e">
        <f>FIND("Earliest publication date",A291,AA291)+LEN("Earliest publication date")</f>
        <v>#VALUE!</v>
      </c>
      <c r="AF291" s="4" t="e">
        <f>FIND("Assignee for publication",A291)</f>
        <v>#VALUE!</v>
      </c>
      <c r="AG291" s="4" t="e">
        <f>CLEAN(SUBSTITUTE(MID(A291,AE291,AF291-AE291)," ",""))</f>
        <v>#VALUE!</v>
      </c>
      <c r="AH291" s="4" t="e">
        <f>FIND("Entity status",A291)+LEN("Entity status")</f>
        <v>#VALUE!</v>
      </c>
      <c r="AI291" s="4" t="e">
        <f>FIND("Earliest publication #",A291,AH291)</f>
        <v>#VALUE!</v>
      </c>
      <c r="AJ291" s="4" t="e">
        <f>CLEAN(TRIM(MID(A291,AH291,AI291-AH291)))</f>
        <v>#VALUE!</v>
      </c>
      <c r="AK291" s="4" t="e">
        <f>FIND("Applicants",A291)+LEN("Applicants")</f>
        <v>#VALUE!</v>
      </c>
      <c r="AL291" s="4" t="e">
        <f>FIND("United States Patent and Trademark Office 
United States Patent and Trademark Office 
 Browse By Topic",A291,AK291)</f>
        <v>#VALUE!</v>
      </c>
      <c r="AM291" s="4" t="e">
        <f>TRIM(CLEAN(MID(A291,AK291,AL291-AK291)))</f>
        <v>#VALUE!</v>
      </c>
      <c r="AN291" s="4" t="e">
        <f>FIND("Assignee for publication",A291)+LEN("Assignee for publication")</f>
        <v>#VALUE!</v>
      </c>
      <c r="AO291" s="4" t="e">
        <f>FIND("Confirmation #",A291,AN291)</f>
        <v>#VALUE!</v>
      </c>
      <c r="AP291" s="4" t="e">
        <f>MID(A291,AN291,AO291-AN291)</f>
        <v>#VALUE!</v>
      </c>
      <c r="AQ291" s="4" t="e">
        <f>FIND("Inventors",A291)+LEN("Inventors")</f>
        <v>#VALUE!</v>
      </c>
      <c r="AR291" s="4" t="e">
        <f>FIND("Applicants",A291,AQ291)</f>
        <v>#VALUE!</v>
      </c>
      <c r="AS291" s="4" t="e">
        <f>FIND("Show all inventors",A291)</f>
        <v>#VALUE!</v>
      </c>
      <c r="AT291" s="4" t="str">
        <f>IFERROR(MID(A291,AS291,24),"")</f>
        <v/>
      </c>
      <c r="AU291" s="7" t="e">
        <f>CLEAN(TRIM(MID(A291,AQ291,AR291-AQ291)))</f>
        <v>#VALUE!</v>
      </c>
      <c r="BJ291" s="4">
        <f t="shared" si="68"/>
        <v>0</v>
      </c>
      <c r="BK291" s="4" t="str">
        <f t="shared" si="69"/>
        <v/>
      </c>
      <c r="BL291" s="4" t="e">
        <f t="shared" si="70"/>
        <v>#VALUE!</v>
      </c>
      <c r="BM291" s="4" t="e">
        <f t="shared" si="71"/>
        <v>#VALUE!</v>
      </c>
      <c r="BN291" s="7" t="e">
        <f t="shared" si="72"/>
        <v>#VALUE!</v>
      </c>
      <c r="BO291" s="4" t="e">
        <f t="shared" si="73"/>
        <v>#VALUE!</v>
      </c>
      <c r="BP291" s="4" t="e">
        <f t="shared" si="74"/>
        <v>#VALUE!</v>
      </c>
      <c r="BQ291" s="7" t="e">
        <f t="shared" si="75"/>
        <v>#VALUE!</v>
      </c>
    </row>
    <row r="292" spans="1:69" ht="15" customHeight="1" x14ac:dyDescent="0.3">
      <c r="A292" s="5"/>
      <c r="B292" s="5"/>
      <c r="C292" s="5"/>
      <c r="D292" s="5"/>
      <c r="F292" s="6" t="s">
        <v>17</v>
      </c>
      <c r="G292" s="4" t="e">
        <f t="shared" si="76"/>
        <v>#VALUE!</v>
      </c>
      <c r="H292" s="4" t="e">
        <f t="shared" si="77"/>
        <v>#VALUE!</v>
      </c>
      <c r="I292" s="4" t="str">
        <f t="shared" si="66"/>
        <v/>
      </c>
      <c r="J292" s="4" t="e">
        <f>CLEAN(SUBSTITUTE(MID(A292,G292,H292-G292)," ",""))</f>
        <v>#VALUE!</v>
      </c>
      <c r="K292" s="4" t="e">
        <f>FIND("Filing or 371 (c) date",A292)+LEN("Filing or 371 (c) date")</f>
        <v>#VALUE!</v>
      </c>
      <c r="L292" s="4" t="e">
        <f>FIND("Status",A292,K292)</f>
        <v>#VALUE!</v>
      </c>
      <c r="M292" s="4" t="e">
        <f>TRIM(CLEAN(MID(A292,K292,L292-K292)))</f>
        <v>#VALUE!</v>
      </c>
      <c r="N292" s="4" t="e">
        <f>FIND("Patent #",A292)+LEN("Patent #")</f>
        <v>#VALUE!</v>
      </c>
      <c r="O292" s="4" t="e">
        <f>FIND("Filing or 371 (c) date",A292)</f>
        <v>#VALUE!</v>
      </c>
      <c r="P292" s="4" t="e">
        <f>MID(A292,N292,O292-N292)</f>
        <v>#VALUE!</v>
      </c>
      <c r="Q292" s="4" t="e">
        <f t="shared" si="67"/>
        <v>#VALUE!</v>
      </c>
      <c r="R292" s="4" t="e">
        <f>CLEAN(SUBSTITUTE(MID(P292,1,FIND("open",P292)-1)," ",""))</f>
        <v>#VALUE!</v>
      </c>
      <c r="S292" s="4" t="e">
        <f>FIND("open_in_new",P292)+LEN("open_in_new")</f>
        <v>#VALUE!</v>
      </c>
      <c r="T292" s="4" t="e">
        <f>FIND("-",P292,S292)</f>
        <v>#VALUE!</v>
      </c>
      <c r="U292" s="4" t="e">
        <f>CLEAN(SUBSTITUTE(MID(P292,S292,T292-S292)," ",""))</f>
        <v>#VALUE!</v>
      </c>
      <c r="V292" s="4" t="e">
        <f>RIGHT(CLEAN(SUBSTITUTE(P292," ","")),10)</f>
        <v>#VALUE!</v>
      </c>
      <c r="W292" s="4" t="e">
        <f>FIND("Status",A292,K292)+LEN("Status")</f>
        <v>#VALUE!</v>
      </c>
      <c r="X292" s="4" t="e">
        <f>FIND("Application Data 
Documents &amp; Transactions",A292)</f>
        <v>#VALUE!</v>
      </c>
      <c r="Y292" s="4" t="e">
        <f>MID(A292,W292,(X292-11)-W292)</f>
        <v>#VALUE!</v>
      </c>
      <c r="Z292" s="4" t="e">
        <f t="shared" si="64"/>
        <v>#VALUE!</v>
      </c>
      <c r="AA292" s="4" t="e">
        <f>FIND("Earliest publication #",A292)+LEN("Earliest publication #
")</f>
        <v>#VALUE!</v>
      </c>
      <c r="AB292" s="4" t="e">
        <f>FIND("Earliest publication date",A292,AA292)</f>
        <v>#VALUE!</v>
      </c>
      <c r="AC292" s="4" t="e">
        <f>CLEAN(TRIM(MID(A292,AA292,AB292-AA292)))</f>
        <v>#VALUE!</v>
      </c>
      <c r="AD292" s="4" t="e">
        <f t="shared" si="65"/>
        <v>#VALUE!</v>
      </c>
      <c r="AE292" s="4" t="e">
        <f>FIND("Earliest publication date",A292,AA292)+LEN("Earliest publication date")</f>
        <v>#VALUE!</v>
      </c>
      <c r="AF292" s="4" t="e">
        <f>FIND("Assignee for publication",A292)</f>
        <v>#VALUE!</v>
      </c>
      <c r="AG292" s="4" t="e">
        <f>CLEAN(SUBSTITUTE(MID(A292,AE292,AF292-AE292)," ",""))</f>
        <v>#VALUE!</v>
      </c>
      <c r="AH292" s="4" t="e">
        <f>FIND("Entity status",A292)+LEN("Entity status")</f>
        <v>#VALUE!</v>
      </c>
      <c r="AI292" s="4" t="e">
        <f>FIND("Earliest publication #",A292,AH292)</f>
        <v>#VALUE!</v>
      </c>
      <c r="AJ292" s="4" t="e">
        <f>CLEAN(TRIM(MID(A292,AH292,AI292-AH292)))</f>
        <v>#VALUE!</v>
      </c>
      <c r="AK292" s="4" t="e">
        <f>FIND("Applicants",A292)+LEN("Applicants")</f>
        <v>#VALUE!</v>
      </c>
      <c r="AL292" s="4" t="e">
        <f>FIND("United States Patent and Trademark Office 
United States Patent and Trademark Office 
 Browse By Topic",A292,AK292)</f>
        <v>#VALUE!</v>
      </c>
      <c r="AM292" s="4" t="e">
        <f>TRIM(CLEAN(MID(A292,AK292,AL292-AK292)))</f>
        <v>#VALUE!</v>
      </c>
      <c r="AN292" s="4" t="e">
        <f>FIND("Assignee for publication",A292)+LEN("Assignee for publication")</f>
        <v>#VALUE!</v>
      </c>
      <c r="AO292" s="4" t="e">
        <f>FIND("Confirmation #",A292,AN292)</f>
        <v>#VALUE!</v>
      </c>
      <c r="AP292" s="4" t="e">
        <f>MID(A292,AN292,AO292-AN292)</f>
        <v>#VALUE!</v>
      </c>
      <c r="AQ292" s="4" t="e">
        <f>FIND("Inventors",A292)+LEN("Inventors")</f>
        <v>#VALUE!</v>
      </c>
      <c r="AR292" s="4" t="e">
        <f>FIND("Applicants",A292,AQ292)</f>
        <v>#VALUE!</v>
      </c>
      <c r="AS292" s="4" t="e">
        <f>FIND("Show all inventors",A292)</f>
        <v>#VALUE!</v>
      </c>
      <c r="AT292" s="4" t="str">
        <f>IFERROR(MID(A292,AS292,24),"")</f>
        <v/>
      </c>
      <c r="AU292" s="7" t="e">
        <f>CLEAN(TRIM(MID(A292,AQ292,AR292-AQ292)))</f>
        <v>#VALUE!</v>
      </c>
      <c r="BJ292" s="4">
        <f t="shared" si="68"/>
        <v>0</v>
      </c>
      <c r="BK292" s="4" t="str">
        <f t="shared" si="69"/>
        <v/>
      </c>
      <c r="BL292" s="4" t="e">
        <f t="shared" si="70"/>
        <v>#VALUE!</v>
      </c>
      <c r="BM292" s="4" t="e">
        <f t="shared" si="71"/>
        <v>#VALUE!</v>
      </c>
      <c r="BN292" s="7" t="e">
        <f t="shared" si="72"/>
        <v>#VALUE!</v>
      </c>
      <c r="BO292" s="4" t="e">
        <f t="shared" si="73"/>
        <v>#VALUE!</v>
      </c>
      <c r="BP292" s="4" t="e">
        <f t="shared" si="74"/>
        <v>#VALUE!</v>
      </c>
      <c r="BQ292" s="7" t="e">
        <f t="shared" si="75"/>
        <v>#VALUE!</v>
      </c>
    </row>
    <row r="293" spans="1:69" ht="15" customHeight="1" x14ac:dyDescent="0.3">
      <c r="A293" s="5"/>
      <c r="B293" s="5"/>
      <c r="C293" s="5"/>
      <c r="D293" s="5"/>
      <c r="F293" s="6" t="s">
        <v>17</v>
      </c>
      <c r="G293" s="4" t="e">
        <f t="shared" si="76"/>
        <v>#VALUE!</v>
      </c>
      <c r="H293" s="4" t="e">
        <f t="shared" si="77"/>
        <v>#VALUE!</v>
      </c>
      <c r="I293" s="4" t="str">
        <f t="shared" si="66"/>
        <v/>
      </c>
      <c r="J293" s="4" t="e">
        <f>CLEAN(SUBSTITUTE(MID(A293,G293,H293-G293)," ",""))</f>
        <v>#VALUE!</v>
      </c>
      <c r="K293" s="4" t="e">
        <f>FIND("Filing or 371 (c) date",A293)+LEN("Filing or 371 (c) date")</f>
        <v>#VALUE!</v>
      </c>
      <c r="L293" s="4" t="e">
        <f>FIND("Status",A293,K293)</f>
        <v>#VALUE!</v>
      </c>
      <c r="M293" s="4" t="e">
        <f>TRIM(CLEAN(MID(A293,K293,L293-K293)))</f>
        <v>#VALUE!</v>
      </c>
      <c r="N293" s="4" t="e">
        <f>FIND("Patent #",A293)+LEN("Patent #")</f>
        <v>#VALUE!</v>
      </c>
      <c r="O293" s="4" t="e">
        <f>FIND("Filing or 371 (c) date",A293)</f>
        <v>#VALUE!</v>
      </c>
      <c r="P293" s="4" t="e">
        <f>MID(A293,N293,O293-N293)</f>
        <v>#VALUE!</v>
      </c>
      <c r="Q293" s="4" t="e">
        <f t="shared" si="67"/>
        <v>#VALUE!</v>
      </c>
      <c r="R293" s="4" t="e">
        <f>CLEAN(SUBSTITUTE(MID(P293,1,FIND("open",P293)-1)," ",""))</f>
        <v>#VALUE!</v>
      </c>
      <c r="S293" s="4" t="e">
        <f>FIND("open_in_new",P293)+LEN("open_in_new")</f>
        <v>#VALUE!</v>
      </c>
      <c r="T293" s="4" t="e">
        <f>FIND("-",P293,S293)</f>
        <v>#VALUE!</v>
      </c>
      <c r="U293" s="4" t="e">
        <f>CLEAN(SUBSTITUTE(MID(P293,S293,T293-S293)," ",""))</f>
        <v>#VALUE!</v>
      </c>
      <c r="V293" s="4" t="e">
        <f>RIGHT(CLEAN(SUBSTITUTE(P293," ","")),10)</f>
        <v>#VALUE!</v>
      </c>
      <c r="W293" s="4" t="e">
        <f>FIND("Status",A293,K293)+LEN("Status")</f>
        <v>#VALUE!</v>
      </c>
      <c r="X293" s="4" t="e">
        <f>FIND("Application Data 
Documents &amp; Transactions",A293)</f>
        <v>#VALUE!</v>
      </c>
      <c r="Y293" s="4" t="e">
        <f>MID(A293,W293,(X293-11)-W293)</f>
        <v>#VALUE!</v>
      </c>
      <c r="Z293" s="4" t="e">
        <f t="shared" si="64"/>
        <v>#VALUE!</v>
      </c>
      <c r="AA293" s="4" t="e">
        <f>FIND("Earliest publication #",A293)+LEN("Earliest publication #
")</f>
        <v>#VALUE!</v>
      </c>
      <c r="AB293" s="4" t="e">
        <f>FIND("Earliest publication date",A293,AA293)</f>
        <v>#VALUE!</v>
      </c>
      <c r="AC293" s="4" t="e">
        <f>CLEAN(TRIM(MID(A293,AA293,AB293-AA293)))</f>
        <v>#VALUE!</v>
      </c>
      <c r="AD293" s="4" t="e">
        <f t="shared" si="65"/>
        <v>#VALUE!</v>
      </c>
      <c r="AE293" s="4" t="e">
        <f>FIND("Earliest publication date",A293,AA293)+LEN("Earliest publication date")</f>
        <v>#VALUE!</v>
      </c>
      <c r="AF293" s="4" t="e">
        <f>FIND("Assignee for publication",A293)</f>
        <v>#VALUE!</v>
      </c>
      <c r="AG293" s="4" t="e">
        <f>CLEAN(SUBSTITUTE(MID(A293,AE293,AF293-AE293)," ",""))</f>
        <v>#VALUE!</v>
      </c>
      <c r="AH293" s="4" t="e">
        <f>FIND("Entity status",A293)+LEN("Entity status")</f>
        <v>#VALUE!</v>
      </c>
      <c r="AI293" s="4" t="e">
        <f>FIND("Earliest publication #",A293,AH293)</f>
        <v>#VALUE!</v>
      </c>
      <c r="AJ293" s="4" t="e">
        <f>CLEAN(TRIM(MID(A293,AH293,AI293-AH293)))</f>
        <v>#VALUE!</v>
      </c>
      <c r="AK293" s="4" t="e">
        <f>FIND("Applicants",A293)+LEN("Applicants")</f>
        <v>#VALUE!</v>
      </c>
      <c r="AL293" s="4" t="e">
        <f>FIND("United States Patent and Trademark Office 
United States Patent and Trademark Office 
 Browse By Topic",A293,AK293)</f>
        <v>#VALUE!</v>
      </c>
      <c r="AM293" s="4" t="e">
        <f>TRIM(CLEAN(MID(A293,AK293,AL293-AK293)))</f>
        <v>#VALUE!</v>
      </c>
      <c r="AN293" s="4" t="e">
        <f>FIND("Assignee for publication",A293)+LEN("Assignee for publication")</f>
        <v>#VALUE!</v>
      </c>
      <c r="AO293" s="4" t="e">
        <f>FIND("Confirmation #",A293,AN293)</f>
        <v>#VALUE!</v>
      </c>
      <c r="AP293" s="4" t="e">
        <f>MID(A293,AN293,AO293-AN293)</f>
        <v>#VALUE!</v>
      </c>
      <c r="AQ293" s="4" t="e">
        <f>FIND("Inventors",A293)+LEN("Inventors")</f>
        <v>#VALUE!</v>
      </c>
      <c r="AR293" s="4" t="e">
        <f>FIND("Applicants",A293,AQ293)</f>
        <v>#VALUE!</v>
      </c>
      <c r="AS293" s="4" t="e">
        <f>FIND("Show all inventors",A293)</f>
        <v>#VALUE!</v>
      </c>
      <c r="AT293" s="4" t="str">
        <f>IFERROR(MID(A293,AS293,24),"")</f>
        <v/>
      </c>
      <c r="AU293" s="7" t="e">
        <f>CLEAN(TRIM(MID(A293,AQ293,AR293-AQ293)))</f>
        <v>#VALUE!</v>
      </c>
      <c r="BJ293" s="4">
        <f t="shared" si="68"/>
        <v>0</v>
      </c>
      <c r="BK293" s="4" t="str">
        <f t="shared" si="69"/>
        <v/>
      </c>
      <c r="BL293" s="4" t="e">
        <f t="shared" si="70"/>
        <v>#VALUE!</v>
      </c>
      <c r="BM293" s="4" t="e">
        <f t="shared" si="71"/>
        <v>#VALUE!</v>
      </c>
      <c r="BN293" s="7" t="e">
        <f t="shared" si="72"/>
        <v>#VALUE!</v>
      </c>
      <c r="BO293" s="4" t="e">
        <f t="shared" si="73"/>
        <v>#VALUE!</v>
      </c>
      <c r="BP293" s="4" t="e">
        <f t="shared" si="74"/>
        <v>#VALUE!</v>
      </c>
      <c r="BQ293" s="7" t="e">
        <f t="shared" si="75"/>
        <v>#VALUE!</v>
      </c>
    </row>
    <row r="294" spans="1:69" ht="15" customHeight="1" x14ac:dyDescent="0.3">
      <c r="A294" s="5"/>
      <c r="B294" s="5"/>
      <c r="C294" s="5"/>
      <c r="D294" s="5"/>
      <c r="F294" s="6" t="s">
        <v>17</v>
      </c>
      <c r="G294" s="4" t="e">
        <f t="shared" si="76"/>
        <v>#VALUE!</v>
      </c>
      <c r="H294" s="4" t="e">
        <f t="shared" si="77"/>
        <v>#VALUE!</v>
      </c>
      <c r="I294" s="4" t="str">
        <f t="shared" si="66"/>
        <v/>
      </c>
      <c r="J294" s="4" t="e">
        <f>CLEAN(SUBSTITUTE(MID(A294,G294,H294-G294)," ",""))</f>
        <v>#VALUE!</v>
      </c>
      <c r="K294" s="4" t="e">
        <f>FIND("Filing or 371 (c) date",A294)+LEN("Filing or 371 (c) date")</f>
        <v>#VALUE!</v>
      </c>
      <c r="L294" s="4" t="e">
        <f>FIND("Status",A294,K294)</f>
        <v>#VALUE!</v>
      </c>
      <c r="M294" s="4" t="e">
        <f>TRIM(CLEAN(MID(A294,K294,L294-K294)))</f>
        <v>#VALUE!</v>
      </c>
      <c r="N294" s="4" t="e">
        <f>FIND("Patent #",A294)+LEN("Patent #")</f>
        <v>#VALUE!</v>
      </c>
      <c r="O294" s="4" t="e">
        <f>FIND("Filing or 371 (c) date",A294)</f>
        <v>#VALUE!</v>
      </c>
      <c r="P294" s="4" t="e">
        <f>MID(A294,N294,O294-N294)</f>
        <v>#VALUE!</v>
      </c>
      <c r="Q294" s="4" t="e">
        <f t="shared" si="67"/>
        <v>#VALUE!</v>
      </c>
      <c r="R294" s="4" t="e">
        <f>CLEAN(SUBSTITUTE(MID(P294,1,FIND("open",P294)-1)," ",""))</f>
        <v>#VALUE!</v>
      </c>
      <c r="S294" s="4" t="e">
        <f>FIND("open_in_new",P294)+LEN("open_in_new")</f>
        <v>#VALUE!</v>
      </c>
      <c r="T294" s="4" t="e">
        <f>FIND("-",P294,S294)</f>
        <v>#VALUE!</v>
      </c>
      <c r="U294" s="4" t="e">
        <f>CLEAN(SUBSTITUTE(MID(P294,S294,T294-S294)," ",""))</f>
        <v>#VALUE!</v>
      </c>
      <c r="V294" s="4" t="e">
        <f>RIGHT(CLEAN(SUBSTITUTE(P294," ","")),10)</f>
        <v>#VALUE!</v>
      </c>
      <c r="W294" s="4" t="e">
        <f>FIND("Status",A294,K294)+LEN("Status")</f>
        <v>#VALUE!</v>
      </c>
      <c r="X294" s="4" t="e">
        <f>FIND("Application Data 
Documents &amp; Transactions",A294)</f>
        <v>#VALUE!</v>
      </c>
      <c r="Y294" s="4" t="e">
        <f>MID(A294,W294,(X294-11)-W294)</f>
        <v>#VALUE!</v>
      </c>
      <c r="Z294" s="4" t="e">
        <f t="shared" si="64"/>
        <v>#VALUE!</v>
      </c>
      <c r="AA294" s="4" t="e">
        <f>FIND("Earliest publication #",A294)+LEN("Earliest publication #
")</f>
        <v>#VALUE!</v>
      </c>
      <c r="AB294" s="4" t="e">
        <f>FIND("Earliest publication date",A294,AA294)</f>
        <v>#VALUE!</v>
      </c>
      <c r="AC294" s="4" t="e">
        <f>CLEAN(TRIM(MID(A294,AA294,AB294-AA294)))</f>
        <v>#VALUE!</v>
      </c>
      <c r="AD294" s="4" t="e">
        <f t="shared" si="65"/>
        <v>#VALUE!</v>
      </c>
      <c r="AE294" s="4" t="e">
        <f>FIND("Earliest publication date",A294,AA294)+LEN("Earliest publication date")</f>
        <v>#VALUE!</v>
      </c>
      <c r="AF294" s="4" t="e">
        <f>FIND("Assignee for publication",A294)</f>
        <v>#VALUE!</v>
      </c>
      <c r="AG294" s="4" t="e">
        <f>CLEAN(SUBSTITUTE(MID(A294,AE294,AF294-AE294)," ",""))</f>
        <v>#VALUE!</v>
      </c>
      <c r="AH294" s="4" t="e">
        <f>FIND("Entity status",A294)+LEN("Entity status")</f>
        <v>#VALUE!</v>
      </c>
      <c r="AI294" s="4" t="e">
        <f>FIND("Earliest publication #",A294,AH294)</f>
        <v>#VALUE!</v>
      </c>
      <c r="AJ294" s="4" t="e">
        <f>CLEAN(TRIM(MID(A294,AH294,AI294-AH294)))</f>
        <v>#VALUE!</v>
      </c>
      <c r="AK294" s="4" t="e">
        <f>FIND("Applicants",A294)+LEN("Applicants")</f>
        <v>#VALUE!</v>
      </c>
      <c r="AL294" s="4" t="e">
        <f>FIND("United States Patent and Trademark Office 
United States Patent and Trademark Office 
 Browse By Topic",A294,AK294)</f>
        <v>#VALUE!</v>
      </c>
      <c r="AM294" s="4" t="e">
        <f>TRIM(CLEAN(MID(A294,AK294,AL294-AK294)))</f>
        <v>#VALUE!</v>
      </c>
      <c r="AN294" s="4" t="e">
        <f>FIND("Assignee for publication",A294)+LEN("Assignee for publication")</f>
        <v>#VALUE!</v>
      </c>
      <c r="AO294" s="4" t="e">
        <f>FIND("Confirmation #",A294,AN294)</f>
        <v>#VALUE!</v>
      </c>
      <c r="AP294" s="4" t="e">
        <f>MID(A294,AN294,AO294-AN294)</f>
        <v>#VALUE!</v>
      </c>
      <c r="AQ294" s="4" t="e">
        <f>FIND("Inventors",A294)+LEN("Inventors")</f>
        <v>#VALUE!</v>
      </c>
      <c r="AR294" s="4" t="e">
        <f>FIND("Applicants",A294,AQ294)</f>
        <v>#VALUE!</v>
      </c>
      <c r="AS294" s="4" t="e">
        <f>FIND("Show all inventors",A294)</f>
        <v>#VALUE!</v>
      </c>
      <c r="AT294" s="4" t="str">
        <f>IFERROR(MID(A294,AS294,24),"")</f>
        <v/>
      </c>
      <c r="AU294" s="7" t="e">
        <f>CLEAN(TRIM(MID(A294,AQ294,AR294-AQ294)))</f>
        <v>#VALUE!</v>
      </c>
      <c r="BJ294" s="4">
        <f t="shared" si="68"/>
        <v>0</v>
      </c>
      <c r="BK294" s="4" t="str">
        <f t="shared" si="69"/>
        <v/>
      </c>
      <c r="BL294" s="4" t="e">
        <f t="shared" si="70"/>
        <v>#VALUE!</v>
      </c>
      <c r="BM294" s="4" t="e">
        <f t="shared" si="71"/>
        <v>#VALUE!</v>
      </c>
      <c r="BN294" s="7" t="e">
        <f t="shared" si="72"/>
        <v>#VALUE!</v>
      </c>
      <c r="BO294" s="4" t="e">
        <f t="shared" si="73"/>
        <v>#VALUE!</v>
      </c>
      <c r="BP294" s="4" t="e">
        <f t="shared" si="74"/>
        <v>#VALUE!</v>
      </c>
      <c r="BQ294" s="7" t="e">
        <f t="shared" si="75"/>
        <v>#VALUE!</v>
      </c>
    </row>
    <row r="295" spans="1:69" ht="15" customHeight="1" x14ac:dyDescent="0.3">
      <c r="A295" s="5"/>
      <c r="B295" s="5"/>
      <c r="C295" s="5"/>
      <c r="D295" s="5"/>
      <c r="F295" s="6" t="s">
        <v>17</v>
      </c>
      <c r="G295" s="4" t="e">
        <f t="shared" si="76"/>
        <v>#VALUE!</v>
      </c>
      <c r="H295" s="4" t="e">
        <f t="shared" si="77"/>
        <v>#VALUE!</v>
      </c>
      <c r="I295" s="4" t="str">
        <f t="shared" si="66"/>
        <v/>
      </c>
      <c r="J295" s="4" t="e">
        <f>CLEAN(SUBSTITUTE(MID(A295,G295,H295-G295)," ",""))</f>
        <v>#VALUE!</v>
      </c>
      <c r="K295" s="4" t="e">
        <f>FIND("Filing or 371 (c) date",A295)+LEN("Filing or 371 (c) date")</f>
        <v>#VALUE!</v>
      </c>
      <c r="L295" s="4" t="e">
        <f>FIND("Status",A295,K295)</f>
        <v>#VALUE!</v>
      </c>
      <c r="M295" s="4" t="e">
        <f>TRIM(CLEAN(MID(A295,K295,L295-K295)))</f>
        <v>#VALUE!</v>
      </c>
      <c r="N295" s="4" t="e">
        <f>FIND("Patent #",A295)+LEN("Patent #")</f>
        <v>#VALUE!</v>
      </c>
      <c r="O295" s="4" t="e">
        <f>FIND("Filing or 371 (c) date",A295)</f>
        <v>#VALUE!</v>
      </c>
      <c r="P295" s="4" t="e">
        <f>MID(A295,N295,O295-N295)</f>
        <v>#VALUE!</v>
      </c>
      <c r="Q295" s="4" t="e">
        <f t="shared" si="67"/>
        <v>#VALUE!</v>
      </c>
      <c r="R295" s="4" t="e">
        <f>CLEAN(SUBSTITUTE(MID(P295,1,FIND("open",P295)-1)," ",""))</f>
        <v>#VALUE!</v>
      </c>
      <c r="S295" s="4" t="e">
        <f>FIND("open_in_new",P295)+LEN("open_in_new")</f>
        <v>#VALUE!</v>
      </c>
      <c r="T295" s="4" t="e">
        <f>FIND("-",P295,S295)</f>
        <v>#VALUE!</v>
      </c>
      <c r="U295" s="4" t="e">
        <f>CLEAN(SUBSTITUTE(MID(P295,S295,T295-S295)," ",""))</f>
        <v>#VALUE!</v>
      </c>
      <c r="V295" s="4" t="e">
        <f>RIGHT(CLEAN(SUBSTITUTE(P295," ","")),10)</f>
        <v>#VALUE!</v>
      </c>
      <c r="W295" s="4" t="e">
        <f>FIND("Status",A295,K295)+LEN("Status")</f>
        <v>#VALUE!</v>
      </c>
      <c r="X295" s="4" t="e">
        <f>FIND("Application Data 
Documents &amp; Transactions",A295)</f>
        <v>#VALUE!</v>
      </c>
      <c r="Y295" s="4" t="e">
        <f>MID(A295,W295,(X295-11)-W295)</f>
        <v>#VALUE!</v>
      </c>
      <c r="Z295" s="4" t="e">
        <f t="shared" si="64"/>
        <v>#VALUE!</v>
      </c>
      <c r="AA295" s="4" t="e">
        <f>FIND("Earliest publication #",A295)+LEN("Earliest publication #
")</f>
        <v>#VALUE!</v>
      </c>
      <c r="AB295" s="4" t="e">
        <f>FIND("Earliest publication date",A295,AA295)</f>
        <v>#VALUE!</v>
      </c>
      <c r="AC295" s="4" t="e">
        <f>CLEAN(TRIM(MID(A295,AA295,AB295-AA295)))</f>
        <v>#VALUE!</v>
      </c>
      <c r="AD295" s="4" t="e">
        <f t="shared" si="65"/>
        <v>#VALUE!</v>
      </c>
      <c r="AE295" s="4" t="e">
        <f>FIND("Earliest publication date",A295,AA295)+LEN("Earliest publication date")</f>
        <v>#VALUE!</v>
      </c>
      <c r="AF295" s="4" t="e">
        <f>FIND("Assignee for publication",A295)</f>
        <v>#VALUE!</v>
      </c>
      <c r="AG295" s="4" t="e">
        <f>CLEAN(SUBSTITUTE(MID(A295,AE295,AF295-AE295)," ",""))</f>
        <v>#VALUE!</v>
      </c>
      <c r="AH295" s="4" t="e">
        <f>FIND("Entity status",A295)+LEN("Entity status")</f>
        <v>#VALUE!</v>
      </c>
      <c r="AI295" s="4" t="e">
        <f>FIND("Earliest publication #",A295,AH295)</f>
        <v>#VALUE!</v>
      </c>
      <c r="AJ295" s="4" t="e">
        <f>CLEAN(TRIM(MID(A295,AH295,AI295-AH295)))</f>
        <v>#VALUE!</v>
      </c>
      <c r="AK295" s="4" t="e">
        <f>FIND("Applicants",A295)+LEN("Applicants")</f>
        <v>#VALUE!</v>
      </c>
      <c r="AL295" s="4" t="e">
        <f>FIND("United States Patent and Trademark Office 
United States Patent and Trademark Office 
 Browse By Topic",A295,AK295)</f>
        <v>#VALUE!</v>
      </c>
      <c r="AM295" s="4" t="e">
        <f>TRIM(CLEAN(MID(A295,AK295,AL295-AK295)))</f>
        <v>#VALUE!</v>
      </c>
      <c r="AN295" s="4" t="e">
        <f>FIND("Assignee for publication",A295)+LEN("Assignee for publication")</f>
        <v>#VALUE!</v>
      </c>
      <c r="AO295" s="4" t="e">
        <f>FIND("Confirmation #",A295,AN295)</f>
        <v>#VALUE!</v>
      </c>
      <c r="AP295" s="4" t="e">
        <f>MID(A295,AN295,AO295-AN295)</f>
        <v>#VALUE!</v>
      </c>
      <c r="AQ295" s="4" t="e">
        <f>FIND("Inventors",A295)+LEN("Inventors")</f>
        <v>#VALUE!</v>
      </c>
      <c r="AR295" s="4" t="e">
        <f>FIND("Applicants",A295,AQ295)</f>
        <v>#VALUE!</v>
      </c>
      <c r="AS295" s="4" t="e">
        <f>FIND("Show all inventors",A295)</f>
        <v>#VALUE!</v>
      </c>
      <c r="AT295" s="4" t="str">
        <f>IFERROR(MID(A295,AS295,24),"")</f>
        <v/>
      </c>
      <c r="AU295" s="7" t="e">
        <f>CLEAN(TRIM(MID(A295,AQ295,AR295-AQ295)))</f>
        <v>#VALUE!</v>
      </c>
      <c r="BJ295" s="4">
        <f t="shared" si="68"/>
        <v>0</v>
      </c>
      <c r="BK295" s="4" t="str">
        <f t="shared" si="69"/>
        <v/>
      </c>
      <c r="BL295" s="4" t="e">
        <f t="shared" si="70"/>
        <v>#VALUE!</v>
      </c>
      <c r="BM295" s="4" t="e">
        <f t="shared" si="71"/>
        <v>#VALUE!</v>
      </c>
      <c r="BN295" s="7" t="e">
        <f t="shared" si="72"/>
        <v>#VALUE!</v>
      </c>
      <c r="BO295" s="4" t="e">
        <f t="shared" si="73"/>
        <v>#VALUE!</v>
      </c>
      <c r="BP295" s="4" t="e">
        <f t="shared" si="74"/>
        <v>#VALUE!</v>
      </c>
      <c r="BQ295" s="7" t="e">
        <f t="shared" si="75"/>
        <v>#VALUE!</v>
      </c>
    </row>
    <row r="296" spans="1:69" ht="15" customHeight="1" x14ac:dyDescent="0.3">
      <c r="A296" s="5"/>
      <c r="B296" s="5"/>
      <c r="C296" s="5"/>
      <c r="D296" s="5"/>
      <c r="F296" s="6" t="s">
        <v>17</v>
      </c>
      <c r="G296" s="4" t="e">
        <f t="shared" si="76"/>
        <v>#VALUE!</v>
      </c>
      <c r="H296" s="4" t="e">
        <f t="shared" si="77"/>
        <v>#VALUE!</v>
      </c>
      <c r="I296" s="4" t="str">
        <f t="shared" si="66"/>
        <v/>
      </c>
      <c r="J296" s="4" t="e">
        <f>CLEAN(SUBSTITUTE(MID(A296,G296,H296-G296)," ",""))</f>
        <v>#VALUE!</v>
      </c>
      <c r="K296" s="4" t="e">
        <f>FIND("Filing or 371 (c) date",A296)+LEN("Filing or 371 (c) date")</f>
        <v>#VALUE!</v>
      </c>
      <c r="L296" s="4" t="e">
        <f>FIND("Status",A296,K296)</f>
        <v>#VALUE!</v>
      </c>
      <c r="M296" s="4" t="e">
        <f>TRIM(CLEAN(MID(A296,K296,L296-K296)))</f>
        <v>#VALUE!</v>
      </c>
      <c r="N296" s="4" t="e">
        <f>FIND("Patent #",A296)+LEN("Patent #")</f>
        <v>#VALUE!</v>
      </c>
      <c r="O296" s="4" t="e">
        <f>FIND("Filing or 371 (c) date",A296)</f>
        <v>#VALUE!</v>
      </c>
      <c r="P296" s="4" t="e">
        <f>MID(A296,N296,O296-N296)</f>
        <v>#VALUE!</v>
      </c>
      <c r="Q296" s="4" t="e">
        <f t="shared" si="67"/>
        <v>#VALUE!</v>
      </c>
      <c r="R296" s="4" t="e">
        <f>CLEAN(SUBSTITUTE(MID(P296,1,FIND("open",P296)-1)," ",""))</f>
        <v>#VALUE!</v>
      </c>
      <c r="S296" s="4" t="e">
        <f>FIND("open_in_new",P296)+LEN("open_in_new")</f>
        <v>#VALUE!</v>
      </c>
      <c r="T296" s="4" t="e">
        <f>FIND("-",P296,S296)</f>
        <v>#VALUE!</v>
      </c>
      <c r="U296" s="4" t="e">
        <f>CLEAN(SUBSTITUTE(MID(P296,S296,T296-S296)," ",""))</f>
        <v>#VALUE!</v>
      </c>
      <c r="V296" s="4" t="e">
        <f>RIGHT(CLEAN(SUBSTITUTE(P296," ","")),10)</f>
        <v>#VALUE!</v>
      </c>
      <c r="W296" s="4" t="e">
        <f>FIND("Status",A296,K296)+LEN("Status")</f>
        <v>#VALUE!</v>
      </c>
      <c r="X296" s="4" t="e">
        <f>FIND("Application Data 
Documents &amp; Transactions",A296)</f>
        <v>#VALUE!</v>
      </c>
      <c r="Y296" s="4" t="e">
        <f>MID(A296,W296,(X296-11)-W296)</f>
        <v>#VALUE!</v>
      </c>
      <c r="Z296" s="4" t="e">
        <f t="shared" si="64"/>
        <v>#VALUE!</v>
      </c>
      <c r="AA296" s="4" t="e">
        <f>FIND("Earliest publication #",A296)+LEN("Earliest publication #
")</f>
        <v>#VALUE!</v>
      </c>
      <c r="AB296" s="4" t="e">
        <f>FIND("Earliest publication date",A296,AA296)</f>
        <v>#VALUE!</v>
      </c>
      <c r="AC296" s="4" t="e">
        <f>CLEAN(TRIM(MID(A296,AA296,AB296-AA296)))</f>
        <v>#VALUE!</v>
      </c>
      <c r="AD296" s="4" t="e">
        <f t="shared" si="65"/>
        <v>#VALUE!</v>
      </c>
      <c r="AE296" s="4" t="e">
        <f>FIND("Earliest publication date",A296,AA296)+LEN("Earliest publication date")</f>
        <v>#VALUE!</v>
      </c>
      <c r="AF296" s="4" t="e">
        <f>FIND("Assignee for publication",A296)</f>
        <v>#VALUE!</v>
      </c>
      <c r="AG296" s="4" t="e">
        <f>CLEAN(SUBSTITUTE(MID(A296,AE296,AF296-AE296)," ",""))</f>
        <v>#VALUE!</v>
      </c>
      <c r="AH296" s="4" t="e">
        <f>FIND("Entity status",A296)+LEN("Entity status")</f>
        <v>#VALUE!</v>
      </c>
      <c r="AI296" s="4" t="e">
        <f>FIND("Earliest publication #",A296,AH296)</f>
        <v>#VALUE!</v>
      </c>
      <c r="AJ296" s="4" t="e">
        <f>CLEAN(TRIM(MID(A296,AH296,AI296-AH296)))</f>
        <v>#VALUE!</v>
      </c>
      <c r="AK296" s="4" t="e">
        <f>FIND("Applicants",A296)+LEN("Applicants")</f>
        <v>#VALUE!</v>
      </c>
      <c r="AL296" s="4" t="e">
        <f>FIND("United States Patent and Trademark Office 
United States Patent and Trademark Office 
 Browse By Topic",A296,AK296)</f>
        <v>#VALUE!</v>
      </c>
      <c r="AM296" s="4" t="e">
        <f>TRIM(CLEAN(MID(A296,AK296,AL296-AK296)))</f>
        <v>#VALUE!</v>
      </c>
      <c r="AN296" s="4" t="e">
        <f>FIND("Assignee for publication",A296)+LEN("Assignee for publication")</f>
        <v>#VALUE!</v>
      </c>
      <c r="AO296" s="4" t="e">
        <f>FIND("Confirmation #",A296,AN296)</f>
        <v>#VALUE!</v>
      </c>
      <c r="AP296" s="4" t="e">
        <f>MID(A296,AN296,AO296-AN296)</f>
        <v>#VALUE!</v>
      </c>
      <c r="AQ296" s="4" t="e">
        <f>FIND("Inventors",A296)+LEN("Inventors")</f>
        <v>#VALUE!</v>
      </c>
      <c r="AR296" s="4" t="e">
        <f>FIND("Applicants",A296,AQ296)</f>
        <v>#VALUE!</v>
      </c>
      <c r="AS296" s="4" t="e">
        <f>FIND("Show all inventors",A296)</f>
        <v>#VALUE!</v>
      </c>
      <c r="AT296" s="4" t="str">
        <f>IFERROR(MID(A296,AS296,24),"")</f>
        <v/>
      </c>
      <c r="AU296" s="7" t="e">
        <f>CLEAN(TRIM(MID(A296,AQ296,AR296-AQ296)))</f>
        <v>#VALUE!</v>
      </c>
      <c r="BJ296" s="4">
        <f t="shared" si="68"/>
        <v>0</v>
      </c>
      <c r="BK296" s="4" t="str">
        <f t="shared" si="69"/>
        <v/>
      </c>
      <c r="BL296" s="4" t="e">
        <f t="shared" si="70"/>
        <v>#VALUE!</v>
      </c>
      <c r="BM296" s="4" t="e">
        <f t="shared" si="71"/>
        <v>#VALUE!</v>
      </c>
      <c r="BN296" s="7" t="e">
        <f t="shared" si="72"/>
        <v>#VALUE!</v>
      </c>
      <c r="BO296" s="4" t="e">
        <f t="shared" si="73"/>
        <v>#VALUE!</v>
      </c>
      <c r="BP296" s="4" t="e">
        <f t="shared" si="74"/>
        <v>#VALUE!</v>
      </c>
      <c r="BQ296" s="7" t="e">
        <f t="shared" si="75"/>
        <v>#VALUE!</v>
      </c>
    </row>
    <row r="297" spans="1:69" ht="15" customHeight="1" x14ac:dyDescent="0.3">
      <c r="A297" s="5"/>
      <c r="B297" s="5"/>
      <c r="C297" s="5"/>
      <c r="D297" s="5"/>
      <c r="F297" s="6" t="s">
        <v>17</v>
      </c>
      <c r="G297" s="4" t="e">
        <f t="shared" si="76"/>
        <v>#VALUE!</v>
      </c>
      <c r="H297" s="4" t="e">
        <f t="shared" si="77"/>
        <v>#VALUE!</v>
      </c>
      <c r="I297" s="4" t="str">
        <f t="shared" si="66"/>
        <v/>
      </c>
      <c r="J297" s="4" t="e">
        <f>CLEAN(SUBSTITUTE(MID(A297,G297,H297-G297)," ",""))</f>
        <v>#VALUE!</v>
      </c>
      <c r="K297" s="4" t="e">
        <f>FIND("Filing or 371 (c) date",A297)+LEN("Filing or 371 (c) date")</f>
        <v>#VALUE!</v>
      </c>
      <c r="L297" s="4" t="e">
        <f>FIND("Status",A297,K297)</f>
        <v>#VALUE!</v>
      </c>
      <c r="M297" s="4" t="e">
        <f>TRIM(CLEAN(MID(A297,K297,L297-K297)))</f>
        <v>#VALUE!</v>
      </c>
      <c r="N297" s="4" t="e">
        <f>FIND("Patent #",A297)+LEN("Patent #")</f>
        <v>#VALUE!</v>
      </c>
      <c r="O297" s="4" t="e">
        <f>FIND("Filing or 371 (c) date",A297)</f>
        <v>#VALUE!</v>
      </c>
      <c r="P297" s="4" t="e">
        <f>MID(A297,N297,O297-N297)</f>
        <v>#VALUE!</v>
      </c>
      <c r="Q297" s="4" t="e">
        <f t="shared" si="67"/>
        <v>#VALUE!</v>
      </c>
      <c r="R297" s="4" t="e">
        <f>CLEAN(SUBSTITUTE(MID(P297,1,FIND("open",P297)-1)," ",""))</f>
        <v>#VALUE!</v>
      </c>
      <c r="S297" s="4" t="e">
        <f>FIND("open_in_new",P297)+LEN("open_in_new")</f>
        <v>#VALUE!</v>
      </c>
      <c r="T297" s="4" t="e">
        <f>FIND("-",P297,S297)</f>
        <v>#VALUE!</v>
      </c>
      <c r="U297" s="4" t="e">
        <f>CLEAN(SUBSTITUTE(MID(P297,S297,T297-S297)," ",""))</f>
        <v>#VALUE!</v>
      </c>
      <c r="V297" s="4" t="e">
        <f>RIGHT(CLEAN(SUBSTITUTE(P297," ","")),10)</f>
        <v>#VALUE!</v>
      </c>
      <c r="W297" s="4" t="e">
        <f>FIND("Status",A297,K297)+LEN("Status")</f>
        <v>#VALUE!</v>
      </c>
      <c r="X297" s="4" t="e">
        <f>FIND("Application Data 
Documents &amp; Transactions",A297)</f>
        <v>#VALUE!</v>
      </c>
      <c r="Y297" s="4" t="e">
        <f>MID(A297,W297,(X297-11)-W297)</f>
        <v>#VALUE!</v>
      </c>
      <c r="Z297" s="4" t="e">
        <f t="shared" si="64"/>
        <v>#VALUE!</v>
      </c>
      <c r="AA297" s="4" t="e">
        <f>FIND("Earliest publication #",A297)+LEN("Earliest publication #
")</f>
        <v>#VALUE!</v>
      </c>
      <c r="AB297" s="4" t="e">
        <f>FIND("Earliest publication date",A297,AA297)</f>
        <v>#VALUE!</v>
      </c>
      <c r="AC297" s="4" t="e">
        <f>CLEAN(TRIM(MID(A297,AA297,AB297-AA297)))</f>
        <v>#VALUE!</v>
      </c>
      <c r="AD297" s="4" t="e">
        <f t="shared" si="65"/>
        <v>#VALUE!</v>
      </c>
      <c r="AE297" s="4" t="e">
        <f>FIND("Earliest publication date",A297,AA297)+LEN("Earliest publication date")</f>
        <v>#VALUE!</v>
      </c>
      <c r="AF297" s="4" t="e">
        <f>FIND("Assignee for publication",A297)</f>
        <v>#VALUE!</v>
      </c>
      <c r="AG297" s="4" t="e">
        <f>CLEAN(SUBSTITUTE(MID(A297,AE297,AF297-AE297)," ",""))</f>
        <v>#VALUE!</v>
      </c>
      <c r="AH297" s="4" t="e">
        <f>FIND("Entity status",A297)+LEN("Entity status")</f>
        <v>#VALUE!</v>
      </c>
      <c r="AI297" s="4" t="e">
        <f>FIND("Earliest publication #",A297,AH297)</f>
        <v>#VALUE!</v>
      </c>
      <c r="AJ297" s="4" t="e">
        <f>CLEAN(TRIM(MID(A297,AH297,AI297-AH297)))</f>
        <v>#VALUE!</v>
      </c>
      <c r="AK297" s="4" t="e">
        <f>FIND("Applicants",A297)+LEN("Applicants")</f>
        <v>#VALUE!</v>
      </c>
      <c r="AL297" s="4" t="e">
        <f>FIND("United States Patent and Trademark Office 
United States Patent and Trademark Office 
 Browse By Topic",A297,AK297)</f>
        <v>#VALUE!</v>
      </c>
      <c r="AM297" s="4" t="e">
        <f>TRIM(CLEAN(MID(A297,AK297,AL297-AK297)))</f>
        <v>#VALUE!</v>
      </c>
      <c r="AN297" s="4" t="e">
        <f>FIND("Assignee for publication",A297)+LEN("Assignee for publication")</f>
        <v>#VALUE!</v>
      </c>
      <c r="AO297" s="4" t="e">
        <f>FIND("Confirmation #",A297,AN297)</f>
        <v>#VALUE!</v>
      </c>
      <c r="AP297" s="4" t="e">
        <f>MID(A297,AN297,AO297-AN297)</f>
        <v>#VALUE!</v>
      </c>
      <c r="AQ297" s="4" t="e">
        <f>FIND("Inventors",A297)+LEN("Inventors")</f>
        <v>#VALUE!</v>
      </c>
      <c r="AR297" s="4" t="e">
        <f>FIND("Applicants",A297,AQ297)</f>
        <v>#VALUE!</v>
      </c>
      <c r="AS297" s="4" t="e">
        <f>FIND("Show all inventors",A297)</f>
        <v>#VALUE!</v>
      </c>
      <c r="AT297" s="4" t="str">
        <f>IFERROR(MID(A297,AS297,24),"")</f>
        <v/>
      </c>
      <c r="AU297" s="7" t="e">
        <f>CLEAN(TRIM(MID(A297,AQ297,AR297-AQ297)))</f>
        <v>#VALUE!</v>
      </c>
      <c r="BJ297" s="4">
        <f t="shared" si="68"/>
        <v>0</v>
      </c>
      <c r="BK297" s="4" t="str">
        <f t="shared" si="69"/>
        <v/>
      </c>
      <c r="BL297" s="4" t="e">
        <f t="shared" si="70"/>
        <v>#VALUE!</v>
      </c>
      <c r="BM297" s="4" t="e">
        <f t="shared" si="71"/>
        <v>#VALUE!</v>
      </c>
      <c r="BN297" s="7" t="e">
        <f t="shared" si="72"/>
        <v>#VALUE!</v>
      </c>
      <c r="BO297" s="4" t="e">
        <f t="shared" si="73"/>
        <v>#VALUE!</v>
      </c>
      <c r="BP297" s="4" t="e">
        <f t="shared" si="74"/>
        <v>#VALUE!</v>
      </c>
      <c r="BQ297" s="7" t="e">
        <f t="shared" si="75"/>
        <v>#VALUE!</v>
      </c>
    </row>
    <row r="298" spans="1:69" ht="15" customHeight="1" x14ac:dyDescent="0.3">
      <c r="A298" s="5"/>
      <c r="B298" s="5"/>
      <c r="C298" s="5"/>
      <c r="D298" s="5"/>
      <c r="F298" s="6" t="s">
        <v>17</v>
      </c>
      <c r="G298" s="4" t="e">
        <f t="shared" si="76"/>
        <v>#VALUE!</v>
      </c>
      <c r="H298" s="4" t="e">
        <f t="shared" si="77"/>
        <v>#VALUE!</v>
      </c>
      <c r="I298" s="4" t="str">
        <f t="shared" si="66"/>
        <v/>
      </c>
      <c r="J298" s="4" t="e">
        <f>CLEAN(SUBSTITUTE(MID(A298,G298,H298-G298)," ",""))</f>
        <v>#VALUE!</v>
      </c>
      <c r="K298" s="4" t="e">
        <f>FIND("Filing or 371 (c) date",A298)+LEN("Filing or 371 (c) date")</f>
        <v>#VALUE!</v>
      </c>
      <c r="L298" s="4" t="e">
        <f>FIND("Status",A298,K298)</f>
        <v>#VALUE!</v>
      </c>
      <c r="M298" s="4" t="e">
        <f>TRIM(CLEAN(MID(A298,K298,L298-K298)))</f>
        <v>#VALUE!</v>
      </c>
      <c r="N298" s="4" t="e">
        <f>FIND("Patent #",A298)+LEN("Patent #")</f>
        <v>#VALUE!</v>
      </c>
      <c r="O298" s="4" t="e">
        <f>FIND("Filing or 371 (c) date",A298)</f>
        <v>#VALUE!</v>
      </c>
      <c r="P298" s="4" t="e">
        <f>MID(A298,N298,O298-N298)</f>
        <v>#VALUE!</v>
      </c>
      <c r="Q298" s="4" t="e">
        <f t="shared" si="67"/>
        <v>#VALUE!</v>
      </c>
      <c r="R298" s="4" t="e">
        <f>CLEAN(SUBSTITUTE(MID(P298,1,FIND("open",P298)-1)," ",""))</f>
        <v>#VALUE!</v>
      </c>
      <c r="S298" s="4" t="e">
        <f>FIND("open_in_new",P298)+LEN("open_in_new")</f>
        <v>#VALUE!</v>
      </c>
      <c r="T298" s="4" t="e">
        <f>FIND("-",P298,S298)</f>
        <v>#VALUE!</v>
      </c>
      <c r="U298" s="4" t="e">
        <f>CLEAN(SUBSTITUTE(MID(P298,S298,T298-S298)," ",""))</f>
        <v>#VALUE!</v>
      </c>
      <c r="V298" s="4" t="e">
        <f>RIGHT(CLEAN(SUBSTITUTE(P298," ","")),10)</f>
        <v>#VALUE!</v>
      </c>
      <c r="W298" s="4" t="e">
        <f>FIND("Status",A298,K298)+LEN("Status")</f>
        <v>#VALUE!</v>
      </c>
      <c r="X298" s="4" t="e">
        <f>FIND("Application Data 
Documents &amp; Transactions",A298)</f>
        <v>#VALUE!</v>
      </c>
      <c r="Y298" s="4" t="e">
        <f>MID(A298,W298,(X298-11)-W298)</f>
        <v>#VALUE!</v>
      </c>
      <c r="Z298" s="4" t="e">
        <f t="shared" si="64"/>
        <v>#VALUE!</v>
      </c>
      <c r="AA298" s="4" t="e">
        <f>FIND("Earliest publication #",A298)+LEN("Earliest publication #
")</f>
        <v>#VALUE!</v>
      </c>
      <c r="AB298" s="4" t="e">
        <f>FIND("Earliest publication date",A298,AA298)</f>
        <v>#VALUE!</v>
      </c>
      <c r="AC298" s="4" t="e">
        <f>CLEAN(TRIM(MID(A298,AA298,AB298-AA298)))</f>
        <v>#VALUE!</v>
      </c>
      <c r="AD298" s="4" t="e">
        <f t="shared" si="65"/>
        <v>#VALUE!</v>
      </c>
      <c r="AE298" s="4" t="e">
        <f>FIND("Earliest publication date",A298,AA298)+LEN("Earliest publication date")</f>
        <v>#VALUE!</v>
      </c>
      <c r="AF298" s="4" t="e">
        <f>FIND("Assignee for publication",A298)</f>
        <v>#VALUE!</v>
      </c>
      <c r="AG298" s="4" t="e">
        <f>CLEAN(SUBSTITUTE(MID(A298,AE298,AF298-AE298)," ",""))</f>
        <v>#VALUE!</v>
      </c>
      <c r="AH298" s="4" t="e">
        <f>FIND("Entity status",A298)+LEN("Entity status")</f>
        <v>#VALUE!</v>
      </c>
      <c r="AI298" s="4" t="e">
        <f>FIND("Earliest publication #",A298,AH298)</f>
        <v>#VALUE!</v>
      </c>
      <c r="AJ298" s="4" t="e">
        <f>CLEAN(TRIM(MID(A298,AH298,AI298-AH298)))</f>
        <v>#VALUE!</v>
      </c>
      <c r="AK298" s="4" t="e">
        <f>FIND("Applicants",A298)+LEN("Applicants")</f>
        <v>#VALUE!</v>
      </c>
      <c r="AL298" s="4" t="e">
        <f>FIND("United States Patent and Trademark Office 
United States Patent and Trademark Office 
 Browse By Topic",A298,AK298)</f>
        <v>#VALUE!</v>
      </c>
      <c r="AM298" s="4" t="e">
        <f>TRIM(CLEAN(MID(A298,AK298,AL298-AK298)))</f>
        <v>#VALUE!</v>
      </c>
      <c r="AN298" s="4" t="e">
        <f>FIND("Assignee for publication",A298)+LEN("Assignee for publication")</f>
        <v>#VALUE!</v>
      </c>
      <c r="AO298" s="4" t="e">
        <f>FIND("Confirmation #",A298,AN298)</f>
        <v>#VALUE!</v>
      </c>
      <c r="AP298" s="4" t="e">
        <f>MID(A298,AN298,AO298-AN298)</f>
        <v>#VALUE!</v>
      </c>
      <c r="AQ298" s="4" t="e">
        <f>FIND("Inventors",A298)+LEN("Inventors")</f>
        <v>#VALUE!</v>
      </c>
      <c r="AR298" s="4" t="e">
        <f>FIND("Applicants",A298,AQ298)</f>
        <v>#VALUE!</v>
      </c>
      <c r="AS298" s="4" t="e">
        <f>FIND("Show all inventors",A298)</f>
        <v>#VALUE!</v>
      </c>
      <c r="AT298" s="4" t="str">
        <f>IFERROR(MID(A298,AS298,24),"")</f>
        <v/>
      </c>
      <c r="AU298" s="7" t="e">
        <f>CLEAN(TRIM(MID(A298,AQ298,AR298-AQ298)))</f>
        <v>#VALUE!</v>
      </c>
      <c r="BJ298" s="4">
        <f t="shared" si="68"/>
        <v>0</v>
      </c>
      <c r="BK298" s="4" t="str">
        <f t="shared" si="69"/>
        <v/>
      </c>
      <c r="BL298" s="4" t="e">
        <f t="shared" si="70"/>
        <v>#VALUE!</v>
      </c>
      <c r="BM298" s="4" t="e">
        <f t="shared" si="71"/>
        <v>#VALUE!</v>
      </c>
      <c r="BN298" s="7" t="e">
        <f t="shared" si="72"/>
        <v>#VALUE!</v>
      </c>
      <c r="BO298" s="4" t="e">
        <f t="shared" si="73"/>
        <v>#VALUE!</v>
      </c>
      <c r="BP298" s="4" t="e">
        <f t="shared" si="74"/>
        <v>#VALUE!</v>
      </c>
      <c r="BQ298" s="7" t="e">
        <f t="shared" si="75"/>
        <v>#VALUE!</v>
      </c>
    </row>
    <row r="299" spans="1:69" ht="15" customHeight="1" x14ac:dyDescent="0.3">
      <c r="A299" s="5"/>
      <c r="B299" s="5"/>
      <c r="C299" s="5"/>
      <c r="D299" s="5"/>
      <c r="F299" s="6" t="s">
        <v>17</v>
      </c>
      <c r="G299" s="4" t="e">
        <f t="shared" si="76"/>
        <v>#VALUE!</v>
      </c>
      <c r="H299" s="4" t="e">
        <f t="shared" si="77"/>
        <v>#VALUE!</v>
      </c>
      <c r="I299" s="4" t="str">
        <f t="shared" si="66"/>
        <v/>
      </c>
      <c r="J299" s="4" t="e">
        <f>CLEAN(SUBSTITUTE(MID(A299,G299,H299-G299)," ",""))</f>
        <v>#VALUE!</v>
      </c>
      <c r="K299" s="4" t="e">
        <f>FIND("Filing or 371 (c) date",A299)+LEN("Filing or 371 (c) date")</f>
        <v>#VALUE!</v>
      </c>
      <c r="L299" s="4" t="e">
        <f>FIND("Status",A299,K299)</f>
        <v>#VALUE!</v>
      </c>
      <c r="M299" s="4" t="e">
        <f>TRIM(CLEAN(MID(A299,K299,L299-K299)))</f>
        <v>#VALUE!</v>
      </c>
      <c r="N299" s="4" t="e">
        <f>FIND("Patent #",A299)+LEN("Patent #")</f>
        <v>#VALUE!</v>
      </c>
      <c r="O299" s="4" t="e">
        <f>FIND("Filing or 371 (c) date",A299)</f>
        <v>#VALUE!</v>
      </c>
      <c r="P299" s="4" t="e">
        <f>MID(A299,N299,O299-N299)</f>
        <v>#VALUE!</v>
      </c>
      <c r="Q299" s="4" t="e">
        <f t="shared" si="67"/>
        <v>#VALUE!</v>
      </c>
      <c r="R299" s="4" t="e">
        <f>CLEAN(SUBSTITUTE(MID(P299,1,FIND("open",P299)-1)," ",""))</f>
        <v>#VALUE!</v>
      </c>
      <c r="S299" s="4" t="e">
        <f>FIND("open_in_new",P299)+LEN("open_in_new")</f>
        <v>#VALUE!</v>
      </c>
      <c r="T299" s="4" t="e">
        <f>FIND("-",P299,S299)</f>
        <v>#VALUE!</v>
      </c>
      <c r="U299" s="4" t="e">
        <f>CLEAN(SUBSTITUTE(MID(P299,S299,T299-S299)," ",""))</f>
        <v>#VALUE!</v>
      </c>
      <c r="V299" s="4" t="e">
        <f>RIGHT(CLEAN(SUBSTITUTE(P299," ","")),10)</f>
        <v>#VALUE!</v>
      </c>
      <c r="W299" s="4" t="e">
        <f>FIND("Status",A299,K299)+LEN("Status")</f>
        <v>#VALUE!</v>
      </c>
      <c r="X299" s="4" t="e">
        <f>FIND("Application Data 
Documents &amp; Transactions",A299)</f>
        <v>#VALUE!</v>
      </c>
      <c r="Y299" s="4" t="e">
        <f>MID(A299,W299,(X299-11)-W299)</f>
        <v>#VALUE!</v>
      </c>
      <c r="Z299" s="4" t="e">
        <f t="shared" si="64"/>
        <v>#VALUE!</v>
      </c>
      <c r="AA299" s="4" t="e">
        <f>FIND("Earliest publication #",A299)+LEN("Earliest publication #
")</f>
        <v>#VALUE!</v>
      </c>
      <c r="AB299" s="4" t="e">
        <f>FIND("Earliest publication date",A299,AA299)</f>
        <v>#VALUE!</v>
      </c>
      <c r="AC299" s="4" t="e">
        <f>CLEAN(TRIM(MID(A299,AA299,AB299-AA299)))</f>
        <v>#VALUE!</v>
      </c>
      <c r="AD299" s="4" t="e">
        <f t="shared" si="65"/>
        <v>#VALUE!</v>
      </c>
      <c r="AE299" s="4" t="e">
        <f>FIND("Earliest publication date",A299,AA299)+LEN("Earliest publication date")</f>
        <v>#VALUE!</v>
      </c>
      <c r="AF299" s="4" t="e">
        <f>FIND("Assignee for publication",A299)</f>
        <v>#VALUE!</v>
      </c>
      <c r="AG299" s="4" t="e">
        <f>CLEAN(SUBSTITUTE(MID(A299,AE299,AF299-AE299)," ",""))</f>
        <v>#VALUE!</v>
      </c>
      <c r="AH299" s="4" t="e">
        <f>FIND("Entity status",A299)+LEN("Entity status")</f>
        <v>#VALUE!</v>
      </c>
      <c r="AI299" s="4" t="e">
        <f>FIND("Earliest publication #",A299,AH299)</f>
        <v>#VALUE!</v>
      </c>
      <c r="AJ299" s="4" t="e">
        <f>CLEAN(TRIM(MID(A299,AH299,AI299-AH299)))</f>
        <v>#VALUE!</v>
      </c>
      <c r="AK299" s="4" t="e">
        <f>FIND("Applicants",A299)+LEN("Applicants")</f>
        <v>#VALUE!</v>
      </c>
      <c r="AL299" s="4" t="e">
        <f>FIND("United States Patent and Trademark Office 
United States Patent and Trademark Office 
 Browse By Topic",A299,AK299)</f>
        <v>#VALUE!</v>
      </c>
      <c r="AM299" s="4" t="e">
        <f>TRIM(CLEAN(MID(A299,AK299,AL299-AK299)))</f>
        <v>#VALUE!</v>
      </c>
      <c r="AN299" s="4" t="e">
        <f>FIND("Assignee for publication",A299)+LEN("Assignee for publication")</f>
        <v>#VALUE!</v>
      </c>
      <c r="AO299" s="4" t="e">
        <f>FIND("Confirmation #",A299,AN299)</f>
        <v>#VALUE!</v>
      </c>
      <c r="AP299" s="4" t="e">
        <f>MID(A299,AN299,AO299-AN299)</f>
        <v>#VALUE!</v>
      </c>
      <c r="AQ299" s="4" t="e">
        <f>FIND("Inventors",A299)+LEN("Inventors")</f>
        <v>#VALUE!</v>
      </c>
      <c r="AR299" s="4" t="e">
        <f>FIND("Applicants",A299,AQ299)</f>
        <v>#VALUE!</v>
      </c>
      <c r="AS299" s="4" t="e">
        <f>FIND("Show all inventors",A299)</f>
        <v>#VALUE!</v>
      </c>
      <c r="AT299" s="4" t="str">
        <f>IFERROR(MID(A299,AS299,24),"")</f>
        <v/>
      </c>
      <c r="AU299" s="7" t="e">
        <f>CLEAN(TRIM(MID(A299,AQ299,AR299-AQ299)))</f>
        <v>#VALUE!</v>
      </c>
      <c r="BJ299" s="4">
        <f t="shared" si="68"/>
        <v>0</v>
      </c>
      <c r="BK299" s="4" t="str">
        <f t="shared" si="69"/>
        <v/>
      </c>
      <c r="BL299" s="4" t="e">
        <f t="shared" si="70"/>
        <v>#VALUE!</v>
      </c>
      <c r="BM299" s="4" t="e">
        <f t="shared" si="71"/>
        <v>#VALUE!</v>
      </c>
      <c r="BN299" s="7" t="e">
        <f t="shared" si="72"/>
        <v>#VALUE!</v>
      </c>
      <c r="BO299" s="4" t="e">
        <f t="shared" si="73"/>
        <v>#VALUE!</v>
      </c>
      <c r="BP299" s="4" t="e">
        <f t="shared" si="74"/>
        <v>#VALUE!</v>
      </c>
      <c r="BQ299" s="7" t="e">
        <f t="shared" si="75"/>
        <v>#VALUE!</v>
      </c>
    </row>
    <row r="300" spans="1:69" ht="15" customHeight="1" x14ac:dyDescent="0.3">
      <c r="A300" s="5"/>
      <c r="B300" s="5"/>
      <c r="C300" s="5"/>
      <c r="D300" s="5"/>
      <c r="F300" s="6" t="s">
        <v>17</v>
      </c>
      <c r="G300" s="4" t="e">
        <f t="shared" si="76"/>
        <v>#VALUE!</v>
      </c>
      <c r="H300" s="4" t="e">
        <f t="shared" si="77"/>
        <v>#VALUE!</v>
      </c>
      <c r="I300" s="4" t="str">
        <f t="shared" si="66"/>
        <v/>
      </c>
      <c r="J300" s="4" t="e">
        <f>CLEAN(SUBSTITUTE(MID(A300,G300,H300-G300)," ",""))</f>
        <v>#VALUE!</v>
      </c>
      <c r="K300" s="4" t="e">
        <f>FIND("Filing or 371 (c) date",A300)+LEN("Filing or 371 (c) date")</f>
        <v>#VALUE!</v>
      </c>
      <c r="L300" s="4" t="e">
        <f>FIND("Status",A300,K300)</f>
        <v>#VALUE!</v>
      </c>
      <c r="M300" s="4" t="e">
        <f>TRIM(CLEAN(MID(A300,K300,L300-K300)))</f>
        <v>#VALUE!</v>
      </c>
      <c r="N300" s="4" t="e">
        <f>FIND("Patent #",A300)+LEN("Patent #")</f>
        <v>#VALUE!</v>
      </c>
      <c r="O300" s="4" t="e">
        <f>FIND("Filing or 371 (c) date",A300)</f>
        <v>#VALUE!</v>
      </c>
      <c r="P300" s="4" t="e">
        <f>MID(A300,N300,O300-N300)</f>
        <v>#VALUE!</v>
      </c>
      <c r="Q300" s="4" t="e">
        <f t="shared" si="67"/>
        <v>#VALUE!</v>
      </c>
      <c r="R300" s="4" t="e">
        <f>CLEAN(SUBSTITUTE(MID(P300,1,FIND("open",P300)-1)," ",""))</f>
        <v>#VALUE!</v>
      </c>
      <c r="S300" s="4" t="e">
        <f>FIND("open_in_new",P300)+LEN("open_in_new")</f>
        <v>#VALUE!</v>
      </c>
      <c r="T300" s="4" t="e">
        <f>FIND("-",P300,S300)</f>
        <v>#VALUE!</v>
      </c>
      <c r="U300" s="4" t="e">
        <f>CLEAN(SUBSTITUTE(MID(P300,S300,T300-S300)," ",""))</f>
        <v>#VALUE!</v>
      </c>
      <c r="V300" s="4" t="e">
        <f>RIGHT(CLEAN(SUBSTITUTE(P300," ","")),10)</f>
        <v>#VALUE!</v>
      </c>
      <c r="W300" s="4" t="e">
        <f>FIND("Status",A300,K300)+LEN("Status")</f>
        <v>#VALUE!</v>
      </c>
      <c r="X300" s="4" t="e">
        <f>FIND("Application Data 
Documents &amp; Transactions",A300)</f>
        <v>#VALUE!</v>
      </c>
      <c r="Y300" s="4" t="e">
        <f>MID(A300,W300,(X300-11)-W300)</f>
        <v>#VALUE!</v>
      </c>
      <c r="Z300" s="4" t="e">
        <f t="shared" si="64"/>
        <v>#VALUE!</v>
      </c>
      <c r="AA300" s="4" t="e">
        <f>FIND("Earliest publication #",A300)+LEN("Earliest publication #
")</f>
        <v>#VALUE!</v>
      </c>
      <c r="AB300" s="4" t="e">
        <f>FIND("Earliest publication date",A300,AA300)</f>
        <v>#VALUE!</v>
      </c>
      <c r="AC300" s="4" t="e">
        <f>CLEAN(TRIM(MID(A300,AA300,AB300-AA300)))</f>
        <v>#VALUE!</v>
      </c>
      <c r="AD300" s="4" t="e">
        <f t="shared" si="65"/>
        <v>#VALUE!</v>
      </c>
      <c r="AE300" s="4" t="e">
        <f>FIND("Earliest publication date",A300,AA300)+LEN("Earliest publication date")</f>
        <v>#VALUE!</v>
      </c>
      <c r="AF300" s="4" t="e">
        <f>FIND("Assignee for publication",A300)</f>
        <v>#VALUE!</v>
      </c>
      <c r="AG300" s="4" t="e">
        <f>CLEAN(SUBSTITUTE(MID(A300,AE300,AF300-AE300)," ",""))</f>
        <v>#VALUE!</v>
      </c>
      <c r="AH300" s="4" t="e">
        <f>FIND("Entity status",A300)+LEN("Entity status")</f>
        <v>#VALUE!</v>
      </c>
      <c r="AI300" s="4" t="e">
        <f>FIND("Earliest publication #",A300,AH300)</f>
        <v>#VALUE!</v>
      </c>
      <c r="AJ300" s="4" t="e">
        <f>CLEAN(TRIM(MID(A300,AH300,AI300-AH300)))</f>
        <v>#VALUE!</v>
      </c>
      <c r="AK300" s="4" t="e">
        <f>FIND("Applicants",A300)+LEN("Applicants")</f>
        <v>#VALUE!</v>
      </c>
      <c r="AL300" s="4" t="e">
        <f>FIND("United States Patent and Trademark Office 
United States Patent and Trademark Office 
 Browse By Topic",A300,AK300)</f>
        <v>#VALUE!</v>
      </c>
      <c r="AM300" s="4" t="e">
        <f>TRIM(CLEAN(MID(A300,AK300,AL300-AK300)))</f>
        <v>#VALUE!</v>
      </c>
      <c r="AN300" s="4" t="e">
        <f>FIND("Assignee for publication",A300)+LEN("Assignee for publication")</f>
        <v>#VALUE!</v>
      </c>
      <c r="AO300" s="4" t="e">
        <f>FIND("Confirmation #",A300,AN300)</f>
        <v>#VALUE!</v>
      </c>
      <c r="AP300" s="4" t="e">
        <f>MID(A300,AN300,AO300-AN300)</f>
        <v>#VALUE!</v>
      </c>
      <c r="AQ300" s="4" t="e">
        <f>FIND("Inventors",A300)+LEN("Inventors")</f>
        <v>#VALUE!</v>
      </c>
      <c r="AR300" s="4" t="e">
        <f>FIND("Applicants",A300,AQ300)</f>
        <v>#VALUE!</v>
      </c>
      <c r="AS300" s="4" t="e">
        <f>FIND("Show all inventors",A300)</f>
        <v>#VALUE!</v>
      </c>
      <c r="AT300" s="4" t="str">
        <f>IFERROR(MID(A300,AS300,24),"")</f>
        <v/>
      </c>
      <c r="AU300" s="7" t="e">
        <f>CLEAN(TRIM(MID(A300,AQ300,AR300-AQ300)))</f>
        <v>#VALUE!</v>
      </c>
      <c r="BJ300" s="4">
        <f t="shared" si="68"/>
        <v>0</v>
      </c>
      <c r="BK300" s="4" t="str">
        <f t="shared" si="69"/>
        <v/>
      </c>
      <c r="BL300" s="4" t="e">
        <f t="shared" si="70"/>
        <v>#VALUE!</v>
      </c>
      <c r="BM300" s="4" t="e">
        <f t="shared" si="71"/>
        <v>#VALUE!</v>
      </c>
      <c r="BN300" s="7" t="e">
        <f t="shared" si="72"/>
        <v>#VALUE!</v>
      </c>
      <c r="BO300" s="4" t="e">
        <f t="shared" si="73"/>
        <v>#VALUE!</v>
      </c>
      <c r="BP300" s="4" t="e">
        <f t="shared" si="74"/>
        <v>#VALUE!</v>
      </c>
      <c r="BQ300" s="7" t="e">
        <f t="shared" si="75"/>
        <v>#VALUE!</v>
      </c>
    </row>
    <row r="301" spans="1:69" ht="15" customHeight="1" x14ac:dyDescent="0.3">
      <c r="A301" s="5"/>
      <c r="B301" s="5"/>
      <c r="C301" s="5"/>
      <c r="D301" s="5"/>
      <c r="F301" s="6" t="s">
        <v>17</v>
      </c>
      <c r="G301" s="4" t="e">
        <f t="shared" si="76"/>
        <v>#VALUE!</v>
      </c>
      <c r="H301" s="4" t="e">
        <f t="shared" si="77"/>
        <v>#VALUE!</v>
      </c>
      <c r="I301" s="4" t="str">
        <f t="shared" si="66"/>
        <v/>
      </c>
      <c r="J301" s="4" t="e">
        <f>CLEAN(SUBSTITUTE(MID(A301,G301,H301-G301)," ",""))</f>
        <v>#VALUE!</v>
      </c>
      <c r="K301" s="4" t="e">
        <f>FIND("Filing or 371 (c) date",A301)+LEN("Filing or 371 (c) date")</f>
        <v>#VALUE!</v>
      </c>
      <c r="L301" s="4" t="e">
        <f>FIND("Status",A301,K301)</f>
        <v>#VALUE!</v>
      </c>
      <c r="M301" s="4" t="e">
        <f>TRIM(CLEAN(MID(A301,K301,L301-K301)))</f>
        <v>#VALUE!</v>
      </c>
      <c r="N301" s="4" t="e">
        <f>FIND("Patent #",A301)+LEN("Patent #")</f>
        <v>#VALUE!</v>
      </c>
      <c r="O301" s="4" t="e">
        <f>FIND("Filing or 371 (c) date",A301)</f>
        <v>#VALUE!</v>
      </c>
      <c r="P301" s="4" t="e">
        <f>MID(A301,N301,O301-N301)</f>
        <v>#VALUE!</v>
      </c>
      <c r="Q301" s="4" t="e">
        <f t="shared" si="67"/>
        <v>#VALUE!</v>
      </c>
      <c r="R301" s="4" t="e">
        <f>CLEAN(SUBSTITUTE(MID(P301,1,FIND("open",P301)-1)," ",""))</f>
        <v>#VALUE!</v>
      </c>
      <c r="S301" s="4" t="e">
        <f>FIND("open_in_new",P301)+LEN("open_in_new")</f>
        <v>#VALUE!</v>
      </c>
      <c r="T301" s="4" t="e">
        <f>FIND("-",P301,S301)</f>
        <v>#VALUE!</v>
      </c>
      <c r="U301" s="4" t="e">
        <f>CLEAN(SUBSTITUTE(MID(P301,S301,T301-S301)," ",""))</f>
        <v>#VALUE!</v>
      </c>
      <c r="V301" s="4" t="e">
        <f>RIGHT(CLEAN(SUBSTITUTE(P301," ","")),10)</f>
        <v>#VALUE!</v>
      </c>
      <c r="W301" s="4" t="e">
        <f>FIND("Status",A301,K301)+LEN("Status")</f>
        <v>#VALUE!</v>
      </c>
      <c r="X301" s="4" t="e">
        <f>FIND("Application Data 
Documents &amp; Transactions",A301)</f>
        <v>#VALUE!</v>
      </c>
      <c r="Y301" s="4" t="e">
        <f>MID(A301,W301,(X301-11)-W301)</f>
        <v>#VALUE!</v>
      </c>
      <c r="Z301" s="4" t="e">
        <f t="shared" si="64"/>
        <v>#VALUE!</v>
      </c>
      <c r="AA301" s="4" t="e">
        <f>FIND("Earliest publication #",A301)+LEN("Earliest publication #
")</f>
        <v>#VALUE!</v>
      </c>
      <c r="AB301" s="4" t="e">
        <f>FIND("Earliest publication date",A301,AA301)</f>
        <v>#VALUE!</v>
      </c>
      <c r="AC301" s="4" t="e">
        <f>CLEAN(TRIM(MID(A301,AA301,AB301-AA301)))</f>
        <v>#VALUE!</v>
      </c>
      <c r="AD301" s="4" t="e">
        <f t="shared" si="65"/>
        <v>#VALUE!</v>
      </c>
      <c r="AE301" s="4" t="e">
        <f>FIND("Earliest publication date",A301,AA301)+LEN("Earliest publication date")</f>
        <v>#VALUE!</v>
      </c>
      <c r="AF301" s="4" t="e">
        <f>FIND("Assignee for publication",A301)</f>
        <v>#VALUE!</v>
      </c>
      <c r="AG301" s="4" t="e">
        <f>CLEAN(SUBSTITUTE(MID(A301,AE301,AF301-AE301)," ",""))</f>
        <v>#VALUE!</v>
      </c>
      <c r="AH301" s="4" t="e">
        <f>FIND("Entity status",A301)+LEN("Entity status")</f>
        <v>#VALUE!</v>
      </c>
      <c r="AI301" s="4" t="e">
        <f>FIND("Earliest publication #",A301,AH301)</f>
        <v>#VALUE!</v>
      </c>
      <c r="AJ301" s="4" t="e">
        <f>CLEAN(TRIM(MID(A301,AH301,AI301-AH301)))</f>
        <v>#VALUE!</v>
      </c>
      <c r="AK301" s="4" t="e">
        <f>FIND("Applicants",A301)+LEN("Applicants")</f>
        <v>#VALUE!</v>
      </c>
      <c r="AL301" s="4" t="e">
        <f>FIND("United States Patent and Trademark Office 
United States Patent and Trademark Office 
 Browse By Topic",A301,AK301)</f>
        <v>#VALUE!</v>
      </c>
      <c r="AM301" s="4" t="e">
        <f>TRIM(CLEAN(MID(A301,AK301,AL301-AK301)))</f>
        <v>#VALUE!</v>
      </c>
      <c r="AN301" s="4" t="e">
        <f>FIND("Assignee for publication",A301)+LEN("Assignee for publication")</f>
        <v>#VALUE!</v>
      </c>
      <c r="AO301" s="4" t="e">
        <f>FIND("Confirmation #",A301,AN301)</f>
        <v>#VALUE!</v>
      </c>
      <c r="AP301" s="4" t="e">
        <f>MID(A301,AN301,AO301-AN301)</f>
        <v>#VALUE!</v>
      </c>
      <c r="AQ301" s="4" t="e">
        <f>FIND("Inventors",A301)+LEN("Inventors")</f>
        <v>#VALUE!</v>
      </c>
      <c r="AR301" s="4" t="e">
        <f>FIND("Applicants",A301,AQ301)</f>
        <v>#VALUE!</v>
      </c>
      <c r="AS301" s="4" t="e">
        <f>FIND("Show all inventors",A301)</f>
        <v>#VALUE!</v>
      </c>
      <c r="AT301" s="4" t="str">
        <f>IFERROR(MID(A301,AS301,24),"")</f>
        <v/>
      </c>
      <c r="AU301" s="7" t="e">
        <f>CLEAN(TRIM(MID(A301,AQ301,AR301-AQ301)))</f>
        <v>#VALUE!</v>
      </c>
      <c r="BJ301" s="4">
        <f t="shared" si="68"/>
        <v>0</v>
      </c>
      <c r="BK301" s="4" t="str">
        <f t="shared" si="69"/>
        <v/>
      </c>
      <c r="BL301" s="4" t="e">
        <f t="shared" si="70"/>
        <v>#VALUE!</v>
      </c>
      <c r="BM301" s="4" t="e">
        <f t="shared" si="71"/>
        <v>#VALUE!</v>
      </c>
      <c r="BN301" s="7" t="e">
        <f t="shared" si="72"/>
        <v>#VALUE!</v>
      </c>
      <c r="BO301" s="4" t="e">
        <f t="shared" si="73"/>
        <v>#VALUE!</v>
      </c>
      <c r="BP301" s="4" t="e">
        <f t="shared" si="74"/>
        <v>#VALUE!</v>
      </c>
      <c r="BQ301" s="7" t="e">
        <f t="shared" si="75"/>
        <v>#VALUE!</v>
      </c>
    </row>
    <row r="302" spans="1:69" ht="15" customHeight="1" x14ac:dyDescent="0.3">
      <c r="A302" s="5"/>
      <c r="B302" s="5"/>
      <c r="C302" s="5"/>
      <c r="D302" s="5"/>
      <c r="F302" s="6" t="s">
        <v>17</v>
      </c>
      <c r="G302" s="4" t="e">
        <f t="shared" si="76"/>
        <v>#VALUE!</v>
      </c>
      <c r="H302" s="4" t="e">
        <f t="shared" si="77"/>
        <v>#VALUE!</v>
      </c>
      <c r="I302" s="4" t="str">
        <f t="shared" si="66"/>
        <v/>
      </c>
      <c r="J302" s="4" t="e">
        <f>CLEAN(SUBSTITUTE(MID(A302,G302,H302-G302)," ",""))</f>
        <v>#VALUE!</v>
      </c>
      <c r="K302" s="4" t="e">
        <f>FIND("Filing or 371 (c) date",A302)+LEN("Filing or 371 (c) date")</f>
        <v>#VALUE!</v>
      </c>
      <c r="L302" s="4" t="e">
        <f>FIND("Status",A302,K302)</f>
        <v>#VALUE!</v>
      </c>
      <c r="M302" s="4" t="e">
        <f>TRIM(CLEAN(MID(A302,K302,L302-K302)))</f>
        <v>#VALUE!</v>
      </c>
      <c r="N302" s="4" t="e">
        <f>FIND("Patent #",A302)+LEN("Patent #")</f>
        <v>#VALUE!</v>
      </c>
      <c r="O302" s="4" t="e">
        <f>FIND("Filing or 371 (c) date",A302)</f>
        <v>#VALUE!</v>
      </c>
      <c r="P302" s="4" t="e">
        <f>MID(A302,N302,O302-N302)</f>
        <v>#VALUE!</v>
      </c>
      <c r="Q302" s="4" t="e">
        <f t="shared" si="67"/>
        <v>#VALUE!</v>
      </c>
      <c r="R302" s="4" t="e">
        <f>CLEAN(SUBSTITUTE(MID(P302,1,FIND("open",P302)-1)," ",""))</f>
        <v>#VALUE!</v>
      </c>
      <c r="S302" s="4" t="e">
        <f>FIND("open_in_new",P302)+LEN("open_in_new")</f>
        <v>#VALUE!</v>
      </c>
      <c r="T302" s="4" t="e">
        <f>FIND("-",P302,S302)</f>
        <v>#VALUE!</v>
      </c>
      <c r="U302" s="4" t="e">
        <f>CLEAN(SUBSTITUTE(MID(P302,S302,T302-S302)," ",""))</f>
        <v>#VALUE!</v>
      </c>
      <c r="V302" s="4" t="e">
        <f>RIGHT(CLEAN(SUBSTITUTE(P302," ","")),10)</f>
        <v>#VALUE!</v>
      </c>
      <c r="W302" s="4" t="e">
        <f>FIND("Status",A302,K302)+LEN("Status")</f>
        <v>#VALUE!</v>
      </c>
      <c r="X302" s="4" t="e">
        <f>FIND("Application Data 
Documents &amp; Transactions",A302)</f>
        <v>#VALUE!</v>
      </c>
      <c r="Y302" s="4" t="e">
        <f>MID(A302,W302,(X302-11)-W302)</f>
        <v>#VALUE!</v>
      </c>
      <c r="Z302" s="4" t="e">
        <f t="shared" si="64"/>
        <v>#VALUE!</v>
      </c>
      <c r="AA302" s="4" t="e">
        <f>FIND("Earliest publication #",A302)+LEN("Earliest publication #
")</f>
        <v>#VALUE!</v>
      </c>
      <c r="AB302" s="4" t="e">
        <f>FIND("Earliest publication date",A302,AA302)</f>
        <v>#VALUE!</v>
      </c>
      <c r="AC302" s="4" t="e">
        <f>CLEAN(TRIM(MID(A302,AA302,AB302-AA302)))</f>
        <v>#VALUE!</v>
      </c>
      <c r="AD302" s="4" t="e">
        <f t="shared" si="65"/>
        <v>#VALUE!</v>
      </c>
      <c r="AE302" s="4" t="e">
        <f>FIND("Earliest publication date",A302,AA302)+LEN("Earliest publication date")</f>
        <v>#VALUE!</v>
      </c>
      <c r="AF302" s="4" t="e">
        <f>FIND("Assignee for publication",A302)</f>
        <v>#VALUE!</v>
      </c>
      <c r="AG302" s="4" t="e">
        <f>CLEAN(SUBSTITUTE(MID(A302,AE302,AF302-AE302)," ",""))</f>
        <v>#VALUE!</v>
      </c>
      <c r="AH302" s="4" t="e">
        <f>FIND("Entity status",A302)+LEN("Entity status")</f>
        <v>#VALUE!</v>
      </c>
      <c r="AI302" s="4" t="e">
        <f>FIND("Earliest publication #",A302,AH302)</f>
        <v>#VALUE!</v>
      </c>
      <c r="AJ302" s="4" t="e">
        <f>CLEAN(TRIM(MID(A302,AH302,AI302-AH302)))</f>
        <v>#VALUE!</v>
      </c>
      <c r="AK302" s="4" t="e">
        <f>FIND("Applicants",A302)+LEN("Applicants")</f>
        <v>#VALUE!</v>
      </c>
      <c r="AL302" s="4" t="e">
        <f>FIND("United States Patent and Trademark Office 
United States Patent and Trademark Office 
 Browse By Topic",A302,AK302)</f>
        <v>#VALUE!</v>
      </c>
      <c r="AM302" s="4" t="e">
        <f>TRIM(CLEAN(MID(A302,AK302,AL302-AK302)))</f>
        <v>#VALUE!</v>
      </c>
      <c r="AN302" s="4" t="e">
        <f>FIND("Assignee for publication",A302)+LEN("Assignee for publication")</f>
        <v>#VALUE!</v>
      </c>
      <c r="AO302" s="4" t="e">
        <f>FIND("Confirmation #",A302,AN302)</f>
        <v>#VALUE!</v>
      </c>
      <c r="AP302" s="4" t="e">
        <f>MID(A302,AN302,AO302-AN302)</f>
        <v>#VALUE!</v>
      </c>
      <c r="AQ302" s="4" t="e">
        <f>FIND("Inventors",A302)+LEN("Inventors")</f>
        <v>#VALUE!</v>
      </c>
      <c r="AR302" s="4" t="e">
        <f>FIND("Applicants",A302,AQ302)</f>
        <v>#VALUE!</v>
      </c>
      <c r="AS302" s="4" t="e">
        <f>FIND("Show all inventors",A302)</f>
        <v>#VALUE!</v>
      </c>
      <c r="AT302" s="4" t="str">
        <f>IFERROR(MID(A302,AS302,24),"")</f>
        <v/>
      </c>
      <c r="AU302" s="7" t="e">
        <f>CLEAN(TRIM(MID(A302,AQ302,AR302-AQ302)))</f>
        <v>#VALUE!</v>
      </c>
      <c r="BJ302" s="4">
        <f t="shared" si="68"/>
        <v>0</v>
      </c>
      <c r="BK302" s="4" t="str">
        <f t="shared" si="69"/>
        <v/>
      </c>
      <c r="BL302" s="4" t="e">
        <f t="shared" si="70"/>
        <v>#VALUE!</v>
      </c>
      <c r="BM302" s="4" t="e">
        <f t="shared" si="71"/>
        <v>#VALUE!</v>
      </c>
      <c r="BN302" s="7" t="e">
        <f t="shared" si="72"/>
        <v>#VALUE!</v>
      </c>
      <c r="BO302" s="4" t="e">
        <f t="shared" si="73"/>
        <v>#VALUE!</v>
      </c>
      <c r="BP302" s="4" t="e">
        <f t="shared" si="74"/>
        <v>#VALUE!</v>
      </c>
      <c r="BQ302" s="7" t="e">
        <f t="shared" si="75"/>
        <v>#VALUE!</v>
      </c>
    </row>
    <row r="303" spans="1:69" ht="15" customHeight="1" x14ac:dyDescent="0.3">
      <c r="A303" s="5"/>
      <c r="B303" s="5"/>
      <c r="C303" s="5"/>
      <c r="D303" s="5"/>
      <c r="F303" s="6" t="s">
        <v>17</v>
      </c>
      <c r="G303" s="4" t="e">
        <f t="shared" si="76"/>
        <v>#VALUE!</v>
      </c>
      <c r="H303" s="4" t="e">
        <f t="shared" si="77"/>
        <v>#VALUE!</v>
      </c>
      <c r="I303" s="4" t="str">
        <f t="shared" si="66"/>
        <v/>
      </c>
      <c r="J303" s="4" t="e">
        <f>CLEAN(SUBSTITUTE(MID(A303,G303,H303-G303)," ",""))</f>
        <v>#VALUE!</v>
      </c>
      <c r="K303" s="4" t="e">
        <f>FIND("Filing or 371 (c) date",A303)+LEN("Filing or 371 (c) date")</f>
        <v>#VALUE!</v>
      </c>
      <c r="L303" s="4" t="e">
        <f>FIND("Status",A303,K303)</f>
        <v>#VALUE!</v>
      </c>
      <c r="M303" s="4" t="e">
        <f>TRIM(CLEAN(MID(A303,K303,L303-K303)))</f>
        <v>#VALUE!</v>
      </c>
      <c r="N303" s="4" t="e">
        <f>FIND("Patent #",A303)+LEN("Patent #")</f>
        <v>#VALUE!</v>
      </c>
      <c r="O303" s="4" t="e">
        <f>FIND("Filing or 371 (c) date",A303)</f>
        <v>#VALUE!</v>
      </c>
      <c r="P303" s="4" t="e">
        <f>MID(A303,N303,O303-N303)</f>
        <v>#VALUE!</v>
      </c>
      <c r="Q303" s="4" t="e">
        <f t="shared" si="67"/>
        <v>#VALUE!</v>
      </c>
      <c r="R303" s="4" t="e">
        <f>CLEAN(SUBSTITUTE(MID(P303,1,FIND("open",P303)-1)," ",""))</f>
        <v>#VALUE!</v>
      </c>
      <c r="S303" s="4" t="e">
        <f>FIND("open_in_new",P303)+LEN("open_in_new")</f>
        <v>#VALUE!</v>
      </c>
      <c r="T303" s="4" t="e">
        <f>FIND("-",P303,S303)</f>
        <v>#VALUE!</v>
      </c>
      <c r="U303" s="4" t="e">
        <f>CLEAN(SUBSTITUTE(MID(P303,S303,T303-S303)," ",""))</f>
        <v>#VALUE!</v>
      </c>
      <c r="V303" s="4" t="e">
        <f>RIGHT(CLEAN(SUBSTITUTE(P303," ","")),10)</f>
        <v>#VALUE!</v>
      </c>
      <c r="W303" s="4" t="e">
        <f>FIND("Status",A303,K303)+LEN("Status")</f>
        <v>#VALUE!</v>
      </c>
      <c r="X303" s="4" t="e">
        <f>FIND("Application Data 
Documents &amp; Transactions",A303)</f>
        <v>#VALUE!</v>
      </c>
      <c r="Y303" s="4" t="e">
        <f>MID(A303,W303,(X303-11)-W303)</f>
        <v>#VALUE!</v>
      </c>
      <c r="Z303" s="4" t="e">
        <f t="shared" si="64"/>
        <v>#VALUE!</v>
      </c>
      <c r="AA303" s="4" t="e">
        <f>FIND("Earliest publication #",A303)+LEN("Earliest publication #
")</f>
        <v>#VALUE!</v>
      </c>
      <c r="AB303" s="4" t="e">
        <f>FIND("Earliest publication date",A303,AA303)</f>
        <v>#VALUE!</v>
      </c>
      <c r="AC303" s="4" t="e">
        <f>CLEAN(TRIM(MID(A303,AA303,AB303-AA303)))</f>
        <v>#VALUE!</v>
      </c>
      <c r="AD303" s="4" t="e">
        <f t="shared" si="65"/>
        <v>#VALUE!</v>
      </c>
      <c r="AE303" s="4" t="e">
        <f>FIND("Earliest publication date",A303,AA303)+LEN("Earliest publication date")</f>
        <v>#VALUE!</v>
      </c>
      <c r="AF303" s="4" t="e">
        <f>FIND("Assignee for publication",A303)</f>
        <v>#VALUE!</v>
      </c>
      <c r="AG303" s="4" t="e">
        <f>CLEAN(SUBSTITUTE(MID(A303,AE303,AF303-AE303)," ",""))</f>
        <v>#VALUE!</v>
      </c>
      <c r="AH303" s="4" t="e">
        <f>FIND("Entity status",A303)+LEN("Entity status")</f>
        <v>#VALUE!</v>
      </c>
      <c r="AI303" s="4" t="e">
        <f>FIND("Earliest publication #",A303,AH303)</f>
        <v>#VALUE!</v>
      </c>
      <c r="AJ303" s="4" t="e">
        <f>CLEAN(TRIM(MID(A303,AH303,AI303-AH303)))</f>
        <v>#VALUE!</v>
      </c>
      <c r="AK303" s="4" t="e">
        <f>FIND("Applicants",A303)+LEN("Applicants")</f>
        <v>#VALUE!</v>
      </c>
      <c r="AL303" s="4" t="e">
        <f>FIND("United States Patent and Trademark Office 
United States Patent and Trademark Office 
 Browse By Topic",A303,AK303)</f>
        <v>#VALUE!</v>
      </c>
      <c r="AM303" s="4" t="e">
        <f>TRIM(CLEAN(MID(A303,AK303,AL303-AK303)))</f>
        <v>#VALUE!</v>
      </c>
      <c r="AN303" s="4" t="e">
        <f>FIND("Assignee for publication",A303)+LEN("Assignee for publication")</f>
        <v>#VALUE!</v>
      </c>
      <c r="AO303" s="4" t="e">
        <f>FIND("Confirmation #",A303,AN303)</f>
        <v>#VALUE!</v>
      </c>
      <c r="AP303" s="4" t="e">
        <f>MID(A303,AN303,AO303-AN303)</f>
        <v>#VALUE!</v>
      </c>
      <c r="AQ303" s="4" t="e">
        <f>FIND("Inventors",A303)+LEN("Inventors")</f>
        <v>#VALUE!</v>
      </c>
      <c r="AR303" s="4" t="e">
        <f>FIND("Applicants",A303,AQ303)</f>
        <v>#VALUE!</v>
      </c>
      <c r="AS303" s="4" t="e">
        <f>FIND("Show all inventors",A303)</f>
        <v>#VALUE!</v>
      </c>
      <c r="AT303" s="4" t="str">
        <f>IFERROR(MID(A303,AS303,24),"")</f>
        <v/>
      </c>
      <c r="AU303" s="7" t="e">
        <f>CLEAN(TRIM(MID(A303,AQ303,AR303-AQ303)))</f>
        <v>#VALUE!</v>
      </c>
      <c r="BJ303" s="4">
        <f t="shared" si="68"/>
        <v>0</v>
      </c>
      <c r="BK303" s="4" t="str">
        <f t="shared" si="69"/>
        <v/>
      </c>
      <c r="BL303" s="4" t="e">
        <f t="shared" si="70"/>
        <v>#VALUE!</v>
      </c>
      <c r="BM303" s="4" t="e">
        <f t="shared" si="71"/>
        <v>#VALUE!</v>
      </c>
      <c r="BN303" s="7" t="e">
        <f t="shared" si="72"/>
        <v>#VALUE!</v>
      </c>
      <c r="BO303" s="4" t="e">
        <f t="shared" si="73"/>
        <v>#VALUE!</v>
      </c>
      <c r="BP303" s="4" t="e">
        <f t="shared" si="74"/>
        <v>#VALUE!</v>
      </c>
      <c r="BQ303" s="7" t="e">
        <f t="shared" si="75"/>
        <v>#VALUE!</v>
      </c>
    </row>
    <row r="304" spans="1:69" ht="15" customHeight="1" x14ac:dyDescent="0.3">
      <c r="A304" s="5"/>
      <c r="B304" s="5"/>
      <c r="C304" s="5"/>
      <c r="D304" s="5"/>
      <c r="F304" s="6" t="s">
        <v>17</v>
      </c>
      <c r="G304" s="4" t="e">
        <f t="shared" si="76"/>
        <v>#VALUE!</v>
      </c>
      <c r="H304" s="4" t="e">
        <f t="shared" si="77"/>
        <v>#VALUE!</v>
      </c>
      <c r="I304" s="4" t="str">
        <f t="shared" si="66"/>
        <v/>
      </c>
      <c r="J304" s="4" t="e">
        <f>CLEAN(SUBSTITUTE(MID(A304,G304,H304-G304)," ",""))</f>
        <v>#VALUE!</v>
      </c>
      <c r="K304" s="4" t="e">
        <f>FIND("Filing or 371 (c) date",A304)+LEN("Filing or 371 (c) date")</f>
        <v>#VALUE!</v>
      </c>
      <c r="L304" s="4" t="e">
        <f>FIND("Status",A304,K304)</f>
        <v>#VALUE!</v>
      </c>
      <c r="M304" s="4" t="e">
        <f>TRIM(CLEAN(MID(A304,K304,L304-K304)))</f>
        <v>#VALUE!</v>
      </c>
      <c r="N304" s="4" t="e">
        <f>FIND("Patent #",A304)+LEN("Patent #")</f>
        <v>#VALUE!</v>
      </c>
      <c r="O304" s="4" t="e">
        <f>FIND("Filing or 371 (c) date",A304)</f>
        <v>#VALUE!</v>
      </c>
      <c r="P304" s="4" t="e">
        <f>MID(A304,N304,O304-N304)</f>
        <v>#VALUE!</v>
      </c>
      <c r="Q304" s="4" t="e">
        <f t="shared" si="67"/>
        <v>#VALUE!</v>
      </c>
      <c r="R304" s="4" t="e">
        <f>CLEAN(SUBSTITUTE(MID(P304,1,FIND("open",P304)-1)," ",""))</f>
        <v>#VALUE!</v>
      </c>
      <c r="S304" s="4" t="e">
        <f>FIND("open_in_new",P304)+LEN("open_in_new")</f>
        <v>#VALUE!</v>
      </c>
      <c r="T304" s="4" t="e">
        <f>FIND("-",P304,S304)</f>
        <v>#VALUE!</v>
      </c>
      <c r="U304" s="4" t="e">
        <f>CLEAN(SUBSTITUTE(MID(P304,S304,T304-S304)," ",""))</f>
        <v>#VALUE!</v>
      </c>
      <c r="V304" s="4" t="e">
        <f>RIGHT(CLEAN(SUBSTITUTE(P304," ","")),10)</f>
        <v>#VALUE!</v>
      </c>
      <c r="W304" s="4" t="e">
        <f>FIND("Status",A304,K304)+LEN("Status")</f>
        <v>#VALUE!</v>
      </c>
      <c r="X304" s="4" t="e">
        <f>FIND("Application Data 
Documents &amp; Transactions",A304)</f>
        <v>#VALUE!</v>
      </c>
      <c r="Y304" s="4" t="e">
        <f>MID(A304,W304,(X304-11)-W304)</f>
        <v>#VALUE!</v>
      </c>
      <c r="Z304" s="4" t="e">
        <f t="shared" si="64"/>
        <v>#VALUE!</v>
      </c>
      <c r="AA304" s="4" t="e">
        <f>FIND("Earliest publication #",A304)+LEN("Earliest publication #
")</f>
        <v>#VALUE!</v>
      </c>
      <c r="AB304" s="4" t="e">
        <f>FIND("Earliest publication date",A304,AA304)</f>
        <v>#VALUE!</v>
      </c>
      <c r="AC304" s="4" t="e">
        <f>CLEAN(TRIM(MID(A304,AA304,AB304-AA304)))</f>
        <v>#VALUE!</v>
      </c>
      <c r="AD304" s="4" t="e">
        <f t="shared" si="65"/>
        <v>#VALUE!</v>
      </c>
      <c r="AE304" s="4" t="e">
        <f>FIND("Earliest publication date",A304,AA304)+LEN("Earliest publication date")</f>
        <v>#VALUE!</v>
      </c>
      <c r="AF304" s="4" t="e">
        <f>FIND("Assignee for publication",A304)</f>
        <v>#VALUE!</v>
      </c>
      <c r="AG304" s="4" t="e">
        <f>CLEAN(SUBSTITUTE(MID(A304,AE304,AF304-AE304)," ",""))</f>
        <v>#VALUE!</v>
      </c>
      <c r="AH304" s="4" t="e">
        <f>FIND("Entity status",A304)+LEN("Entity status")</f>
        <v>#VALUE!</v>
      </c>
      <c r="AI304" s="4" t="e">
        <f>FIND("Earliest publication #",A304,AH304)</f>
        <v>#VALUE!</v>
      </c>
      <c r="AJ304" s="4" t="e">
        <f>CLEAN(TRIM(MID(A304,AH304,AI304-AH304)))</f>
        <v>#VALUE!</v>
      </c>
      <c r="AK304" s="4" t="e">
        <f>FIND("Applicants",A304)+LEN("Applicants")</f>
        <v>#VALUE!</v>
      </c>
      <c r="AL304" s="4" t="e">
        <f>FIND("United States Patent and Trademark Office 
United States Patent and Trademark Office 
 Browse By Topic",A304,AK304)</f>
        <v>#VALUE!</v>
      </c>
      <c r="AM304" s="4" t="e">
        <f>TRIM(CLEAN(MID(A304,AK304,AL304-AK304)))</f>
        <v>#VALUE!</v>
      </c>
      <c r="AN304" s="4" t="e">
        <f>FIND("Assignee for publication",A304)+LEN("Assignee for publication")</f>
        <v>#VALUE!</v>
      </c>
      <c r="AO304" s="4" t="e">
        <f>FIND("Confirmation #",A304,AN304)</f>
        <v>#VALUE!</v>
      </c>
      <c r="AP304" s="4" t="e">
        <f>MID(A304,AN304,AO304-AN304)</f>
        <v>#VALUE!</v>
      </c>
      <c r="AQ304" s="4" t="e">
        <f>FIND("Inventors",A304)+LEN("Inventors")</f>
        <v>#VALUE!</v>
      </c>
      <c r="AR304" s="4" t="e">
        <f>FIND("Applicants",A304,AQ304)</f>
        <v>#VALUE!</v>
      </c>
      <c r="AS304" s="4" t="e">
        <f>FIND("Show all inventors",A304)</f>
        <v>#VALUE!</v>
      </c>
      <c r="AT304" s="4" t="str">
        <f>IFERROR(MID(A304,AS304,24),"")</f>
        <v/>
      </c>
      <c r="AU304" s="7" t="e">
        <f>CLEAN(TRIM(MID(A304,AQ304,AR304-AQ304)))</f>
        <v>#VALUE!</v>
      </c>
      <c r="BJ304" s="4">
        <f t="shared" si="68"/>
        <v>0</v>
      </c>
      <c r="BK304" s="4" t="str">
        <f t="shared" si="69"/>
        <v/>
      </c>
      <c r="BL304" s="4" t="e">
        <f t="shared" si="70"/>
        <v>#VALUE!</v>
      </c>
      <c r="BM304" s="4" t="e">
        <f t="shared" si="71"/>
        <v>#VALUE!</v>
      </c>
      <c r="BN304" s="7" t="e">
        <f t="shared" si="72"/>
        <v>#VALUE!</v>
      </c>
      <c r="BO304" s="4" t="e">
        <f t="shared" si="73"/>
        <v>#VALUE!</v>
      </c>
      <c r="BP304" s="4" t="e">
        <f t="shared" si="74"/>
        <v>#VALUE!</v>
      </c>
      <c r="BQ304" s="7" t="e">
        <f t="shared" si="75"/>
        <v>#VALUE!</v>
      </c>
    </row>
    <row r="305" spans="1:69" ht="15" customHeight="1" x14ac:dyDescent="0.3">
      <c r="A305" s="5"/>
      <c r="B305" s="5"/>
      <c r="C305" s="5"/>
      <c r="D305" s="5"/>
      <c r="F305" s="6" t="s">
        <v>17</v>
      </c>
      <c r="G305" s="4" t="e">
        <f t="shared" si="76"/>
        <v>#VALUE!</v>
      </c>
      <c r="H305" s="4" t="e">
        <f t="shared" si="77"/>
        <v>#VALUE!</v>
      </c>
      <c r="I305" s="4" t="str">
        <f t="shared" si="66"/>
        <v/>
      </c>
      <c r="J305" s="4" t="e">
        <f>CLEAN(SUBSTITUTE(MID(A305,G305,H305-G305)," ",""))</f>
        <v>#VALUE!</v>
      </c>
      <c r="K305" s="4" t="e">
        <f>FIND("Filing or 371 (c) date",A305)+LEN("Filing or 371 (c) date")</f>
        <v>#VALUE!</v>
      </c>
      <c r="L305" s="4" t="e">
        <f>FIND("Status",A305,K305)</f>
        <v>#VALUE!</v>
      </c>
      <c r="M305" s="4" t="e">
        <f>TRIM(CLEAN(MID(A305,K305,L305-K305)))</f>
        <v>#VALUE!</v>
      </c>
      <c r="N305" s="4" t="e">
        <f>FIND("Patent #",A305)+LEN("Patent #")</f>
        <v>#VALUE!</v>
      </c>
      <c r="O305" s="4" t="e">
        <f>FIND("Filing or 371 (c) date",A305)</f>
        <v>#VALUE!</v>
      </c>
      <c r="P305" s="4" t="e">
        <f>MID(A305,N305,O305-N305)</f>
        <v>#VALUE!</v>
      </c>
      <c r="Q305" s="4" t="e">
        <f t="shared" si="67"/>
        <v>#VALUE!</v>
      </c>
      <c r="R305" s="4" t="e">
        <f>CLEAN(SUBSTITUTE(MID(P305,1,FIND("open",P305)-1)," ",""))</f>
        <v>#VALUE!</v>
      </c>
      <c r="S305" s="4" t="e">
        <f>FIND("open_in_new",P305)+LEN("open_in_new")</f>
        <v>#VALUE!</v>
      </c>
      <c r="T305" s="4" t="e">
        <f>FIND("-",P305,S305)</f>
        <v>#VALUE!</v>
      </c>
      <c r="U305" s="4" t="e">
        <f>CLEAN(SUBSTITUTE(MID(P305,S305,T305-S305)," ",""))</f>
        <v>#VALUE!</v>
      </c>
      <c r="V305" s="4" t="e">
        <f>RIGHT(CLEAN(SUBSTITUTE(P305," ","")),10)</f>
        <v>#VALUE!</v>
      </c>
      <c r="W305" s="4" t="e">
        <f>FIND("Status",A305,K305)+LEN("Status")</f>
        <v>#VALUE!</v>
      </c>
      <c r="X305" s="4" t="e">
        <f>FIND("Application Data 
Documents &amp; Transactions",A305)</f>
        <v>#VALUE!</v>
      </c>
      <c r="Y305" s="4" t="e">
        <f>MID(A305,W305,(X305-11)-W305)</f>
        <v>#VALUE!</v>
      </c>
      <c r="Z305" s="4" t="e">
        <f t="shared" si="64"/>
        <v>#VALUE!</v>
      </c>
      <c r="AA305" s="4" t="e">
        <f>FIND("Earliest publication #",A305)+LEN("Earliest publication #
")</f>
        <v>#VALUE!</v>
      </c>
      <c r="AB305" s="4" t="e">
        <f>FIND("Earliest publication date",A305,AA305)</f>
        <v>#VALUE!</v>
      </c>
      <c r="AC305" s="4" t="e">
        <f>CLEAN(TRIM(MID(A305,AA305,AB305-AA305)))</f>
        <v>#VALUE!</v>
      </c>
      <c r="AD305" s="4" t="e">
        <f t="shared" si="65"/>
        <v>#VALUE!</v>
      </c>
      <c r="AE305" s="4" t="e">
        <f>FIND("Earliest publication date",A305,AA305)+LEN("Earliest publication date")</f>
        <v>#VALUE!</v>
      </c>
      <c r="AF305" s="4" t="e">
        <f>FIND("Assignee for publication",A305)</f>
        <v>#VALUE!</v>
      </c>
      <c r="AG305" s="4" t="e">
        <f>CLEAN(SUBSTITUTE(MID(A305,AE305,AF305-AE305)," ",""))</f>
        <v>#VALUE!</v>
      </c>
      <c r="AH305" s="4" t="e">
        <f>FIND("Entity status",A305)+LEN("Entity status")</f>
        <v>#VALUE!</v>
      </c>
      <c r="AI305" s="4" t="e">
        <f>FIND("Earliest publication #",A305,AH305)</f>
        <v>#VALUE!</v>
      </c>
      <c r="AJ305" s="4" t="e">
        <f>CLEAN(TRIM(MID(A305,AH305,AI305-AH305)))</f>
        <v>#VALUE!</v>
      </c>
      <c r="AK305" s="4" t="e">
        <f>FIND("Applicants",A305)+LEN("Applicants")</f>
        <v>#VALUE!</v>
      </c>
      <c r="AL305" s="4" t="e">
        <f>FIND("United States Patent and Trademark Office 
United States Patent and Trademark Office 
 Browse By Topic",A305,AK305)</f>
        <v>#VALUE!</v>
      </c>
      <c r="AM305" s="4" t="e">
        <f>TRIM(CLEAN(MID(A305,AK305,AL305-AK305)))</f>
        <v>#VALUE!</v>
      </c>
      <c r="AN305" s="4" t="e">
        <f>FIND("Assignee for publication",A305)+LEN("Assignee for publication")</f>
        <v>#VALUE!</v>
      </c>
      <c r="AO305" s="4" t="e">
        <f>FIND("Confirmation #",A305,AN305)</f>
        <v>#VALUE!</v>
      </c>
      <c r="AP305" s="4" t="e">
        <f>MID(A305,AN305,AO305-AN305)</f>
        <v>#VALUE!</v>
      </c>
      <c r="AQ305" s="4" t="e">
        <f>FIND("Inventors",A305)+LEN("Inventors")</f>
        <v>#VALUE!</v>
      </c>
      <c r="AR305" s="4" t="e">
        <f>FIND("Applicants",A305,AQ305)</f>
        <v>#VALUE!</v>
      </c>
      <c r="AS305" s="4" t="e">
        <f>FIND("Show all inventors",A305)</f>
        <v>#VALUE!</v>
      </c>
      <c r="AT305" s="4" t="str">
        <f>IFERROR(MID(A305,AS305,24),"")</f>
        <v/>
      </c>
      <c r="AU305" s="7" t="e">
        <f>CLEAN(TRIM(MID(A305,AQ305,AR305-AQ305)))</f>
        <v>#VALUE!</v>
      </c>
      <c r="BJ305" s="4">
        <f t="shared" si="68"/>
        <v>0</v>
      </c>
      <c r="BK305" s="4" t="str">
        <f t="shared" si="69"/>
        <v/>
      </c>
      <c r="BL305" s="4" t="e">
        <f t="shared" si="70"/>
        <v>#VALUE!</v>
      </c>
      <c r="BM305" s="4" t="e">
        <f t="shared" si="71"/>
        <v>#VALUE!</v>
      </c>
      <c r="BN305" s="7" t="e">
        <f t="shared" si="72"/>
        <v>#VALUE!</v>
      </c>
      <c r="BO305" s="4" t="e">
        <f t="shared" si="73"/>
        <v>#VALUE!</v>
      </c>
      <c r="BP305" s="4" t="e">
        <f t="shared" si="74"/>
        <v>#VALUE!</v>
      </c>
      <c r="BQ305" s="7" t="e">
        <f t="shared" si="75"/>
        <v>#VALUE!</v>
      </c>
    </row>
    <row r="306" spans="1:69" ht="15" customHeight="1" x14ac:dyDescent="0.3">
      <c r="A306" s="5"/>
      <c r="B306" s="5"/>
      <c r="C306" s="5"/>
      <c r="D306" s="5"/>
      <c r="F306" s="6" t="s">
        <v>17</v>
      </c>
      <c r="G306" s="4" t="e">
        <f t="shared" si="76"/>
        <v>#VALUE!</v>
      </c>
      <c r="H306" s="4" t="e">
        <f t="shared" si="77"/>
        <v>#VALUE!</v>
      </c>
      <c r="I306" s="4" t="str">
        <f t="shared" si="66"/>
        <v/>
      </c>
      <c r="J306" s="4" t="e">
        <f>CLEAN(SUBSTITUTE(MID(A306,G306,H306-G306)," ",""))</f>
        <v>#VALUE!</v>
      </c>
      <c r="K306" s="4" t="e">
        <f>FIND("Filing or 371 (c) date",A306)+LEN("Filing or 371 (c) date")</f>
        <v>#VALUE!</v>
      </c>
      <c r="L306" s="4" t="e">
        <f>FIND("Status",A306,K306)</f>
        <v>#VALUE!</v>
      </c>
      <c r="M306" s="4" t="e">
        <f>TRIM(CLEAN(MID(A306,K306,L306-K306)))</f>
        <v>#VALUE!</v>
      </c>
      <c r="N306" s="4" t="e">
        <f>FIND("Patent #",A306)+LEN("Patent #")</f>
        <v>#VALUE!</v>
      </c>
      <c r="O306" s="4" t="e">
        <f>FIND("Filing or 371 (c) date",A306)</f>
        <v>#VALUE!</v>
      </c>
      <c r="P306" s="4" t="e">
        <f>MID(A306,N306,O306-N306)</f>
        <v>#VALUE!</v>
      </c>
      <c r="Q306" s="4" t="e">
        <f t="shared" si="67"/>
        <v>#VALUE!</v>
      </c>
      <c r="R306" s="4" t="e">
        <f>CLEAN(SUBSTITUTE(MID(P306,1,FIND("open",P306)-1)," ",""))</f>
        <v>#VALUE!</v>
      </c>
      <c r="S306" s="4" t="e">
        <f>FIND("open_in_new",P306)+LEN("open_in_new")</f>
        <v>#VALUE!</v>
      </c>
      <c r="T306" s="4" t="e">
        <f>FIND("-",P306,S306)</f>
        <v>#VALUE!</v>
      </c>
      <c r="U306" s="4" t="e">
        <f>CLEAN(SUBSTITUTE(MID(P306,S306,T306-S306)," ",""))</f>
        <v>#VALUE!</v>
      </c>
      <c r="V306" s="4" t="e">
        <f>RIGHT(CLEAN(SUBSTITUTE(P306," ","")),10)</f>
        <v>#VALUE!</v>
      </c>
      <c r="W306" s="4" t="e">
        <f>FIND("Status",A306,K306)+LEN("Status")</f>
        <v>#VALUE!</v>
      </c>
      <c r="X306" s="4" t="e">
        <f>FIND("Application Data 
Documents &amp; Transactions",A306)</f>
        <v>#VALUE!</v>
      </c>
      <c r="Y306" s="4" t="e">
        <f>MID(A306,W306,(X306-11)-W306)</f>
        <v>#VALUE!</v>
      </c>
      <c r="Z306" s="4" t="e">
        <f t="shared" si="64"/>
        <v>#VALUE!</v>
      </c>
      <c r="AA306" s="4" t="e">
        <f>FIND("Earliest publication #",A306)+LEN("Earliest publication #
")</f>
        <v>#VALUE!</v>
      </c>
      <c r="AB306" s="4" t="e">
        <f>FIND("Earliest publication date",A306,AA306)</f>
        <v>#VALUE!</v>
      </c>
      <c r="AC306" s="4" t="e">
        <f>CLEAN(TRIM(MID(A306,AA306,AB306-AA306)))</f>
        <v>#VALUE!</v>
      </c>
      <c r="AD306" s="4" t="e">
        <f t="shared" si="65"/>
        <v>#VALUE!</v>
      </c>
      <c r="AE306" s="4" t="e">
        <f>FIND("Earliest publication date",A306,AA306)+LEN("Earliest publication date")</f>
        <v>#VALUE!</v>
      </c>
      <c r="AF306" s="4" t="e">
        <f>FIND("Assignee for publication",A306)</f>
        <v>#VALUE!</v>
      </c>
      <c r="AG306" s="4" t="e">
        <f>CLEAN(SUBSTITUTE(MID(A306,AE306,AF306-AE306)," ",""))</f>
        <v>#VALUE!</v>
      </c>
      <c r="AH306" s="4" t="e">
        <f>FIND("Entity status",A306)+LEN("Entity status")</f>
        <v>#VALUE!</v>
      </c>
      <c r="AI306" s="4" t="e">
        <f>FIND("Earliest publication #",A306,AH306)</f>
        <v>#VALUE!</v>
      </c>
      <c r="AJ306" s="4" t="e">
        <f>CLEAN(TRIM(MID(A306,AH306,AI306-AH306)))</f>
        <v>#VALUE!</v>
      </c>
      <c r="AK306" s="4" t="e">
        <f>FIND("Applicants",A306)+LEN("Applicants")</f>
        <v>#VALUE!</v>
      </c>
      <c r="AL306" s="4" t="e">
        <f>FIND("United States Patent and Trademark Office 
United States Patent and Trademark Office 
 Browse By Topic",A306,AK306)</f>
        <v>#VALUE!</v>
      </c>
      <c r="AM306" s="4" t="e">
        <f>TRIM(CLEAN(MID(A306,AK306,AL306-AK306)))</f>
        <v>#VALUE!</v>
      </c>
      <c r="AN306" s="4" t="e">
        <f>FIND("Assignee for publication",A306)+LEN("Assignee for publication")</f>
        <v>#VALUE!</v>
      </c>
      <c r="AO306" s="4" t="e">
        <f>FIND("Confirmation #",A306,AN306)</f>
        <v>#VALUE!</v>
      </c>
      <c r="AP306" s="4" t="e">
        <f>MID(A306,AN306,AO306-AN306)</f>
        <v>#VALUE!</v>
      </c>
      <c r="AQ306" s="4" t="e">
        <f>FIND("Inventors",A306)+LEN("Inventors")</f>
        <v>#VALUE!</v>
      </c>
      <c r="AR306" s="4" t="e">
        <f>FIND("Applicants",A306,AQ306)</f>
        <v>#VALUE!</v>
      </c>
      <c r="AS306" s="4" t="e">
        <f>FIND("Show all inventors",A306)</f>
        <v>#VALUE!</v>
      </c>
      <c r="AT306" s="4" t="str">
        <f>IFERROR(MID(A306,AS306,24),"")</f>
        <v/>
      </c>
      <c r="AU306" s="7" t="e">
        <f>CLEAN(TRIM(MID(A306,AQ306,AR306-AQ306)))</f>
        <v>#VALUE!</v>
      </c>
      <c r="BJ306" s="4">
        <f t="shared" si="68"/>
        <v>0</v>
      </c>
      <c r="BK306" s="4" t="str">
        <f t="shared" si="69"/>
        <v/>
      </c>
      <c r="BL306" s="4" t="e">
        <f t="shared" si="70"/>
        <v>#VALUE!</v>
      </c>
      <c r="BM306" s="4" t="e">
        <f t="shared" si="71"/>
        <v>#VALUE!</v>
      </c>
      <c r="BN306" s="7" t="e">
        <f t="shared" si="72"/>
        <v>#VALUE!</v>
      </c>
      <c r="BO306" s="4" t="e">
        <f t="shared" si="73"/>
        <v>#VALUE!</v>
      </c>
      <c r="BP306" s="4" t="e">
        <f t="shared" si="74"/>
        <v>#VALUE!</v>
      </c>
      <c r="BQ306" s="7" t="e">
        <f t="shared" si="75"/>
        <v>#VALUE!</v>
      </c>
    </row>
    <row r="307" spans="1:69" ht="15" customHeight="1" x14ac:dyDescent="0.3">
      <c r="A307" s="5"/>
      <c r="B307" s="5"/>
      <c r="C307" s="5"/>
      <c r="D307" s="5"/>
      <c r="F307" s="6" t="s">
        <v>17</v>
      </c>
      <c r="G307" s="4" t="e">
        <f t="shared" si="76"/>
        <v>#VALUE!</v>
      </c>
      <c r="H307" s="4" t="e">
        <f t="shared" si="77"/>
        <v>#VALUE!</v>
      </c>
      <c r="I307" s="4" t="str">
        <f t="shared" si="66"/>
        <v/>
      </c>
      <c r="J307" s="4" t="e">
        <f>CLEAN(SUBSTITUTE(MID(A307,G307,H307-G307)," ",""))</f>
        <v>#VALUE!</v>
      </c>
      <c r="K307" s="4" t="e">
        <f>FIND("Filing or 371 (c) date",A307)+LEN("Filing or 371 (c) date")</f>
        <v>#VALUE!</v>
      </c>
      <c r="L307" s="4" t="e">
        <f>FIND("Status",A307,K307)</f>
        <v>#VALUE!</v>
      </c>
      <c r="M307" s="4" t="e">
        <f>TRIM(CLEAN(MID(A307,K307,L307-K307)))</f>
        <v>#VALUE!</v>
      </c>
      <c r="N307" s="4" t="e">
        <f>FIND("Patent #",A307)+LEN("Patent #")</f>
        <v>#VALUE!</v>
      </c>
      <c r="O307" s="4" t="e">
        <f>FIND("Filing or 371 (c) date",A307)</f>
        <v>#VALUE!</v>
      </c>
      <c r="P307" s="4" t="e">
        <f>MID(A307,N307,O307-N307)</f>
        <v>#VALUE!</v>
      </c>
      <c r="Q307" s="4" t="e">
        <f t="shared" si="67"/>
        <v>#VALUE!</v>
      </c>
      <c r="R307" s="4" t="e">
        <f>CLEAN(SUBSTITUTE(MID(P307,1,FIND("open",P307)-1)," ",""))</f>
        <v>#VALUE!</v>
      </c>
      <c r="S307" s="4" t="e">
        <f>FIND("open_in_new",P307)+LEN("open_in_new")</f>
        <v>#VALUE!</v>
      </c>
      <c r="T307" s="4" t="e">
        <f>FIND("-",P307,S307)</f>
        <v>#VALUE!</v>
      </c>
      <c r="U307" s="4" t="e">
        <f>CLEAN(SUBSTITUTE(MID(P307,S307,T307-S307)," ",""))</f>
        <v>#VALUE!</v>
      </c>
      <c r="V307" s="4" t="e">
        <f>RIGHT(CLEAN(SUBSTITUTE(P307," ","")),10)</f>
        <v>#VALUE!</v>
      </c>
      <c r="W307" s="4" t="e">
        <f>FIND("Status",A307,K307)+LEN("Status")</f>
        <v>#VALUE!</v>
      </c>
      <c r="X307" s="4" t="e">
        <f>FIND("Application Data 
Documents &amp; Transactions",A307)</f>
        <v>#VALUE!</v>
      </c>
      <c r="Y307" s="4" t="e">
        <f>MID(A307,W307,(X307-11)-W307)</f>
        <v>#VALUE!</v>
      </c>
      <c r="Z307" s="4" t="e">
        <f t="shared" si="64"/>
        <v>#VALUE!</v>
      </c>
      <c r="AA307" s="4" t="e">
        <f>FIND("Earliest publication #",A307)+LEN("Earliest publication #
")</f>
        <v>#VALUE!</v>
      </c>
      <c r="AB307" s="4" t="e">
        <f>FIND("Earliest publication date",A307,AA307)</f>
        <v>#VALUE!</v>
      </c>
      <c r="AC307" s="4" t="e">
        <f>CLEAN(TRIM(MID(A307,AA307,AB307-AA307)))</f>
        <v>#VALUE!</v>
      </c>
      <c r="AD307" s="4" t="e">
        <f t="shared" si="65"/>
        <v>#VALUE!</v>
      </c>
      <c r="AE307" s="4" t="e">
        <f>FIND("Earliest publication date",A307,AA307)+LEN("Earliest publication date")</f>
        <v>#VALUE!</v>
      </c>
      <c r="AF307" s="4" t="e">
        <f>FIND("Assignee for publication",A307)</f>
        <v>#VALUE!</v>
      </c>
      <c r="AG307" s="4" t="e">
        <f>CLEAN(SUBSTITUTE(MID(A307,AE307,AF307-AE307)," ",""))</f>
        <v>#VALUE!</v>
      </c>
      <c r="AH307" s="4" t="e">
        <f>FIND("Entity status",A307)+LEN("Entity status")</f>
        <v>#VALUE!</v>
      </c>
      <c r="AI307" s="4" t="e">
        <f>FIND("Earliest publication #",A307,AH307)</f>
        <v>#VALUE!</v>
      </c>
      <c r="AJ307" s="4" t="e">
        <f>CLEAN(TRIM(MID(A307,AH307,AI307-AH307)))</f>
        <v>#VALUE!</v>
      </c>
      <c r="AK307" s="4" t="e">
        <f>FIND("Applicants",A307)+LEN("Applicants")</f>
        <v>#VALUE!</v>
      </c>
      <c r="AL307" s="4" t="e">
        <f>FIND("United States Patent and Trademark Office 
United States Patent and Trademark Office 
 Browse By Topic",A307,AK307)</f>
        <v>#VALUE!</v>
      </c>
      <c r="AM307" s="4" t="e">
        <f>TRIM(CLEAN(MID(A307,AK307,AL307-AK307)))</f>
        <v>#VALUE!</v>
      </c>
      <c r="AN307" s="4" t="e">
        <f>FIND("Assignee for publication",A307)+LEN("Assignee for publication")</f>
        <v>#VALUE!</v>
      </c>
      <c r="AO307" s="4" t="e">
        <f>FIND("Confirmation #",A307,AN307)</f>
        <v>#VALUE!</v>
      </c>
      <c r="AP307" s="4" t="e">
        <f>MID(A307,AN307,AO307-AN307)</f>
        <v>#VALUE!</v>
      </c>
      <c r="AQ307" s="4" t="e">
        <f>FIND("Inventors",A307)+LEN("Inventors")</f>
        <v>#VALUE!</v>
      </c>
      <c r="AR307" s="4" t="e">
        <f>FIND("Applicants",A307,AQ307)</f>
        <v>#VALUE!</v>
      </c>
      <c r="AS307" s="4" t="e">
        <f>FIND("Show all inventors",A307)</f>
        <v>#VALUE!</v>
      </c>
      <c r="AT307" s="4" t="str">
        <f>IFERROR(MID(A307,AS307,24),"")</f>
        <v/>
      </c>
      <c r="AU307" s="7" t="e">
        <f>CLEAN(TRIM(MID(A307,AQ307,AR307-AQ307)))</f>
        <v>#VALUE!</v>
      </c>
      <c r="BJ307" s="4">
        <f t="shared" si="68"/>
        <v>0</v>
      </c>
      <c r="BK307" s="4" t="str">
        <f t="shared" si="69"/>
        <v/>
      </c>
      <c r="BL307" s="4" t="e">
        <f t="shared" si="70"/>
        <v>#VALUE!</v>
      </c>
      <c r="BM307" s="4" t="e">
        <f t="shared" si="71"/>
        <v>#VALUE!</v>
      </c>
      <c r="BN307" s="7" t="e">
        <f t="shared" si="72"/>
        <v>#VALUE!</v>
      </c>
      <c r="BO307" s="4" t="e">
        <f t="shared" si="73"/>
        <v>#VALUE!</v>
      </c>
      <c r="BP307" s="4" t="e">
        <f t="shared" si="74"/>
        <v>#VALUE!</v>
      </c>
      <c r="BQ307" s="7" t="e">
        <f t="shared" si="75"/>
        <v>#VALUE!</v>
      </c>
    </row>
    <row r="308" spans="1:69" ht="15" customHeight="1" x14ac:dyDescent="0.3">
      <c r="A308" s="5"/>
      <c r="B308" s="5"/>
      <c r="C308" s="5"/>
      <c r="D308" s="5"/>
      <c r="F308" s="6" t="s">
        <v>17</v>
      </c>
      <c r="G308" s="4" t="e">
        <f t="shared" si="76"/>
        <v>#VALUE!</v>
      </c>
      <c r="H308" s="4" t="e">
        <f t="shared" si="77"/>
        <v>#VALUE!</v>
      </c>
      <c r="I308" s="4" t="str">
        <f t="shared" si="66"/>
        <v/>
      </c>
      <c r="J308" s="4" t="e">
        <f>CLEAN(SUBSTITUTE(MID(A308,G308,H308-G308)," ",""))</f>
        <v>#VALUE!</v>
      </c>
      <c r="K308" s="4" t="e">
        <f>FIND("Filing or 371 (c) date",A308)+LEN("Filing or 371 (c) date")</f>
        <v>#VALUE!</v>
      </c>
      <c r="L308" s="4" t="e">
        <f>FIND("Status",A308,K308)</f>
        <v>#VALUE!</v>
      </c>
      <c r="M308" s="4" t="e">
        <f>TRIM(CLEAN(MID(A308,K308,L308-K308)))</f>
        <v>#VALUE!</v>
      </c>
      <c r="N308" s="4" t="e">
        <f>FIND("Patent #",A308)+LEN("Patent #")</f>
        <v>#VALUE!</v>
      </c>
      <c r="O308" s="4" t="e">
        <f>FIND("Filing or 371 (c) date",A308)</f>
        <v>#VALUE!</v>
      </c>
      <c r="P308" s="4" t="e">
        <f>MID(A308,N308,O308-N308)</f>
        <v>#VALUE!</v>
      </c>
      <c r="Q308" s="4" t="e">
        <f t="shared" si="67"/>
        <v>#VALUE!</v>
      </c>
      <c r="R308" s="4" t="e">
        <f>CLEAN(SUBSTITUTE(MID(P308,1,FIND("open",P308)-1)," ",""))</f>
        <v>#VALUE!</v>
      </c>
      <c r="S308" s="4" t="e">
        <f>FIND("open_in_new",P308)+LEN("open_in_new")</f>
        <v>#VALUE!</v>
      </c>
      <c r="T308" s="4" t="e">
        <f>FIND("-",P308,S308)</f>
        <v>#VALUE!</v>
      </c>
      <c r="U308" s="4" t="e">
        <f>CLEAN(SUBSTITUTE(MID(P308,S308,T308-S308)," ",""))</f>
        <v>#VALUE!</v>
      </c>
      <c r="V308" s="4" t="e">
        <f>RIGHT(CLEAN(SUBSTITUTE(P308," ","")),10)</f>
        <v>#VALUE!</v>
      </c>
      <c r="W308" s="4" t="e">
        <f>FIND("Status",A308,K308)+LEN("Status")</f>
        <v>#VALUE!</v>
      </c>
      <c r="X308" s="4" t="e">
        <f>FIND("Application Data 
Documents &amp; Transactions",A308)</f>
        <v>#VALUE!</v>
      </c>
      <c r="Y308" s="4" t="e">
        <f>MID(A308,W308,(X308-11)-W308)</f>
        <v>#VALUE!</v>
      </c>
      <c r="Z308" s="4" t="e">
        <f t="shared" si="64"/>
        <v>#VALUE!</v>
      </c>
      <c r="AA308" s="4" t="e">
        <f>FIND("Earliest publication #",A308)+LEN("Earliest publication #
")</f>
        <v>#VALUE!</v>
      </c>
      <c r="AB308" s="4" t="e">
        <f>FIND("Earliest publication date",A308,AA308)</f>
        <v>#VALUE!</v>
      </c>
      <c r="AC308" s="4" t="e">
        <f>CLEAN(TRIM(MID(A308,AA308,AB308-AA308)))</f>
        <v>#VALUE!</v>
      </c>
      <c r="AD308" s="4" t="e">
        <f t="shared" si="65"/>
        <v>#VALUE!</v>
      </c>
      <c r="AE308" s="4" t="e">
        <f>FIND("Earliest publication date",A308,AA308)+LEN("Earliest publication date")</f>
        <v>#VALUE!</v>
      </c>
      <c r="AF308" s="4" t="e">
        <f>FIND("Assignee for publication",A308)</f>
        <v>#VALUE!</v>
      </c>
      <c r="AG308" s="4" t="e">
        <f>CLEAN(SUBSTITUTE(MID(A308,AE308,AF308-AE308)," ",""))</f>
        <v>#VALUE!</v>
      </c>
      <c r="AH308" s="4" t="e">
        <f>FIND("Entity status",A308)+LEN("Entity status")</f>
        <v>#VALUE!</v>
      </c>
      <c r="AI308" s="4" t="e">
        <f>FIND("Earliest publication #",A308,AH308)</f>
        <v>#VALUE!</v>
      </c>
      <c r="AJ308" s="4" t="e">
        <f>CLEAN(TRIM(MID(A308,AH308,AI308-AH308)))</f>
        <v>#VALUE!</v>
      </c>
      <c r="AK308" s="4" t="e">
        <f>FIND("Applicants",A308)+LEN("Applicants")</f>
        <v>#VALUE!</v>
      </c>
      <c r="AL308" s="4" t="e">
        <f>FIND("United States Patent and Trademark Office 
United States Patent and Trademark Office 
 Browse By Topic",A308,AK308)</f>
        <v>#VALUE!</v>
      </c>
      <c r="AM308" s="4" t="e">
        <f>TRIM(CLEAN(MID(A308,AK308,AL308-AK308)))</f>
        <v>#VALUE!</v>
      </c>
      <c r="AN308" s="4" t="e">
        <f>FIND("Assignee for publication",A308)+LEN("Assignee for publication")</f>
        <v>#VALUE!</v>
      </c>
      <c r="AO308" s="4" t="e">
        <f>FIND("Confirmation #",A308,AN308)</f>
        <v>#VALUE!</v>
      </c>
      <c r="AP308" s="4" t="e">
        <f>MID(A308,AN308,AO308-AN308)</f>
        <v>#VALUE!</v>
      </c>
      <c r="AQ308" s="4" t="e">
        <f>FIND("Inventors",A308)+LEN("Inventors")</f>
        <v>#VALUE!</v>
      </c>
      <c r="AR308" s="4" t="e">
        <f>FIND("Applicants",A308,AQ308)</f>
        <v>#VALUE!</v>
      </c>
      <c r="AS308" s="4" t="e">
        <f>FIND("Show all inventors",A308)</f>
        <v>#VALUE!</v>
      </c>
      <c r="AT308" s="4" t="str">
        <f>IFERROR(MID(A308,AS308,24),"")</f>
        <v/>
      </c>
      <c r="AU308" s="7" t="e">
        <f>CLEAN(TRIM(MID(A308,AQ308,AR308-AQ308)))</f>
        <v>#VALUE!</v>
      </c>
      <c r="BJ308" s="4">
        <f t="shared" si="68"/>
        <v>0</v>
      </c>
      <c r="BK308" s="4" t="str">
        <f t="shared" si="69"/>
        <v/>
      </c>
      <c r="BL308" s="4" t="e">
        <f t="shared" si="70"/>
        <v>#VALUE!</v>
      </c>
      <c r="BM308" s="4" t="e">
        <f t="shared" si="71"/>
        <v>#VALUE!</v>
      </c>
      <c r="BN308" s="7" t="e">
        <f t="shared" si="72"/>
        <v>#VALUE!</v>
      </c>
      <c r="BO308" s="4" t="e">
        <f t="shared" si="73"/>
        <v>#VALUE!</v>
      </c>
      <c r="BP308" s="4" t="e">
        <f t="shared" si="74"/>
        <v>#VALUE!</v>
      </c>
      <c r="BQ308" s="7" t="e">
        <f t="shared" si="75"/>
        <v>#VALUE!</v>
      </c>
    </row>
    <row r="309" spans="1:69" ht="15" customHeight="1" x14ac:dyDescent="0.3">
      <c r="A309" s="5"/>
      <c r="B309" s="5"/>
      <c r="C309" s="5"/>
      <c r="D309" s="5"/>
      <c r="F309" s="6" t="s">
        <v>17</v>
      </c>
      <c r="G309" s="4" t="e">
        <f t="shared" si="76"/>
        <v>#VALUE!</v>
      </c>
      <c r="H309" s="4" t="e">
        <f t="shared" si="77"/>
        <v>#VALUE!</v>
      </c>
      <c r="I309" s="4" t="str">
        <f t="shared" si="66"/>
        <v/>
      </c>
      <c r="J309" s="4" t="e">
        <f>CLEAN(SUBSTITUTE(MID(A309,G309,H309-G309)," ",""))</f>
        <v>#VALUE!</v>
      </c>
      <c r="K309" s="4" t="e">
        <f>FIND("Filing or 371 (c) date",A309)+LEN("Filing or 371 (c) date")</f>
        <v>#VALUE!</v>
      </c>
      <c r="L309" s="4" t="e">
        <f>FIND("Status",A309,K309)</f>
        <v>#VALUE!</v>
      </c>
      <c r="M309" s="4" t="e">
        <f>TRIM(CLEAN(MID(A309,K309,L309-K309)))</f>
        <v>#VALUE!</v>
      </c>
      <c r="N309" s="4" t="e">
        <f>FIND("Patent #",A309)+LEN("Patent #")</f>
        <v>#VALUE!</v>
      </c>
      <c r="O309" s="4" t="e">
        <f>FIND("Filing or 371 (c) date",A309)</f>
        <v>#VALUE!</v>
      </c>
      <c r="P309" s="4" t="e">
        <f>MID(A309,N309,O309-N309)</f>
        <v>#VALUE!</v>
      </c>
      <c r="Q309" s="4" t="e">
        <f t="shared" si="67"/>
        <v>#VALUE!</v>
      </c>
      <c r="R309" s="4" t="e">
        <f>CLEAN(SUBSTITUTE(MID(P309,1,FIND("open",P309)-1)," ",""))</f>
        <v>#VALUE!</v>
      </c>
      <c r="S309" s="4" t="e">
        <f>FIND("open_in_new",P309)+LEN("open_in_new")</f>
        <v>#VALUE!</v>
      </c>
      <c r="T309" s="4" t="e">
        <f>FIND("-",P309,S309)</f>
        <v>#VALUE!</v>
      </c>
      <c r="U309" s="4" t="e">
        <f>CLEAN(SUBSTITUTE(MID(P309,S309,T309-S309)," ",""))</f>
        <v>#VALUE!</v>
      </c>
      <c r="V309" s="4" t="e">
        <f>RIGHT(CLEAN(SUBSTITUTE(P309," ","")),10)</f>
        <v>#VALUE!</v>
      </c>
      <c r="W309" s="4" t="e">
        <f>FIND("Status",A309,K309)+LEN("Status")</f>
        <v>#VALUE!</v>
      </c>
      <c r="X309" s="4" t="e">
        <f>FIND("Application Data 
Documents &amp; Transactions",A309)</f>
        <v>#VALUE!</v>
      </c>
      <c r="Y309" s="4" t="e">
        <f>MID(A309,W309,(X309-11)-W309)</f>
        <v>#VALUE!</v>
      </c>
      <c r="Z309" s="4" t="e">
        <f t="shared" si="64"/>
        <v>#VALUE!</v>
      </c>
      <c r="AA309" s="4" t="e">
        <f>FIND("Earliest publication #",A309)+LEN("Earliest publication #
")</f>
        <v>#VALUE!</v>
      </c>
      <c r="AB309" s="4" t="e">
        <f>FIND("Earliest publication date",A309,AA309)</f>
        <v>#VALUE!</v>
      </c>
      <c r="AC309" s="4" t="e">
        <f>CLEAN(TRIM(MID(A309,AA309,AB309-AA309)))</f>
        <v>#VALUE!</v>
      </c>
      <c r="AD309" s="4" t="e">
        <f t="shared" si="65"/>
        <v>#VALUE!</v>
      </c>
      <c r="AE309" s="4" t="e">
        <f>FIND("Earliest publication date",A309,AA309)+LEN("Earliest publication date")</f>
        <v>#VALUE!</v>
      </c>
      <c r="AF309" s="4" t="e">
        <f>FIND("Assignee for publication",A309)</f>
        <v>#VALUE!</v>
      </c>
      <c r="AG309" s="4" t="e">
        <f>CLEAN(SUBSTITUTE(MID(A309,AE309,AF309-AE309)," ",""))</f>
        <v>#VALUE!</v>
      </c>
      <c r="AH309" s="4" t="e">
        <f>FIND("Entity status",A309)+LEN("Entity status")</f>
        <v>#VALUE!</v>
      </c>
      <c r="AI309" s="4" t="e">
        <f>FIND("Earliest publication #",A309,AH309)</f>
        <v>#VALUE!</v>
      </c>
      <c r="AJ309" s="4" t="e">
        <f>CLEAN(TRIM(MID(A309,AH309,AI309-AH309)))</f>
        <v>#VALUE!</v>
      </c>
      <c r="AK309" s="4" t="e">
        <f>FIND("Applicants",A309)+LEN("Applicants")</f>
        <v>#VALUE!</v>
      </c>
      <c r="AL309" s="4" t="e">
        <f>FIND("United States Patent and Trademark Office 
United States Patent and Trademark Office 
 Browse By Topic",A309,AK309)</f>
        <v>#VALUE!</v>
      </c>
      <c r="AM309" s="4" t="e">
        <f>TRIM(CLEAN(MID(A309,AK309,AL309-AK309)))</f>
        <v>#VALUE!</v>
      </c>
      <c r="AN309" s="4" t="e">
        <f>FIND("Assignee for publication",A309)+LEN("Assignee for publication")</f>
        <v>#VALUE!</v>
      </c>
      <c r="AO309" s="4" t="e">
        <f>FIND("Confirmation #",A309,AN309)</f>
        <v>#VALUE!</v>
      </c>
      <c r="AP309" s="4" t="e">
        <f>MID(A309,AN309,AO309-AN309)</f>
        <v>#VALUE!</v>
      </c>
      <c r="AQ309" s="4" t="e">
        <f>FIND("Inventors",A309)+LEN("Inventors")</f>
        <v>#VALUE!</v>
      </c>
      <c r="AR309" s="4" t="e">
        <f>FIND("Applicants",A309,AQ309)</f>
        <v>#VALUE!</v>
      </c>
      <c r="AS309" s="4" t="e">
        <f>FIND("Show all inventors",A309)</f>
        <v>#VALUE!</v>
      </c>
      <c r="AT309" s="4" t="str">
        <f>IFERROR(MID(A309,AS309,24),"")</f>
        <v/>
      </c>
      <c r="AU309" s="7" t="e">
        <f>CLEAN(TRIM(MID(A309,AQ309,AR309-AQ309)))</f>
        <v>#VALUE!</v>
      </c>
      <c r="BJ309" s="4">
        <f t="shared" si="68"/>
        <v>0</v>
      </c>
      <c r="BK309" s="4" t="str">
        <f t="shared" si="69"/>
        <v/>
      </c>
      <c r="BL309" s="4" t="e">
        <f t="shared" si="70"/>
        <v>#VALUE!</v>
      </c>
      <c r="BM309" s="4" t="e">
        <f t="shared" si="71"/>
        <v>#VALUE!</v>
      </c>
      <c r="BN309" s="7" t="e">
        <f t="shared" si="72"/>
        <v>#VALUE!</v>
      </c>
      <c r="BO309" s="4" t="e">
        <f t="shared" si="73"/>
        <v>#VALUE!</v>
      </c>
      <c r="BP309" s="4" t="e">
        <f t="shared" si="74"/>
        <v>#VALUE!</v>
      </c>
      <c r="BQ309" s="7" t="e">
        <f t="shared" si="75"/>
        <v>#VALUE!</v>
      </c>
    </row>
    <row r="310" spans="1:69" ht="15" customHeight="1" x14ac:dyDescent="0.3">
      <c r="A310" s="5"/>
      <c r="B310" s="5"/>
      <c r="C310" s="5"/>
      <c r="D310" s="5"/>
      <c r="F310" s="6" t="s">
        <v>17</v>
      </c>
      <c r="G310" s="4" t="e">
        <f t="shared" si="76"/>
        <v>#VALUE!</v>
      </c>
      <c r="H310" s="4" t="e">
        <f t="shared" si="77"/>
        <v>#VALUE!</v>
      </c>
      <c r="I310" s="4" t="str">
        <f t="shared" si="66"/>
        <v/>
      </c>
      <c r="J310" s="4" t="e">
        <f>CLEAN(SUBSTITUTE(MID(A310,G310,H310-G310)," ",""))</f>
        <v>#VALUE!</v>
      </c>
      <c r="K310" s="4" t="e">
        <f>FIND("Filing or 371 (c) date",A310)+LEN("Filing or 371 (c) date")</f>
        <v>#VALUE!</v>
      </c>
      <c r="L310" s="4" t="e">
        <f>FIND("Status",A310,K310)</f>
        <v>#VALUE!</v>
      </c>
      <c r="M310" s="4" t="e">
        <f>TRIM(CLEAN(MID(A310,K310,L310-K310)))</f>
        <v>#VALUE!</v>
      </c>
      <c r="N310" s="4" t="e">
        <f>FIND("Patent #",A310)+LEN("Patent #")</f>
        <v>#VALUE!</v>
      </c>
      <c r="O310" s="4" t="e">
        <f>FIND("Filing or 371 (c) date",A310)</f>
        <v>#VALUE!</v>
      </c>
      <c r="P310" s="4" t="e">
        <f>MID(A310,N310,O310-N310)</f>
        <v>#VALUE!</v>
      </c>
      <c r="Q310" s="4" t="e">
        <f t="shared" si="67"/>
        <v>#VALUE!</v>
      </c>
      <c r="R310" s="4" t="e">
        <f>CLEAN(SUBSTITUTE(MID(P310,1,FIND("open",P310)-1)," ",""))</f>
        <v>#VALUE!</v>
      </c>
      <c r="S310" s="4" t="e">
        <f>FIND("open_in_new",P310)+LEN("open_in_new")</f>
        <v>#VALUE!</v>
      </c>
      <c r="T310" s="4" t="e">
        <f>FIND("-",P310,S310)</f>
        <v>#VALUE!</v>
      </c>
      <c r="U310" s="4" t="e">
        <f>CLEAN(SUBSTITUTE(MID(P310,S310,T310-S310)," ",""))</f>
        <v>#VALUE!</v>
      </c>
      <c r="V310" s="4" t="e">
        <f>RIGHT(CLEAN(SUBSTITUTE(P310," ","")),10)</f>
        <v>#VALUE!</v>
      </c>
      <c r="W310" s="4" t="e">
        <f>FIND("Status",A310,K310)+LEN("Status")</f>
        <v>#VALUE!</v>
      </c>
      <c r="X310" s="4" t="e">
        <f>FIND("Application Data 
Documents &amp; Transactions",A310)</f>
        <v>#VALUE!</v>
      </c>
      <c r="Y310" s="4" t="e">
        <f>MID(A310,W310,(X310-11)-W310)</f>
        <v>#VALUE!</v>
      </c>
      <c r="Z310" s="4" t="e">
        <f t="shared" si="64"/>
        <v>#VALUE!</v>
      </c>
      <c r="AA310" s="4" t="e">
        <f>FIND("Earliest publication #",A310)+LEN("Earliest publication #
")</f>
        <v>#VALUE!</v>
      </c>
      <c r="AB310" s="4" t="e">
        <f>FIND("Earliest publication date",A310,AA310)</f>
        <v>#VALUE!</v>
      </c>
      <c r="AC310" s="4" t="e">
        <f>CLEAN(TRIM(MID(A310,AA310,AB310-AA310)))</f>
        <v>#VALUE!</v>
      </c>
      <c r="AD310" s="4" t="e">
        <f t="shared" si="65"/>
        <v>#VALUE!</v>
      </c>
      <c r="AE310" s="4" t="e">
        <f>FIND("Earliest publication date",A310,AA310)+LEN("Earliest publication date")</f>
        <v>#VALUE!</v>
      </c>
      <c r="AF310" s="4" t="e">
        <f>FIND("Assignee for publication",A310)</f>
        <v>#VALUE!</v>
      </c>
      <c r="AG310" s="4" t="e">
        <f>CLEAN(SUBSTITUTE(MID(A310,AE310,AF310-AE310)," ",""))</f>
        <v>#VALUE!</v>
      </c>
      <c r="AH310" s="4" t="e">
        <f>FIND("Entity status",A310)+LEN("Entity status")</f>
        <v>#VALUE!</v>
      </c>
      <c r="AI310" s="4" t="e">
        <f>FIND("Earliest publication #",A310,AH310)</f>
        <v>#VALUE!</v>
      </c>
      <c r="AJ310" s="4" t="e">
        <f>CLEAN(TRIM(MID(A310,AH310,AI310-AH310)))</f>
        <v>#VALUE!</v>
      </c>
      <c r="AK310" s="4" t="e">
        <f>FIND("Applicants",A310)+LEN("Applicants")</f>
        <v>#VALUE!</v>
      </c>
      <c r="AL310" s="4" t="e">
        <f>FIND("United States Patent and Trademark Office 
United States Patent and Trademark Office 
 Browse By Topic",A310,AK310)</f>
        <v>#VALUE!</v>
      </c>
      <c r="AM310" s="4" t="e">
        <f>TRIM(CLEAN(MID(A310,AK310,AL310-AK310)))</f>
        <v>#VALUE!</v>
      </c>
      <c r="AN310" s="4" t="e">
        <f>FIND("Assignee for publication",A310)+LEN("Assignee for publication")</f>
        <v>#VALUE!</v>
      </c>
      <c r="AO310" s="4" t="e">
        <f>FIND("Confirmation #",A310,AN310)</f>
        <v>#VALUE!</v>
      </c>
      <c r="AP310" s="4" t="e">
        <f>MID(A310,AN310,AO310-AN310)</f>
        <v>#VALUE!</v>
      </c>
      <c r="AQ310" s="4" t="e">
        <f>FIND("Inventors",A310)+LEN("Inventors")</f>
        <v>#VALUE!</v>
      </c>
      <c r="AR310" s="4" t="e">
        <f>FIND("Applicants",A310,AQ310)</f>
        <v>#VALUE!</v>
      </c>
      <c r="AS310" s="4" t="e">
        <f>FIND("Show all inventors",A310)</f>
        <v>#VALUE!</v>
      </c>
      <c r="AT310" s="4" t="str">
        <f>IFERROR(MID(A310,AS310,24),"")</f>
        <v/>
      </c>
      <c r="AU310" s="7" t="e">
        <f>CLEAN(TRIM(MID(A310,AQ310,AR310-AQ310)))</f>
        <v>#VALUE!</v>
      </c>
      <c r="BJ310" s="4">
        <f t="shared" si="68"/>
        <v>0</v>
      </c>
      <c r="BK310" s="4" t="str">
        <f t="shared" si="69"/>
        <v/>
      </c>
      <c r="BL310" s="4" t="e">
        <f t="shared" si="70"/>
        <v>#VALUE!</v>
      </c>
      <c r="BM310" s="4" t="e">
        <f t="shared" si="71"/>
        <v>#VALUE!</v>
      </c>
      <c r="BN310" s="7" t="e">
        <f t="shared" si="72"/>
        <v>#VALUE!</v>
      </c>
      <c r="BO310" s="4" t="e">
        <f t="shared" si="73"/>
        <v>#VALUE!</v>
      </c>
      <c r="BP310" s="4" t="e">
        <f t="shared" si="74"/>
        <v>#VALUE!</v>
      </c>
      <c r="BQ310" s="7" t="e">
        <f t="shared" si="75"/>
        <v>#VALUE!</v>
      </c>
    </row>
    <row r="311" spans="1:69" ht="15" customHeight="1" x14ac:dyDescent="0.3">
      <c r="A311" s="5"/>
      <c r="B311" s="5"/>
      <c r="C311" s="5"/>
      <c r="D311" s="5"/>
      <c r="F311" s="6" t="s">
        <v>17</v>
      </c>
      <c r="G311" s="4" t="e">
        <f t="shared" si="76"/>
        <v>#VALUE!</v>
      </c>
      <c r="H311" s="4" t="e">
        <f t="shared" si="77"/>
        <v>#VALUE!</v>
      </c>
      <c r="I311" s="4" t="str">
        <f t="shared" si="66"/>
        <v/>
      </c>
      <c r="J311" s="4" t="e">
        <f>CLEAN(SUBSTITUTE(MID(A311,G311,H311-G311)," ",""))</f>
        <v>#VALUE!</v>
      </c>
      <c r="K311" s="4" t="e">
        <f>FIND("Filing or 371 (c) date",A311)+LEN("Filing or 371 (c) date")</f>
        <v>#VALUE!</v>
      </c>
      <c r="L311" s="4" t="e">
        <f>FIND("Status",A311,K311)</f>
        <v>#VALUE!</v>
      </c>
      <c r="M311" s="4" t="e">
        <f>TRIM(CLEAN(MID(A311,K311,L311-K311)))</f>
        <v>#VALUE!</v>
      </c>
      <c r="N311" s="4" t="e">
        <f>FIND("Patent #",A311)+LEN("Patent #")</f>
        <v>#VALUE!</v>
      </c>
      <c r="O311" s="4" t="e">
        <f>FIND("Filing or 371 (c) date",A311)</f>
        <v>#VALUE!</v>
      </c>
      <c r="P311" s="4" t="e">
        <f>MID(A311,N311,O311-N311)</f>
        <v>#VALUE!</v>
      </c>
      <c r="Q311" s="4" t="e">
        <f t="shared" si="67"/>
        <v>#VALUE!</v>
      </c>
      <c r="R311" s="4" t="e">
        <f>CLEAN(SUBSTITUTE(MID(P311,1,FIND("open",P311)-1)," ",""))</f>
        <v>#VALUE!</v>
      </c>
      <c r="S311" s="4" t="e">
        <f>FIND("open_in_new",P311)+LEN("open_in_new")</f>
        <v>#VALUE!</v>
      </c>
      <c r="T311" s="4" t="e">
        <f>FIND("-",P311,S311)</f>
        <v>#VALUE!</v>
      </c>
      <c r="U311" s="4" t="e">
        <f>CLEAN(SUBSTITUTE(MID(P311,S311,T311-S311)," ",""))</f>
        <v>#VALUE!</v>
      </c>
      <c r="V311" s="4" t="e">
        <f>RIGHT(CLEAN(SUBSTITUTE(P311," ","")),10)</f>
        <v>#VALUE!</v>
      </c>
      <c r="W311" s="4" t="e">
        <f>FIND("Status",A311,K311)+LEN("Status")</f>
        <v>#VALUE!</v>
      </c>
      <c r="X311" s="4" t="e">
        <f>FIND("Application Data 
Documents &amp; Transactions",A311)</f>
        <v>#VALUE!</v>
      </c>
      <c r="Y311" s="4" t="e">
        <f>MID(A311,W311,(X311-11)-W311)</f>
        <v>#VALUE!</v>
      </c>
      <c r="Z311" s="4" t="e">
        <f t="shared" si="64"/>
        <v>#VALUE!</v>
      </c>
      <c r="AA311" s="4" t="e">
        <f>FIND("Earliest publication #",A311)+LEN("Earliest publication #
")</f>
        <v>#VALUE!</v>
      </c>
      <c r="AB311" s="4" t="e">
        <f>FIND("Earliest publication date",A311,AA311)</f>
        <v>#VALUE!</v>
      </c>
      <c r="AC311" s="4" t="e">
        <f>CLEAN(TRIM(MID(A311,AA311,AB311-AA311)))</f>
        <v>#VALUE!</v>
      </c>
      <c r="AD311" s="4" t="e">
        <f t="shared" si="65"/>
        <v>#VALUE!</v>
      </c>
      <c r="AE311" s="4" t="e">
        <f>FIND("Earliest publication date",A311,AA311)+LEN("Earliest publication date")</f>
        <v>#VALUE!</v>
      </c>
      <c r="AF311" s="4" t="e">
        <f>FIND("Assignee for publication",A311)</f>
        <v>#VALUE!</v>
      </c>
      <c r="AG311" s="4" t="e">
        <f>CLEAN(SUBSTITUTE(MID(A311,AE311,AF311-AE311)," ",""))</f>
        <v>#VALUE!</v>
      </c>
      <c r="AH311" s="4" t="e">
        <f>FIND("Entity status",A311)+LEN("Entity status")</f>
        <v>#VALUE!</v>
      </c>
      <c r="AI311" s="4" t="e">
        <f>FIND("Earliest publication #",A311,AH311)</f>
        <v>#VALUE!</v>
      </c>
      <c r="AJ311" s="4" t="e">
        <f>CLEAN(TRIM(MID(A311,AH311,AI311-AH311)))</f>
        <v>#VALUE!</v>
      </c>
      <c r="AK311" s="4" t="e">
        <f>FIND("Applicants",A311)+LEN("Applicants")</f>
        <v>#VALUE!</v>
      </c>
      <c r="AL311" s="4" t="e">
        <f>FIND("United States Patent and Trademark Office 
United States Patent and Trademark Office 
 Browse By Topic",A311,AK311)</f>
        <v>#VALUE!</v>
      </c>
      <c r="AM311" s="4" t="e">
        <f>TRIM(CLEAN(MID(A311,AK311,AL311-AK311)))</f>
        <v>#VALUE!</v>
      </c>
      <c r="AN311" s="4" t="e">
        <f>FIND("Assignee for publication",A311)+LEN("Assignee for publication")</f>
        <v>#VALUE!</v>
      </c>
      <c r="AO311" s="4" t="e">
        <f>FIND("Confirmation #",A311,AN311)</f>
        <v>#VALUE!</v>
      </c>
      <c r="AP311" s="4" t="e">
        <f>MID(A311,AN311,AO311-AN311)</f>
        <v>#VALUE!</v>
      </c>
      <c r="AQ311" s="4" t="e">
        <f>FIND("Inventors",A311)+LEN("Inventors")</f>
        <v>#VALUE!</v>
      </c>
      <c r="AR311" s="4" t="e">
        <f>FIND("Applicants",A311,AQ311)</f>
        <v>#VALUE!</v>
      </c>
      <c r="AS311" s="4" t="e">
        <f>FIND("Show all inventors",A311)</f>
        <v>#VALUE!</v>
      </c>
      <c r="AT311" s="4" t="str">
        <f>IFERROR(MID(A311,AS311,24),"")</f>
        <v/>
      </c>
      <c r="AU311" s="7" t="e">
        <f>CLEAN(TRIM(MID(A311,AQ311,AR311-AQ311)))</f>
        <v>#VALUE!</v>
      </c>
      <c r="BJ311" s="4">
        <f t="shared" si="68"/>
        <v>0</v>
      </c>
      <c r="BK311" s="4" t="str">
        <f t="shared" si="69"/>
        <v/>
      </c>
      <c r="BL311" s="4" t="e">
        <f t="shared" si="70"/>
        <v>#VALUE!</v>
      </c>
      <c r="BM311" s="4" t="e">
        <f t="shared" si="71"/>
        <v>#VALUE!</v>
      </c>
      <c r="BN311" s="7" t="e">
        <f t="shared" si="72"/>
        <v>#VALUE!</v>
      </c>
      <c r="BO311" s="4" t="e">
        <f t="shared" si="73"/>
        <v>#VALUE!</v>
      </c>
      <c r="BP311" s="4" t="e">
        <f t="shared" si="74"/>
        <v>#VALUE!</v>
      </c>
      <c r="BQ311" s="7" t="e">
        <f t="shared" si="75"/>
        <v>#VALUE!</v>
      </c>
    </row>
    <row r="312" spans="1:69" ht="15" customHeight="1" x14ac:dyDescent="0.3">
      <c r="A312" s="5"/>
      <c r="B312" s="5"/>
      <c r="C312" s="5"/>
      <c r="D312" s="5"/>
      <c r="F312" s="6" t="s">
        <v>17</v>
      </c>
      <c r="G312" s="4" t="e">
        <f t="shared" si="76"/>
        <v>#VALUE!</v>
      </c>
      <c r="H312" s="4" t="e">
        <f t="shared" si="77"/>
        <v>#VALUE!</v>
      </c>
      <c r="I312" s="4" t="str">
        <f t="shared" si="66"/>
        <v/>
      </c>
      <c r="J312" s="4" t="e">
        <f>CLEAN(SUBSTITUTE(MID(A312,G312,H312-G312)," ",""))</f>
        <v>#VALUE!</v>
      </c>
      <c r="K312" s="4" t="e">
        <f>FIND("Filing or 371 (c) date",A312)+LEN("Filing or 371 (c) date")</f>
        <v>#VALUE!</v>
      </c>
      <c r="L312" s="4" t="e">
        <f>FIND("Status",A312,K312)</f>
        <v>#VALUE!</v>
      </c>
      <c r="M312" s="4" t="e">
        <f>TRIM(CLEAN(MID(A312,K312,L312-K312)))</f>
        <v>#VALUE!</v>
      </c>
      <c r="N312" s="4" t="e">
        <f>FIND("Patent #",A312)+LEN("Patent #")</f>
        <v>#VALUE!</v>
      </c>
      <c r="O312" s="4" t="e">
        <f>FIND("Filing or 371 (c) date",A312)</f>
        <v>#VALUE!</v>
      </c>
      <c r="P312" s="4" t="e">
        <f>MID(A312,N312,O312-N312)</f>
        <v>#VALUE!</v>
      </c>
      <c r="Q312" s="4" t="e">
        <f t="shared" si="67"/>
        <v>#VALUE!</v>
      </c>
      <c r="R312" s="4" t="e">
        <f>CLEAN(SUBSTITUTE(MID(P312,1,FIND("open",P312)-1)," ",""))</f>
        <v>#VALUE!</v>
      </c>
      <c r="S312" s="4" t="e">
        <f>FIND("open_in_new",P312)+LEN("open_in_new")</f>
        <v>#VALUE!</v>
      </c>
      <c r="T312" s="4" t="e">
        <f>FIND("-",P312,S312)</f>
        <v>#VALUE!</v>
      </c>
      <c r="U312" s="4" t="e">
        <f>CLEAN(SUBSTITUTE(MID(P312,S312,T312-S312)," ",""))</f>
        <v>#VALUE!</v>
      </c>
      <c r="V312" s="4" t="e">
        <f>RIGHT(CLEAN(SUBSTITUTE(P312," ","")),10)</f>
        <v>#VALUE!</v>
      </c>
      <c r="W312" s="4" t="e">
        <f>FIND("Status",A312,K312)+LEN("Status")</f>
        <v>#VALUE!</v>
      </c>
      <c r="X312" s="4" t="e">
        <f>FIND("Application Data 
Documents &amp; Transactions",A312)</f>
        <v>#VALUE!</v>
      </c>
      <c r="Y312" s="4" t="e">
        <f>MID(A312,W312,(X312-11)-W312)</f>
        <v>#VALUE!</v>
      </c>
      <c r="Z312" s="4" t="e">
        <f t="shared" si="64"/>
        <v>#VALUE!</v>
      </c>
      <c r="AA312" s="4" t="e">
        <f>FIND("Earliest publication #",A312)+LEN("Earliest publication #
")</f>
        <v>#VALUE!</v>
      </c>
      <c r="AB312" s="4" t="e">
        <f>FIND("Earliest publication date",A312,AA312)</f>
        <v>#VALUE!</v>
      </c>
      <c r="AC312" s="4" t="e">
        <f>CLEAN(TRIM(MID(A312,AA312,AB312-AA312)))</f>
        <v>#VALUE!</v>
      </c>
      <c r="AD312" s="4" t="e">
        <f t="shared" si="65"/>
        <v>#VALUE!</v>
      </c>
      <c r="AE312" s="4" t="e">
        <f>FIND("Earliest publication date",A312,AA312)+LEN("Earliest publication date")</f>
        <v>#VALUE!</v>
      </c>
      <c r="AF312" s="4" t="e">
        <f>FIND("Assignee for publication",A312)</f>
        <v>#VALUE!</v>
      </c>
      <c r="AG312" s="4" t="e">
        <f>CLEAN(SUBSTITUTE(MID(A312,AE312,AF312-AE312)," ",""))</f>
        <v>#VALUE!</v>
      </c>
      <c r="AH312" s="4" t="e">
        <f>FIND("Entity status",A312)+LEN("Entity status")</f>
        <v>#VALUE!</v>
      </c>
      <c r="AI312" s="4" t="e">
        <f>FIND("Earliest publication #",A312,AH312)</f>
        <v>#VALUE!</v>
      </c>
      <c r="AJ312" s="4" t="e">
        <f>CLEAN(TRIM(MID(A312,AH312,AI312-AH312)))</f>
        <v>#VALUE!</v>
      </c>
      <c r="AK312" s="4" t="e">
        <f>FIND("Applicants",A312)+LEN("Applicants")</f>
        <v>#VALUE!</v>
      </c>
      <c r="AL312" s="4" t="e">
        <f>FIND("United States Patent and Trademark Office 
United States Patent and Trademark Office 
 Browse By Topic",A312,AK312)</f>
        <v>#VALUE!</v>
      </c>
      <c r="AM312" s="4" t="e">
        <f>TRIM(CLEAN(MID(A312,AK312,AL312-AK312)))</f>
        <v>#VALUE!</v>
      </c>
      <c r="AN312" s="4" t="e">
        <f>FIND("Assignee for publication",A312)+LEN("Assignee for publication")</f>
        <v>#VALUE!</v>
      </c>
      <c r="AO312" s="4" t="e">
        <f>FIND("Confirmation #",A312,AN312)</f>
        <v>#VALUE!</v>
      </c>
      <c r="AP312" s="4" t="e">
        <f>MID(A312,AN312,AO312-AN312)</f>
        <v>#VALUE!</v>
      </c>
      <c r="AQ312" s="4" t="e">
        <f>FIND("Inventors",A312)+LEN("Inventors")</f>
        <v>#VALUE!</v>
      </c>
      <c r="AR312" s="4" t="e">
        <f>FIND("Applicants",A312,AQ312)</f>
        <v>#VALUE!</v>
      </c>
      <c r="AS312" s="4" t="e">
        <f>FIND("Show all inventors",A312)</f>
        <v>#VALUE!</v>
      </c>
      <c r="AT312" s="4" t="str">
        <f>IFERROR(MID(A312,AS312,24),"")</f>
        <v/>
      </c>
      <c r="AU312" s="7" t="e">
        <f>CLEAN(TRIM(MID(A312,AQ312,AR312-AQ312)))</f>
        <v>#VALUE!</v>
      </c>
      <c r="BJ312" s="4">
        <f t="shared" si="68"/>
        <v>0</v>
      </c>
      <c r="BK312" s="4" t="str">
        <f t="shared" si="69"/>
        <v/>
      </c>
      <c r="BL312" s="4" t="e">
        <f t="shared" si="70"/>
        <v>#VALUE!</v>
      </c>
      <c r="BM312" s="4" t="e">
        <f t="shared" si="71"/>
        <v>#VALUE!</v>
      </c>
      <c r="BN312" s="7" t="e">
        <f t="shared" si="72"/>
        <v>#VALUE!</v>
      </c>
      <c r="BO312" s="4" t="e">
        <f t="shared" si="73"/>
        <v>#VALUE!</v>
      </c>
      <c r="BP312" s="4" t="e">
        <f t="shared" si="74"/>
        <v>#VALUE!</v>
      </c>
      <c r="BQ312" s="7" t="e">
        <f t="shared" si="75"/>
        <v>#VALUE!</v>
      </c>
    </row>
    <row r="313" spans="1:69" ht="15" customHeight="1" x14ac:dyDescent="0.3">
      <c r="A313" s="5"/>
      <c r="B313" s="5"/>
      <c r="C313" s="5"/>
      <c r="D313" s="5"/>
      <c r="F313" s="6" t="s">
        <v>17</v>
      </c>
      <c r="G313" s="4" t="e">
        <f t="shared" si="76"/>
        <v>#VALUE!</v>
      </c>
      <c r="H313" s="4" t="e">
        <f t="shared" si="77"/>
        <v>#VALUE!</v>
      </c>
      <c r="I313" s="4" t="str">
        <f t="shared" si="66"/>
        <v/>
      </c>
      <c r="J313" s="4" t="e">
        <f>CLEAN(SUBSTITUTE(MID(A313,G313,H313-G313)," ",""))</f>
        <v>#VALUE!</v>
      </c>
      <c r="K313" s="4" t="e">
        <f>FIND("Filing or 371 (c) date",A313)+LEN("Filing or 371 (c) date")</f>
        <v>#VALUE!</v>
      </c>
      <c r="L313" s="4" t="e">
        <f>FIND("Status",A313,K313)</f>
        <v>#VALUE!</v>
      </c>
      <c r="M313" s="4" t="e">
        <f>TRIM(CLEAN(MID(A313,K313,L313-K313)))</f>
        <v>#VALUE!</v>
      </c>
      <c r="N313" s="4" t="e">
        <f>FIND("Patent #",A313)+LEN("Patent #")</f>
        <v>#VALUE!</v>
      </c>
      <c r="O313" s="4" t="e">
        <f>FIND("Filing or 371 (c) date",A313)</f>
        <v>#VALUE!</v>
      </c>
      <c r="P313" s="4" t="e">
        <f>MID(A313,N313,O313-N313)</f>
        <v>#VALUE!</v>
      </c>
      <c r="Q313" s="4" t="e">
        <f t="shared" si="67"/>
        <v>#VALUE!</v>
      </c>
      <c r="R313" s="4" t="e">
        <f>CLEAN(SUBSTITUTE(MID(P313,1,FIND("open",P313)-1)," ",""))</f>
        <v>#VALUE!</v>
      </c>
      <c r="S313" s="4" t="e">
        <f>FIND("open_in_new",P313)+LEN("open_in_new")</f>
        <v>#VALUE!</v>
      </c>
      <c r="T313" s="4" t="e">
        <f>FIND("-",P313,S313)</f>
        <v>#VALUE!</v>
      </c>
      <c r="U313" s="4" t="e">
        <f>CLEAN(SUBSTITUTE(MID(P313,S313,T313-S313)," ",""))</f>
        <v>#VALUE!</v>
      </c>
      <c r="V313" s="4" t="e">
        <f>RIGHT(CLEAN(SUBSTITUTE(P313," ","")),10)</f>
        <v>#VALUE!</v>
      </c>
      <c r="W313" s="4" t="e">
        <f>FIND("Status",A313,K313)+LEN("Status")</f>
        <v>#VALUE!</v>
      </c>
      <c r="X313" s="4" t="e">
        <f>FIND("Application Data 
Documents &amp; Transactions",A313)</f>
        <v>#VALUE!</v>
      </c>
      <c r="Y313" s="4" t="e">
        <f>MID(A313,W313,(X313-11)-W313)</f>
        <v>#VALUE!</v>
      </c>
      <c r="Z313" s="4" t="e">
        <f t="shared" si="64"/>
        <v>#VALUE!</v>
      </c>
      <c r="AA313" s="4" t="e">
        <f>FIND("Earliest publication #",A313)+LEN("Earliest publication #
")</f>
        <v>#VALUE!</v>
      </c>
      <c r="AB313" s="4" t="e">
        <f>FIND("Earliest publication date",A313,AA313)</f>
        <v>#VALUE!</v>
      </c>
      <c r="AC313" s="4" t="e">
        <f>CLEAN(TRIM(MID(A313,AA313,AB313-AA313)))</f>
        <v>#VALUE!</v>
      </c>
      <c r="AD313" s="4" t="e">
        <f t="shared" si="65"/>
        <v>#VALUE!</v>
      </c>
      <c r="AE313" s="4" t="e">
        <f>FIND("Earliest publication date",A313,AA313)+LEN("Earliest publication date")</f>
        <v>#VALUE!</v>
      </c>
      <c r="AF313" s="4" t="e">
        <f>FIND("Assignee for publication",A313)</f>
        <v>#VALUE!</v>
      </c>
      <c r="AG313" s="4" t="e">
        <f>CLEAN(SUBSTITUTE(MID(A313,AE313,AF313-AE313)," ",""))</f>
        <v>#VALUE!</v>
      </c>
      <c r="AH313" s="4" t="e">
        <f>FIND("Entity status",A313)+LEN("Entity status")</f>
        <v>#VALUE!</v>
      </c>
      <c r="AI313" s="4" t="e">
        <f>FIND("Earliest publication #",A313,AH313)</f>
        <v>#VALUE!</v>
      </c>
      <c r="AJ313" s="4" t="e">
        <f>CLEAN(TRIM(MID(A313,AH313,AI313-AH313)))</f>
        <v>#VALUE!</v>
      </c>
      <c r="AK313" s="4" t="e">
        <f>FIND("Applicants",A313)+LEN("Applicants")</f>
        <v>#VALUE!</v>
      </c>
      <c r="AL313" s="4" t="e">
        <f>FIND("United States Patent and Trademark Office 
United States Patent and Trademark Office 
 Browse By Topic",A313,AK313)</f>
        <v>#VALUE!</v>
      </c>
      <c r="AM313" s="4" t="e">
        <f>TRIM(CLEAN(MID(A313,AK313,AL313-AK313)))</f>
        <v>#VALUE!</v>
      </c>
      <c r="AN313" s="4" t="e">
        <f>FIND("Assignee for publication",A313)+LEN("Assignee for publication")</f>
        <v>#VALUE!</v>
      </c>
      <c r="AO313" s="4" t="e">
        <f>FIND("Confirmation #",A313,AN313)</f>
        <v>#VALUE!</v>
      </c>
      <c r="AP313" s="4" t="e">
        <f>MID(A313,AN313,AO313-AN313)</f>
        <v>#VALUE!</v>
      </c>
      <c r="AQ313" s="4" t="e">
        <f>FIND("Inventors",A313)+LEN("Inventors")</f>
        <v>#VALUE!</v>
      </c>
      <c r="AR313" s="4" t="e">
        <f>FIND("Applicants",A313,AQ313)</f>
        <v>#VALUE!</v>
      </c>
      <c r="AS313" s="4" t="e">
        <f>FIND("Show all inventors",A313)</f>
        <v>#VALUE!</v>
      </c>
      <c r="AT313" s="4" t="str">
        <f>IFERROR(MID(A313,AS313,24),"")</f>
        <v/>
      </c>
      <c r="AU313" s="7" t="e">
        <f>CLEAN(TRIM(MID(A313,AQ313,AR313-AQ313)))</f>
        <v>#VALUE!</v>
      </c>
      <c r="BJ313" s="4">
        <f t="shared" si="68"/>
        <v>0</v>
      </c>
      <c r="BK313" s="4" t="str">
        <f t="shared" si="69"/>
        <v/>
      </c>
      <c r="BL313" s="4" t="e">
        <f t="shared" si="70"/>
        <v>#VALUE!</v>
      </c>
      <c r="BM313" s="4" t="e">
        <f t="shared" si="71"/>
        <v>#VALUE!</v>
      </c>
      <c r="BN313" s="7" t="e">
        <f t="shared" si="72"/>
        <v>#VALUE!</v>
      </c>
      <c r="BO313" s="4" t="e">
        <f t="shared" si="73"/>
        <v>#VALUE!</v>
      </c>
      <c r="BP313" s="4" t="e">
        <f t="shared" si="74"/>
        <v>#VALUE!</v>
      </c>
      <c r="BQ313" s="7" t="e">
        <f t="shared" si="75"/>
        <v>#VALUE!</v>
      </c>
    </row>
    <row r="314" spans="1:69" ht="15" customHeight="1" x14ac:dyDescent="0.3">
      <c r="A314" s="5"/>
      <c r="B314" s="5"/>
      <c r="C314" s="5"/>
      <c r="D314" s="5"/>
      <c r="F314" s="6" t="s">
        <v>17</v>
      </c>
      <c r="G314" s="4" t="e">
        <f t="shared" si="76"/>
        <v>#VALUE!</v>
      </c>
      <c r="H314" s="4" t="e">
        <f t="shared" si="77"/>
        <v>#VALUE!</v>
      </c>
      <c r="I314" s="4" t="str">
        <f t="shared" si="66"/>
        <v/>
      </c>
      <c r="J314" s="4" t="e">
        <f>CLEAN(SUBSTITUTE(MID(A314,G314,H314-G314)," ",""))</f>
        <v>#VALUE!</v>
      </c>
      <c r="K314" s="4" t="e">
        <f>FIND("Filing or 371 (c) date",A314)+LEN("Filing or 371 (c) date")</f>
        <v>#VALUE!</v>
      </c>
      <c r="L314" s="4" t="e">
        <f>FIND("Status",A314,K314)</f>
        <v>#VALUE!</v>
      </c>
      <c r="M314" s="4" t="e">
        <f>TRIM(CLEAN(MID(A314,K314,L314-K314)))</f>
        <v>#VALUE!</v>
      </c>
      <c r="N314" s="4" t="e">
        <f>FIND("Patent #",A314)+LEN("Patent #")</f>
        <v>#VALUE!</v>
      </c>
      <c r="O314" s="4" t="e">
        <f>FIND("Filing or 371 (c) date",A314)</f>
        <v>#VALUE!</v>
      </c>
      <c r="P314" s="4" t="e">
        <f>MID(A314,N314,O314-N314)</f>
        <v>#VALUE!</v>
      </c>
      <c r="Q314" s="4" t="e">
        <f t="shared" si="67"/>
        <v>#VALUE!</v>
      </c>
      <c r="R314" s="4" t="e">
        <f>CLEAN(SUBSTITUTE(MID(P314,1,FIND("open",P314)-1)," ",""))</f>
        <v>#VALUE!</v>
      </c>
      <c r="S314" s="4" t="e">
        <f>FIND("open_in_new",P314)+LEN("open_in_new")</f>
        <v>#VALUE!</v>
      </c>
      <c r="T314" s="4" t="e">
        <f>FIND("-",P314,S314)</f>
        <v>#VALUE!</v>
      </c>
      <c r="U314" s="4" t="e">
        <f>CLEAN(SUBSTITUTE(MID(P314,S314,T314-S314)," ",""))</f>
        <v>#VALUE!</v>
      </c>
      <c r="V314" s="4" t="e">
        <f>RIGHT(CLEAN(SUBSTITUTE(P314," ","")),10)</f>
        <v>#VALUE!</v>
      </c>
      <c r="W314" s="4" t="e">
        <f>FIND("Status",A314,K314)+LEN("Status")</f>
        <v>#VALUE!</v>
      </c>
      <c r="X314" s="4" t="e">
        <f>FIND("Application Data 
Documents &amp; Transactions",A314)</f>
        <v>#VALUE!</v>
      </c>
      <c r="Y314" s="4" t="e">
        <f>MID(A314,W314,(X314-11)-W314)</f>
        <v>#VALUE!</v>
      </c>
      <c r="Z314" s="4" t="e">
        <f t="shared" si="64"/>
        <v>#VALUE!</v>
      </c>
      <c r="AA314" s="4" t="e">
        <f>FIND("Earliest publication #",A314)+LEN("Earliest publication #
")</f>
        <v>#VALUE!</v>
      </c>
      <c r="AB314" s="4" t="e">
        <f>FIND("Earliest publication date",A314,AA314)</f>
        <v>#VALUE!</v>
      </c>
      <c r="AC314" s="4" t="e">
        <f>CLEAN(TRIM(MID(A314,AA314,AB314-AA314)))</f>
        <v>#VALUE!</v>
      </c>
      <c r="AD314" s="4" t="e">
        <f t="shared" si="65"/>
        <v>#VALUE!</v>
      </c>
      <c r="AE314" s="4" t="e">
        <f>FIND("Earliest publication date",A314,AA314)+LEN("Earliest publication date")</f>
        <v>#VALUE!</v>
      </c>
      <c r="AF314" s="4" t="e">
        <f>FIND("Assignee for publication",A314)</f>
        <v>#VALUE!</v>
      </c>
      <c r="AG314" s="4" t="e">
        <f>CLEAN(SUBSTITUTE(MID(A314,AE314,AF314-AE314)," ",""))</f>
        <v>#VALUE!</v>
      </c>
      <c r="AH314" s="4" t="e">
        <f>FIND("Entity status",A314)+LEN("Entity status")</f>
        <v>#VALUE!</v>
      </c>
      <c r="AI314" s="4" t="e">
        <f>FIND("Earliest publication #",A314,AH314)</f>
        <v>#VALUE!</v>
      </c>
      <c r="AJ314" s="4" t="e">
        <f>CLEAN(TRIM(MID(A314,AH314,AI314-AH314)))</f>
        <v>#VALUE!</v>
      </c>
      <c r="AK314" s="4" t="e">
        <f>FIND("Applicants",A314)+LEN("Applicants")</f>
        <v>#VALUE!</v>
      </c>
      <c r="AL314" s="4" t="e">
        <f>FIND("United States Patent and Trademark Office 
United States Patent and Trademark Office 
 Browse By Topic",A314,AK314)</f>
        <v>#VALUE!</v>
      </c>
      <c r="AM314" s="4" t="e">
        <f>TRIM(CLEAN(MID(A314,AK314,AL314-AK314)))</f>
        <v>#VALUE!</v>
      </c>
      <c r="AN314" s="4" t="e">
        <f>FIND("Assignee for publication",A314)+LEN("Assignee for publication")</f>
        <v>#VALUE!</v>
      </c>
      <c r="AO314" s="4" t="e">
        <f>FIND("Confirmation #",A314,AN314)</f>
        <v>#VALUE!</v>
      </c>
      <c r="AP314" s="4" t="e">
        <f>MID(A314,AN314,AO314-AN314)</f>
        <v>#VALUE!</v>
      </c>
      <c r="AQ314" s="4" t="e">
        <f>FIND("Inventors",A314)+LEN("Inventors")</f>
        <v>#VALUE!</v>
      </c>
      <c r="AR314" s="4" t="e">
        <f>FIND("Applicants",A314,AQ314)</f>
        <v>#VALUE!</v>
      </c>
      <c r="AS314" s="4" t="e">
        <f>FIND("Show all inventors",A314)</f>
        <v>#VALUE!</v>
      </c>
      <c r="AT314" s="4" t="str">
        <f>IFERROR(MID(A314,AS314,24),"")</f>
        <v/>
      </c>
      <c r="AU314" s="7" t="e">
        <f>CLEAN(TRIM(MID(A314,AQ314,AR314-AQ314)))</f>
        <v>#VALUE!</v>
      </c>
      <c r="BJ314" s="4">
        <f t="shared" si="68"/>
        <v>0</v>
      </c>
      <c r="BK314" s="4" t="str">
        <f t="shared" si="69"/>
        <v/>
      </c>
      <c r="BL314" s="4" t="e">
        <f t="shared" si="70"/>
        <v>#VALUE!</v>
      </c>
      <c r="BM314" s="4" t="e">
        <f t="shared" si="71"/>
        <v>#VALUE!</v>
      </c>
      <c r="BN314" s="7" t="e">
        <f t="shared" si="72"/>
        <v>#VALUE!</v>
      </c>
      <c r="BO314" s="4" t="e">
        <f t="shared" si="73"/>
        <v>#VALUE!</v>
      </c>
      <c r="BP314" s="4" t="e">
        <f t="shared" si="74"/>
        <v>#VALUE!</v>
      </c>
      <c r="BQ314" s="7" t="e">
        <f t="shared" si="75"/>
        <v>#VALUE!</v>
      </c>
    </row>
    <row r="315" spans="1:69" ht="15" customHeight="1" x14ac:dyDescent="0.3">
      <c r="A315" s="5"/>
      <c r="B315" s="5"/>
      <c r="C315" s="5"/>
      <c r="D315" s="5"/>
      <c r="F315" s="6" t="s">
        <v>17</v>
      </c>
      <c r="G315" s="4" t="e">
        <f t="shared" si="76"/>
        <v>#VALUE!</v>
      </c>
      <c r="H315" s="4" t="e">
        <f t="shared" si="77"/>
        <v>#VALUE!</v>
      </c>
      <c r="I315" s="4" t="str">
        <f t="shared" si="66"/>
        <v/>
      </c>
      <c r="J315" s="4" t="e">
        <f>CLEAN(SUBSTITUTE(MID(A315,G315,H315-G315)," ",""))</f>
        <v>#VALUE!</v>
      </c>
      <c r="K315" s="4" t="e">
        <f>FIND("Filing or 371 (c) date",A315)+LEN("Filing or 371 (c) date")</f>
        <v>#VALUE!</v>
      </c>
      <c r="L315" s="4" t="e">
        <f>FIND("Status",A315,K315)</f>
        <v>#VALUE!</v>
      </c>
      <c r="M315" s="4" t="e">
        <f>TRIM(CLEAN(MID(A315,K315,L315-K315)))</f>
        <v>#VALUE!</v>
      </c>
      <c r="N315" s="4" t="e">
        <f>FIND("Patent #",A315)+LEN("Patent #")</f>
        <v>#VALUE!</v>
      </c>
      <c r="O315" s="4" t="e">
        <f>FIND("Filing or 371 (c) date",A315)</f>
        <v>#VALUE!</v>
      </c>
      <c r="P315" s="4" t="e">
        <f>MID(A315,N315,O315-N315)</f>
        <v>#VALUE!</v>
      </c>
      <c r="Q315" s="4" t="e">
        <f t="shared" si="67"/>
        <v>#VALUE!</v>
      </c>
      <c r="R315" s="4" t="e">
        <f>CLEAN(SUBSTITUTE(MID(P315,1,FIND("open",P315)-1)," ",""))</f>
        <v>#VALUE!</v>
      </c>
      <c r="S315" s="4" t="e">
        <f>FIND("open_in_new",P315)+LEN("open_in_new")</f>
        <v>#VALUE!</v>
      </c>
      <c r="T315" s="4" t="e">
        <f>FIND("-",P315,S315)</f>
        <v>#VALUE!</v>
      </c>
      <c r="U315" s="4" t="e">
        <f>CLEAN(SUBSTITUTE(MID(P315,S315,T315-S315)," ",""))</f>
        <v>#VALUE!</v>
      </c>
      <c r="V315" s="4" t="e">
        <f>RIGHT(CLEAN(SUBSTITUTE(P315," ","")),10)</f>
        <v>#VALUE!</v>
      </c>
      <c r="W315" s="4" t="e">
        <f>FIND("Status",A315,K315)+LEN("Status")</f>
        <v>#VALUE!</v>
      </c>
      <c r="X315" s="4" t="e">
        <f>FIND("Application Data 
Documents &amp; Transactions",A315)</f>
        <v>#VALUE!</v>
      </c>
      <c r="Y315" s="4" t="e">
        <f>MID(A315,W315,(X315-11)-W315)</f>
        <v>#VALUE!</v>
      </c>
      <c r="Z315" s="4" t="e">
        <f t="shared" si="64"/>
        <v>#VALUE!</v>
      </c>
      <c r="AA315" s="4" t="e">
        <f>FIND("Earliest publication #",A315)+LEN("Earliest publication #
")</f>
        <v>#VALUE!</v>
      </c>
      <c r="AB315" s="4" t="e">
        <f>FIND("Earliest publication date",A315,AA315)</f>
        <v>#VALUE!</v>
      </c>
      <c r="AC315" s="4" t="e">
        <f>CLEAN(TRIM(MID(A315,AA315,AB315-AA315)))</f>
        <v>#VALUE!</v>
      </c>
      <c r="AD315" s="4" t="e">
        <f t="shared" si="65"/>
        <v>#VALUE!</v>
      </c>
      <c r="AE315" s="4" t="e">
        <f>FIND("Earliest publication date",A315,AA315)+LEN("Earliest publication date")</f>
        <v>#VALUE!</v>
      </c>
      <c r="AF315" s="4" t="e">
        <f>FIND("Assignee for publication",A315)</f>
        <v>#VALUE!</v>
      </c>
      <c r="AG315" s="4" t="e">
        <f>CLEAN(SUBSTITUTE(MID(A315,AE315,AF315-AE315)," ",""))</f>
        <v>#VALUE!</v>
      </c>
      <c r="AH315" s="4" t="e">
        <f>FIND("Entity status",A315)+LEN("Entity status")</f>
        <v>#VALUE!</v>
      </c>
      <c r="AI315" s="4" t="e">
        <f>FIND("Earliest publication #",A315,AH315)</f>
        <v>#VALUE!</v>
      </c>
      <c r="AJ315" s="4" t="e">
        <f>CLEAN(TRIM(MID(A315,AH315,AI315-AH315)))</f>
        <v>#VALUE!</v>
      </c>
      <c r="AK315" s="4" t="e">
        <f>FIND("Applicants",A315)+LEN("Applicants")</f>
        <v>#VALUE!</v>
      </c>
      <c r="AL315" s="4" t="e">
        <f>FIND("United States Patent and Trademark Office 
United States Patent and Trademark Office 
 Browse By Topic",A315,AK315)</f>
        <v>#VALUE!</v>
      </c>
      <c r="AM315" s="4" t="e">
        <f>TRIM(CLEAN(MID(A315,AK315,AL315-AK315)))</f>
        <v>#VALUE!</v>
      </c>
      <c r="AN315" s="4" t="e">
        <f>FIND("Assignee for publication",A315)+LEN("Assignee for publication")</f>
        <v>#VALUE!</v>
      </c>
      <c r="AO315" s="4" t="e">
        <f>FIND("Confirmation #",A315,AN315)</f>
        <v>#VALUE!</v>
      </c>
      <c r="AP315" s="4" t="e">
        <f>MID(A315,AN315,AO315-AN315)</f>
        <v>#VALUE!</v>
      </c>
      <c r="AQ315" s="4" t="e">
        <f>FIND("Inventors",A315)+LEN("Inventors")</f>
        <v>#VALUE!</v>
      </c>
      <c r="AR315" s="4" t="e">
        <f>FIND("Applicants",A315,AQ315)</f>
        <v>#VALUE!</v>
      </c>
      <c r="AS315" s="4" t="e">
        <f>FIND("Show all inventors",A315)</f>
        <v>#VALUE!</v>
      </c>
      <c r="AT315" s="4" t="str">
        <f>IFERROR(MID(A315,AS315,24),"")</f>
        <v/>
      </c>
      <c r="AU315" s="7" t="e">
        <f>CLEAN(TRIM(MID(A315,AQ315,AR315-AQ315)))</f>
        <v>#VALUE!</v>
      </c>
      <c r="BJ315" s="4">
        <f t="shared" si="68"/>
        <v>0</v>
      </c>
      <c r="BK315" s="4" t="str">
        <f t="shared" si="69"/>
        <v/>
      </c>
      <c r="BL315" s="4" t="e">
        <f t="shared" si="70"/>
        <v>#VALUE!</v>
      </c>
      <c r="BM315" s="4" t="e">
        <f t="shared" si="71"/>
        <v>#VALUE!</v>
      </c>
      <c r="BN315" s="7" t="e">
        <f t="shared" si="72"/>
        <v>#VALUE!</v>
      </c>
      <c r="BO315" s="4" t="e">
        <f t="shared" si="73"/>
        <v>#VALUE!</v>
      </c>
      <c r="BP315" s="4" t="e">
        <f t="shared" si="74"/>
        <v>#VALUE!</v>
      </c>
      <c r="BQ315" s="7" t="e">
        <f t="shared" si="75"/>
        <v>#VALUE!</v>
      </c>
    </row>
    <row r="316" spans="1:69" ht="15" customHeight="1" x14ac:dyDescent="0.3">
      <c r="A316" s="5"/>
      <c r="B316" s="5"/>
      <c r="C316" s="5"/>
      <c r="D316" s="5"/>
      <c r="F316" s="6" t="s">
        <v>17</v>
      </c>
      <c r="G316" s="4" t="e">
        <f t="shared" si="76"/>
        <v>#VALUE!</v>
      </c>
      <c r="H316" s="4" t="e">
        <f t="shared" si="77"/>
        <v>#VALUE!</v>
      </c>
      <c r="I316" s="4" t="str">
        <f t="shared" si="66"/>
        <v/>
      </c>
      <c r="J316" s="4" t="e">
        <f>CLEAN(SUBSTITUTE(MID(A316,G316,H316-G316)," ",""))</f>
        <v>#VALUE!</v>
      </c>
      <c r="K316" s="4" t="e">
        <f>FIND("Filing or 371 (c) date",A316)+LEN("Filing or 371 (c) date")</f>
        <v>#VALUE!</v>
      </c>
      <c r="L316" s="4" t="e">
        <f>FIND("Status",A316,K316)</f>
        <v>#VALUE!</v>
      </c>
      <c r="M316" s="4" t="e">
        <f>TRIM(CLEAN(MID(A316,K316,L316-K316)))</f>
        <v>#VALUE!</v>
      </c>
      <c r="N316" s="4" t="e">
        <f>FIND("Patent #",A316)+LEN("Patent #")</f>
        <v>#VALUE!</v>
      </c>
      <c r="O316" s="4" t="e">
        <f>FIND("Filing or 371 (c) date",A316)</f>
        <v>#VALUE!</v>
      </c>
      <c r="P316" s="4" t="e">
        <f>MID(A316,N316,O316-N316)</f>
        <v>#VALUE!</v>
      </c>
      <c r="Q316" s="4" t="e">
        <f t="shared" si="67"/>
        <v>#VALUE!</v>
      </c>
      <c r="R316" s="4" t="e">
        <f>CLEAN(SUBSTITUTE(MID(P316,1,FIND("open",P316)-1)," ",""))</f>
        <v>#VALUE!</v>
      </c>
      <c r="S316" s="4" t="e">
        <f>FIND("open_in_new",P316)+LEN("open_in_new")</f>
        <v>#VALUE!</v>
      </c>
      <c r="T316" s="4" t="e">
        <f>FIND("-",P316,S316)</f>
        <v>#VALUE!</v>
      </c>
      <c r="U316" s="4" t="e">
        <f>CLEAN(SUBSTITUTE(MID(P316,S316,T316-S316)," ",""))</f>
        <v>#VALUE!</v>
      </c>
      <c r="V316" s="4" t="e">
        <f>RIGHT(CLEAN(SUBSTITUTE(P316," ","")),10)</f>
        <v>#VALUE!</v>
      </c>
      <c r="W316" s="4" t="e">
        <f>FIND("Status",A316,K316)+LEN("Status")</f>
        <v>#VALUE!</v>
      </c>
      <c r="X316" s="4" t="e">
        <f>FIND("Application Data 
Documents &amp; Transactions",A316)</f>
        <v>#VALUE!</v>
      </c>
      <c r="Y316" s="4" t="e">
        <f>MID(A316,W316,(X316-11)-W316)</f>
        <v>#VALUE!</v>
      </c>
      <c r="Z316" s="4" t="e">
        <f t="shared" si="64"/>
        <v>#VALUE!</v>
      </c>
      <c r="AA316" s="4" t="e">
        <f>FIND("Earliest publication #",A316)+LEN("Earliest publication #
")</f>
        <v>#VALUE!</v>
      </c>
      <c r="AB316" s="4" t="e">
        <f>FIND("Earliest publication date",A316,AA316)</f>
        <v>#VALUE!</v>
      </c>
      <c r="AC316" s="4" t="e">
        <f>CLEAN(TRIM(MID(A316,AA316,AB316-AA316)))</f>
        <v>#VALUE!</v>
      </c>
      <c r="AD316" s="4" t="e">
        <f t="shared" si="65"/>
        <v>#VALUE!</v>
      </c>
      <c r="AE316" s="4" t="e">
        <f>FIND("Earliest publication date",A316,AA316)+LEN("Earliest publication date")</f>
        <v>#VALUE!</v>
      </c>
      <c r="AF316" s="4" t="e">
        <f>FIND("Assignee for publication",A316)</f>
        <v>#VALUE!</v>
      </c>
      <c r="AG316" s="4" t="e">
        <f>CLEAN(SUBSTITUTE(MID(A316,AE316,AF316-AE316)," ",""))</f>
        <v>#VALUE!</v>
      </c>
      <c r="AH316" s="4" t="e">
        <f>FIND("Entity status",A316)+LEN("Entity status")</f>
        <v>#VALUE!</v>
      </c>
      <c r="AI316" s="4" t="e">
        <f>FIND("Earliest publication #",A316,AH316)</f>
        <v>#VALUE!</v>
      </c>
      <c r="AJ316" s="4" t="e">
        <f>CLEAN(TRIM(MID(A316,AH316,AI316-AH316)))</f>
        <v>#VALUE!</v>
      </c>
      <c r="AK316" s="4" t="e">
        <f>FIND("Applicants",A316)+LEN("Applicants")</f>
        <v>#VALUE!</v>
      </c>
      <c r="AL316" s="4" t="e">
        <f>FIND("United States Patent and Trademark Office 
United States Patent and Trademark Office 
 Browse By Topic",A316,AK316)</f>
        <v>#VALUE!</v>
      </c>
      <c r="AM316" s="4" t="e">
        <f>TRIM(CLEAN(MID(A316,AK316,AL316-AK316)))</f>
        <v>#VALUE!</v>
      </c>
      <c r="AN316" s="4" t="e">
        <f>FIND("Assignee for publication",A316)+LEN("Assignee for publication")</f>
        <v>#VALUE!</v>
      </c>
      <c r="AO316" s="4" t="e">
        <f>FIND("Confirmation #",A316,AN316)</f>
        <v>#VALUE!</v>
      </c>
      <c r="AP316" s="4" t="e">
        <f>MID(A316,AN316,AO316-AN316)</f>
        <v>#VALUE!</v>
      </c>
      <c r="AQ316" s="4" t="e">
        <f>FIND("Inventors",A316)+LEN("Inventors")</f>
        <v>#VALUE!</v>
      </c>
      <c r="AR316" s="4" t="e">
        <f>FIND("Applicants",A316,AQ316)</f>
        <v>#VALUE!</v>
      </c>
      <c r="AS316" s="4" t="e">
        <f>FIND("Show all inventors",A316)</f>
        <v>#VALUE!</v>
      </c>
      <c r="AT316" s="4" t="str">
        <f>IFERROR(MID(A316,AS316,24),"")</f>
        <v/>
      </c>
      <c r="AU316" s="7" t="e">
        <f>CLEAN(TRIM(MID(A316,AQ316,AR316-AQ316)))</f>
        <v>#VALUE!</v>
      </c>
      <c r="BJ316" s="4">
        <f t="shared" si="68"/>
        <v>0</v>
      </c>
      <c r="BK316" s="4" t="str">
        <f t="shared" si="69"/>
        <v/>
      </c>
      <c r="BL316" s="4" t="e">
        <f t="shared" si="70"/>
        <v>#VALUE!</v>
      </c>
      <c r="BM316" s="4" t="e">
        <f t="shared" si="71"/>
        <v>#VALUE!</v>
      </c>
      <c r="BN316" s="7" t="e">
        <f t="shared" si="72"/>
        <v>#VALUE!</v>
      </c>
      <c r="BO316" s="4" t="e">
        <f t="shared" si="73"/>
        <v>#VALUE!</v>
      </c>
      <c r="BP316" s="4" t="e">
        <f t="shared" si="74"/>
        <v>#VALUE!</v>
      </c>
      <c r="BQ316" s="7" t="e">
        <f t="shared" si="75"/>
        <v>#VALUE!</v>
      </c>
    </row>
    <row r="317" spans="1:69" ht="15" customHeight="1" x14ac:dyDescent="0.3">
      <c r="A317" s="5"/>
      <c r="B317" s="5"/>
      <c r="C317" s="5"/>
      <c r="D317" s="5"/>
      <c r="F317" s="6" t="s">
        <v>17</v>
      </c>
      <c r="G317" s="4" t="e">
        <f t="shared" si="76"/>
        <v>#VALUE!</v>
      </c>
      <c r="H317" s="4" t="e">
        <f t="shared" si="77"/>
        <v>#VALUE!</v>
      </c>
      <c r="I317" s="4" t="str">
        <f t="shared" si="66"/>
        <v/>
      </c>
      <c r="J317" s="4" t="e">
        <f>CLEAN(SUBSTITUTE(MID(A317,G317,H317-G317)," ",""))</f>
        <v>#VALUE!</v>
      </c>
      <c r="K317" s="4" t="e">
        <f>FIND("Filing or 371 (c) date",A317)+LEN("Filing or 371 (c) date")</f>
        <v>#VALUE!</v>
      </c>
      <c r="L317" s="4" t="e">
        <f>FIND("Status",A317,K317)</f>
        <v>#VALUE!</v>
      </c>
      <c r="M317" s="4" t="e">
        <f>TRIM(CLEAN(MID(A317,K317,L317-K317)))</f>
        <v>#VALUE!</v>
      </c>
      <c r="N317" s="4" t="e">
        <f>FIND("Patent #",A317)+LEN("Patent #")</f>
        <v>#VALUE!</v>
      </c>
      <c r="O317" s="4" t="e">
        <f>FIND("Filing or 371 (c) date",A317)</f>
        <v>#VALUE!</v>
      </c>
      <c r="P317" s="4" t="e">
        <f>MID(A317,N317,O317-N317)</f>
        <v>#VALUE!</v>
      </c>
      <c r="Q317" s="4" t="e">
        <f t="shared" si="67"/>
        <v>#VALUE!</v>
      </c>
      <c r="R317" s="4" t="e">
        <f>CLEAN(SUBSTITUTE(MID(P317,1,FIND("open",P317)-1)," ",""))</f>
        <v>#VALUE!</v>
      </c>
      <c r="S317" s="4" t="e">
        <f>FIND("open_in_new",P317)+LEN("open_in_new")</f>
        <v>#VALUE!</v>
      </c>
      <c r="T317" s="4" t="e">
        <f>FIND("-",P317,S317)</f>
        <v>#VALUE!</v>
      </c>
      <c r="U317" s="4" t="e">
        <f>CLEAN(SUBSTITUTE(MID(P317,S317,T317-S317)," ",""))</f>
        <v>#VALUE!</v>
      </c>
      <c r="V317" s="4" t="e">
        <f>RIGHT(CLEAN(SUBSTITUTE(P317," ","")),10)</f>
        <v>#VALUE!</v>
      </c>
      <c r="W317" s="4" t="e">
        <f>FIND("Status",A317,K317)+LEN("Status")</f>
        <v>#VALUE!</v>
      </c>
      <c r="X317" s="4" t="e">
        <f>FIND("Application Data 
Documents &amp; Transactions",A317)</f>
        <v>#VALUE!</v>
      </c>
      <c r="Y317" s="4" t="e">
        <f>MID(A317,W317,(X317-11)-W317)</f>
        <v>#VALUE!</v>
      </c>
      <c r="Z317" s="4" t="e">
        <f t="shared" si="64"/>
        <v>#VALUE!</v>
      </c>
      <c r="AA317" s="4" t="e">
        <f>FIND("Earliest publication #",A317)+LEN("Earliest publication #
")</f>
        <v>#VALUE!</v>
      </c>
      <c r="AB317" s="4" t="e">
        <f>FIND("Earliest publication date",A317,AA317)</f>
        <v>#VALUE!</v>
      </c>
      <c r="AC317" s="4" t="e">
        <f>CLEAN(TRIM(MID(A317,AA317,AB317-AA317)))</f>
        <v>#VALUE!</v>
      </c>
      <c r="AD317" s="4" t="e">
        <f t="shared" si="65"/>
        <v>#VALUE!</v>
      </c>
      <c r="AE317" s="4" t="e">
        <f>FIND("Earliest publication date",A317,AA317)+LEN("Earliest publication date")</f>
        <v>#VALUE!</v>
      </c>
      <c r="AF317" s="4" t="e">
        <f>FIND("Assignee for publication",A317)</f>
        <v>#VALUE!</v>
      </c>
      <c r="AG317" s="4" t="e">
        <f>CLEAN(SUBSTITUTE(MID(A317,AE317,AF317-AE317)," ",""))</f>
        <v>#VALUE!</v>
      </c>
      <c r="AH317" s="4" t="e">
        <f>FIND("Entity status",A317)+LEN("Entity status")</f>
        <v>#VALUE!</v>
      </c>
      <c r="AI317" s="4" t="e">
        <f>FIND("Earliest publication #",A317,AH317)</f>
        <v>#VALUE!</v>
      </c>
      <c r="AJ317" s="4" t="e">
        <f>CLEAN(TRIM(MID(A317,AH317,AI317-AH317)))</f>
        <v>#VALUE!</v>
      </c>
      <c r="AK317" s="4" t="e">
        <f>FIND("Applicants",A317)+LEN("Applicants")</f>
        <v>#VALUE!</v>
      </c>
      <c r="AL317" s="4" t="e">
        <f>FIND("United States Patent and Trademark Office 
United States Patent and Trademark Office 
 Browse By Topic",A317,AK317)</f>
        <v>#VALUE!</v>
      </c>
      <c r="AM317" s="4" t="e">
        <f>TRIM(CLEAN(MID(A317,AK317,AL317-AK317)))</f>
        <v>#VALUE!</v>
      </c>
      <c r="AN317" s="4" t="e">
        <f>FIND("Assignee for publication",A317)+LEN("Assignee for publication")</f>
        <v>#VALUE!</v>
      </c>
      <c r="AO317" s="4" t="e">
        <f>FIND("Confirmation #",A317,AN317)</f>
        <v>#VALUE!</v>
      </c>
      <c r="AP317" s="4" t="e">
        <f>MID(A317,AN317,AO317-AN317)</f>
        <v>#VALUE!</v>
      </c>
      <c r="AQ317" s="4" t="e">
        <f>FIND("Inventors",A317)+LEN("Inventors")</f>
        <v>#VALUE!</v>
      </c>
      <c r="AR317" s="4" t="e">
        <f>FIND("Applicants",A317,AQ317)</f>
        <v>#VALUE!</v>
      </c>
      <c r="AS317" s="4" t="e">
        <f>FIND("Show all inventors",A317)</f>
        <v>#VALUE!</v>
      </c>
      <c r="AT317" s="4" t="str">
        <f>IFERROR(MID(A317,AS317,24),"")</f>
        <v/>
      </c>
      <c r="AU317" s="7" t="e">
        <f>CLEAN(TRIM(MID(A317,AQ317,AR317-AQ317)))</f>
        <v>#VALUE!</v>
      </c>
      <c r="BJ317" s="4">
        <f t="shared" si="68"/>
        <v>0</v>
      </c>
      <c r="BK317" s="4" t="str">
        <f t="shared" si="69"/>
        <v/>
      </c>
      <c r="BL317" s="4" t="e">
        <f t="shared" si="70"/>
        <v>#VALUE!</v>
      </c>
      <c r="BM317" s="4" t="e">
        <f t="shared" si="71"/>
        <v>#VALUE!</v>
      </c>
      <c r="BN317" s="7" t="e">
        <f t="shared" si="72"/>
        <v>#VALUE!</v>
      </c>
      <c r="BO317" s="4" t="e">
        <f t="shared" si="73"/>
        <v>#VALUE!</v>
      </c>
      <c r="BP317" s="4" t="e">
        <f t="shared" si="74"/>
        <v>#VALUE!</v>
      </c>
      <c r="BQ317" s="7" t="e">
        <f t="shared" si="75"/>
        <v>#VALUE!</v>
      </c>
    </row>
    <row r="318" spans="1:69" ht="15" customHeight="1" x14ac:dyDescent="0.3">
      <c r="A318" s="5"/>
      <c r="B318" s="5"/>
      <c r="C318" s="5"/>
      <c r="D318" s="5"/>
      <c r="F318" s="6" t="s">
        <v>17</v>
      </c>
      <c r="G318" s="4" t="e">
        <f t="shared" si="76"/>
        <v>#VALUE!</v>
      </c>
      <c r="H318" s="4" t="e">
        <f t="shared" si="77"/>
        <v>#VALUE!</v>
      </c>
      <c r="I318" s="4" t="str">
        <f t="shared" si="66"/>
        <v/>
      </c>
      <c r="J318" s="4" t="e">
        <f>CLEAN(SUBSTITUTE(MID(A318,G318,H318-G318)," ",""))</f>
        <v>#VALUE!</v>
      </c>
      <c r="K318" s="4" t="e">
        <f>FIND("Filing or 371 (c) date",A318)+LEN("Filing or 371 (c) date")</f>
        <v>#VALUE!</v>
      </c>
      <c r="L318" s="4" t="e">
        <f>FIND("Status",A318,K318)</f>
        <v>#VALUE!</v>
      </c>
      <c r="M318" s="4" t="e">
        <f>TRIM(CLEAN(MID(A318,K318,L318-K318)))</f>
        <v>#VALUE!</v>
      </c>
      <c r="N318" s="4" t="e">
        <f>FIND("Patent #",A318)+LEN("Patent #")</f>
        <v>#VALUE!</v>
      </c>
      <c r="O318" s="4" t="e">
        <f>FIND("Filing or 371 (c) date",A318)</f>
        <v>#VALUE!</v>
      </c>
      <c r="P318" s="4" t="e">
        <f>MID(A318,N318,O318-N318)</f>
        <v>#VALUE!</v>
      </c>
      <c r="Q318" s="4" t="e">
        <f t="shared" si="67"/>
        <v>#VALUE!</v>
      </c>
      <c r="R318" s="4" t="e">
        <f>CLEAN(SUBSTITUTE(MID(P318,1,FIND("open",P318)-1)," ",""))</f>
        <v>#VALUE!</v>
      </c>
      <c r="S318" s="4" t="e">
        <f>FIND("open_in_new",P318)+LEN("open_in_new")</f>
        <v>#VALUE!</v>
      </c>
      <c r="T318" s="4" t="e">
        <f>FIND("-",P318,S318)</f>
        <v>#VALUE!</v>
      </c>
      <c r="U318" s="4" t="e">
        <f>CLEAN(SUBSTITUTE(MID(P318,S318,T318-S318)," ",""))</f>
        <v>#VALUE!</v>
      </c>
      <c r="V318" s="4" t="e">
        <f>RIGHT(CLEAN(SUBSTITUTE(P318," ","")),10)</f>
        <v>#VALUE!</v>
      </c>
      <c r="W318" s="4" t="e">
        <f>FIND("Status",A318,K318)+LEN("Status")</f>
        <v>#VALUE!</v>
      </c>
      <c r="X318" s="4" t="e">
        <f>FIND("Application Data 
Documents &amp; Transactions",A318)</f>
        <v>#VALUE!</v>
      </c>
      <c r="Y318" s="4" t="e">
        <f>MID(A318,W318,(X318-11)-W318)</f>
        <v>#VALUE!</v>
      </c>
      <c r="Z318" s="4" t="e">
        <f t="shared" si="64"/>
        <v>#VALUE!</v>
      </c>
      <c r="AA318" s="4" t="e">
        <f>FIND("Earliest publication #",A318)+LEN("Earliest publication #
")</f>
        <v>#VALUE!</v>
      </c>
      <c r="AB318" s="4" t="e">
        <f>FIND("Earliest publication date",A318,AA318)</f>
        <v>#VALUE!</v>
      </c>
      <c r="AC318" s="4" t="e">
        <f>CLEAN(TRIM(MID(A318,AA318,AB318-AA318)))</f>
        <v>#VALUE!</v>
      </c>
      <c r="AD318" s="4" t="e">
        <f t="shared" si="65"/>
        <v>#VALUE!</v>
      </c>
      <c r="AE318" s="4" t="e">
        <f>FIND("Earliest publication date",A318,AA318)+LEN("Earliest publication date")</f>
        <v>#VALUE!</v>
      </c>
      <c r="AF318" s="4" t="e">
        <f>FIND("Assignee for publication",A318)</f>
        <v>#VALUE!</v>
      </c>
      <c r="AG318" s="4" t="e">
        <f>CLEAN(SUBSTITUTE(MID(A318,AE318,AF318-AE318)," ",""))</f>
        <v>#VALUE!</v>
      </c>
      <c r="AH318" s="4" t="e">
        <f>FIND("Entity status",A318)+LEN("Entity status")</f>
        <v>#VALUE!</v>
      </c>
      <c r="AI318" s="4" t="e">
        <f>FIND("Earliest publication #",A318,AH318)</f>
        <v>#VALUE!</v>
      </c>
      <c r="AJ318" s="4" t="e">
        <f>CLEAN(TRIM(MID(A318,AH318,AI318-AH318)))</f>
        <v>#VALUE!</v>
      </c>
      <c r="AK318" s="4" t="e">
        <f>FIND("Applicants",A318)+LEN("Applicants")</f>
        <v>#VALUE!</v>
      </c>
      <c r="AL318" s="4" t="e">
        <f>FIND("United States Patent and Trademark Office 
United States Patent and Trademark Office 
 Browse By Topic",A318,AK318)</f>
        <v>#VALUE!</v>
      </c>
      <c r="AM318" s="4" t="e">
        <f>TRIM(CLEAN(MID(A318,AK318,AL318-AK318)))</f>
        <v>#VALUE!</v>
      </c>
      <c r="AN318" s="4" t="e">
        <f>FIND("Assignee for publication",A318)+LEN("Assignee for publication")</f>
        <v>#VALUE!</v>
      </c>
      <c r="AO318" s="4" t="e">
        <f>FIND("Confirmation #",A318,AN318)</f>
        <v>#VALUE!</v>
      </c>
      <c r="AP318" s="4" t="e">
        <f>MID(A318,AN318,AO318-AN318)</f>
        <v>#VALUE!</v>
      </c>
      <c r="AQ318" s="4" t="e">
        <f>FIND("Inventors",A318)+LEN("Inventors")</f>
        <v>#VALUE!</v>
      </c>
      <c r="AR318" s="4" t="e">
        <f>FIND("Applicants",A318,AQ318)</f>
        <v>#VALUE!</v>
      </c>
      <c r="AS318" s="4" t="e">
        <f>FIND("Show all inventors",A318)</f>
        <v>#VALUE!</v>
      </c>
      <c r="AT318" s="4" t="str">
        <f>IFERROR(MID(A318,AS318,24),"")</f>
        <v/>
      </c>
      <c r="AU318" s="7" t="e">
        <f>CLEAN(TRIM(MID(A318,AQ318,AR318-AQ318)))</f>
        <v>#VALUE!</v>
      </c>
      <c r="BJ318" s="4">
        <f t="shared" si="68"/>
        <v>0</v>
      </c>
      <c r="BK318" s="4" t="str">
        <f t="shared" si="69"/>
        <v/>
      </c>
      <c r="BL318" s="4" t="e">
        <f t="shared" si="70"/>
        <v>#VALUE!</v>
      </c>
      <c r="BM318" s="4" t="e">
        <f t="shared" si="71"/>
        <v>#VALUE!</v>
      </c>
      <c r="BN318" s="7" t="e">
        <f t="shared" si="72"/>
        <v>#VALUE!</v>
      </c>
      <c r="BO318" s="4" t="e">
        <f t="shared" si="73"/>
        <v>#VALUE!</v>
      </c>
      <c r="BP318" s="4" t="e">
        <f t="shared" si="74"/>
        <v>#VALUE!</v>
      </c>
      <c r="BQ318" s="7" t="e">
        <f t="shared" si="75"/>
        <v>#VALUE!</v>
      </c>
    </row>
    <row r="319" spans="1:69" ht="15" customHeight="1" x14ac:dyDescent="0.3">
      <c r="A319" s="5"/>
      <c r="B319" s="5"/>
      <c r="C319" s="5"/>
      <c r="D319" s="5"/>
      <c r="F319" s="6" t="s">
        <v>17</v>
      </c>
      <c r="G319" s="4" t="e">
        <f t="shared" si="76"/>
        <v>#VALUE!</v>
      </c>
      <c r="H319" s="4" t="e">
        <f t="shared" si="77"/>
        <v>#VALUE!</v>
      </c>
      <c r="I319" s="4" t="str">
        <f t="shared" si="66"/>
        <v/>
      </c>
      <c r="J319" s="4" t="e">
        <f>CLEAN(SUBSTITUTE(MID(A319,G319,H319-G319)," ",""))</f>
        <v>#VALUE!</v>
      </c>
      <c r="K319" s="4" t="e">
        <f>FIND("Filing or 371 (c) date",A319)+LEN("Filing or 371 (c) date")</f>
        <v>#VALUE!</v>
      </c>
      <c r="L319" s="4" t="e">
        <f>FIND("Status",A319,K319)</f>
        <v>#VALUE!</v>
      </c>
      <c r="M319" s="4" t="e">
        <f>TRIM(CLEAN(MID(A319,K319,L319-K319)))</f>
        <v>#VALUE!</v>
      </c>
      <c r="N319" s="4" t="e">
        <f>FIND("Patent #",A319)+LEN("Patent #")</f>
        <v>#VALUE!</v>
      </c>
      <c r="O319" s="4" t="e">
        <f>FIND("Filing or 371 (c) date",A319)</f>
        <v>#VALUE!</v>
      </c>
      <c r="P319" s="4" t="e">
        <f>MID(A319,N319,O319-N319)</f>
        <v>#VALUE!</v>
      </c>
      <c r="Q319" s="4" t="e">
        <f t="shared" si="67"/>
        <v>#VALUE!</v>
      </c>
      <c r="R319" s="4" t="e">
        <f>CLEAN(SUBSTITUTE(MID(P319,1,FIND("open",P319)-1)," ",""))</f>
        <v>#VALUE!</v>
      </c>
      <c r="S319" s="4" t="e">
        <f>FIND("open_in_new",P319)+LEN("open_in_new")</f>
        <v>#VALUE!</v>
      </c>
      <c r="T319" s="4" t="e">
        <f>FIND("-",P319,S319)</f>
        <v>#VALUE!</v>
      </c>
      <c r="U319" s="4" t="e">
        <f>CLEAN(SUBSTITUTE(MID(P319,S319,T319-S319)," ",""))</f>
        <v>#VALUE!</v>
      </c>
      <c r="V319" s="4" t="e">
        <f>RIGHT(CLEAN(SUBSTITUTE(P319," ","")),10)</f>
        <v>#VALUE!</v>
      </c>
      <c r="W319" s="4" t="e">
        <f>FIND("Status",A319,K319)+LEN("Status")</f>
        <v>#VALUE!</v>
      </c>
      <c r="X319" s="4" t="e">
        <f>FIND("Application Data 
Documents &amp; Transactions",A319)</f>
        <v>#VALUE!</v>
      </c>
      <c r="Y319" s="4" t="e">
        <f>MID(A319,W319,(X319-11)-W319)</f>
        <v>#VALUE!</v>
      </c>
      <c r="Z319" s="4" t="e">
        <f t="shared" si="64"/>
        <v>#VALUE!</v>
      </c>
      <c r="AA319" s="4" t="e">
        <f>FIND("Earliest publication #",A319)+LEN("Earliest publication #
")</f>
        <v>#VALUE!</v>
      </c>
      <c r="AB319" s="4" t="e">
        <f>FIND("Earliest publication date",A319,AA319)</f>
        <v>#VALUE!</v>
      </c>
      <c r="AC319" s="4" t="e">
        <f>CLEAN(TRIM(MID(A319,AA319,AB319-AA319)))</f>
        <v>#VALUE!</v>
      </c>
      <c r="AD319" s="4" t="e">
        <f t="shared" si="65"/>
        <v>#VALUE!</v>
      </c>
      <c r="AE319" s="4" t="e">
        <f>FIND("Earliest publication date",A319,AA319)+LEN("Earliest publication date")</f>
        <v>#VALUE!</v>
      </c>
      <c r="AF319" s="4" t="e">
        <f>FIND("Assignee for publication",A319)</f>
        <v>#VALUE!</v>
      </c>
      <c r="AG319" s="4" t="e">
        <f>CLEAN(SUBSTITUTE(MID(A319,AE319,AF319-AE319)," ",""))</f>
        <v>#VALUE!</v>
      </c>
      <c r="AH319" s="4" t="e">
        <f>FIND("Entity status",A319)+LEN("Entity status")</f>
        <v>#VALUE!</v>
      </c>
      <c r="AI319" s="4" t="e">
        <f>FIND("Earliest publication #",A319,AH319)</f>
        <v>#VALUE!</v>
      </c>
      <c r="AJ319" s="4" t="e">
        <f>CLEAN(TRIM(MID(A319,AH319,AI319-AH319)))</f>
        <v>#VALUE!</v>
      </c>
      <c r="AK319" s="4" t="e">
        <f>FIND("Applicants",A319)+LEN("Applicants")</f>
        <v>#VALUE!</v>
      </c>
      <c r="AL319" s="4" t="e">
        <f>FIND("United States Patent and Trademark Office 
United States Patent and Trademark Office 
 Browse By Topic",A319,AK319)</f>
        <v>#VALUE!</v>
      </c>
      <c r="AM319" s="4" t="e">
        <f>TRIM(CLEAN(MID(A319,AK319,AL319-AK319)))</f>
        <v>#VALUE!</v>
      </c>
      <c r="AN319" s="4" t="e">
        <f>FIND("Assignee for publication",A319)+LEN("Assignee for publication")</f>
        <v>#VALUE!</v>
      </c>
      <c r="AO319" s="4" t="e">
        <f>FIND("Confirmation #",A319,AN319)</f>
        <v>#VALUE!</v>
      </c>
      <c r="AP319" s="4" t="e">
        <f>MID(A319,AN319,AO319-AN319)</f>
        <v>#VALUE!</v>
      </c>
      <c r="AQ319" s="4" t="e">
        <f>FIND("Inventors",A319)+LEN("Inventors")</f>
        <v>#VALUE!</v>
      </c>
      <c r="AR319" s="4" t="e">
        <f>FIND("Applicants",A319,AQ319)</f>
        <v>#VALUE!</v>
      </c>
      <c r="AS319" s="4" t="e">
        <f>FIND("Show all inventors",A319)</f>
        <v>#VALUE!</v>
      </c>
      <c r="AT319" s="4" t="str">
        <f>IFERROR(MID(A319,AS319,24),"")</f>
        <v/>
      </c>
      <c r="AU319" s="7" t="e">
        <f>CLEAN(TRIM(MID(A319,AQ319,AR319-AQ319)))</f>
        <v>#VALUE!</v>
      </c>
      <c r="BJ319" s="4">
        <f t="shared" si="68"/>
        <v>0</v>
      </c>
      <c r="BK319" s="4" t="str">
        <f t="shared" si="69"/>
        <v/>
      </c>
      <c r="BL319" s="4" t="e">
        <f t="shared" si="70"/>
        <v>#VALUE!</v>
      </c>
      <c r="BM319" s="4" t="e">
        <f t="shared" si="71"/>
        <v>#VALUE!</v>
      </c>
      <c r="BN319" s="7" t="e">
        <f t="shared" si="72"/>
        <v>#VALUE!</v>
      </c>
      <c r="BO319" s="4" t="e">
        <f t="shared" si="73"/>
        <v>#VALUE!</v>
      </c>
      <c r="BP319" s="4" t="e">
        <f t="shared" si="74"/>
        <v>#VALUE!</v>
      </c>
      <c r="BQ319" s="7" t="e">
        <f t="shared" si="75"/>
        <v>#VALUE!</v>
      </c>
    </row>
    <row r="320" spans="1:69" ht="15" customHeight="1" x14ac:dyDescent="0.3">
      <c r="A320" s="5"/>
      <c r="B320" s="5"/>
      <c r="C320" s="5"/>
      <c r="D320" s="5"/>
      <c r="F320" s="6" t="s">
        <v>17</v>
      </c>
      <c r="G320" s="4" t="e">
        <f t="shared" si="76"/>
        <v>#VALUE!</v>
      </c>
      <c r="H320" s="4" t="e">
        <f t="shared" si="77"/>
        <v>#VALUE!</v>
      </c>
      <c r="I320" s="4" t="str">
        <f t="shared" si="66"/>
        <v/>
      </c>
      <c r="J320" s="4" t="e">
        <f>CLEAN(SUBSTITUTE(MID(A320,G320,H320-G320)," ",""))</f>
        <v>#VALUE!</v>
      </c>
      <c r="K320" s="4" t="e">
        <f>FIND("Filing or 371 (c) date",A320)+LEN("Filing or 371 (c) date")</f>
        <v>#VALUE!</v>
      </c>
      <c r="L320" s="4" t="e">
        <f>FIND("Status",A320,K320)</f>
        <v>#VALUE!</v>
      </c>
      <c r="M320" s="4" t="e">
        <f>TRIM(CLEAN(MID(A320,K320,L320-K320)))</f>
        <v>#VALUE!</v>
      </c>
      <c r="N320" s="4" t="e">
        <f>FIND("Patent #",A320)+LEN("Patent #")</f>
        <v>#VALUE!</v>
      </c>
      <c r="O320" s="4" t="e">
        <f>FIND("Filing or 371 (c) date",A320)</f>
        <v>#VALUE!</v>
      </c>
      <c r="P320" s="4" t="e">
        <f>MID(A320,N320,O320-N320)</f>
        <v>#VALUE!</v>
      </c>
      <c r="Q320" s="4" t="e">
        <f t="shared" si="67"/>
        <v>#VALUE!</v>
      </c>
      <c r="R320" s="4" t="e">
        <f>CLEAN(SUBSTITUTE(MID(P320,1,FIND("open",P320)-1)," ",""))</f>
        <v>#VALUE!</v>
      </c>
      <c r="S320" s="4" t="e">
        <f>FIND("open_in_new",P320)+LEN("open_in_new")</f>
        <v>#VALUE!</v>
      </c>
      <c r="T320" s="4" t="e">
        <f>FIND("-",P320,S320)</f>
        <v>#VALUE!</v>
      </c>
      <c r="U320" s="4" t="e">
        <f>CLEAN(SUBSTITUTE(MID(P320,S320,T320-S320)," ",""))</f>
        <v>#VALUE!</v>
      </c>
      <c r="V320" s="4" t="e">
        <f>RIGHT(CLEAN(SUBSTITUTE(P320," ","")),10)</f>
        <v>#VALUE!</v>
      </c>
      <c r="W320" s="4" t="e">
        <f>FIND("Status",A320,K320)+LEN("Status")</f>
        <v>#VALUE!</v>
      </c>
      <c r="X320" s="4" t="e">
        <f>FIND("Application Data 
Documents &amp; Transactions",A320)</f>
        <v>#VALUE!</v>
      </c>
      <c r="Y320" s="4" t="e">
        <f>MID(A320,W320,(X320-11)-W320)</f>
        <v>#VALUE!</v>
      </c>
      <c r="Z320" s="4" t="e">
        <f t="shared" si="64"/>
        <v>#VALUE!</v>
      </c>
      <c r="AA320" s="4" t="e">
        <f>FIND("Earliest publication #",A320)+LEN("Earliest publication #
")</f>
        <v>#VALUE!</v>
      </c>
      <c r="AB320" s="4" t="e">
        <f>FIND("Earliest publication date",A320,AA320)</f>
        <v>#VALUE!</v>
      </c>
      <c r="AC320" s="4" t="e">
        <f>CLEAN(TRIM(MID(A320,AA320,AB320-AA320)))</f>
        <v>#VALUE!</v>
      </c>
      <c r="AD320" s="4" t="e">
        <f t="shared" si="65"/>
        <v>#VALUE!</v>
      </c>
      <c r="AE320" s="4" t="e">
        <f>FIND("Earliest publication date",A320,AA320)+LEN("Earliest publication date")</f>
        <v>#VALUE!</v>
      </c>
      <c r="AF320" s="4" t="e">
        <f>FIND("Assignee for publication",A320)</f>
        <v>#VALUE!</v>
      </c>
      <c r="AG320" s="4" t="e">
        <f>CLEAN(SUBSTITUTE(MID(A320,AE320,AF320-AE320)," ",""))</f>
        <v>#VALUE!</v>
      </c>
      <c r="AH320" s="4" t="e">
        <f>FIND("Entity status",A320)+LEN("Entity status")</f>
        <v>#VALUE!</v>
      </c>
      <c r="AI320" s="4" t="e">
        <f>FIND("Earliest publication #",A320,AH320)</f>
        <v>#VALUE!</v>
      </c>
      <c r="AJ320" s="4" t="e">
        <f>CLEAN(TRIM(MID(A320,AH320,AI320-AH320)))</f>
        <v>#VALUE!</v>
      </c>
      <c r="AK320" s="4" t="e">
        <f>FIND("Applicants",A320)+LEN("Applicants")</f>
        <v>#VALUE!</v>
      </c>
      <c r="AL320" s="4" t="e">
        <f>FIND("United States Patent and Trademark Office 
United States Patent and Trademark Office 
 Browse By Topic",A320,AK320)</f>
        <v>#VALUE!</v>
      </c>
      <c r="AM320" s="4" t="e">
        <f>TRIM(CLEAN(MID(A320,AK320,AL320-AK320)))</f>
        <v>#VALUE!</v>
      </c>
      <c r="AN320" s="4" t="e">
        <f>FIND("Assignee for publication",A320)+LEN("Assignee for publication")</f>
        <v>#VALUE!</v>
      </c>
      <c r="AO320" s="4" t="e">
        <f>FIND("Confirmation #",A320,AN320)</f>
        <v>#VALUE!</v>
      </c>
      <c r="AP320" s="4" t="e">
        <f>MID(A320,AN320,AO320-AN320)</f>
        <v>#VALUE!</v>
      </c>
      <c r="AQ320" s="4" t="e">
        <f>FIND("Inventors",A320)+LEN("Inventors")</f>
        <v>#VALUE!</v>
      </c>
      <c r="AR320" s="4" t="e">
        <f>FIND("Applicants",A320,AQ320)</f>
        <v>#VALUE!</v>
      </c>
      <c r="AS320" s="4" t="e">
        <f>FIND("Show all inventors",A320)</f>
        <v>#VALUE!</v>
      </c>
      <c r="AT320" s="4" t="str">
        <f>IFERROR(MID(A320,AS320,24),"")</f>
        <v/>
      </c>
      <c r="AU320" s="7" t="e">
        <f>CLEAN(TRIM(MID(A320,AQ320,AR320-AQ320)))</f>
        <v>#VALUE!</v>
      </c>
      <c r="BJ320" s="4">
        <f t="shared" si="68"/>
        <v>0</v>
      </c>
      <c r="BK320" s="4" t="str">
        <f t="shared" si="69"/>
        <v/>
      </c>
      <c r="BL320" s="4" t="e">
        <f t="shared" si="70"/>
        <v>#VALUE!</v>
      </c>
      <c r="BM320" s="4" t="e">
        <f t="shared" si="71"/>
        <v>#VALUE!</v>
      </c>
      <c r="BN320" s="7" t="e">
        <f t="shared" si="72"/>
        <v>#VALUE!</v>
      </c>
      <c r="BO320" s="4" t="e">
        <f t="shared" si="73"/>
        <v>#VALUE!</v>
      </c>
      <c r="BP320" s="4" t="e">
        <f t="shared" si="74"/>
        <v>#VALUE!</v>
      </c>
      <c r="BQ320" s="7" t="e">
        <f t="shared" si="75"/>
        <v>#VALUE!</v>
      </c>
    </row>
    <row r="321" spans="1:69" ht="15" customHeight="1" x14ac:dyDescent="0.3">
      <c r="A321" s="5"/>
      <c r="B321" s="5"/>
      <c r="C321" s="5"/>
      <c r="D321" s="5"/>
      <c r="F321" s="6" t="s">
        <v>17</v>
      </c>
      <c r="G321" s="4" t="e">
        <f t="shared" si="76"/>
        <v>#VALUE!</v>
      </c>
      <c r="H321" s="4" t="e">
        <f t="shared" si="77"/>
        <v>#VALUE!</v>
      </c>
      <c r="I321" s="4" t="str">
        <f t="shared" si="66"/>
        <v/>
      </c>
      <c r="J321" s="4" t="e">
        <f>CLEAN(SUBSTITUTE(MID(A321,G321,H321-G321)," ",""))</f>
        <v>#VALUE!</v>
      </c>
      <c r="K321" s="4" t="e">
        <f>FIND("Filing or 371 (c) date",A321)+LEN("Filing or 371 (c) date")</f>
        <v>#VALUE!</v>
      </c>
      <c r="L321" s="4" t="e">
        <f>FIND("Status",A321,K321)</f>
        <v>#VALUE!</v>
      </c>
      <c r="M321" s="4" t="e">
        <f>TRIM(CLEAN(MID(A321,K321,L321-K321)))</f>
        <v>#VALUE!</v>
      </c>
      <c r="N321" s="4" t="e">
        <f>FIND("Patent #",A321)+LEN("Patent #")</f>
        <v>#VALUE!</v>
      </c>
      <c r="O321" s="4" t="e">
        <f>FIND("Filing or 371 (c) date",A321)</f>
        <v>#VALUE!</v>
      </c>
      <c r="P321" s="4" t="e">
        <f>MID(A321,N321,O321-N321)</f>
        <v>#VALUE!</v>
      </c>
      <c r="Q321" s="4" t="e">
        <f t="shared" si="67"/>
        <v>#VALUE!</v>
      </c>
      <c r="R321" s="4" t="e">
        <f>CLEAN(SUBSTITUTE(MID(P321,1,FIND("open",P321)-1)," ",""))</f>
        <v>#VALUE!</v>
      </c>
      <c r="S321" s="4" t="e">
        <f>FIND("open_in_new",P321)+LEN("open_in_new")</f>
        <v>#VALUE!</v>
      </c>
      <c r="T321" s="4" t="e">
        <f>FIND("-",P321,S321)</f>
        <v>#VALUE!</v>
      </c>
      <c r="U321" s="4" t="e">
        <f>CLEAN(SUBSTITUTE(MID(P321,S321,T321-S321)," ",""))</f>
        <v>#VALUE!</v>
      </c>
      <c r="V321" s="4" t="e">
        <f>RIGHT(CLEAN(SUBSTITUTE(P321," ","")),10)</f>
        <v>#VALUE!</v>
      </c>
      <c r="W321" s="4" t="e">
        <f>FIND("Status",A321,K321)+LEN("Status")</f>
        <v>#VALUE!</v>
      </c>
      <c r="X321" s="4" t="e">
        <f>FIND("Application Data 
Documents &amp; Transactions",A321)</f>
        <v>#VALUE!</v>
      </c>
      <c r="Y321" s="4" t="e">
        <f>MID(A321,W321,(X321-11)-W321)</f>
        <v>#VALUE!</v>
      </c>
      <c r="Z321" s="4" t="e">
        <f t="shared" si="64"/>
        <v>#VALUE!</v>
      </c>
      <c r="AA321" s="4" t="e">
        <f>FIND("Earliest publication #",A321)+LEN("Earliest publication #
")</f>
        <v>#VALUE!</v>
      </c>
      <c r="AB321" s="4" t="e">
        <f>FIND("Earliest publication date",A321,AA321)</f>
        <v>#VALUE!</v>
      </c>
      <c r="AC321" s="4" t="e">
        <f>CLEAN(TRIM(MID(A321,AA321,AB321-AA321)))</f>
        <v>#VALUE!</v>
      </c>
      <c r="AD321" s="4" t="e">
        <f t="shared" si="65"/>
        <v>#VALUE!</v>
      </c>
      <c r="AE321" s="4" t="e">
        <f>FIND("Earliest publication date",A321,AA321)+LEN("Earliest publication date")</f>
        <v>#VALUE!</v>
      </c>
      <c r="AF321" s="4" t="e">
        <f>FIND("Assignee for publication",A321)</f>
        <v>#VALUE!</v>
      </c>
      <c r="AG321" s="4" t="e">
        <f>CLEAN(SUBSTITUTE(MID(A321,AE321,AF321-AE321)," ",""))</f>
        <v>#VALUE!</v>
      </c>
      <c r="AH321" s="4" t="e">
        <f>FIND("Entity status",A321)+LEN("Entity status")</f>
        <v>#VALUE!</v>
      </c>
      <c r="AI321" s="4" t="e">
        <f>FIND("Earliest publication #",A321,AH321)</f>
        <v>#VALUE!</v>
      </c>
      <c r="AJ321" s="4" t="e">
        <f>CLEAN(TRIM(MID(A321,AH321,AI321-AH321)))</f>
        <v>#VALUE!</v>
      </c>
      <c r="AK321" s="4" t="e">
        <f>FIND("Applicants",A321)+LEN("Applicants")</f>
        <v>#VALUE!</v>
      </c>
      <c r="AL321" s="4" t="e">
        <f>FIND("United States Patent and Trademark Office 
United States Patent and Trademark Office 
 Browse By Topic",A321,AK321)</f>
        <v>#VALUE!</v>
      </c>
      <c r="AM321" s="4" t="e">
        <f>TRIM(CLEAN(MID(A321,AK321,AL321-AK321)))</f>
        <v>#VALUE!</v>
      </c>
      <c r="AN321" s="4" t="e">
        <f>FIND("Assignee for publication",A321)+LEN("Assignee for publication")</f>
        <v>#VALUE!</v>
      </c>
      <c r="AO321" s="4" t="e">
        <f>FIND("Confirmation #",A321,AN321)</f>
        <v>#VALUE!</v>
      </c>
      <c r="AP321" s="4" t="e">
        <f>MID(A321,AN321,AO321-AN321)</f>
        <v>#VALUE!</v>
      </c>
      <c r="AQ321" s="4" t="e">
        <f>FIND("Inventors",A321)+LEN("Inventors")</f>
        <v>#VALUE!</v>
      </c>
      <c r="AR321" s="4" t="e">
        <f>FIND("Applicants",A321,AQ321)</f>
        <v>#VALUE!</v>
      </c>
      <c r="AS321" s="4" t="e">
        <f>FIND("Show all inventors",A321)</f>
        <v>#VALUE!</v>
      </c>
      <c r="AT321" s="4" t="str">
        <f>IFERROR(MID(A321,AS321,24),"")</f>
        <v/>
      </c>
      <c r="AU321" s="7" t="e">
        <f>CLEAN(TRIM(MID(A321,AQ321,AR321-AQ321)))</f>
        <v>#VALUE!</v>
      </c>
      <c r="BJ321" s="4">
        <f t="shared" si="68"/>
        <v>0</v>
      </c>
      <c r="BK321" s="4" t="str">
        <f t="shared" si="69"/>
        <v/>
      </c>
      <c r="BL321" s="4" t="e">
        <f t="shared" si="70"/>
        <v>#VALUE!</v>
      </c>
      <c r="BM321" s="4" t="e">
        <f t="shared" si="71"/>
        <v>#VALUE!</v>
      </c>
      <c r="BN321" s="7" t="e">
        <f t="shared" si="72"/>
        <v>#VALUE!</v>
      </c>
      <c r="BO321" s="4" t="e">
        <f t="shared" si="73"/>
        <v>#VALUE!</v>
      </c>
      <c r="BP321" s="4" t="e">
        <f t="shared" si="74"/>
        <v>#VALUE!</v>
      </c>
      <c r="BQ321" s="7" t="e">
        <f t="shared" si="75"/>
        <v>#VALUE!</v>
      </c>
    </row>
    <row r="322" spans="1:69" ht="15" customHeight="1" x14ac:dyDescent="0.3">
      <c r="A322" s="5"/>
      <c r="B322" s="5"/>
      <c r="C322" s="5"/>
      <c r="D322" s="5"/>
      <c r="F322" s="6" t="s">
        <v>17</v>
      </c>
      <c r="G322" s="4" t="e">
        <f t="shared" si="76"/>
        <v>#VALUE!</v>
      </c>
      <c r="H322" s="4" t="e">
        <f t="shared" si="77"/>
        <v>#VALUE!</v>
      </c>
      <c r="I322" s="4" t="str">
        <f t="shared" si="66"/>
        <v/>
      </c>
      <c r="J322" s="4" t="e">
        <f>CLEAN(SUBSTITUTE(MID(A322,G322,H322-G322)," ",""))</f>
        <v>#VALUE!</v>
      </c>
      <c r="K322" s="4" t="e">
        <f>FIND("Filing or 371 (c) date",A322)+LEN("Filing or 371 (c) date")</f>
        <v>#VALUE!</v>
      </c>
      <c r="L322" s="4" t="e">
        <f>FIND("Status",A322,K322)</f>
        <v>#VALUE!</v>
      </c>
      <c r="M322" s="4" t="e">
        <f>TRIM(CLEAN(MID(A322,K322,L322-K322)))</f>
        <v>#VALUE!</v>
      </c>
      <c r="N322" s="4" t="e">
        <f>FIND("Patent #",A322)+LEN("Patent #")</f>
        <v>#VALUE!</v>
      </c>
      <c r="O322" s="4" t="e">
        <f>FIND("Filing or 371 (c) date",A322)</f>
        <v>#VALUE!</v>
      </c>
      <c r="P322" s="4" t="e">
        <f>MID(A322,N322,O322-N322)</f>
        <v>#VALUE!</v>
      </c>
      <c r="Q322" s="4" t="e">
        <f t="shared" si="67"/>
        <v>#VALUE!</v>
      </c>
      <c r="R322" s="4" t="e">
        <f>CLEAN(SUBSTITUTE(MID(P322,1,FIND("open",P322)-1)," ",""))</f>
        <v>#VALUE!</v>
      </c>
      <c r="S322" s="4" t="e">
        <f>FIND("open_in_new",P322)+LEN("open_in_new")</f>
        <v>#VALUE!</v>
      </c>
      <c r="T322" s="4" t="e">
        <f>FIND("-",P322,S322)</f>
        <v>#VALUE!</v>
      </c>
      <c r="U322" s="4" t="e">
        <f>CLEAN(SUBSTITUTE(MID(P322,S322,T322-S322)," ",""))</f>
        <v>#VALUE!</v>
      </c>
      <c r="V322" s="4" t="e">
        <f>RIGHT(CLEAN(SUBSTITUTE(P322," ","")),10)</f>
        <v>#VALUE!</v>
      </c>
      <c r="W322" s="4" t="e">
        <f>FIND("Status",A322,K322)+LEN("Status")</f>
        <v>#VALUE!</v>
      </c>
      <c r="X322" s="4" t="e">
        <f>FIND("Application Data 
Documents &amp; Transactions",A322)</f>
        <v>#VALUE!</v>
      </c>
      <c r="Y322" s="4" t="e">
        <f>MID(A322,W322,(X322-11)-W322)</f>
        <v>#VALUE!</v>
      </c>
      <c r="Z322" s="4" t="e">
        <f t="shared" ref="Z322:Z385" si="78">TRIM(CLEAN(TRIM(MID(Y322,1,FIND("/",Y322)-3))))</f>
        <v>#VALUE!</v>
      </c>
      <c r="AA322" s="4" t="e">
        <f>FIND("Earliest publication #",A322)+LEN("Earliest publication #
")</f>
        <v>#VALUE!</v>
      </c>
      <c r="AB322" s="4" t="e">
        <f>FIND("Earliest publication date",A322,AA322)</f>
        <v>#VALUE!</v>
      </c>
      <c r="AC322" s="4" t="e">
        <f>CLEAN(TRIM(MID(A322,AA322,AB322-AA322)))</f>
        <v>#VALUE!</v>
      </c>
      <c r="AD322" s="4" t="e">
        <f t="shared" ref="AD322:AD385" si="79">TRIM(CLEAN(SUBSTITUTE(AC322,"open_in_new","")))</f>
        <v>#VALUE!</v>
      </c>
      <c r="AE322" s="4" t="e">
        <f>FIND("Earliest publication date",A322,AA322)+LEN("Earliest publication date")</f>
        <v>#VALUE!</v>
      </c>
      <c r="AF322" s="4" t="e">
        <f>FIND("Assignee for publication",A322)</f>
        <v>#VALUE!</v>
      </c>
      <c r="AG322" s="4" t="e">
        <f>CLEAN(SUBSTITUTE(MID(A322,AE322,AF322-AE322)," ",""))</f>
        <v>#VALUE!</v>
      </c>
      <c r="AH322" s="4" t="e">
        <f>FIND("Entity status",A322)+LEN("Entity status")</f>
        <v>#VALUE!</v>
      </c>
      <c r="AI322" s="4" t="e">
        <f>FIND("Earliest publication #",A322,AH322)</f>
        <v>#VALUE!</v>
      </c>
      <c r="AJ322" s="4" t="e">
        <f>CLEAN(TRIM(MID(A322,AH322,AI322-AH322)))</f>
        <v>#VALUE!</v>
      </c>
      <c r="AK322" s="4" t="e">
        <f>FIND("Applicants",A322)+LEN("Applicants")</f>
        <v>#VALUE!</v>
      </c>
      <c r="AL322" s="4" t="e">
        <f>FIND("United States Patent and Trademark Office 
United States Patent and Trademark Office 
 Browse By Topic",A322,AK322)</f>
        <v>#VALUE!</v>
      </c>
      <c r="AM322" s="4" t="e">
        <f>TRIM(CLEAN(MID(A322,AK322,AL322-AK322)))</f>
        <v>#VALUE!</v>
      </c>
      <c r="AN322" s="4" t="e">
        <f>FIND("Assignee for publication",A322)+LEN("Assignee for publication")</f>
        <v>#VALUE!</v>
      </c>
      <c r="AO322" s="4" t="e">
        <f>FIND("Confirmation #",A322,AN322)</f>
        <v>#VALUE!</v>
      </c>
      <c r="AP322" s="4" t="e">
        <f>MID(A322,AN322,AO322-AN322)</f>
        <v>#VALUE!</v>
      </c>
      <c r="AQ322" s="4" t="e">
        <f>FIND("Inventors",A322)+LEN("Inventors")</f>
        <v>#VALUE!</v>
      </c>
      <c r="AR322" s="4" t="e">
        <f>FIND("Applicants",A322,AQ322)</f>
        <v>#VALUE!</v>
      </c>
      <c r="AS322" s="4" t="e">
        <f>FIND("Show all inventors",A322)</f>
        <v>#VALUE!</v>
      </c>
      <c r="AT322" s="4" t="str">
        <f>IFERROR(MID(A322,AS322,24),"")</f>
        <v/>
      </c>
      <c r="AU322" s="7" t="e">
        <f>CLEAN(TRIM(MID(A322,AQ322,AR322-AQ322)))</f>
        <v>#VALUE!</v>
      </c>
      <c r="BJ322" s="4">
        <f t="shared" si="68"/>
        <v>0</v>
      </c>
      <c r="BK322" s="4" t="str">
        <f t="shared" si="69"/>
        <v/>
      </c>
      <c r="BL322" s="4" t="e">
        <f t="shared" si="70"/>
        <v>#VALUE!</v>
      </c>
      <c r="BM322" s="4" t="e">
        <f t="shared" si="71"/>
        <v>#VALUE!</v>
      </c>
      <c r="BN322" s="7" t="e">
        <f t="shared" si="72"/>
        <v>#VALUE!</v>
      </c>
      <c r="BO322" s="4" t="e">
        <f t="shared" si="73"/>
        <v>#VALUE!</v>
      </c>
      <c r="BP322" s="4" t="e">
        <f t="shared" si="74"/>
        <v>#VALUE!</v>
      </c>
      <c r="BQ322" s="7" t="e">
        <f t="shared" si="75"/>
        <v>#VALUE!</v>
      </c>
    </row>
    <row r="323" spans="1:69" ht="15" customHeight="1" x14ac:dyDescent="0.3">
      <c r="A323" s="5"/>
      <c r="B323" s="5"/>
      <c r="C323" s="5"/>
      <c r="D323" s="5"/>
      <c r="F323" s="6" t="s">
        <v>17</v>
      </c>
      <c r="G323" s="4" t="e">
        <f t="shared" si="76"/>
        <v>#VALUE!</v>
      </c>
      <c r="H323" s="4" t="e">
        <f t="shared" si="77"/>
        <v>#VALUE!</v>
      </c>
      <c r="I323" s="4" t="str">
        <f t="shared" ref="I323:I386" si="80">IFERROR(MID(A323,FIND("Sorry, the entered Application Number",A323),68),"")</f>
        <v/>
      </c>
      <c r="J323" s="4" t="e">
        <f>CLEAN(SUBSTITUTE(MID(A323,G323,H323-G323)," ",""))</f>
        <v>#VALUE!</v>
      </c>
      <c r="K323" s="4" t="e">
        <f>FIND("Filing or 371 (c) date",A323)+LEN("Filing or 371 (c) date")</f>
        <v>#VALUE!</v>
      </c>
      <c r="L323" s="4" t="e">
        <f>FIND("Status",A323,K323)</f>
        <v>#VALUE!</v>
      </c>
      <c r="M323" s="4" t="e">
        <f>TRIM(CLEAN(MID(A323,K323,L323-K323)))</f>
        <v>#VALUE!</v>
      </c>
      <c r="N323" s="4" t="e">
        <f>FIND("Patent #",A323)+LEN("Patent #")</f>
        <v>#VALUE!</v>
      </c>
      <c r="O323" s="4" t="e">
        <f>FIND("Filing or 371 (c) date",A323)</f>
        <v>#VALUE!</v>
      </c>
      <c r="P323" s="4" t="e">
        <f>MID(A323,N323,O323-N323)</f>
        <v>#VALUE!</v>
      </c>
      <c r="Q323" s="4" t="e">
        <f t="shared" ref="Q323:Q386" si="81">TRIM(SUBSTITUTE(P323,"open_in_new ",""))</f>
        <v>#VALUE!</v>
      </c>
      <c r="R323" s="4" t="e">
        <f>CLEAN(SUBSTITUTE(MID(P323,1,FIND("open",P323)-1)," ",""))</f>
        <v>#VALUE!</v>
      </c>
      <c r="S323" s="4" t="e">
        <f>FIND("open_in_new",P323)+LEN("open_in_new")</f>
        <v>#VALUE!</v>
      </c>
      <c r="T323" s="4" t="e">
        <f>FIND("-",P323,S323)</f>
        <v>#VALUE!</v>
      </c>
      <c r="U323" s="4" t="e">
        <f>CLEAN(SUBSTITUTE(MID(P323,S323,T323-S323)," ",""))</f>
        <v>#VALUE!</v>
      </c>
      <c r="V323" s="4" t="e">
        <f>RIGHT(CLEAN(SUBSTITUTE(P323," ","")),10)</f>
        <v>#VALUE!</v>
      </c>
      <c r="W323" s="4" t="e">
        <f>FIND("Status",A323,K323)+LEN("Status")</f>
        <v>#VALUE!</v>
      </c>
      <c r="X323" s="4" t="e">
        <f>FIND("Application Data 
Documents &amp; Transactions",A323)</f>
        <v>#VALUE!</v>
      </c>
      <c r="Y323" s="4" t="e">
        <f>MID(A323,W323,(X323-11)-W323)</f>
        <v>#VALUE!</v>
      </c>
      <c r="Z323" s="4" t="e">
        <f t="shared" si="78"/>
        <v>#VALUE!</v>
      </c>
      <c r="AA323" s="4" t="e">
        <f>FIND("Earliest publication #",A323)+LEN("Earliest publication #
")</f>
        <v>#VALUE!</v>
      </c>
      <c r="AB323" s="4" t="e">
        <f>FIND("Earliest publication date",A323,AA323)</f>
        <v>#VALUE!</v>
      </c>
      <c r="AC323" s="4" t="e">
        <f>CLEAN(TRIM(MID(A323,AA323,AB323-AA323)))</f>
        <v>#VALUE!</v>
      </c>
      <c r="AD323" s="4" t="e">
        <f t="shared" si="79"/>
        <v>#VALUE!</v>
      </c>
      <c r="AE323" s="4" t="e">
        <f>FIND("Earliest publication date",A323,AA323)+LEN("Earliest publication date")</f>
        <v>#VALUE!</v>
      </c>
      <c r="AF323" s="4" t="e">
        <f>FIND("Assignee for publication",A323)</f>
        <v>#VALUE!</v>
      </c>
      <c r="AG323" s="4" t="e">
        <f>CLEAN(SUBSTITUTE(MID(A323,AE323,AF323-AE323)," ",""))</f>
        <v>#VALUE!</v>
      </c>
      <c r="AH323" s="4" t="e">
        <f>FIND("Entity status",A323)+LEN("Entity status")</f>
        <v>#VALUE!</v>
      </c>
      <c r="AI323" s="4" t="e">
        <f>FIND("Earliest publication #",A323,AH323)</f>
        <v>#VALUE!</v>
      </c>
      <c r="AJ323" s="4" t="e">
        <f>CLEAN(TRIM(MID(A323,AH323,AI323-AH323)))</f>
        <v>#VALUE!</v>
      </c>
      <c r="AK323" s="4" t="e">
        <f>FIND("Applicants",A323)+LEN("Applicants")</f>
        <v>#VALUE!</v>
      </c>
      <c r="AL323" s="4" t="e">
        <f>FIND("United States Patent and Trademark Office 
United States Patent and Trademark Office 
 Browse By Topic",A323,AK323)</f>
        <v>#VALUE!</v>
      </c>
      <c r="AM323" s="4" t="e">
        <f>TRIM(CLEAN(MID(A323,AK323,AL323-AK323)))</f>
        <v>#VALUE!</v>
      </c>
      <c r="AN323" s="4" t="e">
        <f>FIND("Assignee for publication",A323)+LEN("Assignee for publication")</f>
        <v>#VALUE!</v>
      </c>
      <c r="AO323" s="4" t="e">
        <f>FIND("Confirmation #",A323,AN323)</f>
        <v>#VALUE!</v>
      </c>
      <c r="AP323" s="4" t="e">
        <f>MID(A323,AN323,AO323-AN323)</f>
        <v>#VALUE!</v>
      </c>
      <c r="AQ323" s="4" t="e">
        <f>FIND("Inventors",A323)+LEN("Inventors")</f>
        <v>#VALUE!</v>
      </c>
      <c r="AR323" s="4" t="e">
        <f>FIND("Applicants",A323,AQ323)</f>
        <v>#VALUE!</v>
      </c>
      <c r="AS323" s="4" t="e">
        <f>FIND("Show all inventors",A323)</f>
        <v>#VALUE!</v>
      </c>
      <c r="AT323" s="4" t="str">
        <f>IFERROR(MID(A323,AS323,24),"")</f>
        <v/>
      </c>
      <c r="AU323" s="7" t="e">
        <f>CLEAN(TRIM(MID(A323,AQ323,AR323-AQ323)))</f>
        <v>#VALUE!</v>
      </c>
      <c r="BJ323" s="4">
        <f t="shared" ref="BJ323:BJ386" si="82">(LEN(BI323)-LEN(SUBSTITUTE(BI323,"Assignee","")))/LEN("Assignee")</f>
        <v>0</v>
      </c>
      <c r="BK323" s="4" t="str">
        <f t="shared" ref="BK323:BK386" si="83">IF(LEN(BI323)&lt;1,"",IF(BJ323=0,"1 Assignee",BJ323&amp;" Assignee"))</f>
        <v/>
      </c>
      <c r="BL323" s="4" t="e">
        <f t="shared" ref="BL323:BL386" si="84">FIND("Power of attorney",D323)+LEN("Power of attorney")</f>
        <v>#VALUE!</v>
      </c>
      <c r="BM323" s="4" t="e">
        <f t="shared" ref="BM323:BM386" si="85">FIND("(",D323,BL323)</f>
        <v>#VALUE!</v>
      </c>
      <c r="BN323" s="7" t="e">
        <f t="shared" ref="BN323:BN386" si="86">TRIM(MID(D323,BL323,BM323-BL323))</f>
        <v>#VALUE!</v>
      </c>
      <c r="BO323" s="4" t="e">
        <f t="shared" ref="BO323:BO386" si="87">FIND("Correspondence address",D323)+LEN("Correspondence address")</f>
        <v>#VALUE!</v>
      </c>
      <c r="BP323" s="4" t="e">
        <f t="shared" ref="BP323:BP386" si="88">FIND("(",D323,BO323)</f>
        <v>#VALUE!</v>
      </c>
      <c r="BQ323" s="7" t="e">
        <f t="shared" ref="BQ323:BQ386" si="89">TRIM(MID(D323,BO323,BP323-BO323))</f>
        <v>#VALUE!</v>
      </c>
    </row>
    <row r="324" spans="1:69" ht="15" customHeight="1" x14ac:dyDescent="0.3">
      <c r="A324" s="5"/>
      <c r="B324" s="5"/>
      <c r="C324" s="5"/>
      <c r="D324" s="5"/>
      <c r="F324" s="6" t="s">
        <v>17</v>
      </c>
      <c r="G324" s="4" t="e">
        <f t="shared" ref="G324:G387" si="90">FIND("Application #",A324)+LEN("Application #")</f>
        <v>#VALUE!</v>
      </c>
      <c r="H324" s="4" t="e">
        <f t="shared" ref="H324:H387" si="91">FIND("Confirmation #",A324)</f>
        <v>#VALUE!</v>
      </c>
      <c r="I324" s="4" t="str">
        <f t="shared" si="80"/>
        <v/>
      </c>
      <c r="J324" s="4" t="e">
        <f>CLEAN(SUBSTITUTE(MID(A324,G324,H324-G324)," ",""))</f>
        <v>#VALUE!</v>
      </c>
      <c r="K324" s="4" t="e">
        <f>FIND("Filing or 371 (c) date",A324)+LEN("Filing or 371 (c) date")</f>
        <v>#VALUE!</v>
      </c>
      <c r="L324" s="4" t="e">
        <f>FIND("Status",A324,K324)</f>
        <v>#VALUE!</v>
      </c>
      <c r="M324" s="4" t="e">
        <f>TRIM(CLEAN(MID(A324,K324,L324-K324)))</f>
        <v>#VALUE!</v>
      </c>
      <c r="N324" s="4" t="e">
        <f>FIND("Patent #",A324)+LEN("Patent #")</f>
        <v>#VALUE!</v>
      </c>
      <c r="O324" s="4" t="e">
        <f>FIND("Filing or 371 (c) date",A324)</f>
        <v>#VALUE!</v>
      </c>
      <c r="P324" s="4" t="e">
        <f>MID(A324,N324,O324-N324)</f>
        <v>#VALUE!</v>
      </c>
      <c r="Q324" s="4" t="e">
        <f t="shared" si="81"/>
        <v>#VALUE!</v>
      </c>
      <c r="R324" s="4" t="e">
        <f>CLEAN(SUBSTITUTE(MID(P324,1,FIND("open",P324)-1)," ",""))</f>
        <v>#VALUE!</v>
      </c>
      <c r="S324" s="4" t="e">
        <f>FIND("open_in_new",P324)+LEN("open_in_new")</f>
        <v>#VALUE!</v>
      </c>
      <c r="T324" s="4" t="e">
        <f>FIND("-",P324,S324)</f>
        <v>#VALUE!</v>
      </c>
      <c r="U324" s="4" t="e">
        <f>CLEAN(SUBSTITUTE(MID(P324,S324,T324-S324)," ",""))</f>
        <v>#VALUE!</v>
      </c>
      <c r="V324" s="4" t="e">
        <f>RIGHT(CLEAN(SUBSTITUTE(P324," ","")),10)</f>
        <v>#VALUE!</v>
      </c>
      <c r="W324" s="4" t="e">
        <f>FIND("Status",A324,K324)+LEN("Status")</f>
        <v>#VALUE!</v>
      </c>
      <c r="X324" s="4" t="e">
        <f>FIND("Application Data 
Documents &amp; Transactions",A324)</f>
        <v>#VALUE!</v>
      </c>
      <c r="Y324" s="4" t="e">
        <f>MID(A324,W324,(X324-11)-W324)</f>
        <v>#VALUE!</v>
      </c>
      <c r="Z324" s="4" t="e">
        <f t="shared" si="78"/>
        <v>#VALUE!</v>
      </c>
      <c r="AA324" s="4" t="e">
        <f>FIND("Earliest publication #",A324)+LEN("Earliest publication #
")</f>
        <v>#VALUE!</v>
      </c>
      <c r="AB324" s="4" t="e">
        <f>FIND("Earliest publication date",A324,AA324)</f>
        <v>#VALUE!</v>
      </c>
      <c r="AC324" s="4" t="e">
        <f>CLEAN(TRIM(MID(A324,AA324,AB324-AA324)))</f>
        <v>#VALUE!</v>
      </c>
      <c r="AD324" s="4" t="e">
        <f t="shared" si="79"/>
        <v>#VALUE!</v>
      </c>
      <c r="AE324" s="4" t="e">
        <f>FIND("Earliest publication date",A324,AA324)+LEN("Earliest publication date")</f>
        <v>#VALUE!</v>
      </c>
      <c r="AF324" s="4" t="e">
        <f>FIND("Assignee for publication",A324)</f>
        <v>#VALUE!</v>
      </c>
      <c r="AG324" s="4" t="e">
        <f>CLEAN(SUBSTITUTE(MID(A324,AE324,AF324-AE324)," ",""))</f>
        <v>#VALUE!</v>
      </c>
      <c r="AH324" s="4" t="e">
        <f>FIND("Entity status",A324)+LEN("Entity status")</f>
        <v>#VALUE!</v>
      </c>
      <c r="AI324" s="4" t="e">
        <f>FIND("Earliest publication #",A324,AH324)</f>
        <v>#VALUE!</v>
      </c>
      <c r="AJ324" s="4" t="e">
        <f>CLEAN(TRIM(MID(A324,AH324,AI324-AH324)))</f>
        <v>#VALUE!</v>
      </c>
      <c r="AK324" s="4" t="e">
        <f>FIND("Applicants",A324)+LEN("Applicants")</f>
        <v>#VALUE!</v>
      </c>
      <c r="AL324" s="4" t="e">
        <f>FIND("United States Patent and Trademark Office 
United States Patent and Trademark Office 
 Browse By Topic",A324,AK324)</f>
        <v>#VALUE!</v>
      </c>
      <c r="AM324" s="4" t="e">
        <f>TRIM(CLEAN(MID(A324,AK324,AL324-AK324)))</f>
        <v>#VALUE!</v>
      </c>
      <c r="AN324" s="4" t="e">
        <f>FIND("Assignee for publication",A324)+LEN("Assignee for publication")</f>
        <v>#VALUE!</v>
      </c>
      <c r="AO324" s="4" t="e">
        <f>FIND("Confirmation #",A324,AN324)</f>
        <v>#VALUE!</v>
      </c>
      <c r="AP324" s="4" t="e">
        <f>MID(A324,AN324,AO324-AN324)</f>
        <v>#VALUE!</v>
      </c>
      <c r="AQ324" s="4" t="e">
        <f>FIND("Inventors",A324)+LEN("Inventors")</f>
        <v>#VALUE!</v>
      </c>
      <c r="AR324" s="4" t="e">
        <f>FIND("Applicants",A324,AQ324)</f>
        <v>#VALUE!</v>
      </c>
      <c r="AS324" s="4" t="e">
        <f>FIND("Show all inventors",A324)</f>
        <v>#VALUE!</v>
      </c>
      <c r="AT324" s="4" t="str">
        <f>IFERROR(MID(A324,AS324,24),"")</f>
        <v/>
      </c>
      <c r="AU324" s="7" t="e">
        <f>CLEAN(TRIM(MID(A324,AQ324,AR324-AQ324)))</f>
        <v>#VALUE!</v>
      </c>
      <c r="BJ324" s="4">
        <f t="shared" si="82"/>
        <v>0</v>
      </c>
      <c r="BK324" s="4" t="str">
        <f t="shared" si="83"/>
        <v/>
      </c>
      <c r="BL324" s="4" t="e">
        <f t="shared" si="84"/>
        <v>#VALUE!</v>
      </c>
      <c r="BM324" s="4" t="e">
        <f t="shared" si="85"/>
        <v>#VALUE!</v>
      </c>
      <c r="BN324" s="7" t="e">
        <f t="shared" si="86"/>
        <v>#VALUE!</v>
      </c>
      <c r="BO324" s="4" t="e">
        <f t="shared" si="87"/>
        <v>#VALUE!</v>
      </c>
      <c r="BP324" s="4" t="e">
        <f t="shared" si="88"/>
        <v>#VALUE!</v>
      </c>
      <c r="BQ324" s="7" t="e">
        <f t="shared" si="89"/>
        <v>#VALUE!</v>
      </c>
    </row>
    <row r="325" spans="1:69" ht="15" customHeight="1" x14ac:dyDescent="0.3">
      <c r="A325" s="5"/>
      <c r="B325" s="5"/>
      <c r="C325" s="5"/>
      <c r="D325" s="5"/>
      <c r="F325" s="6" t="s">
        <v>17</v>
      </c>
      <c r="G325" s="4" t="e">
        <f t="shared" si="90"/>
        <v>#VALUE!</v>
      </c>
      <c r="H325" s="4" t="e">
        <f t="shared" si="91"/>
        <v>#VALUE!</v>
      </c>
      <c r="I325" s="4" t="str">
        <f t="shared" si="80"/>
        <v/>
      </c>
      <c r="J325" s="4" t="e">
        <f>CLEAN(SUBSTITUTE(MID(A325,G325,H325-G325)," ",""))</f>
        <v>#VALUE!</v>
      </c>
      <c r="K325" s="4" t="e">
        <f>FIND("Filing or 371 (c) date",A325)+LEN("Filing or 371 (c) date")</f>
        <v>#VALUE!</v>
      </c>
      <c r="L325" s="4" t="e">
        <f>FIND("Status",A325,K325)</f>
        <v>#VALUE!</v>
      </c>
      <c r="M325" s="4" t="e">
        <f>TRIM(CLEAN(MID(A325,K325,L325-K325)))</f>
        <v>#VALUE!</v>
      </c>
      <c r="N325" s="4" t="e">
        <f>FIND("Patent #",A325)+LEN("Patent #")</f>
        <v>#VALUE!</v>
      </c>
      <c r="O325" s="4" t="e">
        <f>FIND("Filing or 371 (c) date",A325)</f>
        <v>#VALUE!</v>
      </c>
      <c r="P325" s="4" t="e">
        <f>MID(A325,N325,O325-N325)</f>
        <v>#VALUE!</v>
      </c>
      <c r="Q325" s="4" t="e">
        <f t="shared" si="81"/>
        <v>#VALUE!</v>
      </c>
      <c r="R325" s="4" t="e">
        <f>CLEAN(SUBSTITUTE(MID(P325,1,FIND("open",P325)-1)," ",""))</f>
        <v>#VALUE!</v>
      </c>
      <c r="S325" s="4" t="e">
        <f>FIND("open_in_new",P325)+LEN("open_in_new")</f>
        <v>#VALUE!</v>
      </c>
      <c r="T325" s="4" t="e">
        <f>FIND("-",P325,S325)</f>
        <v>#VALUE!</v>
      </c>
      <c r="U325" s="4" t="e">
        <f>CLEAN(SUBSTITUTE(MID(P325,S325,T325-S325)," ",""))</f>
        <v>#VALUE!</v>
      </c>
      <c r="V325" s="4" t="e">
        <f>RIGHT(CLEAN(SUBSTITUTE(P325," ","")),10)</f>
        <v>#VALUE!</v>
      </c>
      <c r="W325" s="4" t="e">
        <f>FIND("Status",A325,K325)+LEN("Status")</f>
        <v>#VALUE!</v>
      </c>
      <c r="X325" s="4" t="e">
        <f>FIND("Application Data 
Documents &amp; Transactions",A325)</f>
        <v>#VALUE!</v>
      </c>
      <c r="Y325" s="4" t="e">
        <f>MID(A325,W325,(X325-11)-W325)</f>
        <v>#VALUE!</v>
      </c>
      <c r="Z325" s="4" t="e">
        <f t="shared" si="78"/>
        <v>#VALUE!</v>
      </c>
      <c r="AA325" s="4" t="e">
        <f>FIND("Earliest publication #",A325)+LEN("Earliest publication #
")</f>
        <v>#VALUE!</v>
      </c>
      <c r="AB325" s="4" t="e">
        <f>FIND("Earliest publication date",A325,AA325)</f>
        <v>#VALUE!</v>
      </c>
      <c r="AC325" s="4" t="e">
        <f>CLEAN(TRIM(MID(A325,AA325,AB325-AA325)))</f>
        <v>#VALUE!</v>
      </c>
      <c r="AD325" s="4" t="e">
        <f t="shared" si="79"/>
        <v>#VALUE!</v>
      </c>
      <c r="AE325" s="4" t="e">
        <f>FIND("Earliest publication date",A325,AA325)+LEN("Earliest publication date")</f>
        <v>#VALUE!</v>
      </c>
      <c r="AF325" s="4" t="e">
        <f>FIND("Assignee for publication",A325)</f>
        <v>#VALUE!</v>
      </c>
      <c r="AG325" s="4" t="e">
        <f>CLEAN(SUBSTITUTE(MID(A325,AE325,AF325-AE325)," ",""))</f>
        <v>#VALUE!</v>
      </c>
      <c r="AH325" s="4" t="e">
        <f>FIND("Entity status",A325)+LEN("Entity status")</f>
        <v>#VALUE!</v>
      </c>
      <c r="AI325" s="4" t="e">
        <f>FIND("Earliest publication #",A325,AH325)</f>
        <v>#VALUE!</v>
      </c>
      <c r="AJ325" s="4" t="e">
        <f>CLEAN(TRIM(MID(A325,AH325,AI325-AH325)))</f>
        <v>#VALUE!</v>
      </c>
      <c r="AK325" s="4" t="e">
        <f>FIND("Applicants",A325)+LEN("Applicants")</f>
        <v>#VALUE!</v>
      </c>
      <c r="AL325" s="4" t="e">
        <f>FIND("United States Patent and Trademark Office 
United States Patent and Trademark Office 
 Browse By Topic",A325,AK325)</f>
        <v>#VALUE!</v>
      </c>
      <c r="AM325" s="4" t="e">
        <f>TRIM(CLEAN(MID(A325,AK325,AL325-AK325)))</f>
        <v>#VALUE!</v>
      </c>
      <c r="AN325" s="4" t="e">
        <f>FIND("Assignee for publication",A325)+LEN("Assignee for publication")</f>
        <v>#VALUE!</v>
      </c>
      <c r="AO325" s="4" t="e">
        <f>FIND("Confirmation #",A325,AN325)</f>
        <v>#VALUE!</v>
      </c>
      <c r="AP325" s="4" t="e">
        <f>MID(A325,AN325,AO325-AN325)</f>
        <v>#VALUE!</v>
      </c>
      <c r="AQ325" s="4" t="e">
        <f>FIND("Inventors",A325)+LEN("Inventors")</f>
        <v>#VALUE!</v>
      </c>
      <c r="AR325" s="4" t="e">
        <f>FIND("Applicants",A325,AQ325)</f>
        <v>#VALUE!</v>
      </c>
      <c r="AS325" s="4" t="e">
        <f>FIND("Show all inventors",A325)</f>
        <v>#VALUE!</v>
      </c>
      <c r="AT325" s="4" t="str">
        <f>IFERROR(MID(A325,AS325,24),"")</f>
        <v/>
      </c>
      <c r="AU325" s="7" t="e">
        <f>CLEAN(TRIM(MID(A325,AQ325,AR325-AQ325)))</f>
        <v>#VALUE!</v>
      </c>
      <c r="BJ325" s="4">
        <f t="shared" si="82"/>
        <v>0</v>
      </c>
      <c r="BK325" s="4" t="str">
        <f t="shared" si="83"/>
        <v/>
      </c>
      <c r="BL325" s="4" t="e">
        <f t="shared" si="84"/>
        <v>#VALUE!</v>
      </c>
      <c r="BM325" s="4" t="e">
        <f t="shared" si="85"/>
        <v>#VALUE!</v>
      </c>
      <c r="BN325" s="7" t="e">
        <f t="shared" si="86"/>
        <v>#VALUE!</v>
      </c>
      <c r="BO325" s="4" t="e">
        <f t="shared" si="87"/>
        <v>#VALUE!</v>
      </c>
      <c r="BP325" s="4" t="e">
        <f t="shared" si="88"/>
        <v>#VALUE!</v>
      </c>
      <c r="BQ325" s="7" t="e">
        <f t="shared" si="89"/>
        <v>#VALUE!</v>
      </c>
    </row>
    <row r="326" spans="1:69" ht="15" customHeight="1" x14ac:dyDescent="0.3">
      <c r="A326" s="5"/>
      <c r="B326" s="5"/>
      <c r="C326" s="5"/>
      <c r="D326" s="5"/>
      <c r="F326" s="6" t="s">
        <v>17</v>
      </c>
      <c r="G326" s="4" t="e">
        <f t="shared" si="90"/>
        <v>#VALUE!</v>
      </c>
      <c r="H326" s="4" t="e">
        <f t="shared" si="91"/>
        <v>#VALUE!</v>
      </c>
      <c r="I326" s="4" t="str">
        <f t="shared" si="80"/>
        <v/>
      </c>
      <c r="J326" s="4" t="e">
        <f>CLEAN(SUBSTITUTE(MID(A326,G326,H326-G326)," ",""))</f>
        <v>#VALUE!</v>
      </c>
      <c r="K326" s="4" t="e">
        <f>FIND("Filing or 371 (c) date",A326)+LEN("Filing or 371 (c) date")</f>
        <v>#VALUE!</v>
      </c>
      <c r="L326" s="4" t="e">
        <f>FIND("Status",A326,K326)</f>
        <v>#VALUE!</v>
      </c>
      <c r="M326" s="4" t="e">
        <f>TRIM(CLEAN(MID(A326,K326,L326-K326)))</f>
        <v>#VALUE!</v>
      </c>
      <c r="N326" s="4" t="e">
        <f>FIND("Patent #",A326)+LEN("Patent #")</f>
        <v>#VALUE!</v>
      </c>
      <c r="O326" s="4" t="e">
        <f>FIND("Filing or 371 (c) date",A326)</f>
        <v>#VALUE!</v>
      </c>
      <c r="P326" s="4" t="e">
        <f>MID(A326,N326,O326-N326)</f>
        <v>#VALUE!</v>
      </c>
      <c r="Q326" s="4" t="e">
        <f t="shared" si="81"/>
        <v>#VALUE!</v>
      </c>
      <c r="R326" s="4" t="e">
        <f>CLEAN(SUBSTITUTE(MID(P326,1,FIND("open",P326)-1)," ",""))</f>
        <v>#VALUE!</v>
      </c>
      <c r="S326" s="4" t="e">
        <f>FIND("open_in_new",P326)+LEN("open_in_new")</f>
        <v>#VALUE!</v>
      </c>
      <c r="T326" s="4" t="e">
        <f>FIND("-",P326,S326)</f>
        <v>#VALUE!</v>
      </c>
      <c r="U326" s="4" t="e">
        <f>CLEAN(SUBSTITUTE(MID(P326,S326,T326-S326)," ",""))</f>
        <v>#VALUE!</v>
      </c>
      <c r="V326" s="4" t="e">
        <f>RIGHT(CLEAN(SUBSTITUTE(P326," ","")),10)</f>
        <v>#VALUE!</v>
      </c>
      <c r="W326" s="4" t="e">
        <f>FIND("Status",A326,K326)+LEN("Status")</f>
        <v>#VALUE!</v>
      </c>
      <c r="X326" s="4" t="e">
        <f>FIND("Application Data 
Documents &amp; Transactions",A326)</f>
        <v>#VALUE!</v>
      </c>
      <c r="Y326" s="4" t="e">
        <f>MID(A326,W326,(X326-11)-W326)</f>
        <v>#VALUE!</v>
      </c>
      <c r="Z326" s="4" t="e">
        <f t="shared" si="78"/>
        <v>#VALUE!</v>
      </c>
      <c r="AA326" s="4" t="e">
        <f>FIND("Earliest publication #",A326)+LEN("Earliest publication #
")</f>
        <v>#VALUE!</v>
      </c>
      <c r="AB326" s="4" t="e">
        <f>FIND("Earliest publication date",A326,AA326)</f>
        <v>#VALUE!</v>
      </c>
      <c r="AC326" s="4" t="e">
        <f>CLEAN(TRIM(MID(A326,AA326,AB326-AA326)))</f>
        <v>#VALUE!</v>
      </c>
      <c r="AD326" s="4" t="e">
        <f t="shared" si="79"/>
        <v>#VALUE!</v>
      </c>
      <c r="AE326" s="4" t="e">
        <f>FIND("Earliest publication date",A326,AA326)+LEN("Earliest publication date")</f>
        <v>#VALUE!</v>
      </c>
      <c r="AF326" s="4" t="e">
        <f>FIND("Assignee for publication",A326)</f>
        <v>#VALUE!</v>
      </c>
      <c r="AG326" s="4" t="e">
        <f>CLEAN(SUBSTITUTE(MID(A326,AE326,AF326-AE326)," ",""))</f>
        <v>#VALUE!</v>
      </c>
      <c r="AH326" s="4" t="e">
        <f>FIND("Entity status",A326)+LEN("Entity status")</f>
        <v>#VALUE!</v>
      </c>
      <c r="AI326" s="4" t="e">
        <f>FIND("Earliest publication #",A326,AH326)</f>
        <v>#VALUE!</v>
      </c>
      <c r="AJ326" s="4" t="e">
        <f>CLEAN(TRIM(MID(A326,AH326,AI326-AH326)))</f>
        <v>#VALUE!</v>
      </c>
      <c r="AK326" s="4" t="e">
        <f>FIND("Applicants",A326)+LEN("Applicants")</f>
        <v>#VALUE!</v>
      </c>
      <c r="AL326" s="4" t="e">
        <f>FIND("United States Patent and Trademark Office 
United States Patent and Trademark Office 
 Browse By Topic",A326,AK326)</f>
        <v>#VALUE!</v>
      </c>
      <c r="AM326" s="4" t="e">
        <f>TRIM(CLEAN(MID(A326,AK326,AL326-AK326)))</f>
        <v>#VALUE!</v>
      </c>
      <c r="AN326" s="4" t="e">
        <f>FIND("Assignee for publication",A326)+LEN("Assignee for publication")</f>
        <v>#VALUE!</v>
      </c>
      <c r="AO326" s="4" t="e">
        <f>FIND("Confirmation #",A326,AN326)</f>
        <v>#VALUE!</v>
      </c>
      <c r="AP326" s="4" t="e">
        <f>MID(A326,AN326,AO326-AN326)</f>
        <v>#VALUE!</v>
      </c>
      <c r="AQ326" s="4" t="e">
        <f>FIND("Inventors",A326)+LEN("Inventors")</f>
        <v>#VALUE!</v>
      </c>
      <c r="AR326" s="4" t="e">
        <f>FIND("Applicants",A326,AQ326)</f>
        <v>#VALUE!</v>
      </c>
      <c r="AS326" s="4" t="e">
        <f>FIND("Show all inventors",A326)</f>
        <v>#VALUE!</v>
      </c>
      <c r="AT326" s="4" t="str">
        <f>IFERROR(MID(A326,AS326,24),"")</f>
        <v/>
      </c>
      <c r="AU326" s="7" t="e">
        <f>CLEAN(TRIM(MID(A326,AQ326,AR326-AQ326)))</f>
        <v>#VALUE!</v>
      </c>
      <c r="BJ326" s="4">
        <f t="shared" si="82"/>
        <v>0</v>
      </c>
      <c r="BK326" s="4" t="str">
        <f t="shared" si="83"/>
        <v/>
      </c>
      <c r="BL326" s="4" t="e">
        <f t="shared" si="84"/>
        <v>#VALUE!</v>
      </c>
      <c r="BM326" s="4" t="e">
        <f t="shared" si="85"/>
        <v>#VALUE!</v>
      </c>
      <c r="BN326" s="7" t="e">
        <f t="shared" si="86"/>
        <v>#VALUE!</v>
      </c>
      <c r="BO326" s="4" t="e">
        <f t="shared" si="87"/>
        <v>#VALUE!</v>
      </c>
      <c r="BP326" s="4" t="e">
        <f t="shared" si="88"/>
        <v>#VALUE!</v>
      </c>
      <c r="BQ326" s="7" t="e">
        <f t="shared" si="89"/>
        <v>#VALUE!</v>
      </c>
    </row>
    <row r="327" spans="1:69" ht="15" customHeight="1" x14ac:dyDescent="0.3">
      <c r="A327" s="5"/>
      <c r="B327" s="5"/>
      <c r="C327" s="5"/>
      <c r="D327" s="5"/>
      <c r="F327" s="6" t="s">
        <v>17</v>
      </c>
      <c r="G327" s="4" t="e">
        <f t="shared" si="90"/>
        <v>#VALUE!</v>
      </c>
      <c r="H327" s="4" t="e">
        <f t="shared" si="91"/>
        <v>#VALUE!</v>
      </c>
      <c r="I327" s="4" t="str">
        <f t="shared" si="80"/>
        <v/>
      </c>
      <c r="J327" s="4" t="e">
        <f>CLEAN(SUBSTITUTE(MID(A327,G327,H327-G327)," ",""))</f>
        <v>#VALUE!</v>
      </c>
      <c r="K327" s="4" t="e">
        <f>FIND("Filing or 371 (c) date",A327)+LEN("Filing or 371 (c) date")</f>
        <v>#VALUE!</v>
      </c>
      <c r="L327" s="4" t="e">
        <f>FIND("Status",A327,K327)</f>
        <v>#VALUE!</v>
      </c>
      <c r="M327" s="4" t="e">
        <f>TRIM(CLEAN(MID(A327,K327,L327-K327)))</f>
        <v>#VALUE!</v>
      </c>
      <c r="N327" s="4" t="e">
        <f>FIND("Patent #",A327)+LEN("Patent #")</f>
        <v>#VALUE!</v>
      </c>
      <c r="O327" s="4" t="e">
        <f>FIND("Filing or 371 (c) date",A327)</f>
        <v>#VALUE!</v>
      </c>
      <c r="P327" s="4" t="e">
        <f>MID(A327,N327,O327-N327)</f>
        <v>#VALUE!</v>
      </c>
      <c r="Q327" s="4" t="e">
        <f t="shared" si="81"/>
        <v>#VALUE!</v>
      </c>
      <c r="R327" s="4" t="e">
        <f>CLEAN(SUBSTITUTE(MID(P327,1,FIND("open",P327)-1)," ",""))</f>
        <v>#VALUE!</v>
      </c>
      <c r="S327" s="4" t="e">
        <f>FIND("open_in_new",P327)+LEN("open_in_new")</f>
        <v>#VALUE!</v>
      </c>
      <c r="T327" s="4" t="e">
        <f>FIND("-",P327,S327)</f>
        <v>#VALUE!</v>
      </c>
      <c r="U327" s="4" t="e">
        <f>CLEAN(SUBSTITUTE(MID(P327,S327,T327-S327)," ",""))</f>
        <v>#VALUE!</v>
      </c>
      <c r="V327" s="4" t="e">
        <f>RIGHT(CLEAN(SUBSTITUTE(P327," ","")),10)</f>
        <v>#VALUE!</v>
      </c>
      <c r="W327" s="4" t="e">
        <f>FIND("Status",A327,K327)+LEN("Status")</f>
        <v>#VALUE!</v>
      </c>
      <c r="X327" s="4" t="e">
        <f>FIND("Application Data 
Documents &amp; Transactions",A327)</f>
        <v>#VALUE!</v>
      </c>
      <c r="Y327" s="4" t="e">
        <f>MID(A327,W327,(X327-11)-W327)</f>
        <v>#VALUE!</v>
      </c>
      <c r="Z327" s="4" t="e">
        <f t="shared" si="78"/>
        <v>#VALUE!</v>
      </c>
      <c r="AA327" s="4" t="e">
        <f>FIND("Earliest publication #",A327)+LEN("Earliest publication #
")</f>
        <v>#VALUE!</v>
      </c>
      <c r="AB327" s="4" t="e">
        <f>FIND("Earliest publication date",A327,AA327)</f>
        <v>#VALUE!</v>
      </c>
      <c r="AC327" s="4" t="e">
        <f>CLEAN(TRIM(MID(A327,AA327,AB327-AA327)))</f>
        <v>#VALUE!</v>
      </c>
      <c r="AD327" s="4" t="e">
        <f t="shared" si="79"/>
        <v>#VALUE!</v>
      </c>
      <c r="AE327" s="4" t="e">
        <f>FIND("Earliest publication date",A327,AA327)+LEN("Earliest publication date")</f>
        <v>#VALUE!</v>
      </c>
      <c r="AF327" s="4" t="e">
        <f>FIND("Assignee for publication",A327)</f>
        <v>#VALUE!</v>
      </c>
      <c r="AG327" s="4" t="e">
        <f>CLEAN(SUBSTITUTE(MID(A327,AE327,AF327-AE327)," ",""))</f>
        <v>#VALUE!</v>
      </c>
      <c r="AH327" s="4" t="e">
        <f>FIND("Entity status",A327)+LEN("Entity status")</f>
        <v>#VALUE!</v>
      </c>
      <c r="AI327" s="4" t="e">
        <f>FIND("Earliest publication #",A327,AH327)</f>
        <v>#VALUE!</v>
      </c>
      <c r="AJ327" s="4" t="e">
        <f>CLEAN(TRIM(MID(A327,AH327,AI327-AH327)))</f>
        <v>#VALUE!</v>
      </c>
      <c r="AK327" s="4" t="e">
        <f>FIND("Applicants",A327)+LEN("Applicants")</f>
        <v>#VALUE!</v>
      </c>
      <c r="AL327" s="4" t="e">
        <f>FIND("United States Patent and Trademark Office 
United States Patent and Trademark Office 
 Browse By Topic",A327,AK327)</f>
        <v>#VALUE!</v>
      </c>
      <c r="AM327" s="4" t="e">
        <f>TRIM(CLEAN(MID(A327,AK327,AL327-AK327)))</f>
        <v>#VALUE!</v>
      </c>
      <c r="AN327" s="4" t="e">
        <f>FIND("Assignee for publication",A327)+LEN("Assignee for publication")</f>
        <v>#VALUE!</v>
      </c>
      <c r="AO327" s="4" t="e">
        <f>FIND("Confirmation #",A327,AN327)</f>
        <v>#VALUE!</v>
      </c>
      <c r="AP327" s="4" t="e">
        <f>MID(A327,AN327,AO327-AN327)</f>
        <v>#VALUE!</v>
      </c>
      <c r="AQ327" s="4" t="e">
        <f>FIND("Inventors",A327)+LEN("Inventors")</f>
        <v>#VALUE!</v>
      </c>
      <c r="AR327" s="4" t="e">
        <f>FIND("Applicants",A327,AQ327)</f>
        <v>#VALUE!</v>
      </c>
      <c r="AS327" s="4" t="e">
        <f>FIND("Show all inventors",A327)</f>
        <v>#VALUE!</v>
      </c>
      <c r="AT327" s="4" t="str">
        <f>IFERROR(MID(A327,AS327,24),"")</f>
        <v/>
      </c>
      <c r="AU327" s="7" t="e">
        <f>CLEAN(TRIM(MID(A327,AQ327,AR327-AQ327)))</f>
        <v>#VALUE!</v>
      </c>
      <c r="BJ327" s="4">
        <f t="shared" si="82"/>
        <v>0</v>
      </c>
      <c r="BK327" s="4" t="str">
        <f t="shared" si="83"/>
        <v/>
      </c>
      <c r="BL327" s="4" t="e">
        <f t="shared" si="84"/>
        <v>#VALUE!</v>
      </c>
      <c r="BM327" s="4" t="e">
        <f t="shared" si="85"/>
        <v>#VALUE!</v>
      </c>
      <c r="BN327" s="7" t="e">
        <f t="shared" si="86"/>
        <v>#VALUE!</v>
      </c>
      <c r="BO327" s="4" t="e">
        <f t="shared" si="87"/>
        <v>#VALUE!</v>
      </c>
      <c r="BP327" s="4" t="e">
        <f t="shared" si="88"/>
        <v>#VALUE!</v>
      </c>
      <c r="BQ327" s="7" t="e">
        <f t="shared" si="89"/>
        <v>#VALUE!</v>
      </c>
    </row>
    <row r="328" spans="1:69" ht="15" customHeight="1" x14ac:dyDescent="0.3">
      <c r="A328" s="5"/>
      <c r="B328" s="5"/>
      <c r="C328" s="5"/>
      <c r="D328" s="5"/>
      <c r="F328" s="6" t="s">
        <v>17</v>
      </c>
      <c r="G328" s="4" t="e">
        <f t="shared" si="90"/>
        <v>#VALUE!</v>
      </c>
      <c r="H328" s="4" t="e">
        <f t="shared" si="91"/>
        <v>#VALUE!</v>
      </c>
      <c r="I328" s="4" t="str">
        <f t="shared" si="80"/>
        <v/>
      </c>
      <c r="J328" s="4" t="e">
        <f>CLEAN(SUBSTITUTE(MID(A328,G328,H328-G328)," ",""))</f>
        <v>#VALUE!</v>
      </c>
      <c r="K328" s="4" t="e">
        <f>FIND("Filing or 371 (c) date",A328)+LEN("Filing or 371 (c) date")</f>
        <v>#VALUE!</v>
      </c>
      <c r="L328" s="4" t="e">
        <f>FIND("Status",A328,K328)</f>
        <v>#VALUE!</v>
      </c>
      <c r="M328" s="4" t="e">
        <f>TRIM(CLEAN(MID(A328,K328,L328-K328)))</f>
        <v>#VALUE!</v>
      </c>
      <c r="N328" s="4" t="e">
        <f>FIND("Patent #",A328)+LEN("Patent #")</f>
        <v>#VALUE!</v>
      </c>
      <c r="O328" s="4" t="e">
        <f>FIND("Filing or 371 (c) date",A328)</f>
        <v>#VALUE!</v>
      </c>
      <c r="P328" s="4" t="e">
        <f>MID(A328,N328,O328-N328)</f>
        <v>#VALUE!</v>
      </c>
      <c r="Q328" s="4" t="e">
        <f t="shared" si="81"/>
        <v>#VALUE!</v>
      </c>
      <c r="R328" s="4" t="e">
        <f>CLEAN(SUBSTITUTE(MID(P328,1,FIND("open",P328)-1)," ",""))</f>
        <v>#VALUE!</v>
      </c>
      <c r="S328" s="4" t="e">
        <f>FIND("open_in_new",P328)+LEN("open_in_new")</f>
        <v>#VALUE!</v>
      </c>
      <c r="T328" s="4" t="e">
        <f>FIND("-",P328,S328)</f>
        <v>#VALUE!</v>
      </c>
      <c r="U328" s="4" t="e">
        <f>CLEAN(SUBSTITUTE(MID(P328,S328,T328-S328)," ",""))</f>
        <v>#VALUE!</v>
      </c>
      <c r="V328" s="4" t="e">
        <f>RIGHT(CLEAN(SUBSTITUTE(P328," ","")),10)</f>
        <v>#VALUE!</v>
      </c>
      <c r="W328" s="4" t="e">
        <f>FIND("Status",A328,K328)+LEN("Status")</f>
        <v>#VALUE!</v>
      </c>
      <c r="X328" s="4" t="e">
        <f>FIND("Application Data 
Documents &amp; Transactions",A328)</f>
        <v>#VALUE!</v>
      </c>
      <c r="Y328" s="4" t="e">
        <f>MID(A328,W328,(X328-11)-W328)</f>
        <v>#VALUE!</v>
      </c>
      <c r="Z328" s="4" t="e">
        <f t="shared" si="78"/>
        <v>#VALUE!</v>
      </c>
      <c r="AA328" s="4" t="e">
        <f>FIND("Earliest publication #",A328)+LEN("Earliest publication #
")</f>
        <v>#VALUE!</v>
      </c>
      <c r="AB328" s="4" t="e">
        <f>FIND("Earliest publication date",A328,AA328)</f>
        <v>#VALUE!</v>
      </c>
      <c r="AC328" s="4" t="e">
        <f>CLEAN(TRIM(MID(A328,AA328,AB328-AA328)))</f>
        <v>#VALUE!</v>
      </c>
      <c r="AD328" s="4" t="e">
        <f t="shared" si="79"/>
        <v>#VALUE!</v>
      </c>
      <c r="AE328" s="4" t="e">
        <f>FIND("Earliest publication date",A328,AA328)+LEN("Earliest publication date")</f>
        <v>#VALUE!</v>
      </c>
      <c r="AF328" s="4" t="e">
        <f>FIND("Assignee for publication",A328)</f>
        <v>#VALUE!</v>
      </c>
      <c r="AG328" s="4" t="e">
        <f>CLEAN(SUBSTITUTE(MID(A328,AE328,AF328-AE328)," ",""))</f>
        <v>#VALUE!</v>
      </c>
      <c r="AH328" s="4" t="e">
        <f>FIND("Entity status",A328)+LEN("Entity status")</f>
        <v>#VALUE!</v>
      </c>
      <c r="AI328" s="4" t="e">
        <f>FIND("Earliest publication #",A328,AH328)</f>
        <v>#VALUE!</v>
      </c>
      <c r="AJ328" s="4" t="e">
        <f>CLEAN(TRIM(MID(A328,AH328,AI328-AH328)))</f>
        <v>#VALUE!</v>
      </c>
      <c r="AK328" s="4" t="e">
        <f>FIND("Applicants",A328)+LEN("Applicants")</f>
        <v>#VALUE!</v>
      </c>
      <c r="AL328" s="4" t="e">
        <f>FIND("United States Patent and Trademark Office 
United States Patent and Trademark Office 
 Browse By Topic",A328,AK328)</f>
        <v>#VALUE!</v>
      </c>
      <c r="AM328" s="4" t="e">
        <f>TRIM(CLEAN(MID(A328,AK328,AL328-AK328)))</f>
        <v>#VALUE!</v>
      </c>
      <c r="AN328" s="4" t="e">
        <f>FIND("Assignee for publication",A328)+LEN("Assignee for publication")</f>
        <v>#VALUE!</v>
      </c>
      <c r="AO328" s="4" t="e">
        <f>FIND("Confirmation #",A328,AN328)</f>
        <v>#VALUE!</v>
      </c>
      <c r="AP328" s="4" t="e">
        <f>MID(A328,AN328,AO328-AN328)</f>
        <v>#VALUE!</v>
      </c>
      <c r="AQ328" s="4" t="e">
        <f>FIND("Inventors",A328)+LEN("Inventors")</f>
        <v>#VALUE!</v>
      </c>
      <c r="AR328" s="4" t="e">
        <f>FIND("Applicants",A328,AQ328)</f>
        <v>#VALUE!</v>
      </c>
      <c r="AS328" s="4" t="e">
        <f>FIND("Show all inventors",A328)</f>
        <v>#VALUE!</v>
      </c>
      <c r="AT328" s="4" t="str">
        <f>IFERROR(MID(A328,AS328,24),"")</f>
        <v/>
      </c>
      <c r="AU328" s="7" t="e">
        <f>CLEAN(TRIM(MID(A328,AQ328,AR328-AQ328)))</f>
        <v>#VALUE!</v>
      </c>
      <c r="BJ328" s="4">
        <f t="shared" si="82"/>
        <v>0</v>
      </c>
      <c r="BK328" s="4" t="str">
        <f t="shared" si="83"/>
        <v/>
      </c>
      <c r="BL328" s="4" t="e">
        <f t="shared" si="84"/>
        <v>#VALUE!</v>
      </c>
      <c r="BM328" s="4" t="e">
        <f t="shared" si="85"/>
        <v>#VALUE!</v>
      </c>
      <c r="BN328" s="7" t="e">
        <f t="shared" si="86"/>
        <v>#VALUE!</v>
      </c>
      <c r="BO328" s="4" t="e">
        <f t="shared" si="87"/>
        <v>#VALUE!</v>
      </c>
      <c r="BP328" s="4" t="e">
        <f t="shared" si="88"/>
        <v>#VALUE!</v>
      </c>
      <c r="BQ328" s="7" t="e">
        <f t="shared" si="89"/>
        <v>#VALUE!</v>
      </c>
    </row>
    <row r="329" spans="1:69" ht="15" customHeight="1" x14ac:dyDescent="0.3">
      <c r="A329" s="5"/>
      <c r="B329" s="5"/>
      <c r="C329" s="5"/>
      <c r="D329" s="5"/>
      <c r="F329" s="6" t="s">
        <v>17</v>
      </c>
      <c r="G329" s="4" t="e">
        <f t="shared" si="90"/>
        <v>#VALUE!</v>
      </c>
      <c r="H329" s="4" t="e">
        <f t="shared" si="91"/>
        <v>#VALUE!</v>
      </c>
      <c r="I329" s="4" t="str">
        <f t="shared" si="80"/>
        <v/>
      </c>
      <c r="J329" s="4" t="e">
        <f>CLEAN(SUBSTITUTE(MID(A329,G329,H329-G329)," ",""))</f>
        <v>#VALUE!</v>
      </c>
      <c r="K329" s="4" t="e">
        <f>FIND("Filing or 371 (c) date",A329)+LEN("Filing or 371 (c) date")</f>
        <v>#VALUE!</v>
      </c>
      <c r="L329" s="4" t="e">
        <f>FIND("Status",A329,K329)</f>
        <v>#VALUE!</v>
      </c>
      <c r="M329" s="4" t="e">
        <f>TRIM(CLEAN(MID(A329,K329,L329-K329)))</f>
        <v>#VALUE!</v>
      </c>
      <c r="N329" s="4" t="e">
        <f>FIND("Patent #",A329)+LEN("Patent #")</f>
        <v>#VALUE!</v>
      </c>
      <c r="O329" s="4" t="e">
        <f>FIND("Filing or 371 (c) date",A329)</f>
        <v>#VALUE!</v>
      </c>
      <c r="P329" s="4" t="e">
        <f>MID(A329,N329,O329-N329)</f>
        <v>#VALUE!</v>
      </c>
      <c r="Q329" s="4" t="e">
        <f t="shared" si="81"/>
        <v>#VALUE!</v>
      </c>
      <c r="R329" s="4" t="e">
        <f>CLEAN(SUBSTITUTE(MID(P329,1,FIND("open",P329)-1)," ",""))</f>
        <v>#VALUE!</v>
      </c>
      <c r="S329" s="4" t="e">
        <f>FIND("open_in_new",P329)+LEN("open_in_new")</f>
        <v>#VALUE!</v>
      </c>
      <c r="T329" s="4" t="e">
        <f>FIND("-",P329,S329)</f>
        <v>#VALUE!</v>
      </c>
      <c r="U329" s="4" t="e">
        <f>CLEAN(SUBSTITUTE(MID(P329,S329,T329-S329)," ",""))</f>
        <v>#VALUE!</v>
      </c>
      <c r="V329" s="4" t="e">
        <f>RIGHT(CLEAN(SUBSTITUTE(P329," ","")),10)</f>
        <v>#VALUE!</v>
      </c>
      <c r="W329" s="4" t="e">
        <f>FIND("Status",A329,K329)+LEN("Status")</f>
        <v>#VALUE!</v>
      </c>
      <c r="X329" s="4" t="e">
        <f>FIND("Application Data 
Documents &amp; Transactions",A329)</f>
        <v>#VALUE!</v>
      </c>
      <c r="Y329" s="4" t="e">
        <f>MID(A329,W329,(X329-11)-W329)</f>
        <v>#VALUE!</v>
      </c>
      <c r="Z329" s="4" t="e">
        <f t="shared" si="78"/>
        <v>#VALUE!</v>
      </c>
      <c r="AA329" s="4" t="e">
        <f>FIND("Earliest publication #",A329)+LEN("Earliest publication #
")</f>
        <v>#VALUE!</v>
      </c>
      <c r="AB329" s="4" t="e">
        <f>FIND("Earliest publication date",A329,AA329)</f>
        <v>#VALUE!</v>
      </c>
      <c r="AC329" s="4" t="e">
        <f>CLEAN(TRIM(MID(A329,AA329,AB329-AA329)))</f>
        <v>#VALUE!</v>
      </c>
      <c r="AD329" s="4" t="e">
        <f t="shared" si="79"/>
        <v>#VALUE!</v>
      </c>
      <c r="AE329" s="4" t="e">
        <f>FIND("Earliest publication date",A329,AA329)+LEN("Earliest publication date")</f>
        <v>#VALUE!</v>
      </c>
      <c r="AF329" s="4" t="e">
        <f>FIND("Assignee for publication",A329)</f>
        <v>#VALUE!</v>
      </c>
      <c r="AG329" s="4" t="e">
        <f>CLEAN(SUBSTITUTE(MID(A329,AE329,AF329-AE329)," ",""))</f>
        <v>#VALUE!</v>
      </c>
      <c r="AH329" s="4" t="e">
        <f>FIND("Entity status",A329)+LEN("Entity status")</f>
        <v>#VALUE!</v>
      </c>
      <c r="AI329" s="4" t="e">
        <f>FIND("Earliest publication #",A329,AH329)</f>
        <v>#VALUE!</v>
      </c>
      <c r="AJ329" s="4" t="e">
        <f>CLEAN(TRIM(MID(A329,AH329,AI329-AH329)))</f>
        <v>#VALUE!</v>
      </c>
      <c r="AK329" s="4" t="e">
        <f>FIND("Applicants",A329)+LEN("Applicants")</f>
        <v>#VALUE!</v>
      </c>
      <c r="AL329" s="4" t="e">
        <f>FIND("United States Patent and Trademark Office 
United States Patent and Trademark Office 
 Browse By Topic",A329,AK329)</f>
        <v>#VALUE!</v>
      </c>
      <c r="AM329" s="4" t="e">
        <f>TRIM(CLEAN(MID(A329,AK329,AL329-AK329)))</f>
        <v>#VALUE!</v>
      </c>
      <c r="AN329" s="4" t="e">
        <f>FIND("Assignee for publication",A329)+LEN("Assignee for publication")</f>
        <v>#VALUE!</v>
      </c>
      <c r="AO329" s="4" t="e">
        <f>FIND("Confirmation #",A329,AN329)</f>
        <v>#VALUE!</v>
      </c>
      <c r="AP329" s="4" t="e">
        <f>MID(A329,AN329,AO329-AN329)</f>
        <v>#VALUE!</v>
      </c>
      <c r="AQ329" s="4" t="e">
        <f>FIND("Inventors",A329)+LEN("Inventors")</f>
        <v>#VALUE!</v>
      </c>
      <c r="AR329" s="4" t="e">
        <f>FIND("Applicants",A329,AQ329)</f>
        <v>#VALUE!</v>
      </c>
      <c r="AS329" s="4" t="e">
        <f>FIND("Show all inventors",A329)</f>
        <v>#VALUE!</v>
      </c>
      <c r="AT329" s="4" t="str">
        <f>IFERROR(MID(A329,AS329,24),"")</f>
        <v/>
      </c>
      <c r="AU329" s="7" t="e">
        <f>CLEAN(TRIM(MID(A329,AQ329,AR329-AQ329)))</f>
        <v>#VALUE!</v>
      </c>
      <c r="BJ329" s="4">
        <f t="shared" si="82"/>
        <v>0</v>
      </c>
      <c r="BK329" s="4" t="str">
        <f t="shared" si="83"/>
        <v/>
      </c>
      <c r="BL329" s="4" t="e">
        <f t="shared" si="84"/>
        <v>#VALUE!</v>
      </c>
      <c r="BM329" s="4" t="e">
        <f t="shared" si="85"/>
        <v>#VALUE!</v>
      </c>
      <c r="BN329" s="7" t="e">
        <f t="shared" si="86"/>
        <v>#VALUE!</v>
      </c>
      <c r="BO329" s="4" t="e">
        <f t="shared" si="87"/>
        <v>#VALUE!</v>
      </c>
      <c r="BP329" s="4" t="e">
        <f t="shared" si="88"/>
        <v>#VALUE!</v>
      </c>
      <c r="BQ329" s="7" t="e">
        <f t="shared" si="89"/>
        <v>#VALUE!</v>
      </c>
    </row>
    <row r="330" spans="1:69" ht="15" customHeight="1" x14ac:dyDescent="0.3">
      <c r="A330" s="5"/>
      <c r="B330" s="5"/>
      <c r="C330" s="5"/>
      <c r="D330" s="5"/>
      <c r="F330" s="6" t="s">
        <v>17</v>
      </c>
      <c r="G330" s="4" t="e">
        <f t="shared" si="90"/>
        <v>#VALUE!</v>
      </c>
      <c r="H330" s="4" t="e">
        <f t="shared" si="91"/>
        <v>#VALUE!</v>
      </c>
      <c r="I330" s="4" t="str">
        <f t="shared" si="80"/>
        <v/>
      </c>
      <c r="J330" s="4" t="e">
        <f>CLEAN(SUBSTITUTE(MID(A330,G330,H330-G330)," ",""))</f>
        <v>#VALUE!</v>
      </c>
      <c r="K330" s="4" t="e">
        <f>FIND("Filing or 371 (c) date",A330)+LEN("Filing or 371 (c) date")</f>
        <v>#VALUE!</v>
      </c>
      <c r="L330" s="4" t="e">
        <f>FIND("Status",A330,K330)</f>
        <v>#VALUE!</v>
      </c>
      <c r="M330" s="4" t="e">
        <f>TRIM(CLEAN(MID(A330,K330,L330-K330)))</f>
        <v>#VALUE!</v>
      </c>
      <c r="N330" s="4" t="e">
        <f>FIND("Patent #",A330)+LEN("Patent #")</f>
        <v>#VALUE!</v>
      </c>
      <c r="O330" s="4" t="e">
        <f>FIND("Filing or 371 (c) date",A330)</f>
        <v>#VALUE!</v>
      </c>
      <c r="P330" s="4" t="e">
        <f>MID(A330,N330,O330-N330)</f>
        <v>#VALUE!</v>
      </c>
      <c r="Q330" s="4" t="e">
        <f t="shared" si="81"/>
        <v>#VALUE!</v>
      </c>
      <c r="R330" s="4" t="e">
        <f>CLEAN(SUBSTITUTE(MID(P330,1,FIND("open",P330)-1)," ",""))</f>
        <v>#VALUE!</v>
      </c>
      <c r="S330" s="4" t="e">
        <f>FIND("open_in_new",P330)+LEN("open_in_new")</f>
        <v>#VALUE!</v>
      </c>
      <c r="T330" s="4" t="e">
        <f>FIND("-",P330,S330)</f>
        <v>#VALUE!</v>
      </c>
      <c r="U330" s="4" t="e">
        <f>CLEAN(SUBSTITUTE(MID(P330,S330,T330-S330)," ",""))</f>
        <v>#VALUE!</v>
      </c>
      <c r="V330" s="4" t="e">
        <f>RIGHT(CLEAN(SUBSTITUTE(P330," ","")),10)</f>
        <v>#VALUE!</v>
      </c>
      <c r="W330" s="4" t="e">
        <f>FIND("Status",A330,K330)+LEN("Status")</f>
        <v>#VALUE!</v>
      </c>
      <c r="X330" s="4" t="e">
        <f>FIND("Application Data 
Documents &amp; Transactions",A330)</f>
        <v>#VALUE!</v>
      </c>
      <c r="Y330" s="4" t="e">
        <f>MID(A330,W330,(X330-11)-W330)</f>
        <v>#VALUE!</v>
      </c>
      <c r="Z330" s="4" t="e">
        <f t="shared" si="78"/>
        <v>#VALUE!</v>
      </c>
      <c r="AA330" s="4" t="e">
        <f>FIND("Earliest publication #",A330)+LEN("Earliest publication #
")</f>
        <v>#VALUE!</v>
      </c>
      <c r="AB330" s="4" t="e">
        <f>FIND("Earliest publication date",A330,AA330)</f>
        <v>#VALUE!</v>
      </c>
      <c r="AC330" s="4" t="e">
        <f>CLEAN(TRIM(MID(A330,AA330,AB330-AA330)))</f>
        <v>#VALUE!</v>
      </c>
      <c r="AD330" s="4" t="e">
        <f t="shared" si="79"/>
        <v>#VALUE!</v>
      </c>
      <c r="AE330" s="4" t="e">
        <f>FIND("Earliest publication date",A330,AA330)+LEN("Earliest publication date")</f>
        <v>#VALUE!</v>
      </c>
      <c r="AF330" s="4" t="e">
        <f>FIND("Assignee for publication",A330)</f>
        <v>#VALUE!</v>
      </c>
      <c r="AG330" s="4" t="e">
        <f>CLEAN(SUBSTITUTE(MID(A330,AE330,AF330-AE330)," ",""))</f>
        <v>#VALUE!</v>
      </c>
      <c r="AH330" s="4" t="e">
        <f>FIND("Entity status",A330)+LEN("Entity status")</f>
        <v>#VALUE!</v>
      </c>
      <c r="AI330" s="4" t="e">
        <f>FIND("Earliest publication #",A330,AH330)</f>
        <v>#VALUE!</v>
      </c>
      <c r="AJ330" s="4" t="e">
        <f>CLEAN(TRIM(MID(A330,AH330,AI330-AH330)))</f>
        <v>#VALUE!</v>
      </c>
      <c r="AK330" s="4" t="e">
        <f>FIND("Applicants",A330)+LEN("Applicants")</f>
        <v>#VALUE!</v>
      </c>
      <c r="AL330" s="4" t="e">
        <f>FIND("United States Patent and Trademark Office 
United States Patent and Trademark Office 
 Browse By Topic",A330,AK330)</f>
        <v>#VALUE!</v>
      </c>
      <c r="AM330" s="4" t="e">
        <f>TRIM(CLEAN(MID(A330,AK330,AL330-AK330)))</f>
        <v>#VALUE!</v>
      </c>
      <c r="AN330" s="4" t="e">
        <f>FIND("Assignee for publication",A330)+LEN("Assignee for publication")</f>
        <v>#VALUE!</v>
      </c>
      <c r="AO330" s="4" t="e">
        <f>FIND("Confirmation #",A330,AN330)</f>
        <v>#VALUE!</v>
      </c>
      <c r="AP330" s="4" t="e">
        <f>MID(A330,AN330,AO330-AN330)</f>
        <v>#VALUE!</v>
      </c>
      <c r="AQ330" s="4" t="e">
        <f>FIND("Inventors",A330)+LEN("Inventors")</f>
        <v>#VALUE!</v>
      </c>
      <c r="AR330" s="4" t="e">
        <f>FIND("Applicants",A330,AQ330)</f>
        <v>#VALUE!</v>
      </c>
      <c r="AS330" s="4" t="e">
        <f>FIND("Show all inventors",A330)</f>
        <v>#VALUE!</v>
      </c>
      <c r="AT330" s="4" t="str">
        <f>IFERROR(MID(A330,AS330,24),"")</f>
        <v/>
      </c>
      <c r="AU330" s="7" t="e">
        <f>CLEAN(TRIM(MID(A330,AQ330,AR330-AQ330)))</f>
        <v>#VALUE!</v>
      </c>
      <c r="BJ330" s="4">
        <f t="shared" si="82"/>
        <v>0</v>
      </c>
      <c r="BK330" s="4" t="str">
        <f t="shared" si="83"/>
        <v/>
      </c>
      <c r="BL330" s="4" t="e">
        <f t="shared" si="84"/>
        <v>#VALUE!</v>
      </c>
      <c r="BM330" s="4" t="e">
        <f t="shared" si="85"/>
        <v>#VALUE!</v>
      </c>
      <c r="BN330" s="7" t="e">
        <f t="shared" si="86"/>
        <v>#VALUE!</v>
      </c>
      <c r="BO330" s="4" t="e">
        <f t="shared" si="87"/>
        <v>#VALUE!</v>
      </c>
      <c r="BP330" s="4" t="e">
        <f t="shared" si="88"/>
        <v>#VALUE!</v>
      </c>
      <c r="BQ330" s="7" t="e">
        <f t="shared" si="89"/>
        <v>#VALUE!</v>
      </c>
    </row>
    <row r="331" spans="1:69" ht="15" customHeight="1" x14ac:dyDescent="0.3">
      <c r="A331" s="5"/>
      <c r="B331" s="5"/>
      <c r="C331" s="5"/>
      <c r="D331" s="5"/>
      <c r="F331" s="6" t="s">
        <v>17</v>
      </c>
      <c r="G331" s="4" t="e">
        <f t="shared" si="90"/>
        <v>#VALUE!</v>
      </c>
      <c r="H331" s="4" t="e">
        <f t="shared" si="91"/>
        <v>#VALUE!</v>
      </c>
      <c r="I331" s="4" t="str">
        <f t="shared" si="80"/>
        <v/>
      </c>
      <c r="J331" s="4" t="e">
        <f>CLEAN(SUBSTITUTE(MID(A331,G331,H331-G331)," ",""))</f>
        <v>#VALUE!</v>
      </c>
      <c r="K331" s="4" t="e">
        <f>FIND("Filing or 371 (c) date",A331)+LEN("Filing or 371 (c) date")</f>
        <v>#VALUE!</v>
      </c>
      <c r="L331" s="4" t="e">
        <f>FIND("Status",A331,K331)</f>
        <v>#VALUE!</v>
      </c>
      <c r="M331" s="4" t="e">
        <f>TRIM(CLEAN(MID(A331,K331,L331-K331)))</f>
        <v>#VALUE!</v>
      </c>
      <c r="N331" s="4" t="e">
        <f>FIND("Patent #",A331)+LEN("Patent #")</f>
        <v>#VALUE!</v>
      </c>
      <c r="O331" s="4" t="e">
        <f>FIND("Filing or 371 (c) date",A331)</f>
        <v>#VALUE!</v>
      </c>
      <c r="P331" s="4" t="e">
        <f>MID(A331,N331,O331-N331)</f>
        <v>#VALUE!</v>
      </c>
      <c r="Q331" s="4" t="e">
        <f t="shared" si="81"/>
        <v>#VALUE!</v>
      </c>
      <c r="R331" s="4" t="e">
        <f>CLEAN(SUBSTITUTE(MID(P331,1,FIND("open",P331)-1)," ",""))</f>
        <v>#VALUE!</v>
      </c>
      <c r="S331" s="4" t="e">
        <f>FIND("open_in_new",P331)+LEN("open_in_new")</f>
        <v>#VALUE!</v>
      </c>
      <c r="T331" s="4" t="e">
        <f>FIND("-",P331,S331)</f>
        <v>#VALUE!</v>
      </c>
      <c r="U331" s="4" t="e">
        <f>CLEAN(SUBSTITUTE(MID(P331,S331,T331-S331)," ",""))</f>
        <v>#VALUE!</v>
      </c>
      <c r="V331" s="4" t="e">
        <f>RIGHT(CLEAN(SUBSTITUTE(P331," ","")),10)</f>
        <v>#VALUE!</v>
      </c>
      <c r="W331" s="4" t="e">
        <f>FIND("Status",A331,K331)+LEN("Status")</f>
        <v>#VALUE!</v>
      </c>
      <c r="X331" s="4" t="e">
        <f>FIND("Application Data 
Documents &amp; Transactions",A331)</f>
        <v>#VALUE!</v>
      </c>
      <c r="Y331" s="4" t="e">
        <f>MID(A331,W331,(X331-11)-W331)</f>
        <v>#VALUE!</v>
      </c>
      <c r="Z331" s="4" t="e">
        <f t="shared" si="78"/>
        <v>#VALUE!</v>
      </c>
      <c r="AA331" s="4" t="e">
        <f>FIND("Earliest publication #",A331)+LEN("Earliest publication #
")</f>
        <v>#VALUE!</v>
      </c>
      <c r="AB331" s="4" t="e">
        <f>FIND("Earliest publication date",A331,AA331)</f>
        <v>#VALUE!</v>
      </c>
      <c r="AC331" s="4" t="e">
        <f>CLEAN(TRIM(MID(A331,AA331,AB331-AA331)))</f>
        <v>#VALUE!</v>
      </c>
      <c r="AD331" s="4" t="e">
        <f t="shared" si="79"/>
        <v>#VALUE!</v>
      </c>
      <c r="AE331" s="4" t="e">
        <f>FIND("Earliest publication date",A331,AA331)+LEN("Earliest publication date")</f>
        <v>#VALUE!</v>
      </c>
      <c r="AF331" s="4" t="e">
        <f>FIND("Assignee for publication",A331)</f>
        <v>#VALUE!</v>
      </c>
      <c r="AG331" s="4" t="e">
        <f>CLEAN(SUBSTITUTE(MID(A331,AE331,AF331-AE331)," ",""))</f>
        <v>#VALUE!</v>
      </c>
      <c r="AH331" s="4" t="e">
        <f>FIND("Entity status",A331)+LEN("Entity status")</f>
        <v>#VALUE!</v>
      </c>
      <c r="AI331" s="4" t="e">
        <f>FIND("Earliest publication #",A331,AH331)</f>
        <v>#VALUE!</v>
      </c>
      <c r="AJ331" s="4" t="e">
        <f>CLEAN(TRIM(MID(A331,AH331,AI331-AH331)))</f>
        <v>#VALUE!</v>
      </c>
      <c r="AK331" s="4" t="e">
        <f>FIND("Applicants",A331)+LEN("Applicants")</f>
        <v>#VALUE!</v>
      </c>
      <c r="AL331" s="4" t="e">
        <f>FIND("United States Patent and Trademark Office 
United States Patent and Trademark Office 
 Browse By Topic",A331,AK331)</f>
        <v>#VALUE!</v>
      </c>
      <c r="AM331" s="4" t="e">
        <f>TRIM(CLEAN(MID(A331,AK331,AL331-AK331)))</f>
        <v>#VALUE!</v>
      </c>
      <c r="AN331" s="4" t="e">
        <f>FIND("Assignee for publication",A331)+LEN("Assignee for publication")</f>
        <v>#VALUE!</v>
      </c>
      <c r="AO331" s="4" t="e">
        <f>FIND("Confirmation #",A331,AN331)</f>
        <v>#VALUE!</v>
      </c>
      <c r="AP331" s="4" t="e">
        <f>MID(A331,AN331,AO331-AN331)</f>
        <v>#VALUE!</v>
      </c>
      <c r="AQ331" s="4" t="e">
        <f>FIND("Inventors",A331)+LEN("Inventors")</f>
        <v>#VALUE!</v>
      </c>
      <c r="AR331" s="4" t="e">
        <f>FIND("Applicants",A331,AQ331)</f>
        <v>#VALUE!</v>
      </c>
      <c r="AS331" s="4" t="e">
        <f>FIND("Show all inventors",A331)</f>
        <v>#VALUE!</v>
      </c>
      <c r="AT331" s="4" t="str">
        <f>IFERROR(MID(A331,AS331,24),"")</f>
        <v/>
      </c>
      <c r="AU331" s="7" t="e">
        <f>CLEAN(TRIM(MID(A331,AQ331,AR331-AQ331)))</f>
        <v>#VALUE!</v>
      </c>
      <c r="BJ331" s="4">
        <f t="shared" si="82"/>
        <v>0</v>
      </c>
      <c r="BK331" s="4" t="str">
        <f t="shared" si="83"/>
        <v/>
      </c>
      <c r="BL331" s="4" t="e">
        <f t="shared" si="84"/>
        <v>#VALUE!</v>
      </c>
      <c r="BM331" s="4" t="e">
        <f t="shared" si="85"/>
        <v>#VALUE!</v>
      </c>
      <c r="BN331" s="7" t="e">
        <f t="shared" si="86"/>
        <v>#VALUE!</v>
      </c>
      <c r="BO331" s="4" t="e">
        <f t="shared" si="87"/>
        <v>#VALUE!</v>
      </c>
      <c r="BP331" s="4" t="e">
        <f t="shared" si="88"/>
        <v>#VALUE!</v>
      </c>
      <c r="BQ331" s="7" t="e">
        <f t="shared" si="89"/>
        <v>#VALUE!</v>
      </c>
    </row>
    <row r="332" spans="1:69" ht="15" customHeight="1" x14ac:dyDescent="0.3">
      <c r="A332" s="5"/>
      <c r="B332" s="5"/>
      <c r="C332" s="5"/>
      <c r="D332" s="5"/>
      <c r="F332" s="6" t="s">
        <v>17</v>
      </c>
      <c r="G332" s="4" t="e">
        <f t="shared" si="90"/>
        <v>#VALUE!</v>
      </c>
      <c r="H332" s="4" t="e">
        <f t="shared" si="91"/>
        <v>#VALUE!</v>
      </c>
      <c r="I332" s="4" t="str">
        <f t="shared" si="80"/>
        <v/>
      </c>
      <c r="J332" s="4" t="e">
        <f>CLEAN(SUBSTITUTE(MID(A332,G332,H332-G332)," ",""))</f>
        <v>#VALUE!</v>
      </c>
      <c r="K332" s="4" t="e">
        <f>FIND("Filing or 371 (c) date",A332)+LEN("Filing or 371 (c) date")</f>
        <v>#VALUE!</v>
      </c>
      <c r="L332" s="4" t="e">
        <f>FIND("Status",A332,K332)</f>
        <v>#VALUE!</v>
      </c>
      <c r="M332" s="4" t="e">
        <f>TRIM(CLEAN(MID(A332,K332,L332-K332)))</f>
        <v>#VALUE!</v>
      </c>
      <c r="N332" s="4" t="e">
        <f>FIND("Patent #",A332)+LEN("Patent #")</f>
        <v>#VALUE!</v>
      </c>
      <c r="O332" s="4" t="e">
        <f>FIND("Filing or 371 (c) date",A332)</f>
        <v>#VALUE!</v>
      </c>
      <c r="P332" s="4" t="e">
        <f>MID(A332,N332,O332-N332)</f>
        <v>#VALUE!</v>
      </c>
      <c r="Q332" s="4" t="e">
        <f t="shared" si="81"/>
        <v>#VALUE!</v>
      </c>
      <c r="R332" s="4" t="e">
        <f>CLEAN(SUBSTITUTE(MID(P332,1,FIND("open",P332)-1)," ",""))</f>
        <v>#VALUE!</v>
      </c>
      <c r="S332" s="4" t="e">
        <f>FIND("open_in_new",P332)+LEN("open_in_new")</f>
        <v>#VALUE!</v>
      </c>
      <c r="T332" s="4" t="e">
        <f>FIND("-",P332,S332)</f>
        <v>#VALUE!</v>
      </c>
      <c r="U332" s="4" t="e">
        <f>CLEAN(SUBSTITUTE(MID(P332,S332,T332-S332)," ",""))</f>
        <v>#VALUE!</v>
      </c>
      <c r="V332" s="4" t="e">
        <f>RIGHT(CLEAN(SUBSTITUTE(P332," ","")),10)</f>
        <v>#VALUE!</v>
      </c>
      <c r="W332" s="4" t="e">
        <f>FIND("Status",A332,K332)+LEN("Status")</f>
        <v>#VALUE!</v>
      </c>
      <c r="X332" s="4" t="e">
        <f>FIND("Application Data 
Documents &amp; Transactions",A332)</f>
        <v>#VALUE!</v>
      </c>
      <c r="Y332" s="4" t="e">
        <f>MID(A332,W332,(X332-11)-W332)</f>
        <v>#VALUE!</v>
      </c>
      <c r="Z332" s="4" t="e">
        <f t="shared" si="78"/>
        <v>#VALUE!</v>
      </c>
      <c r="AA332" s="4" t="e">
        <f>FIND("Earliest publication #",A332)+LEN("Earliest publication #
")</f>
        <v>#VALUE!</v>
      </c>
      <c r="AB332" s="4" t="e">
        <f>FIND("Earliest publication date",A332,AA332)</f>
        <v>#VALUE!</v>
      </c>
      <c r="AC332" s="4" t="e">
        <f>CLEAN(TRIM(MID(A332,AA332,AB332-AA332)))</f>
        <v>#VALUE!</v>
      </c>
      <c r="AD332" s="4" t="e">
        <f t="shared" si="79"/>
        <v>#VALUE!</v>
      </c>
      <c r="AE332" s="4" t="e">
        <f>FIND("Earliest publication date",A332,AA332)+LEN("Earliest publication date")</f>
        <v>#VALUE!</v>
      </c>
      <c r="AF332" s="4" t="e">
        <f>FIND("Assignee for publication",A332)</f>
        <v>#VALUE!</v>
      </c>
      <c r="AG332" s="4" t="e">
        <f>CLEAN(SUBSTITUTE(MID(A332,AE332,AF332-AE332)," ",""))</f>
        <v>#VALUE!</v>
      </c>
      <c r="AH332" s="4" t="e">
        <f>FIND("Entity status",A332)+LEN("Entity status")</f>
        <v>#VALUE!</v>
      </c>
      <c r="AI332" s="4" t="e">
        <f>FIND("Earliest publication #",A332,AH332)</f>
        <v>#VALUE!</v>
      </c>
      <c r="AJ332" s="4" t="e">
        <f>CLEAN(TRIM(MID(A332,AH332,AI332-AH332)))</f>
        <v>#VALUE!</v>
      </c>
      <c r="AK332" s="4" t="e">
        <f>FIND("Applicants",A332)+LEN("Applicants")</f>
        <v>#VALUE!</v>
      </c>
      <c r="AL332" s="4" t="e">
        <f>FIND("United States Patent and Trademark Office 
United States Patent and Trademark Office 
 Browse By Topic",A332,AK332)</f>
        <v>#VALUE!</v>
      </c>
      <c r="AM332" s="4" t="e">
        <f>TRIM(CLEAN(MID(A332,AK332,AL332-AK332)))</f>
        <v>#VALUE!</v>
      </c>
      <c r="AN332" s="4" t="e">
        <f>FIND("Assignee for publication",A332)+LEN("Assignee for publication")</f>
        <v>#VALUE!</v>
      </c>
      <c r="AO332" s="4" t="e">
        <f>FIND("Confirmation #",A332,AN332)</f>
        <v>#VALUE!</v>
      </c>
      <c r="AP332" s="4" t="e">
        <f>MID(A332,AN332,AO332-AN332)</f>
        <v>#VALUE!</v>
      </c>
      <c r="AQ332" s="4" t="e">
        <f>FIND("Inventors",A332)+LEN("Inventors")</f>
        <v>#VALUE!</v>
      </c>
      <c r="AR332" s="4" t="e">
        <f>FIND("Applicants",A332,AQ332)</f>
        <v>#VALUE!</v>
      </c>
      <c r="AS332" s="4" t="e">
        <f>FIND("Show all inventors",A332)</f>
        <v>#VALUE!</v>
      </c>
      <c r="AT332" s="4" t="str">
        <f>IFERROR(MID(A332,AS332,24),"")</f>
        <v/>
      </c>
      <c r="AU332" s="7" t="e">
        <f>CLEAN(TRIM(MID(A332,AQ332,AR332-AQ332)))</f>
        <v>#VALUE!</v>
      </c>
      <c r="BJ332" s="4">
        <f t="shared" si="82"/>
        <v>0</v>
      </c>
      <c r="BK332" s="4" t="str">
        <f t="shared" si="83"/>
        <v/>
      </c>
      <c r="BL332" s="4" t="e">
        <f t="shared" si="84"/>
        <v>#VALUE!</v>
      </c>
      <c r="BM332" s="4" t="e">
        <f t="shared" si="85"/>
        <v>#VALUE!</v>
      </c>
      <c r="BN332" s="7" t="e">
        <f t="shared" si="86"/>
        <v>#VALUE!</v>
      </c>
      <c r="BO332" s="4" t="e">
        <f t="shared" si="87"/>
        <v>#VALUE!</v>
      </c>
      <c r="BP332" s="4" t="e">
        <f t="shared" si="88"/>
        <v>#VALUE!</v>
      </c>
      <c r="BQ332" s="7" t="e">
        <f t="shared" si="89"/>
        <v>#VALUE!</v>
      </c>
    </row>
    <row r="333" spans="1:69" ht="15" customHeight="1" x14ac:dyDescent="0.3">
      <c r="A333" s="5"/>
      <c r="B333" s="5"/>
      <c r="C333" s="5"/>
      <c r="D333" s="5"/>
      <c r="F333" s="6" t="s">
        <v>17</v>
      </c>
      <c r="G333" s="4" t="e">
        <f t="shared" si="90"/>
        <v>#VALUE!</v>
      </c>
      <c r="H333" s="4" t="e">
        <f t="shared" si="91"/>
        <v>#VALUE!</v>
      </c>
      <c r="I333" s="4" t="str">
        <f t="shared" si="80"/>
        <v/>
      </c>
      <c r="J333" s="4" t="e">
        <f>CLEAN(SUBSTITUTE(MID(A333,G333,H333-G333)," ",""))</f>
        <v>#VALUE!</v>
      </c>
      <c r="K333" s="4" t="e">
        <f>FIND("Filing or 371 (c) date",A333)+LEN("Filing or 371 (c) date")</f>
        <v>#VALUE!</v>
      </c>
      <c r="L333" s="4" t="e">
        <f>FIND("Status",A333,K333)</f>
        <v>#VALUE!</v>
      </c>
      <c r="M333" s="4" t="e">
        <f>TRIM(CLEAN(MID(A333,K333,L333-K333)))</f>
        <v>#VALUE!</v>
      </c>
      <c r="N333" s="4" t="e">
        <f>FIND("Patent #",A333)+LEN("Patent #")</f>
        <v>#VALUE!</v>
      </c>
      <c r="O333" s="4" t="e">
        <f>FIND("Filing or 371 (c) date",A333)</f>
        <v>#VALUE!</v>
      </c>
      <c r="P333" s="4" t="e">
        <f>MID(A333,N333,O333-N333)</f>
        <v>#VALUE!</v>
      </c>
      <c r="Q333" s="4" t="e">
        <f t="shared" si="81"/>
        <v>#VALUE!</v>
      </c>
      <c r="R333" s="4" t="e">
        <f>CLEAN(SUBSTITUTE(MID(P333,1,FIND("open",P333)-1)," ",""))</f>
        <v>#VALUE!</v>
      </c>
      <c r="S333" s="4" t="e">
        <f>FIND("open_in_new",P333)+LEN("open_in_new")</f>
        <v>#VALUE!</v>
      </c>
      <c r="T333" s="4" t="e">
        <f>FIND("-",P333,S333)</f>
        <v>#VALUE!</v>
      </c>
      <c r="U333" s="4" t="e">
        <f>CLEAN(SUBSTITUTE(MID(P333,S333,T333-S333)," ",""))</f>
        <v>#VALUE!</v>
      </c>
      <c r="V333" s="4" t="e">
        <f>RIGHT(CLEAN(SUBSTITUTE(P333," ","")),10)</f>
        <v>#VALUE!</v>
      </c>
      <c r="W333" s="4" t="e">
        <f>FIND("Status",A333,K333)+LEN("Status")</f>
        <v>#VALUE!</v>
      </c>
      <c r="X333" s="4" t="e">
        <f>FIND("Application Data 
Documents &amp; Transactions",A333)</f>
        <v>#VALUE!</v>
      </c>
      <c r="Y333" s="4" t="e">
        <f>MID(A333,W333,(X333-11)-W333)</f>
        <v>#VALUE!</v>
      </c>
      <c r="Z333" s="4" t="e">
        <f t="shared" si="78"/>
        <v>#VALUE!</v>
      </c>
      <c r="AA333" s="4" t="e">
        <f>FIND("Earliest publication #",A333)+LEN("Earliest publication #
")</f>
        <v>#VALUE!</v>
      </c>
      <c r="AB333" s="4" t="e">
        <f>FIND("Earliest publication date",A333,AA333)</f>
        <v>#VALUE!</v>
      </c>
      <c r="AC333" s="4" t="e">
        <f>CLEAN(TRIM(MID(A333,AA333,AB333-AA333)))</f>
        <v>#VALUE!</v>
      </c>
      <c r="AD333" s="4" t="e">
        <f t="shared" si="79"/>
        <v>#VALUE!</v>
      </c>
      <c r="AE333" s="4" t="e">
        <f>FIND("Earliest publication date",A333,AA333)+LEN("Earliest publication date")</f>
        <v>#VALUE!</v>
      </c>
      <c r="AF333" s="4" t="e">
        <f>FIND("Assignee for publication",A333)</f>
        <v>#VALUE!</v>
      </c>
      <c r="AG333" s="4" t="e">
        <f>CLEAN(SUBSTITUTE(MID(A333,AE333,AF333-AE333)," ",""))</f>
        <v>#VALUE!</v>
      </c>
      <c r="AH333" s="4" t="e">
        <f>FIND("Entity status",A333)+LEN("Entity status")</f>
        <v>#VALUE!</v>
      </c>
      <c r="AI333" s="4" t="e">
        <f>FIND("Earliest publication #",A333,AH333)</f>
        <v>#VALUE!</v>
      </c>
      <c r="AJ333" s="4" t="e">
        <f>CLEAN(TRIM(MID(A333,AH333,AI333-AH333)))</f>
        <v>#VALUE!</v>
      </c>
      <c r="AK333" s="4" t="e">
        <f>FIND("Applicants",A333)+LEN("Applicants")</f>
        <v>#VALUE!</v>
      </c>
      <c r="AL333" s="4" t="e">
        <f>FIND("United States Patent and Trademark Office 
United States Patent and Trademark Office 
 Browse By Topic",A333,AK333)</f>
        <v>#VALUE!</v>
      </c>
      <c r="AM333" s="4" t="e">
        <f>TRIM(CLEAN(MID(A333,AK333,AL333-AK333)))</f>
        <v>#VALUE!</v>
      </c>
      <c r="AN333" s="4" t="e">
        <f>FIND("Assignee for publication",A333)+LEN("Assignee for publication")</f>
        <v>#VALUE!</v>
      </c>
      <c r="AO333" s="4" t="e">
        <f>FIND("Confirmation #",A333,AN333)</f>
        <v>#VALUE!</v>
      </c>
      <c r="AP333" s="4" t="e">
        <f>MID(A333,AN333,AO333-AN333)</f>
        <v>#VALUE!</v>
      </c>
      <c r="AQ333" s="4" t="e">
        <f>FIND("Inventors",A333)+LEN("Inventors")</f>
        <v>#VALUE!</v>
      </c>
      <c r="AR333" s="4" t="e">
        <f>FIND("Applicants",A333,AQ333)</f>
        <v>#VALUE!</v>
      </c>
      <c r="AS333" s="4" t="e">
        <f>FIND("Show all inventors",A333)</f>
        <v>#VALUE!</v>
      </c>
      <c r="AT333" s="4" t="str">
        <f>IFERROR(MID(A333,AS333,24),"")</f>
        <v/>
      </c>
      <c r="AU333" s="7" t="e">
        <f>CLEAN(TRIM(MID(A333,AQ333,AR333-AQ333)))</f>
        <v>#VALUE!</v>
      </c>
      <c r="BJ333" s="4">
        <f t="shared" si="82"/>
        <v>0</v>
      </c>
      <c r="BK333" s="4" t="str">
        <f t="shared" si="83"/>
        <v/>
      </c>
      <c r="BL333" s="4" t="e">
        <f t="shared" si="84"/>
        <v>#VALUE!</v>
      </c>
      <c r="BM333" s="4" t="e">
        <f t="shared" si="85"/>
        <v>#VALUE!</v>
      </c>
      <c r="BN333" s="7" t="e">
        <f t="shared" si="86"/>
        <v>#VALUE!</v>
      </c>
      <c r="BO333" s="4" t="e">
        <f t="shared" si="87"/>
        <v>#VALUE!</v>
      </c>
      <c r="BP333" s="4" t="e">
        <f t="shared" si="88"/>
        <v>#VALUE!</v>
      </c>
      <c r="BQ333" s="7" t="e">
        <f t="shared" si="89"/>
        <v>#VALUE!</v>
      </c>
    </row>
    <row r="334" spans="1:69" ht="15" customHeight="1" x14ac:dyDescent="0.3">
      <c r="A334" s="5"/>
      <c r="B334" s="5"/>
      <c r="C334" s="5"/>
      <c r="D334" s="5"/>
      <c r="F334" s="6" t="s">
        <v>17</v>
      </c>
      <c r="G334" s="4" t="e">
        <f t="shared" si="90"/>
        <v>#VALUE!</v>
      </c>
      <c r="H334" s="4" t="e">
        <f t="shared" si="91"/>
        <v>#VALUE!</v>
      </c>
      <c r="I334" s="4" t="str">
        <f t="shared" si="80"/>
        <v/>
      </c>
      <c r="J334" s="4" t="e">
        <f>CLEAN(SUBSTITUTE(MID(A334,G334,H334-G334)," ",""))</f>
        <v>#VALUE!</v>
      </c>
      <c r="K334" s="4" t="e">
        <f>FIND("Filing or 371 (c) date",A334)+LEN("Filing or 371 (c) date")</f>
        <v>#VALUE!</v>
      </c>
      <c r="L334" s="4" t="e">
        <f>FIND("Status",A334,K334)</f>
        <v>#VALUE!</v>
      </c>
      <c r="M334" s="4" t="e">
        <f>TRIM(CLEAN(MID(A334,K334,L334-K334)))</f>
        <v>#VALUE!</v>
      </c>
      <c r="N334" s="4" t="e">
        <f>FIND("Patent #",A334)+LEN("Patent #")</f>
        <v>#VALUE!</v>
      </c>
      <c r="O334" s="4" t="e">
        <f>FIND("Filing or 371 (c) date",A334)</f>
        <v>#VALUE!</v>
      </c>
      <c r="P334" s="4" t="e">
        <f>MID(A334,N334,O334-N334)</f>
        <v>#VALUE!</v>
      </c>
      <c r="Q334" s="4" t="e">
        <f t="shared" si="81"/>
        <v>#VALUE!</v>
      </c>
      <c r="R334" s="4" t="e">
        <f>CLEAN(SUBSTITUTE(MID(P334,1,FIND("open",P334)-1)," ",""))</f>
        <v>#VALUE!</v>
      </c>
      <c r="S334" s="4" t="e">
        <f>FIND("open_in_new",P334)+LEN("open_in_new")</f>
        <v>#VALUE!</v>
      </c>
      <c r="T334" s="4" t="e">
        <f>FIND("-",P334,S334)</f>
        <v>#VALUE!</v>
      </c>
      <c r="U334" s="4" t="e">
        <f>CLEAN(SUBSTITUTE(MID(P334,S334,T334-S334)," ",""))</f>
        <v>#VALUE!</v>
      </c>
      <c r="V334" s="4" t="e">
        <f>RIGHT(CLEAN(SUBSTITUTE(P334," ","")),10)</f>
        <v>#VALUE!</v>
      </c>
      <c r="W334" s="4" t="e">
        <f>FIND("Status",A334,K334)+LEN("Status")</f>
        <v>#VALUE!</v>
      </c>
      <c r="X334" s="4" t="e">
        <f>FIND("Application Data 
Documents &amp; Transactions",A334)</f>
        <v>#VALUE!</v>
      </c>
      <c r="Y334" s="4" t="e">
        <f>MID(A334,W334,(X334-11)-W334)</f>
        <v>#VALUE!</v>
      </c>
      <c r="Z334" s="4" t="e">
        <f t="shared" si="78"/>
        <v>#VALUE!</v>
      </c>
      <c r="AA334" s="4" t="e">
        <f>FIND("Earliest publication #",A334)+LEN("Earliest publication #
")</f>
        <v>#VALUE!</v>
      </c>
      <c r="AB334" s="4" t="e">
        <f>FIND("Earliest publication date",A334,AA334)</f>
        <v>#VALUE!</v>
      </c>
      <c r="AC334" s="4" t="e">
        <f>CLEAN(TRIM(MID(A334,AA334,AB334-AA334)))</f>
        <v>#VALUE!</v>
      </c>
      <c r="AD334" s="4" t="e">
        <f t="shared" si="79"/>
        <v>#VALUE!</v>
      </c>
      <c r="AE334" s="4" t="e">
        <f>FIND("Earliest publication date",A334,AA334)+LEN("Earliest publication date")</f>
        <v>#VALUE!</v>
      </c>
      <c r="AF334" s="4" t="e">
        <f>FIND("Assignee for publication",A334)</f>
        <v>#VALUE!</v>
      </c>
      <c r="AG334" s="4" t="e">
        <f>CLEAN(SUBSTITUTE(MID(A334,AE334,AF334-AE334)," ",""))</f>
        <v>#VALUE!</v>
      </c>
      <c r="AH334" s="4" t="e">
        <f>FIND("Entity status",A334)+LEN("Entity status")</f>
        <v>#VALUE!</v>
      </c>
      <c r="AI334" s="4" t="e">
        <f>FIND("Earliest publication #",A334,AH334)</f>
        <v>#VALUE!</v>
      </c>
      <c r="AJ334" s="4" t="e">
        <f>CLEAN(TRIM(MID(A334,AH334,AI334-AH334)))</f>
        <v>#VALUE!</v>
      </c>
      <c r="AK334" s="4" t="e">
        <f>FIND("Applicants",A334)+LEN("Applicants")</f>
        <v>#VALUE!</v>
      </c>
      <c r="AL334" s="4" t="e">
        <f>FIND("United States Patent and Trademark Office 
United States Patent and Trademark Office 
 Browse By Topic",A334,AK334)</f>
        <v>#VALUE!</v>
      </c>
      <c r="AM334" s="4" t="e">
        <f>TRIM(CLEAN(MID(A334,AK334,AL334-AK334)))</f>
        <v>#VALUE!</v>
      </c>
      <c r="AN334" s="4" t="e">
        <f>FIND("Assignee for publication",A334)+LEN("Assignee for publication")</f>
        <v>#VALUE!</v>
      </c>
      <c r="AO334" s="4" t="e">
        <f>FIND("Confirmation #",A334,AN334)</f>
        <v>#VALUE!</v>
      </c>
      <c r="AP334" s="4" t="e">
        <f>MID(A334,AN334,AO334-AN334)</f>
        <v>#VALUE!</v>
      </c>
      <c r="AQ334" s="4" t="e">
        <f>FIND("Inventors",A334)+LEN("Inventors")</f>
        <v>#VALUE!</v>
      </c>
      <c r="AR334" s="4" t="e">
        <f>FIND("Applicants",A334,AQ334)</f>
        <v>#VALUE!</v>
      </c>
      <c r="AS334" s="4" t="e">
        <f>FIND("Show all inventors",A334)</f>
        <v>#VALUE!</v>
      </c>
      <c r="AT334" s="4" t="str">
        <f>IFERROR(MID(A334,AS334,24),"")</f>
        <v/>
      </c>
      <c r="AU334" s="7" t="e">
        <f>CLEAN(TRIM(MID(A334,AQ334,AR334-AQ334)))</f>
        <v>#VALUE!</v>
      </c>
      <c r="BJ334" s="4">
        <f t="shared" si="82"/>
        <v>0</v>
      </c>
      <c r="BK334" s="4" t="str">
        <f t="shared" si="83"/>
        <v/>
      </c>
      <c r="BL334" s="4" t="e">
        <f t="shared" si="84"/>
        <v>#VALUE!</v>
      </c>
      <c r="BM334" s="4" t="e">
        <f t="shared" si="85"/>
        <v>#VALUE!</v>
      </c>
      <c r="BN334" s="7" t="e">
        <f t="shared" si="86"/>
        <v>#VALUE!</v>
      </c>
      <c r="BO334" s="4" t="e">
        <f t="shared" si="87"/>
        <v>#VALUE!</v>
      </c>
      <c r="BP334" s="4" t="e">
        <f t="shared" si="88"/>
        <v>#VALUE!</v>
      </c>
      <c r="BQ334" s="7" t="e">
        <f t="shared" si="89"/>
        <v>#VALUE!</v>
      </c>
    </row>
    <row r="335" spans="1:69" ht="15" customHeight="1" x14ac:dyDescent="0.3">
      <c r="A335" s="5"/>
      <c r="B335" s="5"/>
      <c r="C335" s="5"/>
      <c r="D335" s="5"/>
      <c r="F335" s="6" t="s">
        <v>17</v>
      </c>
      <c r="G335" s="4" t="e">
        <f t="shared" si="90"/>
        <v>#VALUE!</v>
      </c>
      <c r="H335" s="4" t="e">
        <f t="shared" si="91"/>
        <v>#VALUE!</v>
      </c>
      <c r="I335" s="4" t="str">
        <f t="shared" si="80"/>
        <v/>
      </c>
      <c r="J335" s="4" t="e">
        <f>CLEAN(SUBSTITUTE(MID(A335,G335,H335-G335)," ",""))</f>
        <v>#VALUE!</v>
      </c>
      <c r="K335" s="4" t="e">
        <f>FIND("Filing or 371 (c) date",A335)+LEN("Filing or 371 (c) date")</f>
        <v>#VALUE!</v>
      </c>
      <c r="L335" s="4" t="e">
        <f>FIND("Status",A335,K335)</f>
        <v>#VALUE!</v>
      </c>
      <c r="M335" s="4" t="e">
        <f>TRIM(CLEAN(MID(A335,K335,L335-K335)))</f>
        <v>#VALUE!</v>
      </c>
      <c r="N335" s="4" t="e">
        <f>FIND("Patent #",A335)+LEN("Patent #")</f>
        <v>#VALUE!</v>
      </c>
      <c r="O335" s="4" t="e">
        <f>FIND("Filing or 371 (c) date",A335)</f>
        <v>#VALUE!</v>
      </c>
      <c r="P335" s="4" t="e">
        <f>MID(A335,N335,O335-N335)</f>
        <v>#VALUE!</v>
      </c>
      <c r="Q335" s="4" t="e">
        <f t="shared" si="81"/>
        <v>#VALUE!</v>
      </c>
      <c r="R335" s="4" t="e">
        <f>CLEAN(SUBSTITUTE(MID(P335,1,FIND("open",P335)-1)," ",""))</f>
        <v>#VALUE!</v>
      </c>
      <c r="S335" s="4" t="e">
        <f>FIND("open_in_new",P335)+LEN("open_in_new")</f>
        <v>#VALUE!</v>
      </c>
      <c r="T335" s="4" t="e">
        <f>FIND("-",P335,S335)</f>
        <v>#VALUE!</v>
      </c>
      <c r="U335" s="4" t="e">
        <f>CLEAN(SUBSTITUTE(MID(P335,S335,T335-S335)," ",""))</f>
        <v>#VALUE!</v>
      </c>
      <c r="V335" s="4" t="e">
        <f>RIGHT(CLEAN(SUBSTITUTE(P335," ","")),10)</f>
        <v>#VALUE!</v>
      </c>
      <c r="W335" s="4" t="e">
        <f>FIND("Status",A335,K335)+LEN("Status")</f>
        <v>#VALUE!</v>
      </c>
      <c r="X335" s="4" t="e">
        <f>FIND("Application Data 
Documents &amp; Transactions",A335)</f>
        <v>#VALUE!</v>
      </c>
      <c r="Y335" s="4" t="e">
        <f>MID(A335,W335,(X335-11)-W335)</f>
        <v>#VALUE!</v>
      </c>
      <c r="Z335" s="4" t="e">
        <f t="shared" si="78"/>
        <v>#VALUE!</v>
      </c>
      <c r="AA335" s="4" t="e">
        <f>FIND("Earliest publication #",A335)+LEN("Earliest publication #
")</f>
        <v>#VALUE!</v>
      </c>
      <c r="AB335" s="4" t="e">
        <f>FIND("Earliest publication date",A335,AA335)</f>
        <v>#VALUE!</v>
      </c>
      <c r="AC335" s="4" t="e">
        <f>CLEAN(TRIM(MID(A335,AA335,AB335-AA335)))</f>
        <v>#VALUE!</v>
      </c>
      <c r="AD335" s="4" t="e">
        <f t="shared" si="79"/>
        <v>#VALUE!</v>
      </c>
      <c r="AE335" s="4" t="e">
        <f>FIND("Earliest publication date",A335,AA335)+LEN("Earliest publication date")</f>
        <v>#VALUE!</v>
      </c>
      <c r="AF335" s="4" t="e">
        <f>FIND("Assignee for publication",A335)</f>
        <v>#VALUE!</v>
      </c>
      <c r="AG335" s="4" t="e">
        <f>CLEAN(SUBSTITUTE(MID(A335,AE335,AF335-AE335)," ",""))</f>
        <v>#VALUE!</v>
      </c>
      <c r="AH335" s="4" t="e">
        <f>FIND("Entity status",A335)+LEN("Entity status")</f>
        <v>#VALUE!</v>
      </c>
      <c r="AI335" s="4" t="e">
        <f>FIND("Earliest publication #",A335,AH335)</f>
        <v>#VALUE!</v>
      </c>
      <c r="AJ335" s="4" t="e">
        <f>CLEAN(TRIM(MID(A335,AH335,AI335-AH335)))</f>
        <v>#VALUE!</v>
      </c>
      <c r="AK335" s="4" t="e">
        <f>FIND("Applicants",A335)+LEN("Applicants")</f>
        <v>#VALUE!</v>
      </c>
      <c r="AL335" s="4" t="e">
        <f>FIND("United States Patent and Trademark Office 
United States Patent and Trademark Office 
 Browse By Topic",A335,AK335)</f>
        <v>#VALUE!</v>
      </c>
      <c r="AM335" s="4" t="e">
        <f>TRIM(CLEAN(MID(A335,AK335,AL335-AK335)))</f>
        <v>#VALUE!</v>
      </c>
      <c r="AN335" s="4" t="e">
        <f>FIND("Assignee for publication",A335)+LEN("Assignee for publication")</f>
        <v>#VALUE!</v>
      </c>
      <c r="AO335" s="4" t="e">
        <f>FIND("Confirmation #",A335,AN335)</f>
        <v>#VALUE!</v>
      </c>
      <c r="AP335" s="4" t="e">
        <f>MID(A335,AN335,AO335-AN335)</f>
        <v>#VALUE!</v>
      </c>
      <c r="AQ335" s="4" t="e">
        <f>FIND("Inventors",A335)+LEN("Inventors")</f>
        <v>#VALUE!</v>
      </c>
      <c r="AR335" s="4" t="e">
        <f>FIND("Applicants",A335,AQ335)</f>
        <v>#VALUE!</v>
      </c>
      <c r="AS335" s="4" t="e">
        <f>FIND("Show all inventors",A335)</f>
        <v>#VALUE!</v>
      </c>
      <c r="AT335" s="4" t="str">
        <f>IFERROR(MID(A335,AS335,24),"")</f>
        <v/>
      </c>
      <c r="AU335" s="7" t="e">
        <f>CLEAN(TRIM(MID(A335,AQ335,AR335-AQ335)))</f>
        <v>#VALUE!</v>
      </c>
      <c r="BJ335" s="4">
        <f t="shared" si="82"/>
        <v>0</v>
      </c>
      <c r="BK335" s="4" t="str">
        <f t="shared" si="83"/>
        <v/>
      </c>
      <c r="BL335" s="4" t="e">
        <f t="shared" si="84"/>
        <v>#VALUE!</v>
      </c>
      <c r="BM335" s="4" t="e">
        <f t="shared" si="85"/>
        <v>#VALUE!</v>
      </c>
      <c r="BN335" s="7" t="e">
        <f t="shared" si="86"/>
        <v>#VALUE!</v>
      </c>
      <c r="BO335" s="4" t="e">
        <f t="shared" si="87"/>
        <v>#VALUE!</v>
      </c>
      <c r="BP335" s="4" t="e">
        <f t="shared" si="88"/>
        <v>#VALUE!</v>
      </c>
      <c r="BQ335" s="7" t="e">
        <f t="shared" si="89"/>
        <v>#VALUE!</v>
      </c>
    </row>
    <row r="336" spans="1:69" ht="15" customHeight="1" x14ac:dyDescent="0.3">
      <c r="A336" s="5"/>
      <c r="B336" s="5"/>
      <c r="C336" s="5"/>
      <c r="D336" s="5"/>
      <c r="F336" s="6" t="s">
        <v>17</v>
      </c>
      <c r="G336" s="4" t="e">
        <f t="shared" si="90"/>
        <v>#VALUE!</v>
      </c>
      <c r="H336" s="4" t="e">
        <f t="shared" si="91"/>
        <v>#VALUE!</v>
      </c>
      <c r="I336" s="4" t="str">
        <f t="shared" si="80"/>
        <v/>
      </c>
      <c r="J336" s="4" t="e">
        <f>CLEAN(SUBSTITUTE(MID(A336,G336,H336-G336)," ",""))</f>
        <v>#VALUE!</v>
      </c>
      <c r="K336" s="4" t="e">
        <f>FIND("Filing or 371 (c) date",A336)+LEN("Filing or 371 (c) date")</f>
        <v>#VALUE!</v>
      </c>
      <c r="L336" s="4" t="e">
        <f>FIND("Status",A336,K336)</f>
        <v>#VALUE!</v>
      </c>
      <c r="M336" s="4" t="e">
        <f>TRIM(CLEAN(MID(A336,K336,L336-K336)))</f>
        <v>#VALUE!</v>
      </c>
      <c r="N336" s="4" t="e">
        <f>FIND("Patent #",A336)+LEN("Patent #")</f>
        <v>#VALUE!</v>
      </c>
      <c r="O336" s="4" t="e">
        <f>FIND("Filing or 371 (c) date",A336)</f>
        <v>#VALUE!</v>
      </c>
      <c r="P336" s="4" t="e">
        <f>MID(A336,N336,O336-N336)</f>
        <v>#VALUE!</v>
      </c>
      <c r="Q336" s="4" t="e">
        <f t="shared" si="81"/>
        <v>#VALUE!</v>
      </c>
      <c r="R336" s="4" t="e">
        <f>CLEAN(SUBSTITUTE(MID(P336,1,FIND("open",P336)-1)," ",""))</f>
        <v>#VALUE!</v>
      </c>
      <c r="S336" s="4" t="e">
        <f>FIND("open_in_new",P336)+LEN("open_in_new")</f>
        <v>#VALUE!</v>
      </c>
      <c r="T336" s="4" t="e">
        <f>FIND("-",P336,S336)</f>
        <v>#VALUE!</v>
      </c>
      <c r="U336" s="4" t="e">
        <f>CLEAN(SUBSTITUTE(MID(P336,S336,T336-S336)," ",""))</f>
        <v>#VALUE!</v>
      </c>
      <c r="V336" s="4" t="e">
        <f>RIGHT(CLEAN(SUBSTITUTE(P336," ","")),10)</f>
        <v>#VALUE!</v>
      </c>
      <c r="W336" s="4" t="e">
        <f>FIND("Status",A336,K336)+LEN("Status")</f>
        <v>#VALUE!</v>
      </c>
      <c r="X336" s="4" t="e">
        <f>FIND("Application Data 
Documents &amp; Transactions",A336)</f>
        <v>#VALUE!</v>
      </c>
      <c r="Y336" s="4" t="e">
        <f>MID(A336,W336,(X336-11)-W336)</f>
        <v>#VALUE!</v>
      </c>
      <c r="Z336" s="4" t="e">
        <f t="shared" si="78"/>
        <v>#VALUE!</v>
      </c>
      <c r="AA336" s="4" t="e">
        <f>FIND("Earliest publication #",A336)+LEN("Earliest publication #
")</f>
        <v>#VALUE!</v>
      </c>
      <c r="AB336" s="4" t="e">
        <f>FIND("Earliest publication date",A336,AA336)</f>
        <v>#VALUE!</v>
      </c>
      <c r="AC336" s="4" t="e">
        <f>CLEAN(TRIM(MID(A336,AA336,AB336-AA336)))</f>
        <v>#VALUE!</v>
      </c>
      <c r="AD336" s="4" t="e">
        <f t="shared" si="79"/>
        <v>#VALUE!</v>
      </c>
      <c r="AE336" s="4" t="e">
        <f>FIND("Earliest publication date",A336,AA336)+LEN("Earliest publication date")</f>
        <v>#VALUE!</v>
      </c>
      <c r="AF336" s="4" t="e">
        <f>FIND("Assignee for publication",A336)</f>
        <v>#VALUE!</v>
      </c>
      <c r="AG336" s="4" t="e">
        <f>CLEAN(SUBSTITUTE(MID(A336,AE336,AF336-AE336)," ",""))</f>
        <v>#VALUE!</v>
      </c>
      <c r="AH336" s="4" t="e">
        <f>FIND("Entity status",A336)+LEN("Entity status")</f>
        <v>#VALUE!</v>
      </c>
      <c r="AI336" s="4" t="e">
        <f>FIND("Earliest publication #",A336,AH336)</f>
        <v>#VALUE!</v>
      </c>
      <c r="AJ336" s="4" t="e">
        <f>CLEAN(TRIM(MID(A336,AH336,AI336-AH336)))</f>
        <v>#VALUE!</v>
      </c>
      <c r="AK336" s="4" t="e">
        <f>FIND("Applicants",A336)+LEN("Applicants")</f>
        <v>#VALUE!</v>
      </c>
      <c r="AL336" s="4" t="e">
        <f>FIND("United States Patent and Trademark Office 
United States Patent and Trademark Office 
 Browse By Topic",A336,AK336)</f>
        <v>#VALUE!</v>
      </c>
      <c r="AM336" s="4" t="e">
        <f>TRIM(CLEAN(MID(A336,AK336,AL336-AK336)))</f>
        <v>#VALUE!</v>
      </c>
      <c r="AN336" s="4" t="e">
        <f>FIND("Assignee for publication",A336)+LEN("Assignee for publication")</f>
        <v>#VALUE!</v>
      </c>
      <c r="AO336" s="4" t="e">
        <f>FIND("Confirmation #",A336,AN336)</f>
        <v>#VALUE!</v>
      </c>
      <c r="AP336" s="4" t="e">
        <f>MID(A336,AN336,AO336-AN336)</f>
        <v>#VALUE!</v>
      </c>
      <c r="AQ336" s="4" t="e">
        <f>FIND("Inventors",A336)+LEN("Inventors")</f>
        <v>#VALUE!</v>
      </c>
      <c r="AR336" s="4" t="e">
        <f>FIND("Applicants",A336,AQ336)</f>
        <v>#VALUE!</v>
      </c>
      <c r="AS336" s="4" t="e">
        <f>FIND("Show all inventors",A336)</f>
        <v>#VALUE!</v>
      </c>
      <c r="AT336" s="4" t="str">
        <f>IFERROR(MID(A336,AS336,24),"")</f>
        <v/>
      </c>
      <c r="AU336" s="7" t="e">
        <f>CLEAN(TRIM(MID(A336,AQ336,AR336-AQ336)))</f>
        <v>#VALUE!</v>
      </c>
      <c r="BJ336" s="4">
        <f t="shared" si="82"/>
        <v>0</v>
      </c>
      <c r="BK336" s="4" t="str">
        <f t="shared" si="83"/>
        <v/>
      </c>
      <c r="BL336" s="4" t="e">
        <f t="shared" si="84"/>
        <v>#VALUE!</v>
      </c>
      <c r="BM336" s="4" t="e">
        <f t="shared" si="85"/>
        <v>#VALUE!</v>
      </c>
      <c r="BN336" s="7" t="e">
        <f t="shared" si="86"/>
        <v>#VALUE!</v>
      </c>
      <c r="BO336" s="4" t="e">
        <f t="shared" si="87"/>
        <v>#VALUE!</v>
      </c>
      <c r="BP336" s="4" t="e">
        <f t="shared" si="88"/>
        <v>#VALUE!</v>
      </c>
      <c r="BQ336" s="7" t="e">
        <f t="shared" si="89"/>
        <v>#VALUE!</v>
      </c>
    </row>
    <row r="337" spans="1:69" ht="15" customHeight="1" x14ac:dyDescent="0.3">
      <c r="A337" s="5"/>
      <c r="B337" s="5"/>
      <c r="C337" s="5"/>
      <c r="D337" s="5"/>
      <c r="F337" s="6" t="s">
        <v>17</v>
      </c>
      <c r="G337" s="4" t="e">
        <f t="shared" si="90"/>
        <v>#VALUE!</v>
      </c>
      <c r="H337" s="4" t="e">
        <f t="shared" si="91"/>
        <v>#VALUE!</v>
      </c>
      <c r="I337" s="4" t="str">
        <f t="shared" si="80"/>
        <v/>
      </c>
      <c r="J337" s="4" t="e">
        <f>CLEAN(SUBSTITUTE(MID(A337,G337,H337-G337)," ",""))</f>
        <v>#VALUE!</v>
      </c>
      <c r="K337" s="4" t="e">
        <f>FIND("Filing or 371 (c) date",A337)+LEN("Filing or 371 (c) date")</f>
        <v>#VALUE!</v>
      </c>
      <c r="L337" s="4" t="e">
        <f>FIND("Status",A337,K337)</f>
        <v>#VALUE!</v>
      </c>
      <c r="M337" s="4" t="e">
        <f>TRIM(CLEAN(MID(A337,K337,L337-K337)))</f>
        <v>#VALUE!</v>
      </c>
      <c r="N337" s="4" t="e">
        <f>FIND("Patent #",A337)+LEN("Patent #")</f>
        <v>#VALUE!</v>
      </c>
      <c r="O337" s="4" t="e">
        <f>FIND("Filing or 371 (c) date",A337)</f>
        <v>#VALUE!</v>
      </c>
      <c r="P337" s="4" t="e">
        <f>MID(A337,N337,O337-N337)</f>
        <v>#VALUE!</v>
      </c>
      <c r="Q337" s="4" t="e">
        <f t="shared" si="81"/>
        <v>#VALUE!</v>
      </c>
      <c r="R337" s="4" t="e">
        <f>CLEAN(SUBSTITUTE(MID(P337,1,FIND("open",P337)-1)," ",""))</f>
        <v>#VALUE!</v>
      </c>
      <c r="S337" s="4" t="e">
        <f>FIND("open_in_new",P337)+LEN("open_in_new")</f>
        <v>#VALUE!</v>
      </c>
      <c r="T337" s="4" t="e">
        <f>FIND("-",P337,S337)</f>
        <v>#VALUE!</v>
      </c>
      <c r="U337" s="4" t="e">
        <f>CLEAN(SUBSTITUTE(MID(P337,S337,T337-S337)," ",""))</f>
        <v>#VALUE!</v>
      </c>
      <c r="V337" s="4" t="e">
        <f>RIGHT(CLEAN(SUBSTITUTE(P337," ","")),10)</f>
        <v>#VALUE!</v>
      </c>
      <c r="W337" s="4" t="e">
        <f>FIND("Status",A337,K337)+LEN("Status")</f>
        <v>#VALUE!</v>
      </c>
      <c r="X337" s="4" t="e">
        <f>FIND("Application Data 
Documents &amp; Transactions",A337)</f>
        <v>#VALUE!</v>
      </c>
      <c r="Y337" s="4" t="e">
        <f>MID(A337,W337,(X337-11)-W337)</f>
        <v>#VALUE!</v>
      </c>
      <c r="Z337" s="4" t="e">
        <f t="shared" si="78"/>
        <v>#VALUE!</v>
      </c>
      <c r="AA337" s="4" t="e">
        <f>FIND("Earliest publication #",A337)+LEN("Earliest publication #
")</f>
        <v>#VALUE!</v>
      </c>
      <c r="AB337" s="4" t="e">
        <f>FIND("Earliest publication date",A337,AA337)</f>
        <v>#VALUE!</v>
      </c>
      <c r="AC337" s="4" t="e">
        <f>CLEAN(TRIM(MID(A337,AA337,AB337-AA337)))</f>
        <v>#VALUE!</v>
      </c>
      <c r="AD337" s="4" t="e">
        <f t="shared" si="79"/>
        <v>#VALUE!</v>
      </c>
      <c r="AE337" s="4" t="e">
        <f>FIND("Earliest publication date",A337,AA337)+LEN("Earliest publication date")</f>
        <v>#VALUE!</v>
      </c>
      <c r="AF337" s="4" t="e">
        <f>FIND("Assignee for publication",A337)</f>
        <v>#VALUE!</v>
      </c>
      <c r="AG337" s="4" t="e">
        <f>CLEAN(SUBSTITUTE(MID(A337,AE337,AF337-AE337)," ",""))</f>
        <v>#VALUE!</v>
      </c>
      <c r="AH337" s="4" t="e">
        <f>FIND("Entity status",A337)+LEN("Entity status")</f>
        <v>#VALUE!</v>
      </c>
      <c r="AI337" s="4" t="e">
        <f>FIND("Earliest publication #",A337,AH337)</f>
        <v>#VALUE!</v>
      </c>
      <c r="AJ337" s="4" t="e">
        <f>CLEAN(TRIM(MID(A337,AH337,AI337-AH337)))</f>
        <v>#VALUE!</v>
      </c>
      <c r="AK337" s="4" t="e">
        <f>FIND("Applicants",A337)+LEN("Applicants")</f>
        <v>#VALUE!</v>
      </c>
      <c r="AL337" s="4" t="e">
        <f>FIND("United States Patent and Trademark Office 
United States Patent and Trademark Office 
 Browse By Topic",A337,AK337)</f>
        <v>#VALUE!</v>
      </c>
      <c r="AM337" s="4" t="e">
        <f>TRIM(CLEAN(MID(A337,AK337,AL337-AK337)))</f>
        <v>#VALUE!</v>
      </c>
      <c r="AN337" s="4" t="e">
        <f>FIND("Assignee for publication",A337)+LEN("Assignee for publication")</f>
        <v>#VALUE!</v>
      </c>
      <c r="AO337" s="4" t="e">
        <f>FIND("Confirmation #",A337,AN337)</f>
        <v>#VALUE!</v>
      </c>
      <c r="AP337" s="4" t="e">
        <f>MID(A337,AN337,AO337-AN337)</f>
        <v>#VALUE!</v>
      </c>
      <c r="AQ337" s="4" t="e">
        <f>FIND("Inventors",A337)+LEN("Inventors")</f>
        <v>#VALUE!</v>
      </c>
      <c r="AR337" s="4" t="e">
        <f>FIND("Applicants",A337,AQ337)</f>
        <v>#VALUE!</v>
      </c>
      <c r="AS337" s="4" t="e">
        <f>FIND("Show all inventors",A337)</f>
        <v>#VALUE!</v>
      </c>
      <c r="AT337" s="4" t="str">
        <f>IFERROR(MID(A337,AS337,24),"")</f>
        <v/>
      </c>
      <c r="AU337" s="7" t="e">
        <f>CLEAN(TRIM(MID(A337,AQ337,AR337-AQ337)))</f>
        <v>#VALUE!</v>
      </c>
      <c r="BJ337" s="4">
        <f t="shared" si="82"/>
        <v>0</v>
      </c>
      <c r="BK337" s="4" t="str">
        <f t="shared" si="83"/>
        <v/>
      </c>
      <c r="BL337" s="4" t="e">
        <f t="shared" si="84"/>
        <v>#VALUE!</v>
      </c>
      <c r="BM337" s="4" t="e">
        <f t="shared" si="85"/>
        <v>#VALUE!</v>
      </c>
      <c r="BN337" s="7" t="e">
        <f t="shared" si="86"/>
        <v>#VALUE!</v>
      </c>
      <c r="BO337" s="4" t="e">
        <f t="shared" si="87"/>
        <v>#VALUE!</v>
      </c>
      <c r="BP337" s="4" t="e">
        <f t="shared" si="88"/>
        <v>#VALUE!</v>
      </c>
      <c r="BQ337" s="7" t="e">
        <f t="shared" si="89"/>
        <v>#VALUE!</v>
      </c>
    </row>
    <row r="338" spans="1:69" ht="15" customHeight="1" x14ac:dyDescent="0.3">
      <c r="A338" s="5"/>
      <c r="B338" s="5"/>
      <c r="C338" s="5"/>
      <c r="D338" s="5"/>
      <c r="F338" s="6" t="s">
        <v>17</v>
      </c>
      <c r="G338" s="4" t="e">
        <f t="shared" si="90"/>
        <v>#VALUE!</v>
      </c>
      <c r="H338" s="4" t="e">
        <f t="shared" si="91"/>
        <v>#VALUE!</v>
      </c>
      <c r="I338" s="4" t="str">
        <f t="shared" si="80"/>
        <v/>
      </c>
      <c r="J338" s="4" t="e">
        <f>CLEAN(SUBSTITUTE(MID(A338,G338,H338-G338)," ",""))</f>
        <v>#VALUE!</v>
      </c>
      <c r="K338" s="4" t="e">
        <f>FIND("Filing or 371 (c) date",A338)+LEN("Filing or 371 (c) date")</f>
        <v>#VALUE!</v>
      </c>
      <c r="L338" s="4" t="e">
        <f>FIND("Status",A338,K338)</f>
        <v>#VALUE!</v>
      </c>
      <c r="M338" s="4" t="e">
        <f>TRIM(CLEAN(MID(A338,K338,L338-K338)))</f>
        <v>#VALUE!</v>
      </c>
      <c r="N338" s="4" t="e">
        <f>FIND("Patent #",A338)+LEN("Patent #")</f>
        <v>#VALUE!</v>
      </c>
      <c r="O338" s="4" t="e">
        <f>FIND("Filing or 371 (c) date",A338)</f>
        <v>#VALUE!</v>
      </c>
      <c r="P338" s="4" t="e">
        <f>MID(A338,N338,O338-N338)</f>
        <v>#VALUE!</v>
      </c>
      <c r="Q338" s="4" t="e">
        <f t="shared" si="81"/>
        <v>#VALUE!</v>
      </c>
      <c r="R338" s="4" t="e">
        <f>CLEAN(SUBSTITUTE(MID(P338,1,FIND("open",P338)-1)," ",""))</f>
        <v>#VALUE!</v>
      </c>
      <c r="S338" s="4" t="e">
        <f>FIND("open_in_new",P338)+LEN("open_in_new")</f>
        <v>#VALUE!</v>
      </c>
      <c r="T338" s="4" t="e">
        <f>FIND("-",P338,S338)</f>
        <v>#VALUE!</v>
      </c>
      <c r="U338" s="4" t="e">
        <f>CLEAN(SUBSTITUTE(MID(P338,S338,T338-S338)," ",""))</f>
        <v>#VALUE!</v>
      </c>
      <c r="V338" s="4" t="e">
        <f>RIGHT(CLEAN(SUBSTITUTE(P338," ","")),10)</f>
        <v>#VALUE!</v>
      </c>
      <c r="W338" s="4" t="e">
        <f>FIND("Status",A338,K338)+LEN("Status")</f>
        <v>#VALUE!</v>
      </c>
      <c r="X338" s="4" t="e">
        <f>FIND("Application Data 
Documents &amp; Transactions",A338)</f>
        <v>#VALUE!</v>
      </c>
      <c r="Y338" s="4" t="e">
        <f>MID(A338,W338,(X338-11)-W338)</f>
        <v>#VALUE!</v>
      </c>
      <c r="Z338" s="4" t="e">
        <f t="shared" si="78"/>
        <v>#VALUE!</v>
      </c>
      <c r="AA338" s="4" t="e">
        <f>FIND("Earliest publication #",A338)+LEN("Earliest publication #
")</f>
        <v>#VALUE!</v>
      </c>
      <c r="AB338" s="4" t="e">
        <f>FIND("Earliest publication date",A338,AA338)</f>
        <v>#VALUE!</v>
      </c>
      <c r="AC338" s="4" t="e">
        <f>CLEAN(TRIM(MID(A338,AA338,AB338-AA338)))</f>
        <v>#VALUE!</v>
      </c>
      <c r="AD338" s="4" t="e">
        <f t="shared" si="79"/>
        <v>#VALUE!</v>
      </c>
      <c r="AE338" s="4" t="e">
        <f>FIND("Earliest publication date",A338,AA338)+LEN("Earliest publication date")</f>
        <v>#VALUE!</v>
      </c>
      <c r="AF338" s="4" t="e">
        <f>FIND("Assignee for publication",A338)</f>
        <v>#VALUE!</v>
      </c>
      <c r="AG338" s="4" t="e">
        <f>CLEAN(SUBSTITUTE(MID(A338,AE338,AF338-AE338)," ",""))</f>
        <v>#VALUE!</v>
      </c>
      <c r="AH338" s="4" t="e">
        <f>FIND("Entity status",A338)+LEN("Entity status")</f>
        <v>#VALUE!</v>
      </c>
      <c r="AI338" s="4" t="e">
        <f>FIND("Earliest publication #",A338,AH338)</f>
        <v>#VALUE!</v>
      </c>
      <c r="AJ338" s="4" t="e">
        <f>CLEAN(TRIM(MID(A338,AH338,AI338-AH338)))</f>
        <v>#VALUE!</v>
      </c>
      <c r="AK338" s="4" t="e">
        <f>FIND("Applicants",A338)+LEN("Applicants")</f>
        <v>#VALUE!</v>
      </c>
      <c r="AL338" s="4" t="e">
        <f>FIND("United States Patent and Trademark Office 
United States Patent and Trademark Office 
 Browse By Topic",A338,AK338)</f>
        <v>#VALUE!</v>
      </c>
      <c r="AM338" s="4" t="e">
        <f>TRIM(CLEAN(MID(A338,AK338,AL338-AK338)))</f>
        <v>#VALUE!</v>
      </c>
      <c r="AN338" s="4" t="e">
        <f>FIND("Assignee for publication",A338)+LEN("Assignee for publication")</f>
        <v>#VALUE!</v>
      </c>
      <c r="AO338" s="4" t="e">
        <f>FIND("Confirmation #",A338,AN338)</f>
        <v>#VALUE!</v>
      </c>
      <c r="AP338" s="4" t="e">
        <f>MID(A338,AN338,AO338-AN338)</f>
        <v>#VALUE!</v>
      </c>
      <c r="AQ338" s="4" t="e">
        <f>FIND("Inventors",A338)+LEN("Inventors")</f>
        <v>#VALUE!</v>
      </c>
      <c r="AR338" s="4" t="e">
        <f>FIND("Applicants",A338,AQ338)</f>
        <v>#VALUE!</v>
      </c>
      <c r="AS338" s="4" t="e">
        <f>FIND("Show all inventors",A338)</f>
        <v>#VALUE!</v>
      </c>
      <c r="AT338" s="4" t="str">
        <f>IFERROR(MID(A338,AS338,24),"")</f>
        <v/>
      </c>
      <c r="AU338" s="7" t="e">
        <f>CLEAN(TRIM(MID(A338,AQ338,AR338-AQ338)))</f>
        <v>#VALUE!</v>
      </c>
      <c r="BJ338" s="4">
        <f t="shared" si="82"/>
        <v>0</v>
      </c>
      <c r="BK338" s="4" t="str">
        <f t="shared" si="83"/>
        <v/>
      </c>
      <c r="BL338" s="4" t="e">
        <f t="shared" si="84"/>
        <v>#VALUE!</v>
      </c>
      <c r="BM338" s="4" t="e">
        <f t="shared" si="85"/>
        <v>#VALUE!</v>
      </c>
      <c r="BN338" s="7" t="e">
        <f t="shared" si="86"/>
        <v>#VALUE!</v>
      </c>
      <c r="BO338" s="4" t="e">
        <f t="shared" si="87"/>
        <v>#VALUE!</v>
      </c>
      <c r="BP338" s="4" t="e">
        <f t="shared" si="88"/>
        <v>#VALUE!</v>
      </c>
      <c r="BQ338" s="7" t="e">
        <f t="shared" si="89"/>
        <v>#VALUE!</v>
      </c>
    </row>
    <row r="339" spans="1:69" ht="15" customHeight="1" x14ac:dyDescent="0.3">
      <c r="A339" s="5"/>
      <c r="B339" s="5"/>
      <c r="C339" s="5"/>
      <c r="D339" s="5"/>
      <c r="F339" s="6" t="s">
        <v>17</v>
      </c>
      <c r="G339" s="4" t="e">
        <f t="shared" si="90"/>
        <v>#VALUE!</v>
      </c>
      <c r="H339" s="4" t="e">
        <f t="shared" si="91"/>
        <v>#VALUE!</v>
      </c>
      <c r="I339" s="4" t="str">
        <f t="shared" si="80"/>
        <v/>
      </c>
      <c r="J339" s="4" t="e">
        <f>CLEAN(SUBSTITUTE(MID(A339,G339,H339-G339)," ",""))</f>
        <v>#VALUE!</v>
      </c>
      <c r="K339" s="4" t="e">
        <f>FIND("Filing or 371 (c) date",A339)+LEN("Filing or 371 (c) date")</f>
        <v>#VALUE!</v>
      </c>
      <c r="L339" s="4" t="e">
        <f>FIND("Status",A339,K339)</f>
        <v>#VALUE!</v>
      </c>
      <c r="M339" s="4" t="e">
        <f>TRIM(CLEAN(MID(A339,K339,L339-K339)))</f>
        <v>#VALUE!</v>
      </c>
      <c r="N339" s="4" t="e">
        <f>FIND("Patent #",A339)+LEN("Patent #")</f>
        <v>#VALUE!</v>
      </c>
      <c r="O339" s="4" t="e">
        <f>FIND("Filing or 371 (c) date",A339)</f>
        <v>#VALUE!</v>
      </c>
      <c r="P339" s="4" t="e">
        <f>MID(A339,N339,O339-N339)</f>
        <v>#VALUE!</v>
      </c>
      <c r="Q339" s="4" t="e">
        <f t="shared" si="81"/>
        <v>#VALUE!</v>
      </c>
      <c r="R339" s="4" t="e">
        <f>CLEAN(SUBSTITUTE(MID(P339,1,FIND("open",P339)-1)," ",""))</f>
        <v>#VALUE!</v>
      </c>
      <c r="S339" s="4" t="e">
        <f>FIND("open_in_new",P339)+LEN("open_in_new")</f>
        <v>#VALUE!</v>
      </c>
      <c r="T339" s="4" t="e">
        <f>FIND("-",P339,S339)</f>
        <v>#VALUE!</v>
      </c>
      <c r="U339" s="4" t="e">
        <f>CLEAN(SUBSTITUTE(MID(P339,S339,T339-S339)," ",""))</f>
        <v>#VALUE!</v>
      </c>
      <c r="V339" s="4" t="e">
        <f>RIGHT(CLEAN(SUBSTITUTE(P339," ","")),10)</f>
        <v>#VALUE!</v>
      </c>
      <c r="W339" s="4" t="e">
        <f>FIND("Status",A339,K339)+LEN("Status")</f>
        <v>#VALUE!</v>
      </c>
      <c r="X339" s="4" t="e">
        <f>FIND("Application Data 
Documents &amp; Transactions",A339)</f>
        <v>#VALUE!</v>
      </c>
      <c r="Y339" s="4" t="e">
        <f>MID(A339,W339,(X339-11)-W339)</f>
        <v>#VALUE!</v>
      </c>
      <c r="Z339" s="4" t="e">
        <f t="shared" si="78"/>
        <v>#VALUE!</v>
      </c>
      <c r="AA339" s="4" t="e">
        <f>FIND("Earliest publication #",A339)+LEN("Earliest publication #
")</f>
        <v>#VALUE!</v>
      </c>
      <c r="AB339" s="4" t="e">
        <f>FIND("Earliest publication date",A339,AA339)</f>
        <v>#VALUE!</v>
      </c>
      <c r="AC339" s="4" t="e">
        <f>CLEAN(TRIM(MID(A339,AA339,AB339-AA339)))</f>
        <v>#VALUE!</v>
      </c>
      <c r="AD339" s="4" t="e">
        <f t="shared" si="79"/>
        <v>#VALUE!</v>
      </c>
      <c r="AE339" s="4" t="e">
        <f>FIND("Earliest publication date",A339,AA339)+LEN("Earliest publication date")</f>
        <v>#VALUE!</v>
      </c>
      <c r="AF339" s="4" t="e">
        <f>FIND("Assignee for publication",A339)</f>
        <v>#VALUE!</v>
      </c>
      <c r="AG339" s="4" t="e">
        <f>CLEAN(SUBSTITUTE(MID(A339,AE339,AF339-AE339)," ",""))</f>
        <v>#VALUE!</v>
      </c>
      <c r="AH339" s="4" t="e">
        <f>FIND("Entity status",A339)+LEN("Entity status")</f>
        <v>#VALUE!</v>
      </c>
      <c r="AI339" s="4" t="e">
        <f>FIND("Earliest publication #",A339,AH339)</f>
        <v>#VALUE!</v>
      </c>
      <c r="AJ339" s="4" t="e">
        <f>CLEAN(TRIM(MID(A339,AH339,AI339-AH339)))</f>
        <v>#VALUE!</v>
      </c>
      <c r="AK339" s="4" t="e">
        <f>FIND("Applicants",A339)+LEN("Applicants")</f>
        <v>#VALUE!</v>
      </c>
      <c r="AL339" s="4" t="e">
        <f>FIND("United States Patent and Trademark Office 
United States Patent and Trademark Office 
 Browse By Topic",A339,AK339)</f>
        <v>#VALUE!</v>
      </c>
      <c r="AM339" s="4" t="e">
        <f>TRIM(CLEAN(MID(A339,AK339,AL339-AK339)))</f>
        <v>#VALUE!</v>
      </c>
      <c r="AN339" s="4" t="e">
        <f>FIND("Assignee for publication",A339)+LEN("Assignee for publication")</f>
        <v>#VALUE!</v>
      </c>
      <c r="AO339" s="4" t="e">
        <f>FIND("Confirmation #",A339,AN339)</f>
        <v>#VALUE!</v>
      </c>
      <c r="AP339" s="4" t="e">
        <f>MID(A339,AN339,AO339-AN339)</f>
        <v>#VALUE!</v>
      </c>
      <c r="AQ339" s="4" t="e">
        <f>FIND("Inventors",A339)+LEN("Inventors")</f>
        <v>#VALUE!</v>
      </c>
      <c r="AR339" s="4" t="e">
        <f>FIND("Applicants",A339,AQ339)</f>
        <v>#VALUE!</v>
      </c>
      <c r="AS339" s="4" t="e">
        <f>FIND("Show all inventors",A339)</f>
        <v>#VALUE!</v>
      </c>
      <c r="AT339" s="4" t="str">
        <f>IFERROR(MID(A339,AS339,24),"")</f>
        <v/>
      </c>
      <c r="AU339" s="7" t="e">
        <f>CLEAN(TRIM(MID(A339,AQ339,AR339-AQ339)))</f>
        <v>#VALUE!</v>
      </c>
      <c r="BJ339" s="4">
        <f t="shared" si="82"/>
        <v>0</v>
      </c>
      <c r="BK339" s="4" t="str">
        <f t="shared" si="83"/>
        <v/>
      </c>
      <c r="BL339" s="4" t="e">
        <f t="shared" si="84"/>
        <v>#VALUE!</v>
      </c>
      <c r="BM339" s="4" t="e">
        <f t="shared" si="85"/>
        <v>#VALUE!</v>
      </c>
      <c r="BN339" s="7" t="e">
        <f t="shared" si="86"/>
        <v>#VALUE!</v>
      </c>
      <c r="BO339" s="4" t="e">
        <f t="shared" si="87"/>
        <v>#VALUE!</v>
      </c>
      <c r="BP339" s="4" t="e">
        <f t="shared" si="88"/>
        <v>#VALUE!</v>
      </c>
      <c r="BQ339" s="7" t="e">
        <f t="shared" si="89"/>
        <v>#VALUE!</v>
      </c>
    </row>
    <row r="340" spans="1:69" ht="15" customHeight="1" x14ac:dyDescent="0.3">
      <c r="A340" s="5"/>
      <c r="B340" s="5"/>
      <c r="C340" s="5"/>
      <c r="D340" s="5"/>
      <c r="F340" s="6" t="s">
        <v>17</v>
      </c>
      <c r="G340" s="4" t="e">
        <f t="shared" si="90"/>
        <v>#VALUE!</v>
      </c>
      <c r="H340" s="4" t="e">
        <f t="shared" si="91"/>
        <v>#VALUE!</v>
      </c>
      <c r="I340" s="4" t="str">
        <f t="shared" si="80"/>
        <v/>
      </c>
      <c r="J340" s="4" t="e">
        <f>CLEAN(SUBSTITUTE(MID(A340,G340,H340-G340)," ",""))</f>
        <v>#VALUE!</v>
      </c>
      <c r="K340" s="4" t="e">
        <f>FIND("Filing or 371 (c) date",A340)+LEN("Filing or 371 (c) date")</f>
        <v>#VALUE!</v>
      </c>
      <c r="L340" s="4" t="e">
        <f>FIND("Status",A340,K340)</f>
        <v>#VALUE!</v>
      </c>
      <c r="M340" s="4" t="e">
        <f>TRIM(CLEAN(MID(A340,K340,L340-K340)))</f>
        <v>#VALUE!</v>
      </c>
      <c r="N340" s="4" t="e">
        <f>FIND("Patent #",A340)+LEN("Patent #")</f>
        <v>#VALUE!</v>
      </c>
      <c r="O340" s="4" t="e">
        <f>FIND("Filing or 371 (c) date",A340)</f>
        <v>#VALUE!</v>
      </c>
      <c r="P340" s="4" t="e">
        <f>MID(A340,N340,O340-N340)</f>
        <v>#VALUE!</v>
      </c>
      <c r="Q340" s="4" t="e">
        <f t="shared" si="81"/>
        <v>#VALUE!</v>
      </c>
      <c r="R340" s="4" t="e">
        <f>CLEAN(SUBSTITUTE(MID(P340,1,FIND("open",P340)-1)," ",""))</f>
        <v>#VALUE!</v>
      </c>
      <c r="S340" s="4" t="e">
        <f>FIND("open_in_new",P340)+LEN("open_in_new")</f>
        <v>#VALUE!</v>
      </c>
      <c r="T340" s="4" t="e">
        <f>FIND("-",P340,S340)</f>
        <v>#VALUE!</v>
      </c>
      <c r="U340" s="4" t="e">
        <f>CLEAN(SUBSTITUTE(MID(P340,S340,T340-S340)," ",""))</f>
        <v>#VALUE!</v>
      </c>
      <c r="V340" s="4" t="e">
        <f>RIGHT(CLEAN(SUBSTITUTE(P340," ","")),10)</f>
        <v>#VALUE!</v>
      </c>
      <c r="W340" s="4" t="e">
        <f>FIND("Status",A340,K340)+LEN("Status")</f>
        <v>#VALUE!</v>
      </c>
      <c r="X340" s="4" t="e">
        <f>FIND("Application Data 
Documents &amp; Transactions",A340)</f>
        <v>#VALUE!</v>
      </c>
      <c r="Y340" s="4" t="e">
        <f>MID(A340,W340,(X340-11)-W340)</f>
        <v>#VALUE!</v>
      </c>
      <c r="Z340" s="4" t="e">
        <f t="shared" si="78"/>
        <v>#VALUE!</v>
      </c>
      <c r="AA340" s="4" t="e">
        <f>FIND("Earliest publication #",A340)+LEN("Earliest publication #
")</f>
        <v>#VALUE!</v>
      </c>
      <c r="AB340" s="4" t="e">
        <f>FIND("Earliest publication date",A340,AA340)</f>
        <v>#VALUE!</v>
      </c>
      <c r="AC340" s="4" t="e">
        <f>CLEAN(TRIM(MID(A340,AA340,AB340-AA340)))</f>
        <v>#VALUE!</v>
      </c>
      <c r="AD340" s="4" t="e">
        <f t="shared" si="79"/>
        <v>#VALUE!</v>
      </c>
      <c r="AE340" s="4" t="e">
        <f>FIND("Earliest publication date",A340,AA340)+LEN("Earliest publication date")</f>
        <v>#VALUE!</v>
      </c>
      <c r="AF340" s="4" t="e">
        <f>FIND("Assignee for publication",A340)</f>
        <v>#VALUE!</v>
      </c>
      <c r="AG340" s="4" t="e">
        <f>CLEAN(SUBSTITUTE(MID(A340,AE340,AF340-AE340)," ",""))</f>
        <v>#VALUE!</v>
      </c>
      <c r="AH340" s="4" t="e">
        <f>FIND("Entity status",A340)+LEN("Entity status")</f>
        <v>#VALUE!</v>
      </c>
      <c r="AI340" s="4" t="e">
        <f>FIND("Earliest publication #",A340,AH340)</f>
        <v>#VALUE!</v>
      </c>
      <c r="AJ340" s="4" t="e">
        <f>CLEAN(TRIM(MID(A340,AH340,AI340-AH340)))</f>
        <v>#VALUE!</v>
      </c>
      <c r="AK340" s="4" t="e">
        <f>FIND("Applicants",A340)+LEN("Applicants")</f>
        <v>#VALUE!</v>
      </c>
      <c r="AL340" s="4" t="e">
        <f>FIND("United States Patent and Trademark Office 
United States Patent and Trademark Office 
 Browse By Topic",A340,AK340)</f>
        <v>#VALUE!</v>
      </c>
      <c r="AM340" s="4" t="e">
        <f>TRIM(CLEAN(MID(A340,AK340,AL340-AK340)))</f>
        <v>#VALUE!</v>
      </c>
      <c r="AN340" s="4" t="e">
        <f>FIND("Assignee for publication",A340)+LEN("Assignee for publication")</f>
        <v>#VALUE!</v>
      </c>
      <c r="AO340" s="4" t="e">
        <f>FIND("Confirmation #",A340,AN340)</f>
        <v>#VALUE!</v>
      </c>
      <c r="AP340" s="4" t="e">
        <f>MID(A340,AN340,AO340-AN340)</f>
        <v>#VALUE!</v>
      </c>
      <c r="AQ340" s="4" t="e">
        <f>FIND("Inventors",A340)+LEN("Inventors")</f>
        <v>#VALUE!</v>
      </c>
      <c r="AR340" s="4" t="e">
        <f>FIND("Applicants",A340,AQ340)</f>
        <v>#VALUE!</v>
      </c>
      <c r="AS340" s="4" t="e">
        <f>FIND("Show all inventors",A340)</f>
        <v>#VALUE!</v>
      </c>
      <c r="AT340" s="4" t="str">
        <f>IFERROR(MID(A340,AS340,24),"")</f>
        <v/>
      </c>
      <c r="AU340" s="7" t="e">
        <f>CLEAN(TRIM(MID(A340,AQ340,AR340-AQ340)))</f>
        <v>#VALUE!</v>
      </c>
      <c r="BJ340" s="4">
        <f t="shared" si="82"/>
        <v>0</v>
      </c>
      <c r="BK340" s="4" t="str">
        <f t="shared" si="83"/>
        <v/>
      </c>
      <c r="BL340" s="4" t="e">
        <f t="shared" si="84"/>
        <v>#VALUE!</v>
      </c>
      <c r="BM340" s="4" t="e">
        <f t="shared" si="85"/>
        <v>#VALUE!</v>
      </c>
      <c r="BN340" s="7" t="e">
        <f t="shared" si="86"/>
        <v>#VALUE!</v>
      </c>
      <c r="BO340" s="4" t="e">
        <f t="shared" si="87"/>
        <v>#VALUE!</v>
      </c>
      <c r="BP340" s="4" t="e">
        <f t="shared" si="88"/>
        <v>#VALUE!</v>
      </c>
      <c r="BQ340" s="7" t="e">
        <f t="shared" si="89"/>
        <v>#VALUE!</v>
      </c>
    </row>
    <row r="341" spans="1:69" ht="15" customHeight="1" x14ac:dyDescent="0.3">
      <c r="A341" s="5"/>
      <c r="B341" s="5"/>
      <c r="C341" s="5"/>
      <c r="D341" s="5"/>
      <c r="F341" s="6" t="s">
        <v>17</v>
      </c>
      <c r="G341" s="4" t="e">
        <f t="shared" si="90"/>
        <v>#VALUE!</v>
      </c>
      <c r="H341" s="4" t="e">
        <f t="shared" si="91"/>
        <v>#VALUE!</v>
      </c>
      <c r="I341" s="4" t="str">
        <f t="shared" si="80"/>
        <v/>
      </c>
      <c r="J341" s="4" t="e">
        <f>CLEAN(SUBSTITUTE(MID(A341,G341,H341-G341)," ",""))</f>
        <v>#VALUE!</v>
      </c>
      <c r="K341" s="4" t="e">
        <f>FIND("Filing or 371 (c) date",A341)+LEN("Filing or 371 (c) date")</f>
        <v>#VALUE!</v>
      </c>
      <c r="L341" s="4" t="e">
        <f>FIND("Status",A341,K341)</f>
        <v>#VALUE!</v>
      </c>
      <c r="M341" s="4" t="e">
        <f>TRIM(CLEAN(MID(A341,K341,L341-K341)))</f>
        <v>#VALUE!</v>
      </c>
      <c r="N341" s="4" t="e">
        <f>FIND("Patent #",A341)+LEN("Patent #")</f>
        <v>#VALUE!</v>
      </c>
      <c r="O341" s="4" t="e">
        <f>FIND("Filing or 371 (c) date",A341)</f>
        <v>#VALUE!</v>
      </c>
      <c r="P341" s="4" t="e">
        <f>MID(A341,N341,O341-N341)</f>
        <v>#VALUE!</v>
      </c>
      <c r="Q341" s="4" t="e">
        <f t="shared" si="81"/>
        <v>#VALUE!</v>
      </c>
      <c r="R341" s="4" t="e">
        <f>CLEAN(SUBSTITUTE(MID(P341,1,FIND("open",P341)-1)," ",""))</f>
        <v>#VALUE!</v>
      </c>
      <c r="S341" s="4" t="e">
        <f>FIND("open_in_new",P341)+LEN("open_in_new")</f>
        <v>#VALUE!</v>
      </c>
      <c r="T341" s="4" t="e">
        <f>FIND("-",P341,S341)</f>
        <v>#VALUE!</v>
      </c>
      <c r="U341" s="4" t="e">
        <f>CLEAN(SUBSTITUTE(MID(P341,S341,T341-S341)," ",""))</f>
        <v>#VALUE!</v>
      </c>
      <c r="V341" s="4" t="e">
        <f>RIGHT(CLEAN(SUBSTITUTE(P341," ","")),10)</f>
        <v>#VALUE!</v>
      </c>
      <c r="W341" s="4" t="e">
        <f>FIND("Status",A341,K341)+LEN("Status")</f>
        <v>#VALUE!</v>
      </c>
      <c r="X341" s="4" t="e">
        <f>FIND("Application Data 
Documents &amp; Transactions",A341)</f>
        <v>#VALUE!</v>
      </c>
      <c r="Y341" s="4" t="e">
        <f>MID(A341,W341,(X341-11)-W341)</f>
        <v>#VALUE!</v>
      </c>
      <c r="Z341" s="4" t="e">
        <f t="shared" si="78"/>
        <v>#VALUE!</v>
      </c>
      <c r="AA341" s="4" t="e">
        <f>FIND("Earliest publication #",A341)+LEN("Earliest publication #
")</f>
        <v>#VALUE!</v>
      </c>
      <c r="AB341" s="4" t="e">
        <f>FIND("Earliest publication date",A341,AA341)</f>
        <v>#VALUE!</v>
      </c>
      <c r="AC341" s="4" t="e">
        <f>CLEAN(TRIM(MID(A341,AA341,AB341-AA341)))</f>
        <v>#VALUE!</v>
      </c>
      <c r="AD341" s="4" t="e">
        <f t="shared" si="79"/>
        <v>#VALUE!</v>
      </c>
      <c r="AE341" s="4" t="e">
        <f>FIND("Earliest publication date",A341,AA341)+LEN("Earliest publication date")</f>
        <v>#VALUE!</v>
      </c>
      <c r="AF341" s="4" t="e">
        <f>FIND("Assignee for publication",A341)</f>
        <v>#VALUE!</v>
      </c>
      <c r="AG341" s="4" t="e">
        <f>CLEAN(SUBSTITUTE(MID(A341,AE341,AF341-AE341)," ",""))</f>
        <v>#VALUE!</v>
      </c>
      <c r="AH341" s="4" t="e">
        <f>FIND("Entity status",A341)+LEN("Entity status")</f>
        <v>#VALUE!</v>
      </c>
      <c r="AI341" s="4" t="e">
        <f>FIND("Earliest publication #",A341,AH341)</f>
        <v>#VALUE!</v>
      </c>
      <c r="AJ341" s="4" t="e">
        <f>CLEAN(TRIM(MID(A341,AH341,AI341-AH341)))</f>
        <v>#VALUE!</v>
      </c>
      <c r="AK341" s="4" t="e">
        <f>FIND("Applicants",A341)+LEN("Applicants")</f>
        <v>#VALUE!</v>
      </c>
      <c r="AL341" s="4" t="e">
        <f>FIND("United States Patent and Trademark Office 
United States Patent and Trademark Office 
 Browse By Topic",A341,AK341)</f>
        <v>#VALUE!</v>
      </c>
      <c r="AM341" s="4" t="e">
        <f>TRIM(CLEAN(MID(A341,AK341,AL341-AK341)))</f>
        <v>#VALUE!</v>
      </c>
      <c r="AN341" s="4" t="e">
        <f>FIND("Assignee for publication",A341)+LEN("Assignee for publication")</f>
        <v>#VALUE!</v>
      </c>
      <c r="AO341" s="4" t="e">
        <f>FIND("Confirmation #",A341,AN341)</f>
        <v>#VALUE!</v>
      </c>
      <c r="AP341" s="4" t="e">
        <f>MID(A341,AN341,AO341-AN341)</f>
        <v>#VALUE!</v>
      </c>
      <c r="AQ341" s="4" t="e">
        <f>FIND("Inventors",A341)+LEN("Inventors")</f>
        <v>#VALUE!</v>
      </c>
      <c r="AR341" s="4" t="e">
        <f>FIND("Applicants",A341,AQ341)</f>
        <v>#VALUE!</v>
      </c>
      <c r="AS341" s="4" t="e">
        <f>FIND("Show all inventors",A341)</f>
        <v>#VALUE!</v>
      </c>
      <c r="AT341" s="4" t="str">
        <f>IFERROR(MID(A341,AS341,24),"")</f>
        <v/>
      </c>
      <c r="AU341" s="7" t="e">
        <f>CLEAN(TRIM(MID(A341,AQ341,AR341-AQ341)))</f>
        <v>#VALUE!</v>
      </c>
      <c r="BJ341" s="4">
        <f t="shared" si="82"/>
        <v>0</v>
      </c>
      <c r="BK341" s="4" t="str">
        <f t="shared" si="83"/>
        <v/>
      </c>
      <c r="BL341" s="4" t="e">
        <f t="shared" si="84"/>
        <v>#VALUE!</v>
      </c>
      <c r="BM341" s="4" t="e">
        <f t="shared" si="85"/>
        <v>#VALUE!</v>
      </c>
      <c r="BN341" s="7" t="e">
        <f t="shared" si="86"/>
        <v>#VALUE!</v>
      </c>
      <c r="BO341" s="4" t="e">
        <f t="shared" si="87"/>
        <v>#VALUE!</v>
      </c>
      <c r="BP341" s="4" t="e">
        <f t="shared" si="88"/>
        <v>#VALUE!</v>
      </c>
      <c r="BQ341" s="7" t="e">
        <f t="shared" si="89"/>
        <v>#VALUE!</v>
      </c>
    </row>
    <row r="342" spans="1:69" ht="15" customHeight="1" x14ac:dyDescent="0.3">
      <c r="A342" s="5"/>
      <c r="B342" s="5"/>
      <c r="C342" s="5"/>
      <c r="D342" s="5"/>
      <c r="F342" s="6" t="s">
        <v>17</v>
      </c>
      <c r="G342" s="4" t="e">
        <f t="shared" si="90"/>
        <v>#VALUE!</v>
      </c>
      <c r="H342" s="4" t="e">
        <f t="shared" si="91"/>
        <v>#VALUE!</v>
      </c>
      <c r="I342" s="4" t="str">
        <f t="shared" si="80"/>
        <v/>
      </c>
      <c r="J342" s="4" t="e">
        <f>CLEAN(SUBSTITUTE(MID(A342,G342,H342-G342)," ",""))</f>
        <v>#VALUE!</v>
      </c>
      <c r="K342" s="4" t="e">
        <f>FIND("Filing or 371 (c) date",A342)+LEN("Filing or 371 (c) date")</f>
        <v>#VALUE!</v>
      </c>
      <c r="L342" s="4" t="e">
        <f>FIND("Status",A342,K342)</f>
        <v>#VALUE!</v>
      </c>
      <c r="M342" s="4" t="e">
        <f>TRIM(CLEAN(MID(A342,K342,L342-K342)))</f>
        <v>#VALUE!</v>
      </c>
      <c r="N342" s="4" t="e">
        <f>FIND("Patent #",A342)+LEN("Patent #")</f>
        <v>#VALUE!</v>
      </c>
      <c r="O342" s="4" t="e">
        <f>FIND("Filing or 371 (c) date",A342)</f>
        <v>#VALUE!</v>
      </c>
      <c r="P342" s="4" t="e">
        <f>MID(A342,N342,O342-N342)</f>
        <v>#VALUE!</v>
      </c>
      <c r="Q342" s="4" t="e">
        <f t="shared" si="81"/>
        <v>#VALUE!</v>
      </c>
      <c r="R342" s="4" t="e">
        <f>CLEAN(SUBSTITUTE(MID(P342,1,FIND("open",P342)-1)," ",""))</f>
        <v>#VALUE!</v>
      </c>
      <c r="S342" s="4" t="e">
        <f>FIND("open_in_new",P342)+LEN("open_in_new")</f>
        <v>#VALUE!</v>
      </c>
      <c r="T342" s="4" t="e">
        <f>FIND("-",P342,S342)</f>
        <v>#VALUE!</v>
      </c>
      <c r="U342" s="4" t="e">
        <f>CLEAN(SUBSTITUTE(MID(P342,S342,T342-S342)," ",""))</f>
        <v>#VALUE!</v>
      </c>
      <c r="V342" s="4" t="e">
        <f>RIGHT(CLEAN(SUBSTITUTE(P342," ","")),10)</f>
        <v>#VALUE!</v>
      </c>
      <c r="W342" s="4" t="e">
        <f>FIND("Status",A342,K342)+LEN("Status")</f>
        <v>#VALUE!</v>
      </c>
      <c r="X342" s="4" t="e">
        <f>FIND("Application Data 
Documents &amp; Transactions",A342)</f>
        <v>#VALUE!</v>
      </c>
      <c r="Y342" s="4" t="e">
        <f>MID(A342,W342,(X342-11)-W342)</f>
        <v>#VALUE!</v>
      </c>
      <c r="Z342" s="4" t="e">
        <f t="shared" si="78"/>
        <v>#VALUE!</v>
      </c>
      <c r="AA342" s="4" t="e">
        <f>FIND("Earliest publication #",A342)+LEN("Earliest publication #
")</f>
        <v>#VALUE!</v>
      </c>
      <c r="AB342" s="4" t="e">
        <f>FIND("Earliest publication date",A342,AA342)</f>
        <v>#VALUE!</v>
      </c>
      <c r="AC342" s="4" t="e">
        <f>CLEAN(TRIM(MID(A342,AA342,AB342-AA342)))</f>
        <v>#VALUE!</v>
      </c>
      <c r="AD342" s="4" t="e">
        <f t="shared" si="79"/>
        <v>#VALUE!</v>
      </c>
      <c r="AE342" s="4" t="e">
        <f>FIND("Earliest publication date",A342,AA342)+LEN("Earliest publication date")</f>
        <v>#VALUE!</v>
      </c>
      <c r="AF342" s="4" t="e">
        <f>FIND("Assignee for publication",A342)</f>
        <v>#VALUE!</v>
      </c>
      <c r="AG342" s="4" t="e">
        <f>CLEAN(SUBSTITUTE(MID(A342,AE342,AF342-AE342)," ",""))</f>
        <v>#VALUE!</v>
      </c>
      <c r="AH342" s="4" t="e">
        <f>FIND("Entity status",A342)+LEN("Entity status")</f>
        <v>#VALUE!</v>
      </c>
      <c r="AI342" s="4" t="e">
        <f>FIND("Earliest publication #",A342,AH342)</f>
        <v>#VALUE!</v>
      </c>
      <c r="AJ342" s="4" t="e">
        <f>CLEAN(TRIM(MID(A342,AH342,AI342-AH342)))</f>
        <v>#VALUE!</v>
      </c>
      <c r="AK342" s="4" t="e">
        <f>FIND("Applicants",A342)+LEN("Applicants")</f>
        <v>#VALUE!</v>
      </c>
      <c r="AL342" s="4" t="e">
        <f>FIND("United States Patent and Trademark Office 
United States Patent and Trademark Office 
 Browse By Topic",A342,AK342)</f>
        <v>#VALUE!</v>
      </c>
      <c r="AM342" s="4" t="e">
        <f>TRIM(CLEAN(MID(A342,AK342,AL342-AK342)))</f>
        <v>#VALUE!</v>
      </c>
      <c r="AN342" s="4" t="e">
        <f>FIND("Assignee for publication",A342)+LEN("Assignee for publication")</f>
        <v>#VALUE!</v>
      </c>
      <c r="AO342" s="4" t="e">
        <f>FIND("Confirmation #",A342,AN342)</f>
        <v>#VALUE!</v>
      </c>
      <c r="AP342" s="4" t="e">
        <f>MID(A342,AN342,AO342-AN342)</f>
        <v>#VALUE!</v>
      </c>
      <c r="AQ342" s="4" t="e">
        <f>FIND("Inventors",A342)+LEN("Inventors")</f>
        <v>#VALUE!</v>
      </c>
      <c r="AR342" s="4" t="e">
        <f>FIND("Applicants",A342,AQ342)</f>
        <v>#VALUE!</v>
      </c>
      <c r="AS342" s="4" t="e">
        <f>FIND("Show all inventors",A342)</f>
        <v>#VALUE!</v>
      </c>
      <c r="AT342" s="4" t="str">
        <f>IFERROR(MID(A342,AS342,24),"")</f>
        <v/>
      </c>
      <c r="AU342" s="7" t="e">
        <f>CLEAN(TRIM(MID(A342,AQ342,AR342-AQ342)))</f>
        <v>#VALUE!</v>
      </c>
      <c r="BJ342" s="4">
        <f t="shared" si="82"/>
        <v>0</v>
      </c>
      <c r="BK342" s="4" t="str">
        <f t="shared" si="83"/>
        <v/>
      </c>
      <c r="BL342" s="4" t="e">
        <f t="shared" si="84"/>
        <v>#VALUE!</v>
      </c>
      <c r="BM342" s="4" t="e">
        <f t="shared" si="85"/>
        <v>#VALUE!</v>
      </c>
      <c r="BN342" s="7" t="e">
        <f t="shared" si="86"/>
        <v>#VALUE!</v>
      </c>
      <c r="BO342" s="4" t="e">
        <f t="shared" si="87"/>
        <v>#VALUE!</v>
      </c>
      <c r="BP342" s="4" t="e">
        <f t="shared" si="88"/>
        <v>#VALUE!</v>
      </c>
      <c r="BQ342" s="7" t="e">
        <f t="shared" si="89"/>
        <v>#VALUE!</v>
      </c>
    </row>
    <row r="343" spans="1:69" ht="15" customHeight="1" x14ac:dyDescent="0.3">
      <c r="A343" s="5"/>
      <c r="B343" s="5"/>
      <c r="C343" s="5"/>
      <c r="D343" s="5"/>
      <c r="F343" s="6" t="s">
        <v>17</v>
      </c>
      <c r="G343" s="4" t="e">
        <f t="shared" si="90"/>
        <v>#VALUE!</v>
      </c>
      <c r="H343" s="4" t="e">
        <f t="shared" si="91"/>
        <v>#VALUE!</v>
      </c>
      <c r="I343" s="4" t="str">
        <f t="shared" si="80"/>
        <v/>
      </c>
      <c r="J343" s="4" t="e">
        <f>CLEAN(SUBSTITUTE(MID(A343,G343,H343-G343)," ",""))</f>
        <v>#VALUE!</v>
      </c>
      <c r="K343" s="4" t="e">
        <f>FIND("Filing or 371 (c) date",A343)+LEN("Filing or 371 (c) date")</f>
        <v>#VALUE!</v>
      </c>
      <c r="L343" s="4" t="e">
        <f>FIND("Status",A343,K343)</f>
        <v>#VALUE!</v>
      </c>
      <c r="M343" s="4" t="e">
        <f>TRIM(CLEAN(MID(A343,K343,L343-K343)))</f>
        <v>#VALUE!</v>
      </c>
      <c r="N343" s="4" t="e">
        <f>FIND("Patent #",A343)+LEN("Patent #")</f>
        <v>#VALUE!</v>
      </c>
      <c r="O343" s="4" t="e">
        <f>FIND("Filing or 371 (c) date",A343)</f>
        <v>#VALUE!</v>
      </c>
      <c r="P343" s="4" t="e">
        <f>MID(A343,N343,O343-N343)</f>
        <v>#VALUE!</v>
      </c>
      <c r="Q343" s="4" t="e">
        <f t="shared" si="81"/>
        <v>#VALUE!</v>
      </c>
      <c r="R343" s="4" t="e">
        <f>CLEAN(SUBSTITUTE(MID(P343,1,FIND("open",P343)-1)," ",""))</f>
        <v>#VALUE!</v>
      </c>
      <c r="S343" s="4" t="e">
        <f>FIND("open_in_new",P343)+LEN("open_in_new")</f>
        <v>#VALUE!</v>
      </c>
      <c r="T343" s="4" t="e">
        <f>FIND("-",P343,S343)</f>
        <v>#VALUE!</v>
      </c>
      <c r="U343" s="4" t="e">
        <f>CLEAN(SUBSTITUTE(MID(P343,S343,T343-S343)," ",""))</f>
        <v>#VALUE!</v>
      </c>
      <c r="V343" s="4" t="e">
        <f>RIGHT(CLEAN(SUBSTITUTE(P343," ","")),10)</f>
        <v>#VALUE!</v>
      </c>
      <c r="W343" s="4" t="e">
        <f>FIND("Status",A343,K343)+LEN("Status")</f>
        <v>#VALUE!</v>
      </c>
      <c r="X343" s="4" t="e">
        <f>FIND("Application Data 
Documents &amp; Transactions",A343)</f>
        <v>#VALUE!</v>
      </c>
      <c r="Y343" s="4" t="e">
        <f>MID(A343,W343,(X343-11)-W343)</f>
        <v>#VALUE!</v>
      </c>
      <c r="Z343" s="4" t="e">
        <f t="shared" si="78"/>
        <v>#VALUE!</v>
      </c>
      <c r="AA343" s="4" t="e">
        <f>FIND("Earliest publication #",A343)+LEN("Earliest publication #
")</f>
        <v>#VALUE!</v>
      </c>
      <c r="AB343" s="4" t="e">
        <f>FIND("Earliest publication date",A343,AA343)</f>
        <v>#VALUE!</v>
      </c>
      <c r="AC343" s="4" t="e">
        <f>CLEAN(TRIM(MID(A343,AA343,AB343-AA343)))</f>
        <v>#VALUE!</v>
      </c>
      <c r="AD343" s="4" t="e">
        <f t="shared" si="79"/>
        <v>#VALUE!</v>
      </c>
      <c r="AE343" s="4" t="e">
        <f>FIND("Earliest publication date",A343,AA343)+LEN("Earliest publication date")</f>
        <v>#VALUE!</v>
      </c>
      <c r="AF343" s="4" t="e">
        <f>FIND("Assignee for publication",A343)</f>
        <v>#VALUE!</v>
      </c>
      <c r="AG343" s="4" t="e">
        <f>CLEAN(SUBSTITUTE(MID(A343,AE343,AF343-AE343)," ",""))</f>
        <v>#VALUE!</v>
      </c>
      <c r="AH343" s="4" t="e">
        <f>FIND("Entity status",A343)+LEN("Entity status")</f>
        <v>#VALUE!</v>
      </c>
      <c r="AI343" s="4" t="e">
        <f>FIND("Earliest publication #",A343,AH343)</f>
        <v>#VALUE!</v>
      </c>
      <c r="AJ343" s="4" t="e">
        <f>CLEAN(TRIM(MID(A343,AH343,AI343-AH343)))</f>
        <v>#VALUE!</v>
      </c>
      <c r="AK343" s="4" t="e">
        <f>FIND("Applicants",A343)+LEN("Applicants")</f>
        <v>#VALUE!</v>
      </c>
      <c r="AL343" s="4" t="e">
        <f>FIND("United States Patent and Trademark Office 
United States Patent and Trademark Office 
 Browse By Topic",A343,AK343)</f>
        <v>#VALUE!</v>
      </c>
      <c r="AM343" s="4" t="e">
        <f>TRIM(CLEAN(MID(A343,AK343,AL343-AK343)))</f>
        <v>#VALUE!</v>
      </c>
      <c r="AN343" s="4" t="e">
        <f>FIND("Assignee for publication",A343)+LEN("Assignee for publication")</f>
        <v>#VALUE!</v>
      </c>
      <c r="AO343" s="4" t="e">
        <f>FIND("Confirmation #",A343,AN343)</f>
        <v>#VALUE!</v>
      </c>
      <c r="AP343" s="4" t="e">
        <f>MID(A343,AN343,AO343-AN343)</f>
        <v>#VALUE!</v>
      </c>
      <c r="AQ343" s="4" t="e">
        <f>FIND("Inventors",A343)+LEN("Inventors")</f>
        <v>#VALUE!</v>
      </c>
      <c r="AR343" s="4" t="e">
        <f>FIND("Applicants",A343,AQ343)</f>
        <v>#VALUE!</v>
      </c>
      <c r="AS343" s="4" t="e">
        <f>FIND("Show all inventors",A343)</f>
        <v>#VALUE!</v>
      </c>
      <c r="AT343" s="4" t="str">
        <f>IFERROR(MID(A343,AS343,24),"")</f>
        <v/>
      </c>
      <c r="AU343" s="7" t="e">
        <f>CLEAN(TRIM(MID(A343,AQ343,AR343-AQ343)))</f>
        <v>#VALUE!</v>
      </c>
      <c r="BJ343" s="4">
        <f t="shared" si="82"/>
        <v>0</v>
      </c>
      <c r="BK343" s="4" t="str">
        <f t="shared" si="83"/>
        <v/>
      </c>
      <c r="BL343" s="4" t="e">
        <f t="shared" si="84"/>
        <v>#VALUE!</v>
      </c>
      <c r="BM343" s="4" t="e">
        <f t="shared" si="85"/>
        <v>#VALUE!</v>
      </c>
      <c r="BN343" s="7" t="e">
        <f t="shared" si="86"/>
        <v>#VALUE!</v>
      </c>
      <c r="BO343" s="4" t="e">
        <f t="shared" si="87"/>
        <v>#VALUE!</v>
      </c>
      <c r="BP343" s="4" t="e">
        <f t="shared" si="88"/>
        <v>#VALUE!</v>
      </c>
      <c r="BQ343" s="7" t="e">
        <f t="shared" si="89"/>
        <v>#VALUE!</v>
      </c>
    </row>
    <row r="344" spans="1:69" ht="15" customHeight="1" x14ac:dyDescent="0.3">
      <c r="A344" s="5"/>
      <c r="B344" s="5"/>
      <c r="C344" s="5"/>
      <c r="D344" s="5"/>
      <c r="F344" s="6" t="s">
        <v>17</v>
      </c>
      <c r="G344" s="4" t="e">
        <f t="shared" si="90"/>
        <v>#VALUE!</v>
      </c>
      <c r="H344" s="4" t="e">
        <f t="shared" si="91"/>
        <v>#VALUE!</v>
      </c>
      <c r="I344" s="4" t="str">
        <f t="shared" si="80"/>
        <v/>
      </c>
      <c r="J344" s="4" t="e">
        <f>CLEAN(SUBSTITUTE(MID(A344,G344,H344-G344)," ",""))</f>
        <v>#VALUE!</v>
      </c>
      <c r="K344" s="4" t="e">
        <f>FIND("Filing or 371 (c) date",A344)+LEN("Filing or 371 (c) date")</f>
        <v>#VALUE!</v>
      </c>
      <c r="L344" s="4" t="e">
        <f>FIND("Status",A344,K344)</f>
        <v>#VALUE!</v>
      </c>
      <c r="M344" s="4" t="e">
        <f>TRIM(CLEAN(MID(A344,K344,L344-K344)))</f>
        <v>#VALUE!</v>
      </c>
      <c r="N344" s="4" t="e">
        <f>FIND("Patent #",A344)+LEN("Patent #")</f>
        <v>#VALUE!</v>
      </c>
      <c r="O344" s="4" t="e">
        <f>FIND("Filing or 371 (c) date",A344)</f>
        <v>#VALUE!</v>
      </c>
      <c r="P344" s="4" t="e">
        <f>MID(A344,N344,O344-N344)</f>
        <v>#VALUE!</v>
      </c>
      <c r="Q344" s="4" t="e">
        <f t="shared" si="81"/>
        <v>#VALUE!</v>
      </c>
      <c r="R344" s="4" t="e">
        <f>CLEAN(SUBSTITUTE(MID(P344,1,FIND("open",P344)-1)," ",""))</f>
        <v>#VALUE!</v>
      </c>
      <c r="S344" s="4" t="e">
        <f>FIND("open_in_new",P344)+LEN("open_in_new")</f>
        <v>#VALUE!</v>
      </c>
      <c r="T344" s="4" t="e">
        <f>FIND("-",P344,S344)</f>
        <v>#VALUE!</v>
      </c>
      <c r="U344" s="4" t="e">
        <f>CLEAN(SUBSTITUTE(MID(P344,S344,T344-S344)," ",""))</f>
        <v>#VALUE!</v>
      </c>
      <c r="V344" s="4" t="e">
        <f>RIGHT(CLEAN(SUBSTITUTE(P344," ","")),10)</f>
        <v>#VALUE!</v>
      </c>
      <c r="W344" s="4" t="e">
        <f>FIND("Status",A344,K344)+LEN("Status")</f>
        <v>#VALUE!</v>
      </c>
      <c r="X344" s="4" t="e">
        <f>FIND("Application Data 
Documents &amp; Transactions",A344)</f>
        <v>#VALUE!</v>
      </c>
      <c r="Y344" s="4" t="e">
        <f>MID(A344,W344,(X344-11)-W344)</f>
        <v>#VALUE!</v>
      </c>
      <c r="Z344" s="4" t="e">
        <f t="shared" si="78"/>
        <v>#VALUE!</v>
      </c>
      <c r="AA344" s="4" t="e">
        <f>FIND("Earliest publication #",A344)+LEN("Earliest publication #
")</f>
        <v>#VALUE!</v>
      </c>
      <c r="AB344" s="4" t="e">
        <f>FIND("Earliest publication date",A344,AA344)</f>
        <v>#VALUE!</v>
      </c>
      <c r="AC344" s="4" t="e">
        <f>CLEAN(TRIM(MID(A344,AA344,AB344-AA344)))</f>
        <v>#VALUE!</v>
      </c>
      <c r="AD344" s="4" t="e">
        <f t="shared" si="79"/>
        <v>#VALUE!</v>
      </c>
      <c r="AE344" s="4" t="e">
        <f>FIND("Earliest publication date",A344,AA344)+LEN("Earliest publication date")</f>
        <v>#VALUE!</v>
      </c>
      <c r="AF344" s="4" t="e">
        <f>FIND("Assignee for publication",A344)</f>
        <v>#VALUE!</v>
      </c>
      <c r="AG344" s="4" t="e">
        <f>CLEAN(SUBSTITUTE(MID(A344,AE344,AF344-AE344)," ",""))</f>
        <v>#VALUE!</v>
      </c>
      <c r="AH344" s="4" t="e">
        <f>FIND("Entity status",A344)+LEN("Entity status")</f>
        <v>#VALUE!</v>
      </c>
      <c r="AI344" s="4" t="e">
        <f>FIND("Earliest publication #",A344,AH344)</f>
        <v>#VALUE!</v>
      </c>
      <c r="AJ344" s="4" t="e">
        <f>CLEAN(TRIM(MID(A344,AH344,AI344-AH344)))</f>
        <v>#VALUE!</v>
      </c>
      <c r="AK344" s="4" t="e">
        <f>FIND("Applicants",A344)+LEN("Applicants")</f>
        <v>#VALUE!</v>
      </c>
      <c r="AL344" s="4" t="e">
        <f>FIND("United States Patent and Trademark Office 
United States Patent and Trademark Office 
 Browse By Topic",A344,AK344)</f>
        <v>#VALUE!</v>
      </c>
      <c r="AM344" s="4" t="e">
        <f>TRIM(CLEAN(MID(A344,AK344,AL344-AK344)))</f>
        <v>#VALUE!</v>
      </c>
      <c r="AN344" s="4" t="e">
        <f>FIND("Assignee for publication",A344)+LEN("Assignee for publication")</f>
        <v>#VALUE!</v>
      </c>
      <c r="AO344" s="4" t="e">
        <f>FIND("Confirmation #",A344,AN344)</f>
        <v>#VALUE!</v>
      </c>
      <c r="AP344" s="4" t="e">
        <f>MID(A344,AN344,AO344-AN344)</f>
        <v>#VALUE!</v>
      </c>
      <c r="AQ344" s="4" t="e">
        <f>FIND("Inventors",A344)+LEN("Inventors")</f>
        <v>#VALUE!</v>
      </c>
      <c r="AR344" s="4" t="e">
        <f>FIND("Applicants",A344,AQ344)</f>
        <v>#VALUE!</v>
      </c>
      <c r="AS344" s="4" t="e">
        <f>FIND("Show all inventors",A344)</f>
        <v>#VALUE!</v>
      </c>
      <c r="AT344" s="4" t="str">
        <f>IFERROR(MID(A344,AS344,24),"")</f>
        <v/>
      </c>
      <c r="AU344" s="7" t="e">
        <f>CLEAN(TRIM(MID(A344,AQ344,AR344-AQ344)))</f>
        <v>#VALUE!</v>
      </c>
      <c r="BJ344" s="4">
        <f t="shared" si="82"/>
        <v>0</v>
      </c>
      <c r="BK344" s="4" t="str">
        <f t="shared" si="83"/>
        <v/>
      </c>
      <c r="BL344" s="4" t="e">
        <f t="shared" si="84"/>
        <v>#VALUE!</v>
      </c>
      <c r="BM344" s="4" t="e">
        <f t="shared" si="85"/>
        <v>#VALUE!</v>
      </c>
      <c r="BN344" s="7" t="e">
        <f t="shared" si="86"/>
        <v>#VALUE!</v>
      </c>
      <c r="BO344" s="4" t="e">
        <f t="shared" si="87"/>
        <v>#VALUE!</v>
      </c>
      <c r="BP344" s="4" t="e">
        <f t="shared" si="88"/>
        <v>#VALUE!</v>
      </c>
      <c r="BQ344" s="7" t="e">
        <f t="shared" si="89"/>
        <v>#VALUE!</v>
      </c>
    </row>
    <row r="345" spans="1:69" ht="15" customHeight="1" x14ac:dyDescent="0.3">
      <c r="A345" s="5"/>
      <c r="B345" s="5"/>
      <c r="C345" s="5"/>
      <c r="D345" s="5"/>
      <c r="F345" s="6" t="s">
        <v>17</v>
      </c>
      <c r="G345" s="4" t="e">
        <f t="shared" si="90"/>
        <v>#VALUE!</v>
      </c>
      <c r="H345" s="4" t="e">
        <f t="shared" si="91"/>
        <v>#VALUE!</v>
      </c>
      <c r="I345" s="4" t="str">
        <f t="shared" si="80"/>
        <v/>
      </c>
      <c r="J345" s="4" t="e">
        <f>CLEAN(SUBSTITUTE(MID(A345,G345,H345-G345)," ",""))</f>
        <v>#VALUE!</v>
      </c>
      <c r="K345" s="4" t="e">
        <f>FIND("Filing or 371 (c) date",A345)+LEN("Filing or 371 (c) date")</f>
        <v>#VALUE!</v>
      </c>
      <c r="L345" s="4" t="e">
        <f>FIND("Status",A345,K345)</f>
        <v>#VALUE!</v>
      </c>
      <c r="M345" s="4" t="e">
        <f>TRIM(CLEAN(MID(A345,K345,L345-K345)))</f>
        <v>#VALUE!</v>
      </c>
      <c r="N345" s="4" t="e">
        <f>FIND("Patent #",A345)+LEN("Patent #")</f>
        <v>#VALUE!</v>
      </c>
      <c r="O345" s="4" t="e">
        <f>FIND("Filing or 371 (c) date",A345)</f>
        <v>#VALUE!</v>
      </c>
      <c r="P345" s="4" t="e">
        <f>MID(A345,N345,O345-N345)</f>
        <v>#VALUE!</v>
      </c>
      <c r="Q345" s="4" t="e">
        <f t="shared" si="81"/>
        <v>#VALUE!</v>
      </c>
      <c r="R345" s="4" t="e">
        <f>CLEAN(SUBSTITUTE(MID(P345,1,FIND("open",P345)-1)," ",""))</f>
        <v>#VALUE!</v>
      </c>
      <c r="S345" s="4" t="e">
        <f>FIND("open_in_new",P345)+LEN("open_in_new")</f>
        <v>#VALUE!</v>
      </c>
      <c r="T345" s="4" t="e">
        <f>FIND("-",P345,S345)</f>
        <v>#VALUE!</v>
      </c>
      <c r="U345" s="4" t="e">
        <f>CLEAN(SUBSTITUTE(MID(P345,S345,T345-S345)," ",""))</f>
        <v>#VALUE!</v>
      </c>
      <c r="V345" s="4" t="e">
        <f>RIGHT(CLEAN(SUBSTITUTE(P345," ","")),10)</f>
        <v>#VALUE!</v>
      </c>
      <c r="W345" s="4" t="e">
        <f>FIND("Status",A345,K345)+LEN("Status")</f>
        <v>#VALUE!</v>
      </c>
      <c r="X345" s="4" t="e">
        <f>FIND("Application Data 
Documents &amp; Transactions",A345)</f>
        <v>#VALUE!</v>
      </c>
      <c r="Y345" s="4" t="e">
        <f>MID(A345,W345,(X345-11)-W345)</f>
        <v>#VALUE!</v>
      </c>
      <c r="Z345" s="4" t="e">
        <f t="shared" si="78"/>
        <v>#VALUE!</v>
      </c>
      <c r="AA345" s="4" t="e">
        <f>FIND("Earliest publication #",A345)+LEN("Earliest publication #
")</f>
        <v>#VALUE!</v>
      </c>
      <c r="AB345" s="4" t="e">
        <f>FIND("Earliest publication date",A345,AA345)</f>
        <v>#VALUE!</v>
      </c>
      <c r="AC345" s="4" t="e">
        <f>CLEAN(TRIM(MID(A345,AA345,AB345-AA345)))</f>
        <v>#VALUE!</v>
      </c>
      <c r="AD345" s="4" t="e">
        <f t="shared" si="79"/>
        <v>#VALUE!</v>
      </c>
      <c r="AE345" s="4" t="e">
        <f>FIND("Earliest publication date",A345,AA345)+LEN("Earliest publication date")</f>
        <v>#VALUE!</v>
      </c>
      <c r="AF345" s="4" t="e">
        <f>FIND("Assignee for publication",A345)</f>
        <v>#VALUE!</v>
      </c>
      <c r="AG345" s="4" t="e">
        <f>CLEAN(SUBSTITUTE(MID(A345,AE345,AF345-AE345)," ",""))</f>
        <v>#VALUE!</v>
      </c>
      <c r="AH345" s="4" t="e">
        <f>FIND("Entity status",A345)+LEN("Entity status")</f>
        <v>#VALUE!</v>
      </c>
      <c r="AI345" s="4" t="e">
        <f>FIND("Earliest publication #",A345,AH345)</f>
        <v>#VALUE!</v>
      </c>
      <c r="AJ345" s="4" t="e">
        <f>CLEAN(TRIM(MID(A345,AH345,AI345-AH345)))</f>
        <v>#VALUE!</v>
      </c>
      <c r="AK345" s="4" t="e">
        <f>FIND("Applicants",A345)+LEN("Applicants")</f>
        <v>#VALUE!</v>
      </c>
      <c r="AL345" s="4" t="e">
        <f>FIND("United States Patent and Trademark Office 
United States Patent and Trademark Office 
 Browse By Topic",A345,AK345)</f>
        <v>#VALUE!</v>
      </c>
      <c r="AM345" s="4" t="e">
        <f>TRIM(CLEAN(MID(A345,AK345,AL345-AK345)))</f>
        <v>#VALUE!</v>
      </c>
      <c r="AN345" s="4" t="e">
        <f>FIND("Assignee for publication",A345)+LEN("Assignee for publication")</f>
        <v>#VALUE!</v>
      </c>
      <c r="AO345" s="4" t="e">
        <f>FIND("Confirmation #",A345,AN345)</f>
        <v>#VALUE!</v>
      </c>
      <c r="AP345" s="4" t="e">
        <f>MID(A345,AN345,AO345-AN345)</f>
        <v>#VALUE!</v>
      </c>
      <c r="AQ345" s="4" t="e">
        <f>FIND("Inventors",A345)+LEN("Inventors")</f>
        <v>#VALUE!</v>
      </c>
      <c r="AR345" s="4" t="e">
        <f>FIND("Applicants",A345,AQ345)</f>
        <v>#VALUE!</v>
      </c>
      <c r="AS345" s="4" t="e">
        <f>FIND("Show all inventors",A345)</f>
        <v>#VALUE!</v>
      </c>
      <c r="AT345" s="4" t="str">
        <f>IFERROR(MID(A345,AS345,24),"")</f>
        <v/>
      </c>
      <c r="AU345" s="7" t="e">
        <f>CLEAN(TRIM(MID(A345,AQ345,AR345-AQ345)))</f>
        <v>#VALUE!</v>
      </c>
      <c r="BJ345" s="4">
        <f t="shared" si="82"/>
        <v>0</v>
      </c>
      <c r="BK345" s="4" t="str">
        <f t="shared" si="83"/>
        <v/>
      </c>
      <c r="BL345" s="4" t="e">
        <f t="shared" si="84"/>
        <v>#VALUE!</v>
      </c>
      <c r="BM345" s="4" t="e">
        <f t="shared" si="85"/>
        <v>#VALUE!</v>
      </c>
      <c r="BN345" s="7" t="e">
        <f t="shared" si="86"/>
        <v>#VALUE!</v>
      </c>
      <c r="BO345" s="4" t="e">
        <f t="shared" si="87"/>
        <v>#VALUE!</v>
      </c>
      <c r="BP345" s="4" t="e">
        <f t="shared" si="88"/>
        <v>#VALUE!</v>
      </c>
      <c r="BQ345" s="7" t="e">
        <f t="shared" si="89"/>
        <v>#VALUE!</v>
      </c>
    </row>
    <row r="346" spans="1:69" ht="15" customHeight="1" x14ac:dyDescent="0.3">
      <c r="A346" s="5"/>
      <c r="B346" s="5"/>
      <c r="C346" s="5"/>
      <c r="D346" s="5"/>
      <c r="F346" s="6" t="s">
        <v>17</v>
      </c>
      <c r="G346" s="4" t="e">
        <f t="shared" si="90"/>
        <v>#VALUE!</v>
      </c>
      <c r="H346" s="4" t="e">
        <f t="shared" si="91"/>
        <v>#VALUE!</v>
      </c>
      <c r="I346" s="4" t="str">
        <f t="shared" si="80"/>
        <v/>
      </c>
      <c r="J346" s="4" t="e">
        <f>CLEAN(SUBSTITUTE(MID(A346,G346,H346-G346)," ",""))</f>
        <v>#VALUE!</v>
      </c>
      <c r="K346" s="4" t="e">
        <f>FIND("Filing or 371 (c) date",A346)+LEN("Filing or 371 (c) date")</f>
        <v>#VALUE!</v>
      </c>
      <c r="L346" s="4" t="e">
        <f>FIND("Status",A346,K346)</f>
        <v>#VALUE!</v>
      </c>
      <c r="M346" s="4" t="e">
        <f>TRIM(CLEAN(MID(A346,K346,L346-K346)))</f>
        <v>#VALUE!</v>
      </c>
      <c r="N346" s="4" t="e">
        <f>FIND("Patent #",A346)+LEN("Patent #")</f>
        <v>#VALUE!</v>
      </c>
      <c r="O346" s="4" t="e">
        <f>FIND("Filing or 371 (c) date",A346)</f>
        <v>#VALUE!</v>
      </c>
      <c r="P346" s="4" t="e">
        <f>MID(A346,N346,O346-N346)</f>
        <v>#VALUE!</v>
      </c>
      <c r="Q346" s="4" t="e">
        <f t="shared" si="81"/>
        <v>#VALUE!</v>
      </c>
      <c r="R346" s="4" t="e">
        <f>CLEAN(SUBSTITUTE(MID(P346,1,FIND("open",P346)-1)," ",""))</f>
        <v>#VALUE!</v>
      </c>
      <c r="S346" s="4" t="e">
        <f>FIND("open_in_new",P346)+LEN("open_in_new")</f>
        <v>#VALUE!</v>
      </c>
      <c r="T346" s="4" t="e">
        <f>FIND("-",P346,S346)</f>
        <v>#VALUE!</v>
      </c>
      <c r="U346" s="4" t="e">
        <f>CLEAN(SUBSTITUTE(MID(P346,S346,T346-S346)," ",""))</f>
        <v>#VALUE!</v>
      </c>
      <c r="V346" s="4" t="e">
        <f>RIGHT(CLEAN(SUBSTITUTE(P346," ","")),10)</f>
        <v>#VALUE!</v>
      </c>
      <c r="W346" s="4" t="e">
        <f>FIND("Status",A346,K346)+LEN("Status")</f>
        <v>#VALUE!</v>
      </c>
      <c r="X346" s="4" t="e">
        <f>FIND("Application Data 
Documents &amp; Transactions",A346)</f>
        <v>#VALUE!</v>
      </c>
      <c r="Y346" s="4" t="e">
        <f>MID(A346,W346,(X346-11)-W346)</f>
        <v>#VALUE!</v>
      </c>
      <c r="Z346" s="4" t="e">
        <f t="shared" si="78"/>
        <v>#VALUE!</v>
      </c>
      <c r="AA346" s="4" t="e">
        <f>FIND("Earliest publication #",A346)+LEN("Earliest publication #
")</f>
        <v>#VALUE!</v>
      </c>
      <c r="AB346" s="4" t="e">
        <f>FIND("Earliest publication date",A346,AA346)</f>
        <v>#VALUE!</v>
      </c>
      <c r="AC346" s="4" t="e">
        <f>CLEAN(TRIM(MID(A346,AA346,AB346-AA346)))</f>
        <v>#VALUE!</v>
      </c>
      <c r="AD346" s="4" t="e">
        <f t="shared" si="79"/>
        <v>#VALUE!</v>
      </c>
      <c r="AE346" s="4" t="e">
        <f>FIND("Earliest publication date",A346,AA346)+LEN("Earliest publication date")</f>
        <v>#VALUE!</v>
      </c>
      <c r="AF346" s="4" t="e">
        <f>FIND("Assignee for publication",A346)</f>
        <v>#VALUE!</v>
      </c>
      <c r="AG346" s="4" t="e">
        <f>CLEAN(SUBSTITUTE(MID(A346,AE346,AF346-AE346)," ",""))</f>
        <v>#VALUE!</v>
      </c>
      <c r="AH346" s="4" t="e">
        <f>FIND("Entity status",A346)+LEN("Entity status")</f>
        <v>#VALUE!</v>
      </c>
      <c r="AI346" s="4" t="e">
        <f>FIND("Earliest publication #",A346,AH346)</f>
        <v>#VALUE!</v>
      </c>
      <c r="AJ346" s="4" t="e">
        <f>CLEAN(TRIM(MID(A346,AH346,AI346-AH346)))</f>
        <v>#VALUE!</v>
      </c>
      <c r="AK346" s="4" t="e">
        <f>FIND("Applicants",A346)+LEN("Applicants")</f>
        <v>#VALUE!</v>
      </c>
      <c r="AL346" s="4" t="e">
        <f>FIND("United States Patent and Trademark Office 
United States Patent and Trademark Office 
 Browse By Topic",A346,AK346)</f>
        <v>#VALUE!</v>
      </c>
      <c r="AM346" s="4" t="e">
        <f>TRIM(CLEAN(MID(A346,AK346,AL346-AK346)))</f>
        <v>#VALUE!</v>
      </c>
      <c r="AN346" s="4" t="e">
        <f>FIND("Assignee for publication",A346)+LEN("Assignee for publication")</f>
        <v>#VALUE!</v>
      </c>
      <c r="AO346" s="4" t="e">
        <f>FIND("Confirmation #",A346,AN346)</f>
        <v>#VALUE!</v>
      </c>
      <c r="AP346" s="4" t="e">
        <f>MID(A346,AN346,AO346-AN346)</f>
        <v>#VALUE!</v>
      </c>
      <c r="AQ346" s="4" t="e">
        <f>FIND("Inventors",A346)+LEN("Inventors")</f>
        <v>#VALUE!</v>
      </c>
      <c r="AR346" s="4" t="e">
        <f>FIND("Applicants",A346,AQ346)</f>
        <v>#VALUE!</v>
      </c>
      <c r="AS346" s="4" t="e">
        <f>FIND("Show all inventors",A346)</f>
        <v>#VALUE!</v>
      </c>
      <c r="AT346" s="4" t="str">
        <f>IFERROR(MID(A346,AS346,24),"")</f>
        <v/>
      </c>
      <c r="AU346" s="7" t="e">
        <f>CLEAN(TRIM(MID(A346,AQ346,AR346-AQ346)))</f>
        <v>#VALUE!</v>
      </c>
      <c r="BJ346" s="4">
        <f t="shared" si="82"/>
        <v>0</v>
      </c>
      <c r="BK346" s="4" t="str">
        <f t="shared" si="83"/>
        <v/>
      </c>
      <c r="BL346" s="4" t="e">
        <f t="shared" si="84"/>
        <v>#VALUE!</v>
      </c>
      <c r="BM346" s="4" t="e">
        <f t="shared" si="85"/>
        <v>#VALUE!</v>
      </c>
      <c r="BN346" s="7" t="e">
        <f t="shared" si="86"/>
        <v>#VALUE!</v>
      </c>
      <c r="BO346" s="4" t="e">
        <f t="shared" si="87"/>
        <v>#VALUE!</v>
      </c>
      <c r="BP346" s="4" t="e">
        <f t="shared" si="88"/>
        <v>#VALUE!</v>
      </c>
      <c r="BQ346" s="7" t="e">
        <f t="shared" si="89"/>
        <v>#VALUE!</v>
      </c>
    </row>
    <row r="347" spans="1:69" ht="15" customHeight="1" x14ac:dyDescent="0.3">
      <c r="A347" s="5"/>
      <c r="B347" s="5"/>
      <c r="C347" s="5"/>
      <c r="D347" s="5"/>
      <c r="F347" s="6" t="s">
        <v>17</v>
      </c>
      <c r="G347" s="4" t="e">
        <f t="shared" si="90"/>
        <v>#VALUE!</v>
      </c>
      <c r="H347" s="4" t="e">
        <f t="shared" si="91"/>
        <v>#VALUE!</v>
      </c>
      <c r="I347" s="4" t="str">
        <f t="shared" si="80"/>
        <v/>
      </c>
      <c r="J347" s="4" t="e">
        <f>CLEAN(SUBSTITUTE(MID(A347,G347,H347-G347)," ",""))</f>
        <v>#VALUE!</v>
      </c>
      <c r="K347" s="4" t="e">
        <f>FIND("Filing or 371 (c) date",A347)+LEN("Filing or 371 (c) date")</f>
        <v>#VALUE!</v>
      </c>
      <c r="L347" s="4" t="e">
        <f>FIND("Status",A347,K347)</f>
        <v>#VALUE!</v>
      </c>
      <c r="M347" s="4" t="e">
        <f>TRIM(CLEAN(MID(A347,K347,L347-K347)))</f>
        <v>#VALUE!</v>
      </c>
      <c r="N347" s="4" t="e">
        <f>FIND("Patent #",A347)+LEN("Patent #")</f>
        <v>#VALUE!</v>
      </c>
      <c r="O347" s="4" t="e">
        <f>FIND("Filing or 371 (c) date",A347)</f>
        <v>#VALUE!</v>
      </c>
      <c r="P347" s="4" t="e">
        <f>MID(A347,N347,O347-N347)</f>
        <v>#VALUE!</v>
      </c>
      <c r="Q347" s="4" t="e">
        <f t="shared" si="81"/>
        <v>#VALUE!</v>
      </c>
      <c r="R347" s="4" t="e">
        <f>CLEAN(SUBSTITUTE(MID(P347,1,FIND("open",P347)-1)," ",""))</f>
        <v>#VALUE!</v>
      </c>
      <c r="S347" s="4" t="e">
        <f>FIND("open_in_new",P347)+LEN("open_in_new")</f>
        <v>#VALUE!</v>
      </c>
      <c r="T347" s="4" t="e">
        <f>FIND("-",P347,S347)</f>
        <v>#VALUE!</v>
      </c>
      <c r="U347" s="4" t="e">
        <f>CLEAN(SUBSTITUTE(MID(P347,S347,T347-S347)," ",""))</f>
        <v>#VALUE!</v>
      </c>
      <c r="V347" s="4" t="e">
        <f>RIGHT(CLEAN(SUBSTITUTE(P347," ","")),10)</f>
        <v>#VALUE!</v>
      </c>
      <c r="W347" s="4" t="e">
        <f>FIND("Status",A347,K347)+LEN("Status")</f>
        <v>#VALUE!</v>
      </c>
      <c r="X347" s="4" t="e">
        <f>FIND("Application Data 
Documents &amp; Transactions",A347)</f>
        <v>#VALUE!</v>
      </c>
      <c r="Y347" s="4" t="e">
        <f>MID(A347,W347,(X347-11)-W347)</f>
        <v>#VALUE!</v>
      </c>
      <c r="Z347" s="4" t="e">
        <f t="shared" si="78"/>
        <v>#VALUE!</v>
      </c>
      <c r="AA347" s="4" t="e">
        <f>FIND("Earliest publication #",A347)+LEN("Earliest publication #
")</f>
        <v>#VALUE!</v>
      </c>
      <c r="AB347" s="4" t="e">
        <f>FIND("Earliest publication date",A347,AA347)</f>
        <v>#VALUE!</v>
      </c>
      <c r="AC347" s="4" t="e">
        <f>CLEAN(TRIM(MID(A347,AA347,AB347-AA347)))</f>
        <v>#VALUE!</v>
      </c>
      <c r="AD347" s="4" t="e">
        <f t="shared" si="79"/>
        <v>#VALUE!</v>
      </c>
      <c r="AE347" s="4" t="e">
        <f>FIND("Earliest publication date",A347,AA347)+LEN("Earliest publication date")</f>
        <v>#VALUE!</v>
      </c>
      <c r="AF347" s="4" t="e">
        <f>FIND("Assignee for publication",A347)</f>
        <v>#VALUE!</v>
      </c>
      <c r="AG347" s="4" t="e">
        <f>CLEAN(SUBSTITUTE(MID(A347,AE347,AF347-AE347)," ",""))</f>
        <v>#VALUE!</v>
      </c>
      <c r="AH347" s="4" t="e">
        <f>FIND("Entity status",A347)+LEN("Entity status")</f>
        <v>#VALUE!</v>
      </c>
      <c r="AI347" s="4" t="e">
        <f>FIND("Earliest publication #",A347,AH347)</f>
        <v>#VALUE!</v>
      </c>
      <c r="AJ347" s="4" t="e">
        <f>CLEAN(TRIM(MID(A347,AH347,AI347-AH347)))</f>
        <v>#VALUE!</v>
      </c>
      <c r="AK347" s="4" t="e">
        <f>FIND("Applicants",A347)+LEN("Applicants")</f>
        <v>#VALUE!</v>
      </c>
      <c r="AL347" s="4" t="e">
        <f>FIND("United States Patent and Trademark Office 
United States Patent and Trademark Office 
 Browse By Topic",A347,AK347)</f>
        <v>#VALUE!</v>
      </c>
      <c r="AM347" s="4" t="e">
        <f>TRIM(CLEAN(MID(A347,AK347,AL347-AK347)))</f>
        <v>#VALUE!</v>
      </c>
      <c r="AN347" s="4" t="e">
        <f>FIND("Assignee for publication",A347)+LEN("Assignee for publication")</f>
        <v>#VALUE!</v>
      </c>
      <c r="AO347" s="4" t="e">
        <f>FIND("Confirmation #",A347,AN347)</f>
        <v>#VALUE!</v>
      </c>
      <c r="AP347" s="4" t="e">
        <f>MID(A347,AN347,AO347-AN347)</f>
        <v>#VALUE!</v>
      </c>
      <c r="AQ347" s="4" t="e">
        <f>FIND("Inventors",A347)+LEN("Inventors")</f>
        <v>#VALUE!</v>
      </c>
      <c r="AR347" s="4" t="e">
        <f>FIND("Applicants",A347,AQ347)</f>
        <v>#VALUE!</v>
      </c>
      <c r="AS347" s="4" t="e">
        <f>FIND("Show all inventors",A347)</f>
        <v>#VALUE!</v>
      </c>
      <c r="AT347" s="4" t="str">
        <f>IFERROR(MID(A347,AS347,24),"")</f>
        <v/>
      </c>
      <c r="AU347" s="7" t="e">
        <f>CLEAN(TRIM(MID(A347,AQ347,AR347-AQ347)))</f>
        <v>#VALUE!</v>
      </c>
      <c r="BJ347" s="4">
        <f t="shared" si="82"/>
        <v>0</v>
      </c>
      <c r="BK347" s="4" t="str">
        <f t="shared" si="83"/>
        <v/>
      </c>
      <c r="BL347" s="4" t="e">
        <f t="shared" si="84"/>
        <v>#VALUE!</v>
      </c>
      <c r="BM347" s="4" t="e">
        <f t="shared" si="85"/>
        <v>#VALUE!</v>
      </c>
      <c r="BN347" s="7" t="e">
        <f t="shared" si="86"/>
        <v>#VALUE!</v>
      </c>
      <c r="BO347" s="4" t="e">
        <f t="shared" si="87"/>
        <v>#VALUE!</v>
      </c>
      <c r="BP347" s="4" t="e">
        <f t="shared" si="88"/>
        <v>#VALUE!</v>
      </c>
      <c r="BQ347" s="7" t="e">
        <f t="shared" si="89"/>
        <v>#VALUE!</v>
      </c>
    </row>
    <row r="348" spans="1:69" ht="15" customHeight="1" x14ac:dyDescent="0.3">
      <c r="A348" s="5"/>
      <c r="B348" s="5"/>
      <c r="C348" s="5"/>
      <c r="D348" s="5"/>
      <c r="F348" s="6" t="s">
        <v>17</v>
      </c>
      <c r="G348" s="4" t="e">
        <f t="shared" si="90"/>
        <v>#VALUE!</v>
      </c>
      <c r="H348" s="4" t="e">
        <f t="shared" si="91"/>
        <v>#VALUE!</v>
      </c>
      <c r="I348" s="4" t="str">
        <f t="shared" si="80"/>
        <v/>
      </c>
      <c r="J348" s="4" t="e">
        <f>CLEAN(SUBSTITUTE(MID(A348,G348,H348-G348)," ",""))</f>
        <v>#VALUE!</v>
      </c>
      <c r="K348" s="4" t="e">
        <f>FIND("Filing or 371 (c) date",A348)+LEN("Filing or 371 (c) date")</f>
        <v>#VALUE!</v>
      </c>
      <c r="L348" s="4" t="e">
        <f>FIND("Status",A348,K348)</f>
        <v>#VALUE!</v>
      </c>
      <c r="M348" s="4" t="e">
        <f>TRIM(CLEAN(MID(A348,K348,L348-K348)))</f>
        <v>#VALUE!</v>
      </c>
      <c r="N348" s="4" t="e">
        <f>FIND("Patent #",A348)+LEN("Patent #")</f>
        <v>#VALUE!</v>
      </c>
      <c r="O348" s="4" t="e">
        <f>FIND("Filing or 371 (c) date",A348)</f>
        <v>#VALUE!</v>
      </c>
      <c r="P348" s="4" t="e">
        <f>MID(A348,N348,O348-N348)</f>
        <v>#VALUE!</v>
      </c>
      <c r="Q348" s="4" t="e">
        <f t="shared" si="81"/>
        <v>#VALUE!</v>
      </c>
      <c r="R348" s="4" t="e">
        <f>CLEAN(SUBSTITUTE(MID(P348,1,FIND("open",P348)-1)," ",""))</f>
        <v>#VALUE!</v>
      </c>
      <c r="S348" s="4" t="e">
        <f>FIND("open_in_new",P348)+LEN("open_in_new")</f>
        <v>#VALUE!</v>
      </c>
      <c r="T348" s="4" t="e">
        <f>FIND("-",P348,S348)</f>
        <v>#VALUE!</v>
      </c>
      <c r="U348" s="4" t="e">
        <f>CLEAN(SUBSTITUTE(MID(P348,S348,T348-S348)," ",""))</f>
        <v>#VALUE!</v>
      </c>
      <c r="V348" s="4" t="e">
        <f>RIGHT(CLEAN(SUBSTITUTE(P348," ","")),10)</f>
        <v>#VALUE!</v>
      </c>
      <c r="W348" s="4" t="e">
        <f>FIND("Status",A348,K348)+LEN("Status")</f>
        <v>#VALUE!</v>
      </c>
      <c r="X348" s="4" t="e">
        <f>FIND("Application Data 
Documents &amp; Transactions",A348)</f>
        <v>#VALUE!</v>
      </c>
      <c r="Y348" s="4" t="e">
        <f>MID(A348,W348,(X348-11)-W348)</f>
        <v>#VALUE!</v>
      </c>
      <c r="Z348" s="4" t="e">
        <f t="shared" si="78"/>
        <v>#VALUE!</v>
      </c>
      <c r="AA348" s="4" t="e">
        <f>FIND("Earliest publication #",A348)+LEN("Earliest publication #
")</f>
        <v>#VALUE!</v>
      </c>
      <c r="AB348" s="4" t="e">
        <f>FIND("Earliest publication date",A348,AA348)</f>
        <v>#VALUE!</v>
      </c>
      <c r="AC348" s="4" t="e">
        <f>CLEAN(TRIM(MID(A348,AA348,AB348-AA348)))</f>
        <v>#VALUE!</v>
      </c>
      <c r="AD348" s="4" t="e">
        <f t="shared" si="79"/>
        <v>#VALUE!</v>
      </c>
      <c r="AE348" s="4" t="e">
        <f>FIND("Earliest publication date",A348,AA348)+LEN("Earliest publication date")</f>
        <v>#VALUE!</v>
      </c>
      <c r="AF348" s="4" t="e">
        <f>FIND("Assignee for publication",A348)</f>
        <v>#VALUE!</v>
      </c>
      <c r="AG348" s="4" t="e">
        <f>CLEAN(SUBSTITUTE(MID(A348,AE348,AF348-AE348)," ",""))</f>
        <v>#VALUE!</v>
      </c>
      <c r="AH348" s="4" t="e">
        <f>FIND("Entity status",A348)+LEN("Entity status")</f>
        <v>#VALUE!</v>
      </c>
      <c r="AI348" s="4" t="e">
        <f>FIND("Earliest publication #",A348,AH348)</f>
        <v>#VALUE!</v>
      </c>
      <c r="AJ348" s="4" t="e">
        <f>CLEAN(TRIM(MID(A348,AH348,AI348-AH348)))</f>
        <v>#VALUE!</v>
      </c>
      <c r="AK348" s="4" t="e">
        <f>FIND("Applicants",A348)+LEN("Applicants")</f>
        <v>#VALUE!</v>
      </c>
      <c r="AL348" s="4" t="e">
        <f>FIND("United States Patent and Trademark Office 
United States Patent and Trademark Office 
 Browse By Topic",A348,AK348)</f>
        <v>#VALUE!</v>
      </c>
      <c r="AM348" s="4" t="e">
        <f>TRIM(CLEAN(MID(A348,AK348,AL348-AK348)))</f>
        <v>#VALUE!</v>
      </c>
      <c r="AN348" s="4" t="e">
        <f>FIND("Assignee for publication",A348)+LEN("Assignee for publication")</f>
        <v>#VALUE!</v>
      </c>
      <c r="AO348" s="4" t="e">
        <f>FIND("Confirmation #",A348,AN348)</f>
        <v>#VALUE!</v>
      </c>
      <c r="AP348" s="4" t="e">
        <f>MID(A348,AN348,AO348-AN348)</f>
        <v>#VALUE!</v>
      </c>
      <c r="AQ348" s="4" t="e">
        <f>FIND("Inventors",A348)+LEN("Inventors")</f>
        <v>#VALUE!</v>
      </c>
      <c r="AR348" s="4" t="e">
        <f>FIND("Applicants",A348,AQ348)</f>
        <v>#VALUE!</v>
      </c>
      <c r="AS348" s="4" t="e">
        <f>FIND("Show all inventors",A348)</f>
        <v>#VALUE!</v>
      </c>
      <c r="AT348" s="4" t="str">
        <f>IFERROR(MID(A348,AS348,24),"")</f>
        <v/>
      </c>
      <c r="AU348" s="7" t="e">
        <f>CLEAN(TRIM(MID(A348,AQ348,AR348-AQ348)))</f>
        <v>#VALUE!</v>
      </c>
      <c r="BJ348" s="4">
        <f t="shared" si="82"/>
        <v>0</v>
      </c>
      <c r="BK348" s="4" t="str">
        <f t="shared" si="83"/>
        <v/>
      </c>
      <c r="BL348" s="4" t="e">
        <f t="shared" si="84"/>
        <v>#VALUE!</v>
      </c>
      <c r="BM348" s="4" t="e">
        <f t="shared" si="85"/>
        <v>#VALUE!</v>
      </c>
      <c r="BN348" s="7" t="e">
        <f t="shared" si="86"/>
        <v>#VALUE!</v>
      </c>
      <c r="BO348" s="4" t="e">
        <f t="shared" si="87"/>
        <v>#VALUE!</v>
      </c>
      <c r="BP348" s="4" t="e">
        <f t="shared" si="88"/>
        <v>#VALUE!</v>
      </c>
      <c r="BQ348" s="7" t="e">
        <f t="shared" si="89"/>
        <v>#VALUE!</v>
      </c>
    </row>
    <row r="349" spans="1:69" ht="15" customHeight="1" x14ac:dyDescent="0.3">
      <c r="A349" s="5"/>
      <c r="B349" s="5"/>
      <c r="C349" s="5"/>
      <c r="D349" s="5"/>
      <c r="F349" s="6" t="s">
        <v>17</v>
      </c>
      <c r="G349" s="4" t="e">
        <f t="shared" si="90"/>
        <v>#VALUE!</v>
      </c>
      <c r="H349" s="4" t="e">
        <f t="shared" si="91"/>
        <v>#VALUE!</v>
      </c>
      <c r="I349" s="4" t="str">
        <f t="shared" si="80"/>
        <v/>
      </c>
      <c r="J349" s="4" t="e">
        <f>CLEAN(SUBSTITUTE(MID(A349,G349,H349-G349)," ",""))</f>
        <v>#VALUE!</v>
      </c>
      <c r="K349" s="4" t="e">
        <f>FIND("Filing or 371 (c) date",A349)+LEN("Filing or 371 (c) date")</f>
        <v>#VALUE!</v>
      </c>
      <c r="L349" s="4" t="e">
        <f>FIND("Status",A349,K349)</f>
        <v>#VALUE!</v>
      </c>
      <c r="M349" s="4" t="e">
        <f>TRIM(CLEAN(MID(A349,K349,L349-K349)))</f>
        <v>#VALUE!</v>
      </c>
      <c r="N349" s="4" t="e">
        <f>FIND("Patent #",A349)+LEN("Patent #")</f>
        <v>#VALUE!</v>
      </c>
      <c r="O349" s="4" t="e">
        <f>FIND("Filing or 371 (c) date",A349)</f>
        <v>#VALUE!</v>
      </c>
      <c r="P349" s="4" t="e">
        <f>MID(A349,N349,O349-N349)</f>
        <v>#VALUE!</v>
      </c>
      <c r="Q349" s="4" t="e">
        <f t="shared" si="81"/>
        <v>#VALUE!</v>
      </c>
      <c r="R349" s="4" t="e">
        <f>CLEAN(SUBSTITUTE(MID(P349,1,FIND("open",P349)-1)," ",""))</f>
        <v>#VALUE!</v>
      </c>
      <c r="S349" s="4" t="e">
        <f>FIND("open_in_new",P349)+LEN("open_in_new")</f>
        <v>#VALUE!</v>
      </c>
      <c r="T349" s="4" t="e">
        <f>FIND("-",P349,S349)</f>
        <v>#VALUE!</v>
      </c>
      <c r="U349" s="4" t="e">
        <f>CLEAN(SUBSTITUTE(MID(P349,S349,T349-S349)," ",""))</f>
        <v>#VALUE!</v>
      </c>
      <c r="V349" s="4" t="e">
        <f>RIGHT(CLEAN(SUBSTITUTE(P349," ","")),10)</f>
        <v>#VALUE!</v>
      </c>
      <c r="W349" s="4" t="e">
        <f>FIND("Status",A349,K349)+LEN("Status")</f>
        <v>#VALUE!</v>
      </c>
      <c r="X349" s="4" t="e">
        <f>FIND("Application Data 
Documents &amp; Transactions",A349)</f>
        <v>#VALUE!</v>
      </c>
      <c r="Y349" s="4" t="e">
        <f>MID(A349,W349,(X349-11)-W349)</f>
        <v>#VALUE!</v>
      </c>
      <c r="Z349" s="4" t="e">
        <f t="shared" si="78"/>
        <v>#VALUE!</v>
      </c>
      <c r="AA349" s="4" t="e">
        <f>FIND("Earliest publication #",A349)+LEN("Earliest publication #
")</f>
        <v>#VALUE!</v>
      </c>
      <c r="AB349" s="4" t="e">
        <f>FIND("Earliest publication date",A349,AA349)</f>
        <v>#VALUE!</v>
      </c>
      <c r="AC349" s="4" t="e">
        <f>CLEAN(TRIM(MID(A349,AA349,AB349-AA349)))</f>
        <v>#VALUE!</v>
      </c>
      <c r="AD349" s="4" t="e">
        <f t="shared" si="79"/>
        <v>#VALUE!</v>
      </c>
      <c r="AE349" s="4" t="e">
        <f>FIND("Earliest publication date",A349,AA349)+LEN("Earliest publication date")</f>
        <v>#VALUE!</v>
      </c>
      <c r="AF349" s="4" t="e">
        <f>FIND("Assignee for publication",A349)</f>
        <v>#VALUE!</v>
      </c>
      <c r="AG349" s="4" t="e">
        <f>CLEAN(SUBSTITUTE(MID(A349,AE349,AF349-AE349)," ",""))</f>
        <v>#VALUE!</v>
      </c>
      <c r="AH349" s="4" t="e">
        <f>FIND("Entity status",A349)+LEN("Entity status")</f>
        <v>#VALUE!</v>
      </c>
      <c r="AI349" s="4" t="e">
        <f>FIND("Earliest publication #",A349,AH349)</f>
        <v>#VALUE!</v>
      </c>
      <c r="AJ349" s="4" t="e">
        <f>CLEAN(TRIM(MID(A349,AH349,AI349-AH349)))</f>
        <v>#VALUE!</v>
      </c>
      <c r="AK349" s="4" t="e">
        <f>FIND("Applicants",A349)+LEN("Applicants")</f>
        <v>#VALUE!</v>
      </c>
      <c r="AL349" s="4" t="e">
        <f>FIND("United States Patent and Trademark Office 
United States Patent and Trademark Office 
 Browse By Topic",A349,AK349)</f>
        <v>#VALUE!</v>
      </c>
      <c r="AM349" s="4" t="e">
        <f>TRIM(CLEAN(MID(A349,AK349,AL349-AK349)))</f>
        <v>#VALUE!</v>
      </c>
      <c r="AN349" s="4" t="e">
        <f>FIND("Assignee for publication",A349)+LEN("Assignee for publication")</f>
        <v>#VALUE!</v>
      </c>
      <c r="AO349" s="4" t="e">
        <f>FIND("Confirmation #",A349,AN349)</f>
        <v>#VALUE!</v>
      </c>
      <c r="AP349" s="4" t="e">
        <f>MID(A349,AN349,AO349-AN349)</f>
        <v>#VALUE!</v>
      </c>
      <c r="AQ349" s="4" t="e">
        <f>FIND("Inventors",A349)+LEN("Inventors")</f>
        <v>#VALUE!</v>
      </c>
      <c r="AR349" s="4" t="e">
        <f>FIND("Applicants",A349,AQ349)</f>
        <v>#VALUE!</v>
      </c>
      <c r="AS349" s="4" t="e">
        <f>FIND("Show all inventors",A349)</f>
        <v>#VALUE!</v>
      </c>
      <c r="AT349" s="4" t="str">
        <f>IFERROR(MID(A349,AS349,24),"")</f>
        <v/>
      </c>
      <c r="AU349" s="7" t="e">
        <f>CLEAN(TRIM(MID(A349,AQ349,AR349-AQ349)))</f>
        <v>#VALUE!</v>
      </c>
      <c r="BJ349" s="4">
        <f t="shared" si="82"/>
        <v>0</v>
      </c>
      <c r="BK349" s="4" t="str">
        <f t="shared" si="83"/>
        <v/>
      </c>
      <c r="BL349" s="4" t="e">
        <f t="shared" si="84"/>
        <v>#VALUE!</v>
      </c>
      <c r="BM349" s="4" t="e">
        <f t="shared" si="85"/>
        <v>#VALUE!</v>
      </c>
      <c r="BN349" s="7" t="e">
        <f t="shared" si="86"/>
        <v>#VALUE!</v>
      </c>
      <c r="BO349" s="4" t="e">
        <f t="shared" si="87"/>
        <v>#VALUE!</v>
      </c>
      <c r="BP349" s="4" t="e">
        <f t="shared" si="88"/>
        <v>#VALUE!</v>
      </c>
      <c r="BQ349" s="7" t="e">
        <f t="shared" si="89"/>
        <v>#VALUE!</v>
      </c>
    </row>
    <row r="350" spans="1:69" ht="15" customHeight="1" x14ac:dyDescent="0.3">
      <c r="A350" s="5"/>
      <c r="B350" s="5"/>
      <c r="C350" s="5"/>
      <c r="D350" s="5"/>
      <c r="F350" s="6" t="s">
        <v>17</v>
      </c>
      <c r="G350" s="4" t="e">
        <f t="shared" si="90"/>
        <v>#VALUE!</v>
      </c>
      <c r="H350" s="4" t="e">
        <f t="shared" si="91"/>
        <v>#VALUE!</v>
      </c>
      <c r="I350" s="4" t="str">
        <f t="shared" si="80"/>
        <v/>
      </c>
      <c r="J350" s="4" t="e">
        <f>CLEAN(SUBSTITUTE(MID(A350,G350,H350-G350)," ",""))</f>
        <v>#VALUE!</v>
      </c>
      <c r="K350" s="4" t="e">
        <f>FIND("Filing or 371 (c) date",A350)+LEN("Filing or 371 (c) date")</f>
        <v>#VALUE!</v>
      </c>
      <c r="L350" s="4" t="e">
        <f>FIND("Status",A350,K350)</f>
        <v>#VALUE!</v>
      </c>
      <c r="M350" s="4" t="e">
        <f>TRIM(CLEAN(MID(A350,K350,L350-K350)))</f>
        <v>#VALUE!</v>
      </c>
      <c r="N350" s="4" t="e">
        <f>FIND("Patent #",A350)+LEN("Patent #")</f>
        <v>#VALUE!</v>
      </c>
      <c r="O350" s="4" t="e">
        <f>FIND("Filing or 371 (c) date",A350)</f>
        <v>#VALUE!</v>
      </c>
      <c r="P350" s="4" t="e">
        <f>MID(A350,N350,O350-N350)</f>
        <v>#VALUE!</v>
      </c>
      <c r="Q350" s="4" t="e">
        <f t="shared" si="81"/>
        <v>#VALUE!</v>
      </c>
      <c r="R350" s="4" t="e">
        <f>CLEAN(SUBSTITUTE(MID(P350,1,FIND("open",P350)-1)," ",""))</f>
        <v>#VALUE!</v>
      </c>
      <c r="S350" s="4" t="e">
        <f>FIND("open_in_new",P350)+LEN("open_in_new")</f>
        <v>#VALUE!</v>
      </c>
      <c r="T350" s="4" t="e">
        <f>FIND("-",P350,S350)</f>
        <v>#VALUE!</v>
      </c>
      <c r="U350" s="4" t="e">
        <f>CLEAN(SUBSTITUTE(MID(P350,S350,T350-S350)," ",""))</f>
        <v>#VALUE!</v>
      </c>
      <c r="V350" s="4" t="e">
        <f>RIGHT(CLEAN(SUBSTITUTE(P350," ","")),10)</f>
        <v>#VALUE!</v>
      </c>
      <c r="W350" s="4" t="e">
        <f>FIND("Status",A350,K350)+LEN("Status")</f>
        <v>#VALUE!</v>
      </c>
      <c r="X350" s="4" t="e">
        <f>FIND("Application Data 
Documents &amp; Transactions",A350)</f>
        <v>#VALUE!</v>
      </c>
      <c r="Y350" s="4" t="e">
        <f>MID(A350,W350,(X350-11)-W350)</f>
        <v>#VALUE!</v>
      </c>
      <c r="Z350" s="4" t="e">
        <f t="shared" si="78"/>
        <v>#VALUE!</v>
      </c>
      <c r="AA350" s="4" t="e">
        <f>FIND("Earliest publication #",A350)+LEN("Earliest publication #
")</f>
        <v>#VALUE!</v>
      </c>
      <c r="AB350" s="4" t="e">
        <f>FIND("Earliest publication date",A350,AA350)</f>
        <v>#VALUE!</v>
      </c>
      <c r="AC350" s="4" t="e">
        <f>CLEAN(TRIM(MID(A350,AA350,AB350-AA350)))</f>
        <v>#VALUE!</v>
      </c>
      <c r="AD350" s="4" t="e">
        <f t="shared" si="79"/>
        <v>#VALUE!</v>
      </c>
      <c r="AE350" s="4" t="e">
        <f>FIND("Earliest publication date",A350,AA350)+LEN("Earliest publication date")</f>
        <v>#VALUE!</v>
      </c>
      <c r="AF350" s="4" t="e">
        <f>FIND("Assignee for publication",A350)</f>
        <v>#VALUE!</v>
      </c>
      <c r="AG350" s="4" t="e">
        <f>CLEAN(SUBSTITUTE(MID(A350,AE350,AF350-AE350)," ",""))</f>
        <v>#VALUE!</v>
      </c>
      <c r="AH350" s="4" t="e">
        <f>FIND("Entity status",A350)+LEN("Entity status")</f>
        <v>#VALUE!</v>
      </c>
      <c r="AI350" s="4" t="e">
        <f>FIND("Earliest publication #",A350,AH350)</f>
        <v>#VALUE!</v>
      </c>
      <c r="AJ350" s="4" t="e">
        <f>CLEAN(TRIM(MID(A350,AH350,AI350-AH350)))</f>
        <v>#VALUE!</v>
      </c>
      <c r="AK350" s="4" t="e">
        <f>FIND("Applicants",A350)+LEN("Applicants")</f>
        <v>#VALUE!</v>
      </c>
      <c r="AL350" s="4" t="e">
        <f>FIND("United States Patent and Trademark Office 
United States Patent and Trademark Office 
 Browse By Topic",A350,AK350)</f>
        <v>#VALUE!</v>
      </c>
      <c r="AM350" s="4" t="e">
        <f>TRIM(CLEAN(MID(A350,AK350,AL350-AK350)))</f>
        <v>#VALUE!</v>
      </c>
      <c r="AN350" s="4" t="e">
        <f>FIND("Assignee for publication",A350)+LEN("Assignee for publication")</f>
        <v>#VALUE!</v>
      </c>
      <c r="AO350" s="4" t="e">
        <f>FIND("Confirmation #",A350,AN350)</f>
        <v>#VALUE!</v>
      </c>
      <c r="AP350" s="4" t="e">
        <f>MID(A350,AN350,AO350-AN350)</f>
        <v>#VALUE!</v>
      </c>
      <c r="AQ350" s="4" t="e">
        <f>FIND("Inventors",A350)+LEN("Inventors")</f>
        <v>#VALUE!</v>
      </c>
      <c r="AR350" s="4" t="e">
        <f>FIND("Applicants",A350,AQ350)</f>
        <v>#VALUE!</v>
      </c>
      <c r="AS350" s="4" t="e">
        <f>FIND("Show all inventors",A350)</f>
        <v>#VALUE!</v>
      </c>
      <c r="AT350" s="4" t="str">
        <f>IFERROR(MID(A350,AS350,24),"")</f>
        <v/>
      </c>
      <c r="AU350" s="7" t="e">
        <f>CLEAN(TRIM(MID(A350,AQ350,AR350-AQ350)))</f>
        <v>#VALUE!</v>
      </c>
      <c r="BJ350" s="4">
        <f t="shared" si="82"/>
        <v>0</v>
      </c>
      <c r="BK350" s="4" t="str">
        <f t="shared" si="83"/>
        <v/>
      </c>
      <c r="BL350" s="4" t="e">
        <f t="shared" si="84"/>
        <v>#VALUE!</v>
      </c>
      <c r="BM350" s="4" t="e">
        <f t="shared" si="85"/>
        <v>#VALUE!</v>
      </c>
      <c r="BN350" s="7" t="e">
        <f t="shared" si="86"/>
        <v>#VALUE!</v>
      </c>
      <c r="BO350" s="4" t="e">
        <f t="shared" si="87"/>
        <v>#VALUE!</v>
      </c>
      <c r="BP350" s="4" t="e">
        <f t="shared" si="88"/>
        <v>#VALUE!</v>
      </c>
      <c r="BQ350" s="7" t="e">
        <f t="shared" si="89"/>
        <v>#VALUE!</v>
      </c>
    </row>
    <row r="351" spans="1:69" ht="15" customHeight="1" x14ac:dyDescent="0.3">
      <c r="A351" s="5"/>
      <c r="B351" s="5"/>
      <c r="C351" s="5"/>
      <c r="D351" s="5"/>
      <c r="F351" s="6" t="s">
        <v>17</v>
      </c>
      <c r="G351" s="4" t="e">
        <f t="shared" si="90"/>
        <v>#VALUE!</v>
      </c>
      <c r="H351" s="4" t="e">
        <f t="shared" si="91"/>
        <v>#VALUE!</v>
      </c>
      <c r="I351" s="4" t="str">
        <f t="shared" si="80"/>
        <v/>
      </c>
      <c r="J351" s="4" t="e">
        <f>CLEAN(SUBSTITUTE(MID(A351,G351,H351-G351)," ",""))</f>
        <v>#VALUE!</v>
      </c>
      <c r="K351" s="4" t="e">
        <f>FIND("Filing or 371 (c) date",A351)+LEN("Filing or 371 (c) date")</f>
        <v>#VALUE!</v>
      </c>
      <c r="L351" s="4" t="e">
        <f>FIND("Status",A351,K351)</f>
        <v>#VALUE!</v>
      </c>
      <c r="M351" s="4" t="e">
        <f>TRIM(CLEAN(MID(A351,K351,L351-K351)))</f>
        <v>#VALUE!</v>
      </c>
      <c r="N351" s="4" t="e">
        <f>FIND("Patent #",A351)+LEN("Patent #")</f>
        <v>#VALUE!</v>
      </c>
      <c r="O351" s="4" t="e">
        <f>FIND("Filing or 371 (c) date",A351)</f>
        <v>#VALUE!</v>
      </c>
      <c r="P351" s="4" t="e">
        <f>MID(A351,N351,O351-N351)</f>
        <v>#VALUE!</v>
      </c>
      <c r="Q351" s="4" t="e">
        <f t="shared" si="81"/>
        <v>#VALUE!</v>
      </c>
      <c r="R351" s="4" t="e">
        <f>CLEAN(SUBSTITUTE(MID(P351,1,FIND("open",P351)-1)," ",""))</f>
        <v>#VALUE!</v>
      </c>
      <c r="S351" s="4" t="e">
        <f>FIND("open_in_new",P351)+LEN("open_in_new")</f>
        <v>#VALUE!</v>
      </c>
      <c r="T351" s="4" t="e">
        <f>FIND("-",P351,S351)</f>
        <v>#VALUE!</v>
      </c>
      <c r="U351" s="4" t="e">
        <f>CLEAN(SUBSTITUTE(MID(P351,S351,T351-S351)," ",""))</f>
        <v>#VALUE!</v>
      </c>
      <c r="V351" s="4" t="e">
        <f>RIGHT(CLEAN(SUBSTITUTE(P351," ","")),10)</f>
        <v>#VALUE!</v>
      </c>
      <c r="W351" s="4" t="e">
        <f>FIND("Status",A351,K351)+LEN("Status")</f>
        <v>#VALUE!</v>
      </c>
      <c r="X351" s="4" t="e">
        <f>FIND("Application Data 
Documents &amp; Transactions",A351)</f>
        <v>#VALUE!</v>
      </c>
      <c r="Y351" s="4" t="e">
        <f>MID(A351,W351,(X351-11)-W351)</f>
        <v>#VALUE!</v>
      </c>
      <c r="Z351" s="4" t="e">
        <f t="shared" si="78"/>
        <v>#VALUE!</v>
      </c>
      <c r="AA351" s="4" t="e">
        <f>FIND("Earliest publication #",A351)+LEN("Earliest publication #
")</f>
        <v>#VALUE!</v>
      </c>
      <c r="AB351" s="4" t="e">
        <f>FIND("Earliest publication date",A351,AA351)</f>
        <v>#VALUE!</v>
      </c>
      <c r="AC351" s="4" t="e">
        <f>CLEAN(TRIM(MID(A351,AA351,AB351-AA351)))</f>
        <v>#VALUE!</v>
      </c>
      <c r="AD351" s="4" t="e">
        <f t="shared" si="79"/>
        <v>#VALUE!</v>
      </c>
      <c r="AE351" s="4" t="e">
        <f>FIND("Earliest publication date",A351,AA351)+LEN("Earliest publication date")</f>
        <v>#VALUE!</v>
      </c>
      <c r="AF351" s="4" t="e">
        <f>FIND("Assignee for publication",A351)</f>
        <v>#VALUE!</v>
      </c>
      <c r="AG351" s="4" t="e">
        <f>CLEAN(SUBSTITUTE(MID(A351,AE351,AF351-AE351)," ",""))</f>
        <v>#VALUE!</v>
      </c>
      <c r="AH351" s="4" t="e">
        <f>FIND("Entity status",A351)+LEN("Entity status")</f>
        <v>#VALUE!</v>
      </c>
      <c r="AI351" s="4" t="e">
        <f>FIND("Earliest publication #",A351,AH351)</f>
        <v>#VALUE!</v>
      </c>
      <c r="AJ351" s="4" t="e">
        <f>CLEAN(TRIM(MID(A351,AH351,AI351-AH351)))</f>
        <v>#VALUE!</v>
      </c>
      <c r="AK351" s="4" t="e">
        <f>FIND("Applicants",A351)+LEN("Applicants")</f>
        <v>#VALUE!</v>
      </c>
      <c r="AL351" s="4" t="e">
        <f>FIND("United States Patent and Trademark Office 
United States Patent and Trademark Office 
 Browse By Topic",A351,AK351)</f>
        <v>#VALUE!</v>
      </c>
      <c r="AM351" s="4" t="e">
        <f>TRIM(CLEAN(MID(A351,AK351,AL351-AK351)))</f>
        <v>#VALUE!</v>
      </c>
      <c r="AN351" s="4" t="e">
        <f>FIND("Assignee for publication",A351)+LEN("Assignee for publication")</f>
        <v>#VALUE!</v>
      </c>
      <c r="AO351" s="4" t="e">
        <f>FIND("Confirmation #",A351,AN351)</f>
        <v>#VALUE!</v>
      </c>
      <c r="AP351" s="4" t="e">
        <f>MID(A351,AN351,AO351-AN351)</f>
        <v>#VALUE!</v>
      </c>
      <c r="AQ351" s="4" t="e">
        <f>FIND("Inventors",A351)+LEN("Inventors")</f>
        <v>#VALUE!</v>
      </c>
      <c r="AR351" s="4" t="e">
        <f>FIND("Applicants",A351,AQ351)</f>
        <v>#VALUE!</v>
      </c>
      <c r="AS351" s="4" t="e">
        <f>FIND("Show all inventors",A351)</f>
        <v>#VALUE!</v>
      </c>
      <c r="AT351" s="4" t="str">
        <f>IFERROR(MID(A351,AS351,24),"")</f>
        <v/>
      </c>
      <c r="AU351" s="7" t="e">
        <f>CLEAN(TRIM(MID(A351,AQ351,AR351-AQ351)))</f>
        <v>#VALUE!</v>
      </c>
      <c r="BJ351" s="4">
        <f t="shared" si="82"/>
        <v>0</v>
      </c>
      <c r="BK351" s="4" t="str">
        <f t="shared" si="83"/>
        <v/>
      </c>
      <c r="BL351" s="4" t="e">
        <f t="shared" si="84"/>
        <v>#VALUE!</v>
      </c>
      <c r="BM351" s="4" t="e">
        <f t="shared" si="85"/>
        <v>#VALUE!</v>
      </c>
      <c r="BN351" s="7" t="e">
        <f t="shared" si="86"/>
        <v>#VALUE!</v>
      </c>
      <c r="BO351" s="4" t="e">
        <f t="shared" si="87"/>
        <v>#VALUE!</v>
      </c>
      <c r="BP351" s="4" t="e">
        <f t="shared" si="88"/>
        <v>#VALUE!</v>
      </c>
      <c r="BQ351" s="7" t="e">
        <f t="shared" si="89"/>
        <v>#VALUE!</v>
      </c>
    </row>
    <row r="352" spans="1:69" ht="15" customHeight="1" x14ac:dyDescent="0.3">
      <c r="A352" s="5"/>
      <c r="B352" s="5"/>
      <c r="C352" s="5"/>
      <c r="D352" s="5"/>
      <c r="F352" s="6" t="s">
        <v>17</v>
      </c>
      <c r="G352" s="4" t="e">
        <f t="shared" si="90"/>
        <v>#VALUE!</v>
      </c>
      <c r="H352" s="4" t="e">
        <f t="shared" si="91"/>
        <v>#VALUE!</v>
      </c>
      <c r="I352" s="4" t="str">
        <f t="shared" si="80"/>
        <v/>
      </c>
      <c r="J352" s="4" t="e">
        <f>CLEAN(SUBSTITUTE(MID(A352,G352,H352-G352)," ",""))</f>
        <v>#VALUE!</v>
      </c>
      <c r="K352" s="4" t="e">
        <f>FIND("Filing or 371 (c) date",A352)+LEN("Filing or 371 (c) date")</f>
        <v>#VALUE!</v>
      </c>
      <c r="L352" s="4" t="e">
        <f>FIND("Status",A352,K352)</f>
        <v>#VALUE!</v>
      </c>
      <c r="M352" s="4" t="e">
        <f>TRIM(CLEAN(MID(A352,K352,L352-K352)))</f>
        <v>#VALUE!</v>
      </c>
      <c r="N352" s="4" t="e">
        <f>FIND("Patent #",A352)+LEN("Patent #")</f>
        <v>#VALUE!</v>
      </c>
      <c r="O352" s="4" t="e">
        <f>FIND("Filing or 371 (c) date",A352)</f>
        <v>#VALUE!</v>
      </c>
      <c r="P352" s="4" t="e">
        <f>MID(A352,N352,O352-N352)</f>
        <v>#VALUE!</v>
      </c>
      <c r="Q352" s="4" t="e">
        <f t="shared" si="81"/>
        <v>#VALUE!</v>
      </c>
      <c r="R352" s="4" t="e">
        <f>CLEAN(SUBSTITUTE(MID(P352,1,FIND("open",P352)-1)," ",""))</f>
        <v>#VALUE!</v>
      </c>
      <c r="S352" s="4" t="e">
        <f>FIND("open_in_new",P352)+LEN("open_in_new")</f>
        <v>#VALUE!</v>
      </c>
      <c r="T352" s="4" t="e">
        <f>FIND("-",P352,S352)</f>
        <v>#VALUE!</v>
      </c>
      <c r="U352" s="4" t="e">
        <f>CLEAN(SUBSTITUTE(MID(P352,S352,T352-S352)," ",""))</f>
        <v>#VALUE!</v>
      </c>
      <c r="V352" s="4" t="e">
        <f>RIGHT(CLEAN(SUBSTITUTE(P352," ","")),10)</f>
        <v>#VALUE!</v>
      </c>
      <c r="W352" s="4" t="e">
        <f>FIND("Status",A352,K352)+LEN("Status")</f>
        <v>#VALUE!</v>
      </c>
      <c r="X352" s="4" t="e">
        <f>FIND("Application Data 
Documents &amp; Transactions",A352)</f>
        <v>#VALUE!</v>
      </c>
      <c r="Y352" s="4" t="e">
        <f>MID(A352,W352,(X352-11)-W352)</f>
        <v>#VALUE!</v>
      </c>
      <c r="Z352" s="4" t="e">
        <f t="shared" si="78"/>
        <v>#VALUE!</v>
      </c>
      <c r="AA352" s="4" t="e">
        <f>FIND("Earliest publication #",A352)+LEN("Earliest publication #
")</f>
        <v>#VALUE!</v>
      </c>
      <c r="AB352" s="4" t="e">
        <f>FIND("Earliest publication date",A352,AA352)</f>
        <v>#VALUE!</v>
      </c>
      <c r="AC352" s="4" t="e">
        <f>CLEAN(TRIM(MID(A352,AA352,AB352-AA352)))</f>
        <v>#VALUE!</v>
      </c>
      <c r="AD352" s="4" t="e">
        <f t="shared" si="79"/>
        <v>#VALUE!</v>
      </c>
      <c r="AE352" s="4" t="e">
        <f>FIND("Earliest publication date",A352,AA352)+LEN("Earliest publication date")</f>
        <v>#VALUE!</v>
      </c>
      <c r="AF352" s="4" t="e">
        <f>FIND("Assignee for publication",A352)</f>
        <v>#VALUE!</v>
      </c>
      <c r="AG352" s="4" t="e">
        <f>CLEAN(SUBSTITUTE(MID(A352,AE352,AF352-AE352)," ",""))</f>
        <v>#VALUE!</v>
      </c>
      <c r="AH352" s="4" t="e">
        <f>FIND("Entity status",A352)+LEN("Entity status")</f>
        <v>#VALUE!</v>
      </c>
      <c r="AI352" s="4" t="e">
        <f>FIND("Earliest publication #",A352,AH352)</f>
        <v>#VALUE!</v>
      </c>
      <c r="AJ352" s="4" t="e">
        <f>CLEAN(TRIM(MID(A352,AH352,AI352-AH352)))</f>
        <v>#VALUE!</v>
      </c>
      <c r="AK352" s="4" t="e">
        <f>FIND("Applicants",A352)+LEN("Applicants")</f>
        <v>#VALUE!</v>
      </c>
      <c r="AL352" s="4" t="e">
        <f>FIND("United States Patent and Trademark Office 
United States Patent and Trademark Office 
 Browse By Topic",A352,AK352)</f>
        <v>#VALUE!</v>
      </c>
      <c r="AM352" s="4" t="e">
        <f>TRIM(CLEAN(MID(A352,AK352,AL352-AK352)))</f>
        <v>#VALUE!</v>
      </c>
      <c r="AN352" s="4" t="e">
        <f>FIND("Assignee for publication",A352)+LEN("Assignee for publication")</f>
        <v>#VALUE!</v>
      </c>
      <c r="AO352" s="4" t="e">
        <f>FIND("Confirmation #",A352,AN352)</f>
        <v>#VALUE!</v>
      </c>
      <c r="AP352" s="4" t="e">
        <f>MID(A352,AN352,AO352-AN352)</f>
        <v>#VALUE!</v>
      </c>
      <c r="AQ352" s="4" t="e">
        <f>FIND("Inventors",A352)+LEN("Inventors")</f>
        <v>#VALUE!</v>
      </c>
      <c r="AR352" s="4" t="e">
        <f>FIND("Applicants",A352,AQ352)</f>
        <v>#VALUE!</v>
      </c>
      <c r="AS352" s="4" t="e">
        <f>FIND("Show all inventors",A352)</f>
        <v>#VALUE!</v>
      </c>
      <c r="AT352" s="4" t="str">
        <f>IFERROR(MID(A352,AS352,24),"")</f>
        <v/>
      </c>
      <c r="AU352" s="7" t="e">
        <f>CLEAN(TRIM(MID(A352,AQ352,AR352-AQ352)))</f>
        <v>#VALUE!</v>
      </c>
      <c r="BJ352" s="4">
        <f t="shared" si="82"/>
        <v>0</v>
      </c>
      <c r="BK352" s="4" t="str">
        <f t="shared" si="83"/>
        <v/>
      </c>
      <c r="BL352" s="4" t="e">
        <f t="shared" si="84"/>
        <v>#VALUE!</v>
      </c>
      <c r="BM352" s="4" t="e">
        <f t="shared" si="85"/>
        <v>#VALUE!</v>
      </c>
      <c r="BN352" s="7" t="e">
        <f t="shared" si="86"/>
        <v>#VALUE!</v>
      </c>
      <c r="BO352" s="4" t="e">
        <f t="shared" si="87"/>
        <v>#VALUE!</v>
      </c>
      <c r="BP352" s="4" t="e">
        <f t="shared" si="88"/>
        <v>#VALUE!</v>
      </c>
      <c r="BQ352" s="7" t="e">
        <f t="shared" si="89"/>
        <v>#VALUE!</v>
      </c>
    </row>
    <row r="353" spans="1:69" ht="15" customHeight="1" x14ac:dyDescent="0.3">
      <c r="A353" s="5"/>
      <c r="B353" s="5"/>
      <c r="C353" s="5"/>
      <c r="D353" s="5"/>
      <c r="F353" s="6" t="s">
        <v>17</v>
      </c>
      <c r="G353" s="4" t="e">
        <f t="shared" si="90"/>
        <v>#VALUE!</v>
      </c>
      <c r="H353" s="4" t="e">
        <f t="shared" si="91"/>
        <v>#VALUE!</v>
      </c>
      <c r="I353" s="4" t="str">
        <f t="shared" si="80"/>
        <v/>
      </c>
      <c r="J353" s="4" t="e">
        <f>CLEAN(SUBSTITUTE(MID(A353,G353,H353-G353)," ",""))</f>
        <v>#VALUE!</v>
      </c>
      <c r="K353" s="4" t="e">
        <f>FIND("Filing or 371 (c) date",A353)+LEN("Filing or 371 (c) date")</f>
        <v>#VALUE!</v>
      </c>
      <c r="L353" s="4" t="e">
        <f>FIND("Status",A353,K353)</f>
        <v>#VALUE!</v>
      </c>
      <c r="M353" s="4" t="e">
        <f>TRIM(CLEAN(MID(A353,K353,L353-K353)))</f>
        <v>#VALUE!</v>
      </c>
      <c r="N353" s="4" t="e">
        <f>FIND("Patent #",A353)+LEN("Patent #")</f>
        <v>#VALUE!</v>
      </c>
      <c r="O353" s="4" t="e">
        <f>FIND("Filing or 371 (c) date",A353)</f>
        <v>#VALUE!</v>
      </c>
      <c r="P353" s="4" t="e">
        <f>MID(A353,N353,O353-N353)</f>
        <v>#VALUE!</v>
      </c>
      <c r="Q353" s="4" t="e">
        <f t="shared" si="81"/>
        <v>#VALUE!</v>
      </c>
      <c r="R353" s="4" t="e">
        <f>CLEAN(SUBSTITUTE(MID(P353,1,FIND("open",P353)-1)," ",""))</f>
        <v>#VALUE!</v>
      </c>
      <c r="S353" s="4" t="e">
        <f>FIND("open_in_new",P353)+LEN("open_in_new")</f>
        <v>#VALUE!</v>
      </c>
      <c r="T353" s="4" t="e">
        <f>FIND("-",P353,S353)</f>
        <v>#VALUE!</v>
      </c>
      <c r="U353" s="4" t="e">
        <f>CLEAN(SUBSTITUTE(MID(P353,S353,T353-S353)," ",""))</f>
        <v>#VALUE!</v>
      </c>
      <c r="V353" s="4" t="e">
        <f>RIGHT(CLEAN(SUBSTITUTE(P353," ","")),10)</f>
        <v>#VALUE!</v>
      </c>
      <c r="W353" s="4" t="e">
        <f>FIND("Status",A353,K353)+LEN("Status")</f>
        <v>#VALUE!</v>
      </c>
      <c r="X353" s="4" t="e">
        <f>FIND("Application Data 
Documents &amp; Transactions",A353)</f>
        <v>#VALUE!</v>
      </c>
      <c r="Y353" s="4" t="e">
        <f>MID(A353,W353,(X353-11)-W353)</f>
        <v>#VALUE!</v>
      </c>
      <c r="Z353" s="4" t="e">
        <f t="shared" si="78"/>
        <v>#VALUE!</v>
      </c>
      <c r="AA353" s="4" t="e">
        <f>FIND("Earliest publication #",A353)+LEN("Earliest publication #
")</f>
        <v>#VALUE!</v>
      </c>
      <c r="AB353" s="4" t="e">
        <f>FIND("Earliest publication date",A353,AA353)</f>
        <v>#VALUE!</v>
      </c>
      <c r="AC353" s="4" t="e">
        <f>CLEAN(TRIM(MID(A353,AA353,AB353-AA353)))</f>
        <v>#VALUE!</v>
      </c>
      <c r="AD353" s="4" t="e">
        <f t="shared" si="79"/>
        <v>#VALUE!</v>
      </c>
      <c r="AE353" s="4" t="e">
        <f>FIND("Earliest publication date",A353,AA353)+LEN("Earliest publication date")</f>
        <v>#VALUE!</v>
      </c>
      <c r="AF353" s="4" t="e">
        <f>FIND("Assignee for publication",A353)</f>
        <v>#VALUE!</v>
      </c>
      <c r="AG353" s="4" t="e">
        <f>CLEAN(SUBSTITUTE(MID(A353,AE353,AF353-AE353)," ",""))</f>
        <v>#VALUE!</v>
      </c>
      <c r="AH353" s="4" t="e">
        <f>FIND("Entity status",A353)+LEN("Entity status")</f>
        <v>#VALUE!</v>
      </c>
      <c r="AI353" s="4" t="e">
        <f>FIND("Earliest publication #",A353,AH353)</f>
        <v>#VALUE!</v>
      </c>
      <c r="AJ353" s="4" t="e">
        <f>CLEAN(TRIM(MID(A353,AH353,AI353-AH353)))</f>
        <v>#VALUE!</v>
      </c>
      <c r="AK353" s="4" t="e">
        <f>FIND("Applicants",A353)+LEN("Applicants")</f>
        <v>#VALUE!</v>
      </c>
      <c r="AL353" s="4" t="e">
        <f>FIND("United States Patent and Trademark Office 
United States Patent and Trademark Office 
 Browse By Topic",A353,AK353)</f>
        <v>#VALUE!</v>
      </c>
      <c r="AM353" s="4" t="e">
        <f>TRIM(CLEAN(MID(A353,AK353,AL353-AK353)))</f>
        <v>#VALUE!</v>
      </c>
      <c r="AN353" s="4" t="e">
        <f>FIND("Assignee for publication",A353)+LEN("Assignee for publication")</f>
        <v>#VALUE!</v>
      </c>
      <c r="AO353" s="4" t="e">
        <f>FIND("Confirmation #",A353,AN353)</f>
        <v>#VALUE!</v>
      </c>
      <c r="AP353" s="4" t="e">
        <f>MID(A353,AN353,AO353-AN353)</f>
        <v>#VALUE!</v>
      </c>
      <c r="AQ353" s="4" t="e">
        <f>FIND("Inventors",A353)+LEN("Inventors")</f>
        <v>#VALUE!</v>
      </c>
      <c r="AR353" s="4" t="e">
        <f>FIND("Applicants",A353,AQ353)</f>
        <v>#VALUE!</v>
      </c>
      <c r="AS353" s="4" t="e">
        <f>FIND("Show all inventors",A353)</f>
        <v>#VALUE!</v>
      </c>
      <c r="AT353" s="4" t="str">
        <f>IFERROR(MID(A353,AS353,24),"")</f>
        <v/>
      </c>
      <c r="AU353" s="7" t="e">
        <f>CLEAN(TRIM(MID(A353,AQ353,AR353-AQ353)))</f>
        <v>#VALUE!</v>
      </c>
      <c r="BJ353" s="4">
        <f t="shared" si="82"/>
        <v>0</v>
      </c>
      <c r="BK353" s="4" t="str">
        <f t="shared" si="83"/>
        <v/>
      </c>
      <c r="BL353" s="4" t="e">
        <f t="shared" si="84"/>
        <v>#VALUE!</v>
      </c>
      <c r="BM353" s="4" t="e">
        <f t="shared" si="85"/>
        <v>#VALUE!</v>
      </c>
      <c r="BN353" s="7" t="e">
        <f t="shared" si="86"/>
        <v>#VALUE!</v>
      </c>
      <c r="BO353" s="4" t="e">
        <f t="shared" si="87"/>
        <v>#VALUE!</v>
      </c>
      <c r="BP353" s="4" t="e">
        <f t="shared" si="88"/>
        <v>#VALUE!</v>
      </c>
      <c r="BQ353" s="7" t="e">
        <f t="shared" si="89"/>
        <v>#VALUE!</v>
      </c>
    </row>
    <row r="354" spans="1:69" ht="15" customHeight="1" x14ac:dyDescent="0.3">
      <c r="A354" s="5"/>
      <c r="B354" s="5"/>
      <c r="C354" s="5"/>
      <c r="D354" s="5"/>
      <c r="F354" s="6" t="s">
        <v>17</v>
      </c>
      <c r="G354" s="4" t="e">
        <f t="shared" si="90"/>
        <v>#VALUE!</v>
      </c>
      <c r="H354" s="4" t="e">
        <f t="shared" si="91"/>
        <v>#VALUE!</v>
      </c>
      <c r="I354" s="4" t="str">
        <f t="shared" si="80"/>
        <v/>
      </c>
      <c r="J354" s="4" t="e">
        <f>CLEAN(SUBSTITUTE(MID(A354,G354,H354-G354)," ",""))</f>
        <v>#VALUE!</v>
      </c>
      <c r="K354" s="4" t="e">
        <f>FIND("Filing or 371 (c) date",A354)+LEN("Filing or 371 (c) date")</f>
        <v>#VALUE!</v>
      </c>
      <c r="L354" s="4" t="e">
        <f>FIND("Status",A354,K354)</f>
        <v>#VALUE!</v>
      </c>
      <c r="M354" s="4" t="e">
        <f>TRIM(CLEAN(MID(A354,K354,L354-K354)))</f>
        <v>#VALUE!</v>
      </c>
      <c r="N354" s="4" t="e">
        <f>FIND("Patent #",A354)+LEN("Patent #")</f>
        <v>#VALUE!</v>
      </c>
      <c r="O354" s="4" t="e">
        <f>FIND("Filing or 371 (c) date",A354)</f>
        <v>#VALUE!</v>
      </c>
      <c r="P354" s="4" t="e">
        <f>MID(A354,N354,O354-N354)</f>
        <v>#VALUE!</v>
      </c>
      <c r="Q354" s="4" t="e">
        <f t="shared" si="81"/>
        <v>#VALUE!</v>
      </c>
      <c r="R354" s="4" t="e">
        <f>CLEAN(SUBSTITUTE(MID(P354,1,FIND("open",P354)-1)," ",""))</f>
        <v>#VALUE!</v>
      </c>
      <c r="S354" s="4" t="e">
        <f>FIND("open_in_new",P354)+LEN("open_in_new")</f>
        <v>#VALUE!</v>
      </c>
      <c r="T354" s="4" t="e">
        <f>FIND("-",P354,S354)</f>
        <v>#VALUE!</v>
      </c>
      <c r="U354" s="4" t="e">
        <f>CLEAN(SUBSTITUTE(MID(P354,S354,T354-S354)," ",""))</f>
        <v>#VALUE!</v>
      </c>
      <c r="V354" s="4" t="e">
        <f>RIGHT(CLEAN(SUBSTITUTE(P354," ","")),10)</f>
        <v>#VALUE!</v>
      </c>
      <c r="W354" s="4" t="e">
        <f>FIND("Status",A354,K354)+LEN("Status")</f>
        <v>#VALUE!</v>
      </c>
      <c r="X354" s="4" t="e">
        <f>FIND("Application Data 
Documents &amp; Transactions",A354)</f>
        <v>#VALUE!</v>
      </c>
      <c r="Y354" s="4" t="e">
        <f>MID(A354,W354,(X354-11)-W354)</f>
        <v>#VALUE!</v>
      </c>
      <c r="Z354" s="4" t="e">
        <f t="shared" si="78"/>
        <v>#VALUE!</v>
      </c>
      <c r="AA354" s="4" t="e">
        <f>FIND("Earliest publication #",A354)+LEN("Earliest publication #
")</f>
        <v>#VALUE!</v>
      </c>
      <c r="AB354" s="4" t="e">
        <f>FIND("Earliest publication date",A354,AA354)</f>
        <v>#VALUE!</v>
      </c>
      <c r="AC354" s="4" t="e">
        <f>CLEAN(TRIM(MID(A354,AA354,AB354-AA354)))</f>
        <v>#VALUE!</v>
      </c>
      <c r="AD354" s="4" t="e">
        <f t="shared" si="79"/>
        <v>#VALUE!</v>
      </c>
      <c r="AE354" s="4" t="e">
        <f>FIND("Earliest publication date",A354,AA354)+LEN("Earliest publication date")</f>
        <v>#VALUE!</v>
      </c>
      <c r="AF354" s="4" t="e">
        <f>FIND("Assignee for publication",A354)</f>
        <v>#VALUE!</v>
      </c>
      <c r="AG354" s="4" t="e">
        <f>CLEAN(SUBSTITUTE(MID(A354,AE354,AF354-AE354)," ",""))</f>
        <v>#VALUE!</v>
      </c>
      <c r="AH354" s="4" t="e">
        <f>FIND("Entity status",A354)+LEN("Entity status")</f>
        <v>#VALUE!</v>
      </c>
      <c r="AI354" s="4" t="e">
        <f>FIND("Earliest publication #",A354,AH354)</f>
        <v>#VALUE!</v>
      </c>
      <c r="AJ354" s="4" t="e">
        <f>CLEAN(TRIM(MID(A354,AH354,AI354-AH354)))</f>
        <v>#VALUE!</v>
      </c>
      <c r="AK354" s="4" t="e">
        <f>FIND("Applicants",A354)+LEN("Applicants")</f>
        <v>#VALUE!</v>
      </c>
      <c r="AL354" s="4" t="e">
        <f>FIND("United States Patent and Trademark Office 
United States Patent and Trademark Office 
 Browse By Topic",A354,AK354)</f>
        <v>#VALUE!</v>
      </c>
      <c r="AM354" s="4" t="e">
        <f>TRIM(CLEAN(MID(A354,AK354,AL354-AK354)))</f>
        <v>#VALUE!</v>
      </c>
      <c r="AN354" s="4" t="e">
        <f>FIND("Assignee for publication",A354)+LEN("Assignee for publication")</f>
        <v>#VALUE!</v>
      </c>
      <c r="AO354" s="4" t="e">
        <f>FIND("Confirmation #",A354,AN354)</f>
        <v>#VALUE!</v>
      </c>
      <c r="AP354" s="4" t="e">
        <f>MID(A354,AN354,AO354-AN354)</f>
        <v>#VALUE!</v>
      </c>
      <c r="AQ354" s="4" t="e">
        <f>FIND("Inventors",A354)+LEN("Inventors")</f>
        <v>#VALUE!</v>
      </c>
      <c r="AR354" s="4" t="e">
        <f>FIND("Applicants",A354,AQ354)</f>
        <v>#VALUE!</v>
      </c>
      <c r="AS354" s="4" t="e">
        <f>FIND("Show all inventors",A354)</f>
        <v>#VALUE!</v>
      </c>
      <c r="AT354" s="4" t="str">
        <f>IFERROR(MID(A354,AS354,24),"")</f>
        <v/>
      </c>
      <c r="AU354" s="7" t="e">
        <f>CLEAN(TRIM(MID(A354,AQ354,AR354-AQ354)))</f>
        <v>#VALUE!</v>
      </c>
      <c r="BJ354" s="4">
        <f t="shared" si="82"/>
        <v>0</v>
      </c>
      <c r="BK354" s="4" t="str">
        <f t="shared" si="83"/>
        <v/>
      </c>
      <c r="BL354" s="4" t="e">
        <f t="shared" si="84"/>
        <v>#VALUE!</v>
      </c>
      <c r="BM354" s="4" t="e">
        <f t="shared" si="85"/>
        <v>#VALUE!</v>
      </c>
      <c r="BN354" s="7" t="e">
        <f t="shared" si="86"/>
        <v>#VALUE!</v>
      </c>
      <c r="BO354" s="4" t="e">
        <f t="shared" si="87"/>
        <v>#VALUE!</v>
      </c>
      <c r="BP354" s="4" t="e">
        <f t="shared" si="88"/>
        <v>#VALUE!</v>
      </c>
      <c r="BQ354" s="7" t="e">
        <f t="shared" si="89"/>
        <v>#VALUE!</v>
      </c>
    </row>
    <row r="355" spans="1:69" ht="15" customHeight="1" x14ac:dyDescent="0.3">
      <c r="A355" s="5"/>
      <c r="B355" s="5"/>
      <c r="C355" s="5"/>
      <c r="D355" s="5"/>
      <c r="F355" s="6" t="s">
        <v>17</v>
      </c>
      <c r="G355" s="4" t="e">
        <f t="shared" si="90"/>
        <v>#VALUE!</v>
      </c>
      <c r="H355" s="4" t="e">
        <f t="shared" si="91"/>
        <v>#VALUE!</v>
      </c>
      <c r="I355" s="4" t="str">
        <f t="shared" si="80"/>
        <v/>
      </c>
      <c r="J355" s="4" t="e">
        <f>CLEAN(SUBSTITUTE(MID(A355,G355,H355-G355)," ",""))</f>
        <v>#VALUE!</v>
      </c>
      <c r="K355" s="4" t="e">
        <f>FIND("Filing or 371 (c) date",A355)+LEN("Filing or 371 (c) date")</f>
        <v>#VALUE!</v>
      </c>
      <c r="L355" s="4" t="e">
        <f>FIND("Status",A355,K355)</f>
        <v>#VALUE!</v>
      </c>
      <c r="M355" s="4" t="e">
        <f>TRIM(CLEAN(MID(A355,K355,L355-K355)))</f>
        <v>#VALUE!</v>
      </c>
      <c r="N355" s="4" t="e">
        <f>FIND("Patent #",A355)+LEN("Patent #")</f>
        <v>#VALUE!</v>
      </c>
      <c r="O355" s="4" t="e">
        <f>FIND("Filing or 371 (c) date",A355)</f>
        <v>#VALUE!</v>
      </c>
      <c r="P355" s="4" t="e">
        <f>MID(A355,N355,O355-N355)</f>
        <v>#VALUE!</v>
      </c>
      <c r="Q355" s="4" t="e">
        <f t="shared" si="81"/>
        <v>#VALUE!</v>
      </c>
      <c r="R355" s="4" t="e">
        <f>CLEAN(SUBSTITUTE(MID(P355,1,FIND("open",P355)-1)," ",""))</f>
        <v>#VALUE!</v>
      </c>
      <c r="S355" s="4" t="e">
        <f>FIND("open_in_new",P355)+LEN("open_in_new")</f>
        <v>#VALUE!</v>
      </c>
      <c r="T355" s="4" t="e">
        <f>FIND("-",P355,S355)</f>
        <v>#VALUE!</v>
      </c>
      <c r="U355" s="4" t="e">
        <f>CLEAN(SUBSTITUTE(MID(P355,S355,T355-S355)," ",""))</f>
        <v>#VALUE!</v>
      </c>
      <c r="V355" s="4" t="e">
        <f>RIGHT(CLEAN(SUBSTITUTE(P355," ","")),10)</f>
        <v>#VALUE!</v>
      </c>
      <c r="W355" s="4" t="e">
        <f>FIND("Status",A355,K355)+LEN("Status")</f>
        <v>#VALUE!</v>
      </c>
      <c r="X355" s="4" t="e">
        <f>FIND("Application Data 
Documents &amp; Transactions",A355)</f>
        <v>#VALUE!</v>
      </c>
      <c r="Y355" s="4" t="e">
        <f>MID(A355,W355,(X355-11)-W355)</f>
        <v>#VALUE!</v>
      </c>
      <c r="Z355" s="4" t="e">
        <f t="shared" si="78"/>
        <v>#VALUE!</v>
      </c>
      <c r="AA355" s="4" t="e">
        <f>FIND("Earliest publication #",A355)+LEN("Earliest publication #
")</f>
        <v>#VALUE!</v>
      </c>
      <c r="AB355" s="4" t="e">
        <f>FIND("Earliest publication date",A355,AA355)</f>
        <v>#VALUE!</v>
      </c>
      <c r="AC355" s="4" t="e">
        <f>CLEAN(TRIM(MID(A355,AA355,AB355-AA355)))</f>
        <v>#VALUE!</v>
      </c>
      <c r="AD355" s="4" t="e">
        <f t="shared" si="79"/>
        <v>#VALUE!</v>
      </c>
      <c r="AE355" s="4" t="e">
        <f>FIND("Earliest publication date",A355,AA355)+LEN("Earliest publication date")</f>
        <v>#VALUE!</v>
      </c>
      <c r="AF355" s="4" t="e">
        <f>FIND("Assignee for publication",A355)</f>
        <v>#VALUE!</v>
      </c>
      <c r="AG355" s="4" t="e">
        <f>CLEAN(SUBSTITUTE(MID(A355,AE355,AF355-AE355)," ",""))</f>
        <v>#VALUE!</v>
      </c>
      <c r="AH355" s="4" t="e">
        <f>FIND("Entity status",A355)+LEN("Entity status")</f>
        <v>#VALUE!</v>
      </c>
      <c r="AI355" s="4" t="e">
        <f>FIND("Earliest publication #",A355,AH355)</f>
        <v>#VALUE!</v>
      </c>
      <c r="AJ355" s="4" t="e">
        <f>CLEAN(TRIM(MID(A355,AH355,AI355-AH355)))</f>
        <v>#VALUE!</v>
      </c>
      <c r="AK355" s="4" t="e">
        <f>FIND("Applicants",A355)+LEN("Applicants")</f>
        <v>#VALUE!</v>
      </c>
      <c r="AL355" s="4" t="e">
        <f>FIND("United States Patent and Trademark Office 
United States Patent and Trademark Office 
 Browse By Topic",A355,AK355)</f>
        <v>#VALUE!</v>
      </c>
      <c r="AM355" s="4" t="e">
        <f>TRIM(CLEAN(MID(A355,AK355,AL355-AK355)))</f>
        <v>#VALUE!</v>
      </c>
      <c r="AN355" s="4" t="e">
        <f>FIND("Assignee for publication",A355)+LEN("Assignee for publication")</f>
        <v>#VALUE!</v>
      </c>
      <c r="AO355" s="4" t="e">
        <f>FIND("Confirmation #",A355,AN355)</f>
        <v>#VALUE!</v>
      </c>
      <c r="AP355" s="4" t="e">
        <f>MID(A355,AN355,AO355-AN355)</f>
        <v>#VALUE!</v>
      </c>
      <c r="AQ355" s="4" t="e">
        <f>FIND("Inventors",A355)+LEN("Inventors")</f>
        <v>#VALUE!</v>
      </c>
      <c r="AR355" s="4" t="e">
        <f>FIND("Applicants",A355,AQ355)</f>
        <v>#VALUE!</v>
      </c>
      <c r="AS355" s="4" t="e">
        <f>FIND("Show all inventors",A355)</f>
        <v>#VALUE!</v>
      </c>
      <c r="AT355" s="4" t="str">
        <f>IFERROR(MID(A355,AS355,24),"")</f>
        <v/>
      </c>
      <c r="AU355" s="7" t="e">
        <f>CLEAN(TRIM(MID(A355,AQ355,AR355-AQ355)))</f>
        <v>#VALUE!</v>
      </c>
      <c r="BJ355" s="4">
        <f t="shared" si="82"/>
        <v>0</v>
      </c>
      <c r="BK355" s="4" t="str">
        <f t="shared" si="83"/>
        <v/>
      </c>
      <c r="BL355" s="4" t="e">
        <f t="shared" si="84"/>
        <v>#VALUE!</v>
      </c>
      <c r="BM355" s="4" t="e">
        <f t="shared" si="85"/>
        <v>#VALUE!</v>
      </c>
      <c r="BN355" s="7" t="e">
        <f t="shared" si="86"/>
        <v>#VALUE!</v>
      </c>
      <c r="BO355" s="4" t="e">
        <f t="shared" si="87"/>
        <v>#VALUE!</v>
      </c>
      <c r="BP355" s="4" t="e">
        <f t="shared" si="88"/>
        <v>#VALUE!</v>
      </c>
      <c r="BQ355" s="7" t="e">
        <f t="shared" si="89"/>
        <v>#VALUE!</v>
      </c>
    </row>
    <row r="356" spans="1:69" ht="15" customHeight="1" x14ac:dyDescent="0.3">
      <c r="A356" s="5"/>
      <c r="B356" s="5"/>
      <c r="C356" s="5"/>
      <c r="D356" s="5"/>
      <c r="F356" s="6" t="s">
        <v>17</v>
      </c>
      <c r="G356" s="4" t="e">
        <f t="shared" si="90"/>
        <v>#VALUE!</v>
      </c>
      <c r="H356" s="4" t="e">
        <f t="shared" si="91"/>
        <v>#VALUE!</v>
      </c>
      <c r="I356" s="4" t="str">
        <f t="shared" si="80"/>
        <v/>
      </c>
      <c r="J356" s="4" t="e">
        <f>CLEAN(SUBSTITUTE(MID(A356,G356,H356-G356)," ",""))</f>
        <v>#VALUE!</v>
      </c>
      <c r="K356" s="4" t="e">
        <f>FIND("Filing or 371 (c) date",A356)+LEN("Filing or 371 (c) date")</f>
        <v>#VALUE!</v>
      </c>
      <c r="L356" s="4" t="e">
        <f>FIND("Status",A356,K356)</f>
        <v>#VALUE!</v>
      </c>
      <c r="M356" s="4" t="e">
        <f>TRIM(CLEAN(MID(A356,K356,L356-K356)))</f>
        <v>#VALUE!</v>
      </c>
      <c r="N356" s="4" t="e">
        <f>FIND("Patent #",A356)+LEN("Patent #")</f>
        <v>#VALUE!</v>
      </c>
      <c r="O356" s="4" t="e">
        <f>FIND("Filing or 371 (c) date",A356)</f>
        <v>#VALUE!</v>
      </c>
      <c r="P356" s="4" t="e">
        <f>MID(A356,N356,O356-N356)</f>
        <v>#VALUE!</v>
      </c>
      <c r="Q356" s="4" t="e">
        <f t="shared" si="81"/>
        <v>#VALUE!</v>
      </c>
      <c r="R356" s="4" t="e">
        <f>CLEAN(SUBSTITUTE(MID(P356,1,FIND("open",P356)-1)," ",""))</f>
        <v>#VALUE!</v>
      </c>
      <c r="S356" s="4" t="e">
        <f>FIND("open_in_new",P356)+LEN("open_in_new")</f>
        <v>#VALUE!</v>
      </c>
      <c r="T356" s="4" t="e">
        <f>FIND("-",P356,S356)</f>
        <v>#VALUE!</v>
      </c>
      <c r="U356" s="4" t="e">
        <f>CLEAN(SUBSTITUTE(MID(P356,S356,T356-S356)," ",""))</f>
        <v>#VALUE!</v>
      </c>
      <c r="V356" s="4" t="e">
        <f>RIGHT(CLEAN(SUBSTITUTE(P356," ","")),10)</f>
        <v>#VALUE!</v>
      </c>
      <c r="W356" s="4" t="e">
        <f>FIND("Status",A356,K356)+LEN("Status")</f>
        <v>#VALUE!</v>
      </c>
      <c r="X356" s="4" t="e">
        <f>FIND("Application Data 
Documents &amp; Transactions",A356)</f>
        <v>#VALUE!</v>
      </c>
      <c r="Y356" s="4" t="e">
        <f>MID(A356,W356,(X356-11)-W356)</f>
        <v>#VALUE!</v>
      </c>
      <c r="Z356" s="4" t="e">
        <f t="shared" si="78"/>
        <v>#VALUE!</v>
      </c>
      <c r="AA356" s="4" t="e">
        <f>FIND("Earliest publication #",A356)+LEN("Earliest publication #
")</f>
        <v>#VALUE!</v>
      </c>
      <c r="AB356" s="4" t="e">
        <f>FIND("Earliest publication date",A356,AA356)</f>
        <v>#VALUE!</v>
      </c>
      <c r="AC356" s="4" t="e">
        <f>CLEAN(TRIM(MID(A356,AA356,AB356-AA356)))</f>
        <v>#VALUE!</v>
      </c>
      <c r="AD356" s="4" t="e">
        <f t="shared" si="79"/>
        <v>#VALUE!</v>
      </c>
      <c r="AE356" s="4" t="e">
        <f>FIND("Earliest publication date",A356,AA356)+LEN("Earliest publication date")</f>
        <v>#VALUE!</v>
      </c>
      <c r="AF356" s="4" t="e">
        <f>FIND("Assignee for publication",A356)</f>
        <v>#VALUE!</v>
      </c>
      <c r="AG356" s="4" t="e">
        <f>CLEAN(SUBSTITUTE(MID(A356,AE356,AF356-AE356)," ",""))</f>
        <v>#VALUE!</v>
      </c>
      <c r="AH356" s="4" t="e">
        <f>FIND("Entity status",A356)+LEN("Entity status")</f>
        <v>#VALUE!</v>
      </c>
      <c r="AI356" s="4" t="e">
        <f>FIND("Earliest publication #",A356,AH356)</f>
        <v>#VALUE!</v>
      </c>
      <c r="AJ356" s="4" t="e">
        <f>CLEAN(TRIM(MID(A356,AH356,AI356-AH356)))</f>
        <v>#VALUE!</v>
      </c>
      <c r="AK356" s="4" t="e">
        <f>FIND("Applicants",A356)+LEN("Applicants")</f>
        <v>#VALUE!</v>
      </c>
      <c r="AL356" s="4" t="e">
        <f>FIND("United States Patent and Trademark Office 
United States Patent and Trademark Office 
 Browse By Topic",A356,AK356)</f>
        <v>#VALUE!</v>
      </c>
      <c r="AM356" s="4" t="e">
        <f>TRIM(CLEAN(MID(A356,AK356,AL356-AK356)))</f>
        <v>#VALUE!</v>
      </c>
      <c r="AN356" s="4" t="e">
        <f>FIND("Assignee for publication",A356)+LEN("Assignee for publication")</f>
        <v>#VALUE!</v>
      </c>
      <c r="AO356" s="4" t="e">
        <f>FIND("Confirmation #",A356,AN356)</f>
        <v>#VALUE!</v>
      </c>
      <c r="AP356" s="4" t="e">
        <f>MID(A356,AN356,AO356-AN356)</f>
        <v>#VALUE!</v>
      </c>
      <c r="AQ356" s="4" t="e">
        <f>FIND("Inventors",A356)+LEN("Inventors")</f>
        <v>#VALUE!</v>
      </c>
      <c r="AR356" s="4" t="e">
        <f>FIND("Applicants",A356,AQ356)</f>
        <v>#VALUE!</v>
      </c>
      <c r="AS356" s="4" t="e">
        <f>FIND("Show all inventors",A356)</f>
        <v>#VALUE!</v>
      </c>
      <c r="AT356" s="4" t="str">
        <f>IFERROR(MID(A356,AS356,24),"")</f>
        <v/>
      </c>
      <c r="AU356" s="7" t="e">
        <f>CLEAN(TRIM(MID(A356,AQ356,AR356-AQ356)))</f>
        <v>#VALUE!</v>
      </c>
      <c r="BJ356" s="4">
        <f t="shared" si="82"/>
        <v>0</v>
      </c>
      <c r="BK356" s="4" t="str">
        <f t="shared" si="83"/>
        <v/>
      </c>
      <c r="BL356" s="4" t="e">
        <f t="shared" si="84"/>
        <v>#VALUE!</v>
      </c>
      <c r="BM356" s="4" t="e">
        <f t="shared" si="85"/>
        <v>#VALUE!</v>
      </c>
      <c r="BN356" s="7" t="e">
        <f t="shared" si="86"/>
        <v>#VALUE!</v>
      </c>
      <c r="BO356" s="4" t="e">
        <f t="shared" si="87"/>
        <v>#VALUE!</v>
      </c>
      <c r="BP356" s="4" t="e">
        <f t="shared" si="88"/>
        <v>#VALUE!</v>
      </c>
      <c r="BQ356" s="7" t="e">
        <f t="shared" si="89"/>
        <v>#VALUE!</v>
      </c>
    </row>
    <row r="357" spans="1:69" ht="15" customHeight="1" x14ac:dyDescent="0.3">
      <c r="A357" s="5"/>
      <c r="B357" s="5"/>
      <c r="C357" s="5"/>
      <c r="D357" s="5"/>
      <c r="F357" s="6" t="s">
        <v>17</v>
      </c>
      <c r="G357" s="4" t="e">
        <f t="shared" si="90"/>
        <v>#VALUE!</v>
      </c>
      <c r="H357" s="4" t="e">
        <f t="shared" si="91"/>
        <v>#VALUE!</v>
      </c>
      <c r="I357" s="4" t="str">
        <f t="shared" si="80"/>
        <v/>
      </c>
      <c r="J357" s="4" t="e">
        <f>CLEAN(SUBSTITUTE(MID(A357,G357,H357-G357)," ",""))</f>
        <v>#VALUE!</v>
      </c>
      <c r="K357" s="4" t="e">
        <f>FIND("Filing or 371 (c) date",A357)+LEN("Filing or 371 (c) date")</f>
        <v>#VALUE!</v>
      </c>
      <c r="L357" s="4" t="e">
        <f>FIND("Status",A357,K357)</f>
        <v>#VALUE!</v>
      </c>
      <c r="M357" s="4" t="e">
        <f>TRIM(CLEAN(MID(A357,K357,L357-K357)))</f>
        <v>#VALUE!</v>
      </c>
      <c r="N357" s="4" t="e">
        <f>FIND("Patent #",A357)+LEN("Patent #")</f>
        <v>#VALUE!</v>
      </c>
      <c r="O357" s="4" t="e">
        <f>FIND("Filing or 371 (c) date",A357)</f>
        <v>#VALUE!</v>
      </c>
      <c r="P357" s="4" t="e">
        <f>MID(A357,N357,O357-N357)</f>
        <v>#VALUE!</v>
      </c>
      <c r="Q357" s="4" t="e">
        <f t="shared" si="81"/>
        <v>#VALUE!</v>
      </c>
      <c r="R357" s="4" t="e">
        <f>CLEAN(SUBSTITUTE(MID(P357,1,FIND("open",P357)-1)," ",""))</f>
        <v>#VALUE!</v>
      </c>
      <c r="S357" s="4" t="e">
        <f>FIND("open_in_new",P357)+LEN("open_in_new")</f>
        <v>#VALUE!</v>
      </c>
      <c r="T357" s="4" t="e">
        <f>FIND("-",P357,S357)</f>
        <v>#VALUE!</v>
      </c>
      <c r="U357" s="4" t="e">
        <f>CLEAN(SUBSTITUTE(MID(P357,S357,T357-S357)," ",""))</f>
        <v>#VALUE!</v>
      </c>
      <c r="V357" s="4" t="e">
        <f>RIGHT(CLEAN(SUBSTITUTE(P357," ","")),10)</f>
        <v>#VALUE!</v>
      </c>
      <c r="W357" s="4" t="e">
        <f>FIND("Status",A357,K357)+LEN("Status")</f>
        <v>#VALUE!</v>
      </c>
      <c r="X357" s="4" t="e">
        <f>FIND("Application Data 
Documents &amp; Transactions",A357)</f>
        <v>#VALUE!</v>
      </c>
      <c r="Y357" s="4" t="e">
        <f>MID(A357,W357,(X357-11)-W357)</f>
        <v>#VALUE!</v>
      </c>
      <c r="Z357" s="4" t="e">
        <f t="shared" si="78"/>
        <v>#VALUE!</v>
      </c>
      <c r="AA357" s="4" t="e">
        <f>FIND("Earliest publication #",A357)+LEN("Earliest publication #
")</f>
        <v>#VALUE!</v>
      </c>
      <c r="AB357" s="4" t="e">
        <f>FIND("Earliest publication date",A357,AA357)</f>
        <v>#VALUE!</v>
      </c>
      <c r="AC357" s="4" t="e">
        <f>CLEAN(TRIM(MID(A357,AA357,AB357-AA357)))</f>
        <v>#VALUE!</v>
      </c>
      <c r="AD357" s="4" t="e">
        <f t="shared" si="79"/>
        <v>#VALUE!</v>
      </c>
      <c r="AE357" s="4" t="e">
        <f>FIND("Earliest publication date",A357,AA357)+LEN("Earliest publication date")</f>
        <v>#VALUE!</v>
      </c>
      <c r="AF357" s="4" t="e">
        <f>FIND("Assignee for publication",A357)</f>
        <v>#VALUE!</v>
      </c>
      <c r="AG357" s="4" t="e">
        <f>CLEAN(SUBSTITUTE(MID(A357,AE357,AF357-AE357)," ",""))</f>
        <v>#VALUE!</v>
      </c>
      <c r="AH357" s="4" t="e">
        <f>FIND("Entity status",A357)+LEN("Entity status")</f>
        <v>#VALUE!</v>
      </c>
      <c r="AI357" s="4" t="e">
        <f>FIND("Earliest publication #",A357,AH357)</f>
        <v>#VALUE!</v>
      </c>
      <c r="AJ357" s="4" t="e">
        <f>CLEAN(TRIM(MID(A357,AH357,AI357-AH357)))</f>
        <v>#VALUE!</v>
      </c>
      <c r="AK357" s="4" t="e">
        <f>FIND("Applicants",A357)+LEN("Applicants")</f>
        <v>#VALUE!</v>
      </c>
      <c r="AL357" s="4" t="e">
        <f>FIND("United States Patent and Trademark Office 
United States Patent and Trademark Office 
 Browse By Topic",A357,AK357)</f>
        <v>#VALUE!</v>
      </c>
      <c r="AM357" s="4" t="e">
        <f>TRIM(CLEAN(MID(A357,AK357,AL357-AK357)))</f>
        <v>#VALUE!</v>
      </c>
      <c r="AN357" s="4" t="e">
        <f>FIND("Assignee for publication",A357)+LEN("Assignee for publication")</f>
        <v>#VALUE!</v>
      </c>
      <c r="AO357" s="4" t="e">
        <f>FIND("Confirmation #",A357,AN357)</f>
        <v>#VALUE!</v>
      </c>
      <c r="AP357" s="4" t="e">
        <f>MID(A357,AN357,AO357-AN357)</f>
        <v>#VALUE!</v>
      </c>
      <c r="AQ357" s="4" t="e">
        <f>FIND("Inventors",A357)+LEN("Inventors")</f>
        <v>#VALUE!</v>
      </c>
      <c r="AR357" s="4" t="e">
        <f>FIND("Applicants",A357,AQ357)</f>
        <v>#VALUE!</v>
      </c>
      <c r="AS357" s="4" t="e">
        <f>FIND("Show all inventors",A357)</f>
        <v>#VALUE!</v>
      </c>
      <c r="AT357" s="4" t="str">
        <f>IFERROR(MID(A357,AS357,24),"")</f>
        <v/>
      </c>
      <c r="AU357" s="7" t="e">
        <f>CLEAN(TRIM(MID(A357,AQ357,AR357-AQ357)))</f>
        <v>#VALUE!</v>
      </c>
      <c r="BJ357" s="4">
        <f t="shared" si="82"/>
        <v>0</v>
      </c>
      <c r="BK357" s="4" t="str">
        <f t="shared" si="83"/>
        <v/>
      </c>
      <c r="BL357" s="4" t="e">
        <f t="shared" si="84"/>
        <v>#VALUE!</v>
      </c>
      <c r="BM357" s="4" t="e">
        <f t="shared" si="85"/>
        <v>#VALUE!</v>
      </c>
      <c r="BN357" s="7" t="e">
        <f t="shared" si="86"/>
        <v>#VALUE!</v>
      </c>
      <c r="BO357" s="4" t="e">
        <f t="shared" si="87"/>
        <v>#VALUE!</v>
      </c>
      <c r="BP357" s="4" t="e">
        <f t="shared" si="88"/>
        <v>#VALUE!</v>
      </c>
      <c r="BQ357" s="7" t="e">
        <f t="shared" si="89"/>
        <v>#VALUE!</v>
      </c>
    </row>
    <row r="358" spans="1:69" ht="15" customHeight="1" x14ac:dyDescent="0.3">
      <c r="A358" s="5"/>
      <c r="B358" s="5"/>
      <c r="C358" s="5"/>
      <c r="D358" s="5"/>
      <c r="F358" s="6" t="s">
        <v>17</v>
      </c>
      <c r="G358" s="4" t="e">
        <f t="shared" si="90"/>
        <v>#VALUE!</v>
      </c>
      <c r="H358" s="4" t="e">
        <f t="shared" si="91"/>
        <v>#VALUE!</v>
      </c>
      <c r="I358" s="4" t="str">
        <f t="shared" si="80"/>
        <v/>
      </c>
      <c r="J358" s="4" t="e">
        <f>CLEAN(SUBSTITUTE(MID(A358,G358,H358-G358)," ",""))</f>
        <v>#VALUE!</v>
      </c>
      <c r="K358" s="4" t="e">
        <f>FIND("Filing or 371 (c) date",A358)+LEN("Filing or 371 (c) date")</f>
        <v>#VALUE!</v>
      </c>
      <c r="L358" s="4" t="e">
        <f>FIND("Status",A358,K358)</f>
        <v>#VALUE!</v>
      </c>
      <c r="M358" s="4" t="e">
        <f>TRIM(CLEAN(MID(A358,K358,L358-K358)))</f>
        <v>#VALUE!</v>
      </c>
      <c r="N358" s="4" t="e">
        <f>FIND("Patent #",A358)+LEN("Patent #")</f>
        <v>#VALUE!</v>
      </c>
      <c r="O358" s="4" t="e">
        <f>FIND("Filing or 371 (c) date",A358)</f>
        <v>#VALUE!</v>
      </c>
      <c r="P358" s="4" t="e">
        <f>MID(A358,N358,O358-N358)</f>
        <v>#VALUE!</v>
      </c>
      <c r="Q358" s="4" t="e">
        <f t="shared" si="81"/>
        <v>#VALUE!</v>
      </c>
      <c r="R358" s="4" t="e">
        <f>CLEAN(SUBSTITUTE(MID(P358,1,FIND("open",P358)-1)," ",""))</f>
        <v>#VALUE!</v>
      </c>
      <c r="S358" s="4" t="e">
        <f>FIND("open_in_new",P358)+LEN("open_in_new")</f>
        <v>#VALUE!</v>
      </c>
      <c r="T358" s="4" t="e">
        <f>FIND("-",P358,S358)</f>
        <v>#VALUE!</v>
      </c>
      <c r="U358" s="4" t="e">
        <f>CLEAN(SUBSTITUTE(MID(P358,S358,T358-S358)," ",""))</f>
        <v>#VALUE!</v>
      </c>
      <c r="V358" s="4" t="e">
        <f>RIGHT(CLEAN(SUBSTITUTE(P358," ","")),10)</f>
        <v>#VALUE!</v>
      </c>
      <c r="W358" s="4" t="e">
        <f>FIND("Status",A358,K358)+LEN("Status")</f>
        <v>#VALUE!</v>
      </c>
      <c r="X358" s="4" t="e">
        <f>FIND("Application Data 
Documents &amp; Transactions",A358)</f>
        <v>#VALUE!</v>
      </c>
      <c r="Y358" s="4" t="e">
        <f>MID(A358,W358,(X358-11)-W358)</f>
        <v>#VALUE!</v>
      </c>
      <c r="Z358" s="4" t="e">
        <f t="shared" si="78"/>
        <v>#VALUE!</v>
      </c>
      <c r="AA358" s="4" t="e">
        <f>FIND("Earliest publication #",A358)+LEN("Earliest publication #
")</f>
        <v>#VALUE!</v>
      </c>
      <c r="AB358" s="4" t="e">
        <f>FIND("Earliest publication date",A358,AA358)</f>
        <v>#VALUE!</v>
      </c>
      <c r="AC358" s="4" t="e">
        <f>CLEAN(TRIM(MID(A358,AA358,AB358-AA358)))</f>
        <v>#VALUE!</v>
      </c>
      <c r="AD358" s="4" t="e">
        <f t="shared" si="79"/>
        <v>#VALUE!</v>
      </c>
      <c r="AE358" s="4" t="e">
        <f>FIND("Earliest publication date",A358,AA358)+LEN("Earliest publication date")</f>
        <v>#VALUE!</v>
      </c>
      <c r="AF358" s="4" t="e">
        <f>FIND("Assignee for publication",A358)</f>
        <v>#VALUE!</v>
      </c>
      <c r="AG358" s="4" t="e">
        <f>CLEAN(SUBSTITUTE(MID(A358,AE358,AF358-AE358)," ",""))</f>
        <v>#VALUE!</v>
      </c>
      <c r="AH358" s="4" t="e">
        <f>FIND("Entity status",A358)+LEN("Entity status")</f>
        <v>#VALUE!</v>
      </c>
      <c r="AI358" s="4" t="e">
        <f>FIND("Earliest publication #",A358,AH358)</f>
        <v>#VALUE!</v>
      </c>
      <c r="AJ358" s="4" t="e">
        <f>CLEAN(TRIM(MID(A358,AH358,AI358-AH358)))</f>
        <v>#VALUE!</v>
      </c>
      <c r="AK358" s="4" t="e">
        <f>FIND("Applicants",A358)+LEN("Applicants")</f>
        <v>#VALUE!</v>
      </c>
      <c r="AL358" s="4" t="e">
        <f>FIND("United States Patent and Trademark Office 
United States Patent and Trademark Office 
 Browse By Topic",A358,AK358)</f>
        <v>#VALUE!</v>
      </c>
      <c r="AM358" s="4" t="e">
        <f>TRIM(CLEAN(MID(A358,AK358,AL358-AK358)))</f>
        <v>#VALUE!</v>
      </c>
      <c r="AN358" s="4" t="e">
        <f>FIND("Assignee for publication",A358)+LEN("Assignee for publication")</f>
        <v>#VALUE!</v>
      </c>
      <c r="AO358" s="4" t="e">
        <f>FIND("Confirmation #",A358,AN358)</f>
        <v>#VALUE!</v>
      </c>
      <c r="AP358" s="4" t="e">
        <f>MID(A358,AN358,AO358-AN358)</f>
        <v>#VALUE!</v>
      </c>
      <c r="AQ358" s="4" t="e">
        <f>FIND("Inventors",A358)+LEN("Inventors")</f>
        <v>#VALUE!</v>
      </c>
      <c r="AR358" s="4" t="e">
        <f>FIND("Applicants",A358,AQ358)</f>
        <v>#VALUE!</v>
      </c>
      <c r="AS358" s="4" t="e">
        <f>FIND("Show all inventors",A358)</f>
        <v>#VALUE!</v>
      </c>
      <c r="AT358" s="4" t="str">
        <f>IFERROR(MID(A358,AS358,24),"")</f>
        <v/>
      </c>
      <c r="AU358" s="7" t="e">
        <f>CLEAN(TRIM(MID(A358,AQ358,AR358-AQ358)))</f>
        <v>#VALUE!</v>
      </c>
      <c r="BJ358" s="4">
        <f t="shared" si="82"/>
        <v>0</v>
      </c>
      <c r="BK358" s="4" t="str">
        <f t="shared" si="83"/>
        <v/>
      </c>
      <c r="BL358" s="4" t="e">
        <f t="shared" si="84"/>
        <v>#VALUE!</v>
      </c>
      <c r="BM358" s="4" t="e">
        <f t="shared" si="85"/>
        <v>#VALUE!</v>
      </c>
      <c r="BN358" s="7" t="e">
        <f t="shared" si="86"/>
        <v>#VALUE!</v>
      </c>
      <c r="BO358" s="4" t="e">
        <f t="shared" si="87"/>
        <v>#VALUE!</v>
      </c>
      <c r="BP358" s="4" t="e">
        <f t="shared" si="88"/>
        <v>#VALUE!</v>
      </c>
      <c r="BQ358" s="7" t="e">
        <f t="shared" si="89"/>
        <v>#VALUE!</v>
      </c>
    </row>
    <row r="359" spans="1:69" ht="15" customHeight="1" x14ac:dyDescent="0.3">
      <c r="A359" s="5"/>
      <c r="B359" s="5"/>
      <c r="C359" s="5"/>
      <c r="D359" s="5"/>
      <c r="F359" s="6" t="s">
        <v>17</v>
      </c>
      <c r="G359" s="4" t="e">
        <f t="shared" si="90"/>
        <v>#VALUE!</v>
      </c>
      <c r="H359" s="4" t="e">
        <f t="shared" si="91"/>
        <v>#VALUE!</v>
      </c>
      <c r="I359" s="4" t="str">
        <f t="shared" si="80"/>
        <v/>
      </c>
      <c r="J359" s="4" t="e">
        <f>CLEAN(SUBSTITUTE(MID(A359,G359,H359-G359)," ",""))</f>
        <v>#VALUE!</v>
      </c>
      <c r="K359" s="4" t="e">
        <f>FIND("Filing or 371 (c) date",A359)+LEN("Filing or 371 (c) date")</f>
        <v>#VALUE!</v>
      </c>
      <c r="L359" s="4" t="e">
        <f>FIND("Status",A359,K359)</f>
        <v>#VALUE!</v>
      </c>
      <c r="M359" s="4" t="e">
        <f>TRIM(CLEAN(MID(A359,K359,L359-K359)))</f>
        <v>#VALUE!</v>
      </c>
      <c r="N359" s="4" t="e">
        <f>FIND("Patent #",A359)+LEN("Patent #")</f>
        <v>#VALUE!</v>
      </c>
      <c r="O359" s="4" t="e">
        <f>FIND("Filing or 371 (c) date",A359)</f>
        <v>#VALUE!</v>
      </c>
      <c r="P359" s="4" t="e">
        <f>MID(A359,N359,O359-N359)</f>
        <v>#VALUE!</v>
      </c>
      <c r="Q359" s="4" t="e">
        <f t="shared" si="81"/>
        <v>#VALUE!</v>
      </c>
      <c r="R359" s="4" t="e">
        <f>CLEAN(SUBSTITUTE(MID(P359,1,FIND("open",P359)-1)," ",""))</f>
        <v>#VALUE!</v>
      </c>
      <c r="S359" s="4" t="e">
        <f>FIND("open_in_new",P359)+LEN("open_in_new")</f>
        <v>#VALUE!</v>
      </c>
      <c r="T359" s="4" t="e">
        <f>FIND("-",P359,S359)</f>
        <v>#VALUE!</v>
      </c>
      <c r="U359" s="4" t="e">
        <f>CLEAN(SUBSTITUTE(MID(P359,S359,T359-S359)," ",""))</f>
        <v>#VALUE!</v>
      </c>
      <c r="V359" s="4" t="e">
        <f>RIGHT(CLEAN(SUBSTITUTE(P359," ","")),10)</f>
        <v>#VALUE!</v>
      </c>
      <c r="W359" s="4" t="e">
        <f>FIND("Status",A359,K359)+LEN("Status")</f>
        <v>#VALUE!</v>
      </c>
      <c r="X359" s="4" t="e">
        <f>FIND("Application Data 
Documents &amp; Transactions",A359)</f>
        <v>#VALUE!</v>
      </c>
      <c r="Y359" s="4" t="e">
        <f>MID(A359,W359,(X359-11)-W359)</f>
        <v>#VALUE!</v>
      </c>
      <c r="Z359" s="4" t="e">
        <f t="shared" si="78"/>
        <v>#VALUE!</v>
      </c>
      <c r="AA359" s="4" t="e">
        <f>FIND("Earliest publication #",A359)+LEN("Earliest publication #
")</f>
        <v>#VALUE!</v>
      </c>
      <c r="AB359" s="4" t="e">
        <f>FIND("Earliest publication date",A359,AA359)</f>
        <v>#VALUE!</v>
      </c>
      <c r="AC359" s="4" t="e">
        <f>CLEAN(TRIM(MID(A359,AA359,AB359-AA359)))</f>
        <v>#VALUE!</v>
      </c>
      <c r="AD359" s="4" t="e">
        <f t="shared" si="79"/>
        <v>#VALUE!</v>
      </c>
      <c r="AE359" s="4" t="e">
        <f>FIND("Earliest publication date",A359,AA359)+LEN("Earliest publication date")</f>
        <v>#VALUE!</v>
      </c>
      <c r="AF359" s="4" t="e">
        <f>FIND("Assignee for publication",A359)</f>
        <v>#VALUE!</v>
      </c>
      <c r="AG359" s="4" t="e">
        <f>CLEAN(SUBSTITUTE(MID(A359,AE359,AF359-AE359)," ",""))</f>
        <v>#VALUE!</v>
      </c>
      <c r="AH359" s="4" t="e">
        <f>FIND("Entity status",A359)+LEN("Entity status")</f>
        <v>#VALUE!</v>
      </c>
      <c r="AI359" s="4" t="e">
        <f>FIND("Earliest publication #",A359,AH359)</f>
        <v>#VALUE!</v>
      </c>
      <c r="AJ359" s="4" t="e">
        <f>CLEAN(TRIM(MID(A359,AH359,AI359-AH359)))</f>
        <v>#VALUE!</v>
      </c>
      <c r="AK359" s="4" t="e">
        <f>FIND("Applicants",A359)+LEN("Applicants")</f>
        <v>#VALUE!</v>
      </c>
      <c r="AL359" s="4" t="e">
        <f>FIND("United States Patent and Trademark Office 
United States Patent and Trademark Office 
 Browse By Topic",A359,AK359)</f>
        <v>#VALUE!</v>
      </c>
      <c r="AM359" s="4" t="e">
        <f>TRIM(CLEAN(MID(A359,AK359,AL359-AK359)))</f>
        <v>#VALUE!</v>
      </c>
      <c r="AN359" s="4" t="e">
        <f>FIND("Assignee for publication",A359)+LEN("Assignee for publication")</f>
        <v>#VALUE!</v>
      </c>
      <c r="AO359" s="4" t="e">
        <f>FIND("Confirmation #",A359,AN359)</f>
        <v>#VALUE!</v>
      </c>
      <c r="AP359" s="4" t="e">
        <f>MID(A359,AN359,AO359-AN359)</f>
        <v>#VALUE!</v>
      </c>
      <c r="AQ359" s="4" t="e">
        <f>FIND("Inventors",A359)+LEN("Inventors")</f>
        <v>#VALUE!</v>
      </c>
      <c r="AR359" s="4" t="e">
        <f>FIND("Applicants",A359,AQ359)</f>
        <v>#VALUE!</v>
      </c>
      <c r="AS359" s="4" t="e">
        <f>FIND("Show all inventors",A359)</f>
        <v>#VALUE!</v>
      </c>
      <c r="AT359" s="4" t="str">
        <f>IFERROR(MID(A359,AS359,24),"")</f>
        <v/>
      </c>
      <c r="AU359" s="7" t="e">
        <f>CLEAN(TRIM(MID(A359,AQ359,AR359-AQ359)))</f>
        <v>#VALUE!</v>
      </c>
      <c r="BJ359" s="4">
        <f t="shared" si="82"/>
        <v>0</v>
      </c>
      <c r="BK359" s="4" t="str">
        <f t="shared" si="83"/>
        <v/>
      </c>
      <c r="BL359" s="4" t="e">
        <f t="shared" si="84"/>
        <v>#VALUE!</v>
      </c>
      <c r="BM359" s="4" t="e">
        <f t="shared" si="85"/>
        <v>#VALUE!</v>
      </c>
      <c r="BN359" s="7" t="e">
        <f t="shared" si="86"/>
        <v>#VALUE!</v>
      </c>
      <c r="BO359" s="4" t="e">
        <f t="shared" si="87"/>
        <v>#VALUE!</v>
      </c>
      <c r="BP359" s="4" t="e">
        <f t="shared" si="88"/>
        <v>#VALUE!</v>
      </c>
      <c r="BQ359" s="7" t="e">
        <f t="shared" si="89"/>
        <v>#VALUE!</v>
      </c>
    </row>
    <row r="360" spans="1:69" ht="15" customHeight="1" x14ac:dyDescent="0.3">
      <c r="A360" s="5"/>
      <c r="B360" s="5"/>
      <c r="C360" s="5"/>
      <c r="D360" s="5"/>
      <c r="F360" s="6" t="s">
        <v>17</v>
      </c>
      <c r="G360" s="4" t="e">
        <f t="shared" si="90"/>
        <v>#VALUE!</v>
      </c>
      <c r="H360" s="4" t="e">
        <f t="shared" si="91"/>
        <v>#VALUE!</v>
      </c>
      <c r="I360" s="4" t="str">
        <f t="shared" si="80"/>
        <v/>
      </c>
      <c r="J360" s="4" t="e">
        <f>CLEAN(SUBSTITUTE(MID(A360,G360,H360-G360)," ",""))</f>
        <v>#VALUE!</v>
      </c>
      <c r="K360" s="4" t="e">
        <f>FIND("Filing or 371 (c) date",A360)+LEN("Filing or 371 (c) date")</f>
        <v>#VALUE!</v>
      </c>
      <c r="L360" s="4" t="e">
        <f>FIND("Status",A360,K360)</f>
        <v>#VALUE!</v>
      </c>
      <c r="M360" s="4" t="e">
        <f>TRIM(CLEAN(MID(A360,K360,L360-K360)))</f>
        <v>#VALUE!</v>
      </c>
      <c r="N360" s="4" t="e">
        <f>FIND("Patent #",A360)+LEN("Patent #")</f>
        <v>#VALUE!</v>
      </c>
      <c r="O360" s="4" t="e">
        <f>FIND("Filing or 371 (c) date",A360)</f>
        <v>#VALUE!</v>
      </c>
      <c r="P360" s="4" t="e">
        <f>MID(A360,N360,O360-N360)</f>
        <v>#VALUE!</v>
      </c>
      <c r="Q360" s="4" t="e">
        <f t="shared" si="81"/>
        <v>#VALUE!</v>
      </c>
      <c r="R360" s="4" t="e">
        <f>CLEAN(SUBSTITUTE(MID(P360,1,FIND("open",P360)-1)," ",""))</f>
        <v>#VALUE!</v>
      </c>
      <c r="S360" s="4" t="e">
        <f>FIND("open_in_new",P360)+LEN("open_in_new")</f>
        <v>#VALUE!</v>
      </c>
      <c r="T360" s="4" t="e">
        <f>FIND("-",P360,S360)</f>
        <v>#VALUE!</v>
      </c>
      <c r="U360" s="4" t="e">
        <f>CLEAN(SUBSTITUTE(MID(P360,S360,T360-S360)," ",""))</f>
        <v>#VALUE!</v>
      </c>
      <c r="V360" s="4" t="e">
        <f>RIGHT(CLEAN(SUBSTITUTE(P360," ","")),10)</f>
        <v>#VALUE!</v>
      </c>
      <c r="W360" s="4" t="e">
        <f>FIND("Status",A360,K360)+LEN("Status")</f>
        <v>#VALUE!</v>
      </c>
      <c r="X360" s="4" t="e">
        <f>FIND("Application Data 
Documents &amp; Transactions",A360)</f>
        <v>#VALUE!</v>
      </c>
      <c r="Y360" s="4" t="e">
        <f>MID(A360,W360,(X360-11)-W360)</f>
        <v>#VALUE!</v>
      </c>
      <c r="Z360" s="4" t="e">
        <f t="shared" si="78"/>
        <v>#VALUE!</v>
      </c>
      <c r="AA360" s="4" t="e">
        <f>FIND("Earliest publication #",A360)+LEN("Earliest publication #
")</f>
        <v>#VALUE!</v>
      </c>
      <c r="AB360" s="4" t="e">
        <f>FIND("Earliest publication date",A360,AA360)</f>
        <v>#VALUE!</v>
      </c>
      <c r="AC360" s="4" t="e">
        <f>CLEAN(TRIM(MID(A360,AA360,AB360-AA360)))</f>
        <v>#VALUE!</v>
      </c>
      <c r="AD360" s="4" t="e">
        <f t="shared" si="79"/>
        <v>#VALUE!</v>
      </c>
      <c r="AE360" s="4" t="e">
        <f>FIND("Earliest publication date",A360,AA360)+LEN("Earliest publication date")</f>
        <v>#VALUE!</v>
      </c>
      <c r="AF360" s="4" t="e">
        <f>FIND("Assignee for publication",A360)</f>
        <v>#VALUE!</v>
      </c>
      <c r="AG360" s="4" t="e">
        <f>CLEAN(SUBSTITUTE(MID(A360,AE360,AF360-AE360)," ",""))</f>
        <v>#VALUE!</v>
      </c>
      <c r="AH360" s="4" t="e">
        <f>FIND("Entity status",A360)+LEN("Entity status")</f>
        <v>#VALUE!</v>
      </c>
      <c r="AI360" s="4" t="e">
        <f>FIND("Earliest publication #",A360,AH360)</f>
        <v>#VALUE!</v>
      </c>
      <c r="AJ360" s="4" t="e">
        <f>CLEAN(TRIM(MID(A360,AH360,AI360-AH360)))</f>
        <v>#VALUE!</v>
      </c>
      <c r="AK360" s="4" t="e">
        <f>FIND("Applicants",A360)+LEN("Applicants")</f>
        <v>#VALUE!</v>
      </c>
      <c r="AL360" s="4" t="e">
        <f>FIND("United States Patent and Trademark Office 
United States Patent and Trademark Office 
 Browse By Topic",A360,AK360)</f>
        <v>#VALUE!</v>
      </c>
      <c r="AM360" s="4" t="e">
        <f>TRIM(CLEAN(MID(A360,AK360,AL360-AK360)))</f>
        <v>#VALUE!</v>
      </c>
      <c r="AN360" s="4" t="e">
        <f>FIND("Assignee for publication",A360)+LEN("Assignee for publication")</f>
        <v>#VALUE!</v>
      </c>
      <c r="AO360" s="4" t="e">
        <f>FIND("Confirmation #",A360,AN360)</f>
        <v>#VALUE!</v>
      </c>
      <c r="AP360" s="4" t="e">
        <f>MID(A360,AN360,AO360-AN360)</f>
        <v>#VALUE!</v>
      </c>
      <c r="AQ360" s="4" t="e">
        <f>FIND("Inventors",A360)+LEN("Inventors")</f>
        <v>#VALUE!</v>
      </c>
      <c r="AR360" s="4" t="e">
        <f>FIND("Applicants",A360,AQ360)</f>
        <v>#VALUE!</v>
      </c>
      <c r="AS360" s="4" t="e">
        <f>FIND("Show all inventors",A360)</f>
        <v>#VALUE!</v>
      </c>
      <c r="AT360" s="4" t="str">
        <f>IFERROR(MID(A360,AS360,24),"")</f>
        <v/>
      </c>
      <c r="AU360" s="7" t="e">
        <f>CLEAN(TRIM(MID(A360,AQ360,AR360-AQ360)))</f>
        <v>#VALUE!</v>
      </c>
      <c r="BJ360" s="4">
        <f t="shared" si="82"/>
        <v>0</v>
      </c>
      <c r="BK360" s="4" t="str">
        <f t="shared" si="83"/>
        <v/>
      </c>
      <c r="BL360" s="4" t="e">
        <f t="shared" si="84"/>
        <v>#VALUE!</v>
      </c>
      <c r="BM360" s="4" t="e">
        <f t="shared" si="85"/>
        <v>#VALUE!</v>
      </c>
      <c r="BN360" s="7" t="e">
        <f t="shared" si="86"/>
        <v>#VALUE!</v>
      </c>
      <c r="BO360" s="4" t="e">
        <f t="shared" si="87"/>
        <v>#VALUE!</v>
      </c>
      <c r="BP360" s="4" t="e">
        <f t="shared" si="88"/>
        <v>#VALUE!</v>
      </c>
      <c r="BQ360" s="7" t="e">
        <f t="shared" si="89"/>
        <v>#VALUE!</v>
      </c>
    </row>
    <row r="361" spans="1:69" ht="15" customHeight="1" x14ac:dyDescent="0.3">
      <c r="A361" s="5"/>
      <c r="B361" s="5"/>
      <c r="C361" s="5"/>
      <c r="D361" s="5"/>
      <c r="F361" s="6" t="s">
        <v>17</v>
      </c>
      <c r="G361" s="4" t="e">
        <f t="shared" si="90"/>
        <v>#VALUE!</v>
      </c>
      <c r="H361" s="4" t="e">
        <f t="shared" si="91"/>
        <v>#VALUE!</v>
      </c>
      <c r="I361" s="4" t="str">
        <f t="shared" si="80"/>
        <v/>
      </c>
      <c r="J361" s="4" t="e">
        <f>CLEAN(SUBSTITUTE(MID(A361,G361,H361-G361)," ",""))</f>
        <v>#VALUE!</v>
      </c>
      <c r="K361" s="4" t="e">
        <f>FIND("Filing or 371 (c) date",A361)+LEN("Filing or 371 (c) date")</f>
        <v>#VALUE!</v>
      </c>
      <c r="L361" s="4" t="e">
        <f>FIND("Status",A361,K361)</f>
        <v>#VALUE!</v>
      </c>
      <c r="M361" s="4" t="e">
        <f>TRIM(CLEAN(MID(A361,K361,L361-K361)))</f>
        <v>#VALUE!</v>
      </c>
      <c r="N361" s="4" t="e">
        <f>FIND("Patent #",A361)+LEN("Patent #")</f>
        <v>#VALUE!</v>
      </c>
      <c r="O361" s="4" t="e">
        <f>FIND("Filing or 371 (c) date",A361)</f>
        <v>#VALUE!</v>
      </c>
      <c r="P361" s="4" t="e">
        <f>MID(A361,N361,O361-N361)</f>
        <v>#VALUE!</v>
      </c>
      <c r="Q361" s="4" t="e">
        <f t="shared" si="81"/>
        <v>#VALUE!</v>
      </c>
      <c r="R361" s="4" t="e">
        <f>CLEAN(SUBSTITUTE(MID(P361,1,FIND("open",P361)-1)," ",""))</f>
        <v>#VALUE!</v>
      </c>
      <c r="S361" s="4" t="e">
        <f>FIND("open_in_new",P361)+LEN("open_in_new")</f>
        <v>#VALUE!</v>
      </c>
      <c r="T361" s="4" t="e">
        <f>FIND("-",P361,S361)</f>
        <v>#VALUE!</v>
      </c>
      <c r="U361" s="4" t="e">
        <f>CLEAN(SUBSTITUTE(MID(P361,S361,T361-S361)," ",""))</f>
        <v>#VALUE!</v>
      </c>
      <c r="V361" s="4" t="e">
        <f>RIGHT(CLEAN(SUBSTITUTE(P361," ","")),10)</f>
        <v>#VALUE!</v>
      </c>
      <c r="W361" s="4" t="e">
        <f>FIND("Status",A361,K361)+LEN("Status")</f>
        <v>#VALUE!</v>
      </c>
      <c r="X361" s="4" t="e">
        <f>FIND("Application Data 
Documents &amp; Transactions",A361)</f>
        <v>#VALUE!</v>
      </c>
      <c r="Y361" s="4" t="e">
        <f>MID(A361,W361,(X361-11)-W361)</f>
        <v>#VALUE!</v>
      </c>
      <c r="Z361" s="4" t="e">
        <f t="shared" si="78"/>
        <v>#VALUE!</v>
      </c>
      <c r="AA361" s="4" t="e">
        <f>FIND("Earliest publication #",A361)+LEN("Earliest publication #
")</f>
        <v>#VALUE!</v>
      </c>
      <c r="AB361" s="4" t="e">
        <f>FIND("Earliest publication date",A361,AA361)</f>
        <v>#VALUE!</v>
      </c>
      <c r="AC361" s="4" t="e">
        <f>CLEAN(TRIM(MID(A361,AA361,AB361-AA361)))</f>
        <v>#VALUE!</v>
      </c>
      <c r="AD361" s="4" t="e">
        <f t="shared" si="79"/>
        <v>#VALUE!</v>
      </c>
      <c r="AE361" s="4" t="e">
        <f>FIND("Earliest publication date",A361,AA361)+LEN("Earliest publication date")</f>
        <v>#VALUE!</v>
      </c>
      <c r="AF361" s="4" t="e">
        <f>FIND("Assignee for publication",A361)</f>
        <v>#VALUE!</v>
      </c>
      <c r="AG361" s="4" t="e">
        <f>CLEAN(SUBSTITUTE(MID(A361,AE361,AF361-AE361)," ",""))</f>
        <v>#VALUE!</v>
      </c>
      <c r="AH361" s="4" t="e">
        <f>FIND("Entity status",A361)+LEN("Entity status")</f>
        <v>#VALUE!</v>
      </c>
      <c r="AI361" s="4" t="e">
        <f>FIND("Earliest publication #",A361,AH361)</f>
        <v>#VALUE!</v>
      </c>
      <c r="AJ361" s="4" t="e">
        <f>CLEAN(TRIM(MID(A361,AH361,AI361-AH361)))</f>
        <v>#VALUE!</v>
      </c>
      <c r="AK361" s="4" t="e">
        <f>FIND("Applicants",A361)+LEN("Applicants")</f>
        <v>#VALUE!</v>
      </c>
      <c r="AL361" s="4" t="e">
        <f>FIND("United States Patent and Trademark Office 
United States Patent and Trademark Office 
 Browse By Topic",A361,AK361)</f>
        <v>#VALUE!</v>
      </c>
      <c r="AM361" s="4" t="e">
        <f>TRIM(CLEAN(MID(A361,AK361,AL361-AK361)))</f>
        <v>#VALUE!</v>
      </c>
      <c r="AN361" s="4" t="e">
        <f>FIND("Assignee for publication",A361)+LEN("Assignee for publication")</f>
        <v>#VALUE!</v>
      </c>
      <c r="AO361" s="4" t="e">
        <f>FIND("Confirmation #",A361,AN361)</f>
        <v>#VALUE!</v>
      </c>
      <c r="AP361" s="4" t="e">
        <f>MID(A361,AN361,AO361-AN361)</f>
        <v>#VALUE!</v>
      </c>
      <c r="AQ361" s="4" t="e">
        <f>FIND("Inventors",A361)+LEN("Inventors")</f>
        <v>#VALUE!</v>
      </c>
      <c r="AR361" s="4" t="e">
        <f>FIND("Applicants",A361,AQ361)</f>
        <v>#VALUE!</v>
      </c>
      <c r="AS361" s="4" t="e">
        <f>FIND("Show all inventors",A361)</f>
        <v>#VALUE!</v>
      </c>
      <c r="AT361" s="4" t="str">
        <f>IFERROR(MID(A361,AS361,24),"")</f>
        <v/>
      </c>
      <c r="AU361" s="7" t="e">
        <f>CLEAN(TRIM(MID(A361,AQ361,AR361-AQ361)))</f>
        <v>#VALUE!</v>
      </c>
      <c r="BJ361" s="4">
        <f t="shared" si="82"/>
        <v>0</v>
      </c>
      <c r="BK361" s="4" t="str">
        <f t="shared" si="83"/>
        <v/>
      </c>
      <c r="BL361" s="4" t="e">
        <f t="shared" si="84"/>
        <v>#VALUE!</v>
      </c>
      <c r="BM361" s="4" t="e">
        <f t="shared" si="85"/>
        <v>#VALUE!</v>
      </c>
      <c r="BN361" s="7" t="e">
        <f t="shared" si="86"/>
        <v>#VALUE!</v>
      </c>
      <c r="BO361" s="4" t="e">
        <f t="shared" si="87"/>
        <v>#VALUE!</v>
      </c>
      <c r="BP361" s="4" t="e">
        <f t="shared" si="88"/>
        <v>#VALUE!</v>
      </c>
      <c r="BQ361" s="7" t="e">
        <f t="shared" si="89"/>
        <v>#VALUE!</v>
      </c>
    </row>
    <row r="362" spans="1:69" ht="15" customHeight="1" x14ac:dyDescent="0.3">
      <c r="A362" s="5"/>
      <c r="B362" s="5"/>
      <c r="C362" s="5"/>
      <c r="D362" s="5"/>
      <c r="F362" s="6" t="s">
        <v>17</v>
      </c>
      <c r="G362" s="4" t="e">
        <f t="shared" si="90"/>
        <v>#VALUE!</v>
      </c>
      <c r="H362" s="4" t="e">
        <f t="shared" si="91"/>
        <v>#VALUE!</v>
      </c>
      <c r="I362" s="4" t="str">
        <f t="shared" si="80"/>
        <v/>
      </c>
      <c r="J362" s="4" t="e">
        <f>CLEAN(SUBSTITUTE(MID(A362,G362,H362-G362)," ",""))</f>
        <v>#VALUE!</v>
      </c>
      <c r="K362" s="4" t="e">
        <f>FIND("Filing or 371 (c) date",A362)+LEN("Filing or 371 (c) date")</f>
        <v>#VALUE!</v>
      </c>
      <c r="L362" s="4" t="e">
        <f>FIND("Status",A362,K362)</f>
        <v>#VALUE!</v>
      </c>
      <c r="M362" s="4" t="e">
        <f>TRIM(CLEAN(MID(A362,K362,L362-K362)))</f>
        <v>#VALUE!</v>
      </c>
      <c r="N362" s="4" t="e">
        <f>FIND("Patent #",A362)+LEN("Patent #")</f>
        <v>#VALUE!</v>
      </c>
      <c r="O362" s="4" t="e">
        <f>FIND("Filing or 371 (c) date",A362)</f>
        <v>#VALUE!</v>
      </c>
      <c r="P362" s="4" t="e">
        <f>MID(A362,N362,O362-N362)</f>
        <v>#VALUE!</v>
      </c>
      <c r="Q362" s="4" t="e">
        <f t="shared" si="81"/>
        <v>#VALUE!</v>
      </c>
      <c r="R362" s="4" t="e">
        <f>CLEAN(SUBSTITUTE(MID(P362,1,FIND("open",P362)-1)," ",""))</f>
        <v>#VALUE!</v>
      </c>
      <c r="S362" s="4" t="e">
        <f>FIND("open_in_new",P362)+LEN("open_in_new")</f>
        <v>#VALUE!</v>
      </c>
      <c r="T362" s="4" t="e">
        <f>FIND("-",P362,S362)</f>
        <v>#VALUE!</v>
      </c>
      <c r="U362" s="4" t="e">
        <f>CLEAN(SUBSTITUTE(MID(P362,S362,T362-S362)," ",""))</f>
        <v>#VALUE!</v>
      </c>
      <c r="V362" s="4" t="e">
        <f>RIGHT(CLEAN(SUBSTITUTE(P362," ","")),10)</f>
        <v>#VALUE!</v>
      </c>
      <c r="W362" s="4" t="e">
        <f>FIND("Status",A362,K362)+LEN("Status")</f>
        <v>#VALUE!</v>
      </c>
      <c r="X362" s="4" t="e">
        <f>FIND("Application Data 
Documents &amp; Transactions",A362)</f>
        <v>#VALUE!</v>
      </c>
      <c r="Y362" s="4" t="e">
        <f>MID(A362,W362,(X362-11)-W362)</f>
        <v>#VALUE!</v>
      </c>
      <c r="Z362" s="4" t="e">
        <f t="shared" si="78"/>
        <v>#VALUE!</v>
      </c>
      <c r="AA362" s="4" t="e">
        <f>FIND("Earliest publication #",A362)+LEN("Earliest publication #
")</f>
        <v>#VALUE!</v>
      </c>
      <c r="AB362" s="4" t="e">
        <f>FIND("Earliest publication date",A362,AA362)</f>
        <v>#VALUE!</v>
      </c>
      <c r="AC362" s="4" t="e">
        <f>CLEAN(TRIM(MID(A362,AA362,AB362-AA362)))</f>
        <v>#VALUE!</v>
      </c>
      <c r="AD362" s="4" t="e">
        <f t="shared" si="79"/>
        <v>#VALUE!</v>
      </c>
      <c r="AE362" s="4" t="e">
        <f>FIND("Earliest publication date",A362,AA362)+LEN("Earliest publication date")</f>
        <v>#VALUE!</v>
      </c>
      <c r="AF362" s="4" t="e">
        <f>FIND("Assignee for publication",A362)</f>
        <v>#VALUE!</v>
      </c>
      <c r="AG362" s="4" t="e">
        <f>CLEAN(SUBSTITUTE(MID(A362,AE362,AF362-AE362)," ",""))</f>
        <v>#VALUE!</v>
      </c>
      <c r="AH362" s="4" t="e">
        <f>FIND("Entity status",A362)+LEN("Entity status")</f>
        <v>#VALUE!</v>
      </c>
      <c r="AI362" s="4" t="e">
        <f>FIND("Earliest publication #",A362,AH362)</f>
        <v>#VALUE!</v>
      </c>
      <c r="AJ362" s="4" t="e">
        <f>CLEAN(TRIM(MID(A362,AH362,AI362-AH362)))</f>
        <v>#VALUE!</v>
      </c>
      <c r="AK362" s="4" t="e">
        <f>FIND("Applicants",A362)+LEN("Applicants")</f>
        <v>#VALUE!</v>
      </c>
      <c r="AL362" s="4" t="e">
        <f>FIND("United States Patent and Trademark Office 
United States Patent and Trademark Office 
 Browse By Topic",A362,AK362)</f>
        <v>#VALUE!</v>
      </c>
      <c r="AM362" s="4" t="e">
        <f>TRIM(CLEAN(MID(A362,AK362,AL362-AK362)))</f>
        <v>#VALUE!</v>
      </c>
      <c r="AN362" s="4" t="e">
        <f>FIND("Assignee for publication",A362)+LEN("Assignee for publication")</f>
        <v>#VALUE!</v>
      </c>
      <c r="AO362" s="4" t="e">
        <f>FIND("Confirmation #",A362,AN362)</f>
        <v>#VALUE!</v>
      </c>
      <c r="AP362" s="4" t="e">
        <f>MID(A362,AN362,AO362-AN362)</f>
        <v>#VALUE!</v>
      </c>
      <c r="AQ362" s="4" t="e">
        <f>FIND("Inventors",A362)+LEN("Inventors")</f>
        <v>#VALUE!</v>
      </c>
      <c r="AR362" s="4" t="e">
        <f>FIND("Applicants",A362,AQ362)</f>
        <v>#VALUE!</v>
      </c>
      <c r="AS362" s="4" t="e">
        <f>FIND("Show all inventors",A362)</f>
        <v>#VALUE!</v>
      </c>
      <c r="AT362" s="4" t="str">
        <f>IFERROR(MID(A362,AS362,24),"")</f>
        <v/>
      </c>
      <c r="AU362" s="7" t="e">
        <f>CLEAN(TRIM(MID(A362,AQ362,AR362-AQ362)))</f>
        <v>#VALUE!</v>
      </c>
      <c r="BJ362" s="4">
        <f t="shared" si="82"/>
        <v>0</v>
      </c>
      <c r="BK362" s="4" t="str">
        <f t="shared" si="83"/>
        <v/>
      </c>
      <c r="BL362" s="4" t="e">
        <f t="shared" si="84"/>
        <v>#VALUE!</v>
      </c>
      <c r="BM362" s="4" t="e">
        <f t="shared" si="85"/>
        <v>#VALUE!</v>
      </c>
      <c r="BN362" s="7" t="e">
        <f t="shared" si="86"/>
        <v>#VALUE!</v>
      </c>
      <c r="BO362" s="4" t="e">
        <f t="shared" si="87"/>
        <v>#VALUE!</v>
      </c>
      <c r="BP362" s="4" t="e">
        <f t="shared" si="88"/>
        <v>#VALUE!</v>
      </c>
      <c r="BQ362" s="7" t="e">
        <f t="shared" si="89"/>
        <v>#VALUE!</v>
      </c>
    </row>
    <row r="363" spans="1:69" ht="15" customHeight="1" x14ac:dyDescent="0.3">
      <c r="A363" s="5"/>
      <c r="B363" s="5"/>
      <c r="C363" s="5"/>
      <c r="D363" s="5"/>
      <c r="F363" s="6" t="s">
        <v>17</v>
      </c>
      <c r="G363" s="4" t="e">
        <f t="shared" si="90"/>
        <v>#VALUE!</v>
      </c>
      <c r="H363" s="4" t="e">
        <f t="shared" si="91"/>
        <v>#VALUE!</v>
      </c>
      <c r="I363" s="4" t="str">
        <f t="shared" si="80"/>
        <v/>
      </c>
      <c r="J363" s="4" t="e">
        <f>CLEAN(SUBSTITUTE(MID(A363,G363,H363-G363)," ",""))</f>
        <v>#VALUE!</v>
      </c>
      <c r="K363" s="4" t="e">
        <f>FIND("Filing or 371 (c) date",A363)+LEN("Filing or 371 (c) date")</f>
        <v>#VALUE!</v>
      </c>
      <c r="L363" s="4" t="e">
        <f>FIND("Status",A363,K363)</f>
        <v>#VALUE!</v>
      </c>
      <c r="M363" s="4" t="e">
        <f>TRIM(CLEAN(MID(A363,K363,L363-K363)))</f>
        <v>#VALUE!</v>
      </c>
      <c r="N363" s="4" t="e">
        <f>FIND("Patent #",A363)+LEN("Patent #")</f>
        <v>#VALUE!</v>
      </c>
      <c r="O363" s="4" t="e">
        <f>FIND("Filing or 371 (c) date",A363)</f>
        <v>#VALUE!</v>
      </c>
      <c r="P363" s="4" t="e">
        <f>MID(A363,N363,O363-N363)</f>
        <v>#VALUE!</v>
      </c>
      <c r="Q363" s="4" t="e">
        <f t="shared" si="81"/>
        <v>#VALUE!</v>
      </c>
      <c r="R363" s="4" t="e">
        <f>CLEAN(SUBSTITUTE(MID(P363,1,FIND("open",P363)-1)," ",""))</f>
        <v>#VALUE!</v>
      </c>
      <c r="S363" s="4" t="e">
        <f>FIND("open_in_new",P363)+LEN("open_in_new")</f>
        <v>#VALUE!</v>
      </c>
      <c r="T363" s="4" t="e">
        <f>FIND("-",P363,S363)</f>
        <v>#VALUE!</v>
      </c>
      <c r="U363" s="4" t="e">
        <f>CLEAN(SUBSTITUTE(MID(P363,S363,T363-S363)," ",""))</f>
        <v>#VALUE!</v>
      </c>
      <c r="V363" s="4" t="e">
        <f>RIGHT(CLEAN(SUBSTITUTE(P363," ","")),10)</f>
        <v>#VALUE!</v>
      </c>
      <c r="W363" s="4" t="e">
        <f>FIND("Status",A363,K363)+LEN("Status")</f>
        <v>#VALUE!</v>
      </c>
      <c r="X363" s="4" t="e">
        <f>FIND("Application Data 
Documents &amp; Transactions",A363)</f>
        <v>#VALUE!</v>
      </c>
      <c r="Y363" s="4" t="e">
        <f>MID(A363,W363,(X363-11)-W363)</f>
        <v>#VALUE!</v>
      </c>
      <c r="Z363" s="4" t="e">
        <f t="shared" si="78"/>
        <v>#VALUE!</v>
      </c>
      <c r="AA363" s="4" t="e">
        <f>FIND("Earliest publication #",A363)+LEN("Earliest publication #
")</f>
        <v>#VALUE!</v>
      </c>
      <c r="AB363" s="4" t="e">
        <f>FIND("Earliest publication date",A363,AA363)</f>
        <v>#VALUE!</v>
      </c>
      <c r="AC363" s="4" t="e">
        <f>CLEAN(TRIM(MID(A363,AA363,AB363-AA363)))</f>
        <v>#VALUE!</v>
      </c>
      <c r="AD363" s="4" t="e">
        <f t="shared" si="79"/>
        <v>#VALUE!</v>
      </c>
      <c r="AE363" s="4" t="e">
        <f>FIND("Earliest publication date",A363,AA363)+LEN("Earliest publication date")</f>
        <v>#VALUE!</v>
      </c>
      <c r="AF363" s="4" t="e">
        <f>FIND("Assignee for publication",A363)</f>
        <v>#VALUE!</v>
      </c>
      <c r="AG363" s="4" t="e">
        <f>CLEAN(SUBSTITUTE(MID(A363,AE363,AF363-AE363)," ",""))</f>
        <v>#VALUE!</v>
      </c>
      <c r="AH363" s="4" t="e">
        <f>FIND("Entity status",A363)+LEN("Entity status")</f>
        <v>#VALUE!</v>
      </c>
      <c r="AI363" s="4" t="e">
        <f>FIND("Earliest publication #",A363,AH363)</f>
        <v>#VALUE!</v>
      </c>
      <c r="AJ363" s="4" t="e">
        <f>CLEAN(TRIM(MID(A363,AH363,AI363-AH363)))</f>
        <v>#VALUE!</v>
      </c>
      <c r="AK363" s="4" t="e">
        <f>FIND("Applicants",A363)+LEN("Applicants")</f>
        <v>#VALUE!</v>
      </c>
      <c r="AL363" s="4" t="e">
        <f>FIND("United States Patent and Trademark Office 
United States Patent and Trademark Office 
 Browse By Topic",A363,AK363)</f>
        <v>#VALUE!</v>
      </c>
      <c r="AM363" s="4" t="e">
        <f>TRIM(CLEAN(MID(A363,AK363,AL363-AK363)))</f>
        <v>#VALUE!</v>
      </c>
      <c r="AN363" s="4" t="e">
        <f>FIND("Assignee for publication",A363)+LEN("Assignee for publication")</f>
        <v>#VALUE!</v>
      </c>
      <c r="AO363" s="4" t="e">
        <f>FIND("Confirmation #",A363,AN363)</f>
        <v>#VALUE!</v>
      </c>
      <c r="AP363" s="4" t="e">
        <f>MID(A363,AN363,AO363-AN363)</f>
        <v>#VALUE!</v>
      </c>
      <c r="AQ363" s="4" t="e">
        <f>FIND("Inventors",A363)+LEN("Inventors")</f>
        <v>#VALUE!</v>
      </c>
      <c r="AR363" s="4" t="e">
        <f>FIND("Applicants",A363,AQ363)</f>
        <v>#VALUE!</v>
      </c>
      <c r="AS363" s="4" t="e">
        <f>FIND("Show all inventors",A363)</f>
        <v>#VALUE!</v>
      </c>
      <c r="AT363" s="4" t="str">
        <f>IFERROR(MID(A363,AS363,24),"")</f>
        <v/>
      </c>
      <c r="AU363" s="7" t="e">
        <f>CLEAN(TRIM(MID(A363,AQ363,AR363-AQ363)))</f>
        <v>#VALUE!</v>
      </c>
      <c r="BJ363" s="4">
        <f t="shared" si="82"/>
        <v>0</v>
      </c>
      <c r="BK363" s="4" t="str">
        <f t="shared" si="83"/>
        <v/>
      </c>
      <c r="BL363" s="4" t="e">
        <f t="shared" si="84"/>
        <v>#VALUE!</v>
      </c>
      <c r="BM363" s="4" t="e">
        <f t="shared" si="85"/>
        <v>#VALUE!</v>
      </c>
      <c r="BN363" s="7" t="e">
        <f t="shared" si="86"/>
        <v>#VALUE!</v>
      </c>
      <c r="BO363" s="4" t="e">
        <f t="shared" si="87"/>
        <v>#VALUE!</v>
      </c>
      <c r="BP363" s="4" t="e">
        <f t="shared" si="88"/>
        <v>#VALUE!</v>
      </c>
      <c r="BQ363" s="7" t="e">
        <f t="shared" si="89"/>
        <v>#VALUE!</v>
      </c>
    </row>
    <row r="364" spans="1:69" ht="15" customHeight="1" x14ac:dyDescent="0.3">
      <c r="A364" s="5"/>
      <c r="B364" s="5"/>
      <c r="C364" s="5"/>
      <c r="D364" s="5"/>
      <c r="F364" s="6" t="s">
        <v>17</v>
      </c>
      <c r="G364" s="4" t="e">
        <f t="shared" si="90"/>
        <v>#VALUE!</v>
      </c>
      <c r="H364" s="4" t="e">
        <f t="shared" si="91"/>
        <v>#VALUE!</v>
      </c>
      <c r="I364" s="4" t="str">
        <f t="shared" si="80"/>
        <v/>
      </c>
      <c r="J364" s="4" t="e">
        <f>CLEAN(SUBSTITUTE(MID(A364,G364,H364-G364)," ",""))</f>
        <v>#VALUE!</v>
      </c>
      <c r="K364" s="4" t="e">
        <f>FIND("Filing or 371 (c) date",A364)+LEN("Filing or 371 (c) date")</f>
        <v>#VALUE!</v>
      </c>
      <c r="L364" s="4" t="e">
        <f>FIND("Status",A364,K364)</f>
        <v>#VALUE!</v>
      </c>
      <c r="M364" s="4" t="e">
        <f>TRIM(CLEAN(MID(A364,K364,L364-K364)))</f>
        <v>#VALUE!</v>
      </c>
      <c r="N364" s="4" t="e">
        <f>FIND("Patent #",A364)+LEN("Patent #")</f>
        <v>#VALUE!</v>
      </c>
      <c r="O364" s="4" t="e">
        <f>FIND("Filing or 371 (c) date",A364)</f>
        <v>#VALUE!</v>
      </c>
      <c r="P364" s="4" t="e">
        <f>MID(A364,N364,O364-N364)</f>
        <v>#VALUE!</v>
      </c>
      <c r="Q364" s="4" t="e">
        <f t="shared" si="81"/>
        <v>#VALUE!</v>
      </c>
      <c r="R364" s="4" t="e">
        <f>CLEAN(SUBSTITUTE(MID(P364,1,FIND("open",P364)-1)," ",""))</f>
        <v>#VALUE!</v>
      </c>
      <c r="S364" s="4" t="e">
        <f>FIND("open_in_new",P364)+LEN("open_in_new")</f>
        <v>#VALUE!</v>
      </c>
      <c r="T364" s="4" t="e">
        <f>FIND("-",P364,S364)</f>
        <v>#VALUE!</v>
      </c>
      <c r="U364" s="4" t="e">
        <f>CLEAN(SUBSTITUTE(MID(P364,S364,T364-S364)," ",""))</f>
        <v>#VALUE!</v>
      </c>
      <c r="V364" s="4" t="e">
        <f>RIGHT(CLEAN(SUBSTITUTE(P364," ","")),10)</f>
        <v>#VALUE!</v>
      </c>
      <c r="W364" s="4" t="e">
        <f>FIND("Status",A364,K364)+LEN("Status")</f>
        <v>#VALUE!</v>
      </c>
      <c r="X364" s="4" t="e">
        <f>FIND("Application Data 
Documents &amp; Transactions",A364)</f>
        <v>#VALUE!</v>
      </c>
      <c r="Y364" s="4" t="e">
        <f>MID(A364,W364,(X364-11)-W364)</f>
        <v>#VALUE!</v>
      </c>
      <c r="Z364" s="4" t="e">
        <f t="shared" si="78"/>
        <v>#VALUE!</v>
      </c>
      <c r="AA364" s="4" t="e">
        <f>FIND("Earliest publication #",A364)+LEN("Earliest publication #
")</f>
        <v>#VALUE!</v>
      </c>
      <c r="AB364" s="4" t="e">
        <f>FIND("Earliest publication date",A364,AA364)</f>
        <v>#VALUE!</v>
      </c>
      <c r="AC364" s="4" t="e">
        <f>CLEAN(TRIM(MID(A364,AA364,AB364-AA364)))</f>
        <v>#VALUE!</v>
      </c>
      <c r="AD364" s="4" t="e">
        <f t="shared" si="79"/>
        <v>#VALUE!</v>
      </c>
      <c r="AE364" s="4" t="e">
        <f>FIND("Earliest publication date",A364,AA364)+LEN("Earliest publication date")</f>
        <v>#VALUE!</v>
      </c>
      <c r="AF364" s="4" t="e">
        <f>FIND("Assignee for publication",A364)</f>
        <v>#VALUE!</v>
      </c>
      <c r="AG364" s="4" t="e">
        <f>CLEAN(SUBSTITUTE(MID(A364,AE364,AF364-AE364)," ",""))</f>
        <v>#VALUE!</v>
      </c>
      <c r="AH364" s="4" t="e">
        <f>FIND("Entity status",A364)+LEN("Entity status")</f>
        <v>#VALUE!</v>
      </c>
      <c r="AI364" s="4" t="e">
        <f>FIND("Earliest publication #",A364,AH364)</f>
        <v>#VALUE!</v>
      </c>
      <c r="AJ364" s="4" t="e">
        <f>CLEAN(TRIM(MID(A364,AH364,AI364-AH364)))</f>
        <v>#VALUE!</v>
      </c>
      <c r="AK364" s="4" t="e">
        <f>FIND("Applicants",A364)+LEN("Applicants")</f>
        <v>#VALUE!</v>
      </c>
      <c r="AL364" s="4" t="e">
        <f>FIND("United States Patent and Trademark Office 
United States Patent and Trademark Office 
 Browse By Topic",A364,AK364)</f>
        <v>#VALUE!</v>
      </c>
      <c r="AM364" s="4" t="e">
        <f>TRIM(CLEAN(MID(A364,AK364,AL364-AK364)))</f>
        <v>#VALUE!</v>
      </c>
      <c r="AN364" s="4" t="e">
        <f>FIND("Assignee for publication",A364)+LEN("Assignee for publication")</f>
        <v>#VALUE!</v>
      </c>
      <c r="AO364" s="4" t="e">
        <f>FIND("Confirmation #",A364,AN364)</f>
        <v>#VALUE!</v>
      </c>
      <c r="AP364" s="4" t="e">
        <f>MID(A364,AN364,AO364-AN364)</f>
        <v>#VALUE!</v>
      </c>
      <c r="AQ364" s="4" t="e">
        <f>FIND("Inventors",A364)+LEN("Inventors")</f>
        <v>#VALUE!</v>
      </c>
      <c r="AR364" s="4" t="e">
        <f>FIND("Applicants",A364,AQ364)</f>
        <v>#VALUE!</v>
      </c>
      <c r="AS364" s="4" t="e">
        <f>FIND("Show all inventors",A364)</f>
        <v>#VALUE!</v>
      </c>
      <c r="AT364" s="4" t="str">
        <f>IFERROR(MID(A364,AS364,24),"")</f>
        <v/>
      </c>
      <c r="AU364" s="7" t="e">
        <f>CLEAN(TRIM(MID(A364,AQ364,AR364-AQ364)))</f>
        <v>#VALUE!</v>
      </c>
      <c r="BJ364" s="4">
        <f t="shared" si="82"/>
        <v>0</v>
      </c>
      <c r="BK364" s="4" t="str">
        <f t="shared" si="83"/>
        <v/>
      </c>
      <c r="BL364" s="4" t="e">
        <f t="shared" si="84"/>
        <v>#VALUE!</v>
      </c>
      <c r="BM364" s="4" t="e">
        <f t="shared" si="85"/>
        <v>#VALUE!</v>
      </c>
      <c r="BN364" s="7" t="e">
        <f t="shared" si="86"/>
        <v>#VALUE!</v>
      </c>
      <c r="BO364" s="4" t="e">
        <f t="shared" si="87"/>
        <v>#VALUE!</v>
      </c>
      <c r="BP364" s="4" t="e">
        <f t="shared" si="88"/>
        <v>#VALUE!</v>
      </c>
      <c r="BQ364" s="7" t="e">
        <f t="shared" si="89"/>
        <v>#VALUE!</v>
      </c>
    </row>
    <row r="365" spans="1:69" ht="15" customHeight="1" x14ac:dyDescent="0.3">
      <c r="A365" s="5"/>
      <c r="B365" s="5"/>
      <c r="C365" s="5"/>
      <c r="D365" s="5"/>
      <c r="F365" s="6" t="s">
        <v>17</v>
      </c>
      <c r="G365" s="4" t="e">
        <f t="shared" si="90"/>
        <v>#VALUE!</v>
      </c>
      <c r="H365" s="4" t="e">
        <f t="shared" si="91"/>
        <v>#VALUE!</v>
      </c>
      <c r="I365" s="4" t="str">
        <f t="shared" si="80"/>
        <v/>
      </c>
      <c r="J365" s="4" t="e">
        <f>CLEAN(SUBSTITUTE(MID(A365,G365,H365-G365)," ",""))</f>
        <v>#VALUE!</v>
      </c>
      <c r="K365" s="4" t="e">
        <f>FIND("Filing or 371 (c) date",A365)+LEN("Filing or 371 (c) date")</f>
        <v>#VALUE!</v>
      </c>
      <c r="L365" s="4" t="e">
        <f>FIND("Status",A365,K365)</f>
        <v>#VALUE!</v>
      </c>
      <c r="M365" s="4" t="e">
        <f>TRIM(CLEAN(MID(A365,K365,L365-K365)))</f>
        <v>#VALUE!</v>
      </c>
      <c r="N365" s="4" t="e">
        <f>FIND("Patent #",A365)+LEN("Patent #")</f>
        <v>#VALUE!</v>
      </c>
      <c r="O365" s="4" t="e">
        <f>FIND("Filing or 371 (c) date",A365)</f>
        <v>#VALUE!</v>
      </c>
      <c r="P365" s="4" t="e">
        <f>MID(A365,N365,O365-N365)</f>
        <v>#VALUE!</v>
      </c>
      <c r="Q365" s="4" t="e">
        <f t="shared" si="81"/>
        <v>#VALUE!</v>
      </c>
      <c r="R365" s="4" t="e">
        <f>CLEAN(SUBSTITUTE(MID(P365,1,FIND("open",P365)-1)," ",""))</f>
        <v>#VALUE!</v>
      </c>
      <c r="S365" s="4" t="e">
        <f>FIND("open_in_new",P365)+LEN("open_in_new")</f>
        <v>#VALUE!</v>
      </c>
      <c r="T365" s="4" t="e">
        <f>FIND("-",P365,S365)</f>
        <v>#VALUE!</v>
      </c>
      <c r="U365" s="4" t="e">
        <f>CLEAN(SUBSTITUTE(MID(P365,S365,T365-S365)," ",""))</f>
        <v>#VALUE!</v>
      </c>
      <c r="V365" s="4" t="e">
        <f>RIGHT(CLEAN(SUBSTITUTE(P365," ","")),10)</f>
        <v>#VALUE!</v>
      </c>
      <c r="W365" s="4" t="e">
        <f>FIND("Status",A365,K365)+LEN("Status")</f>
        <v>#VALUE!</v>
      </c>
      <c r="X365" s="4" t="e">
        <f>FIND("Application Data 
Documents &amp; Transactions",A365)</f>
        <v>#VALUE!</v>
      </c>
      <c r="Y365" s="4" t="e">
        <f>MID(A365,W365,(X365-11)-W365)</f>
        <v>#VALUE!</v>
      </c>
      <c r="Z365" s="4" t="e">
        <f t="shared" si="78"/>
        <v>#VALUE!</v>
      </c>
      <c r="AA365" s="4" t="e">
        <f>FIND("Earliest publication #",A365)+LEN("Earliest publication #
")</f>
        <v>#VALUE!</v>
      </c>
      <c r="AB365" s="4" t="e">
        <f>FIND("Earliest publication date",A365,AA365)</f>
        <v>#VALUE!</v>
      </c>
      <c r="AC365" s="4" t="e">
        <f>CLEAN(TRIM(MID(A365,AA365,AB365-AA365)))</f>
        <v>#VALUE!</v>
      </c>
      <c r="AD365" s="4" t="e">
        <f t="shared" si="79"/>
        <v>#VALUE!</v>
      </c>
      <c r="AE365" s="4" t="e">
        <f>FIND("Earliest publication date",A365,AA365)+LEN("Earliest publication date")</f>
        <v>#VALUE!</v>
      </c>
      <c r="AF365" s="4" t="e">
        <f>FIND("Assignee for publication",A365)</f>
        <v>#VALUE!</v>
      </c>
      <c r="AG365" s="4" t="e">
        <f>CLEAN(SUBSTITUTE(MID(A365,AE365,AF365-AE365)," ",""))</f>
        <v>#VALUE!</v>
      </c>
      <c r="AH365" s="4" t="e">
        <f>FIND("Entity status",A365)+LEN("Entity status")</f>
        <v>#VALUE!</v>
      </c>
      <c r="AI365" s="4" t="e">
        <f>FIND("Earliest publication #",A365,AH365)</f>
        <v>#VALUE!</v>
      </c>
      <c r="AJ365" s="4" t="e">
        <f>CLEAN(TRIM(MID(A365,AH365,AI365-AH365)))</f>
        <v>#VALUE!</v>
      </c>
      <c r="AK365" s="4" t="e">
        <f>FIND("Applicants",A365)+LEN("Applicants")</f>
        <v>#VALUE!</v>
      </c>
      <c r="AL365" s="4" t="e">
        <f>FIND("United States Patent and Trademark Office 
United States Patent and Trademark Office 
 Browse By Topic",A365,AK365)</f>
        <v>#VALUE!</v>
      </c>
      <c r="AM365" s="4" t="e">
        <f>TRIM(CLEAN(MID(A365,AK365,AL365-AK365)))</f>
        <v>#VALUE!</v>
      </c>
      <c r="AN365" s="4" t="e">
        <f>FIND("Assignee for publication",A365)+LEN("Assignee for publication")</f>
        <v>#VALUE!</v>
      </c>
      <c r="AO365" s="4" t="e">
        <f>FIND("Confirmation #",A365,AN365)</f>
        <v>#VALUE!</v>
      </c>
      <c r="AP365" s="4" t="e">
        <f>MID(A365,AN365,AO365-AN365)</f>
        <v>#VALUE!</v>
      </c>
      <c r="AQ365" s="4" t="e">
        <f>FIND("Inventors",A365)+LEN("Inventors")</f>
        <v>#VALUE!</v>
      </c>
      <c r="AR365" s="4" t="e">
        <f>FIND("Applicants",A365,AQ365)</f>
        <v>#VALUE!</v>
      </c>
      <c r="AS365" s="4" t="e">
        <f>FIND("Show all inventors",A365)</f>
        <v>#VALUE!</v>
      </c>
      <c r="AT365" s="4" t="str">
        <f>IFERROR(MID(A365,AS365,24),"")</f>
        <v/>
      </c>
      <c r="AU365" s="7" t="e">
        <f>CLEAN(TRIM(MID(A365,AQ365,AR365-AQ365)))</f>
        <v>#VALUE!</v>
      </c>
      <c r="BJ365" s="4">
        <f t="shared" si="82"/>
        <v>0</v>
      </c>
      <c r="BK365" s="4" t="str">
        <f t="shared" si="83"/>
        <v/>
      </c>
      <c r="BL365" s="4" t="e">
        <f t="shared" si="84"/>
        <v>#VALUE!</v>
      </c>
      <c r="BM365" s="4" t="e">
        <f t="shared" si="85"/>
        <v>#VALUE!</v>
      </c>
      <c r="BN365" s="7" t="e">
        <f t="shared" si="86"/>
        <v>#VALUE!</v>
      </c>
      <c r="BO365" s="4" t="e">
        <f t="shared" si="87"/>
        <v>#VALUE!</v>
      </c>
      <c r="BP365" s="4" t="e">
        <f t="shared" si="88"/>
        <v>#VALUE!</v>
      </c>
      <c r="BQ365" s="7" t="e">
        <f t="shared" si="89"/>
        <v>#VALUE!</v>
      </c>
    </row>
    <row r="366" spans="1:69" ht="15" customHeight="1" x14ac:dyDescent="0.3">
      <c r="A366" s="5"/>
      <c r="B366" s="5"/>
      <c r="C366" s="5"/>
      <c r="D366" s="5"/>
      <c r="F366" s="6" t="s">
        <v>17</v>
      </c>
      <c r="G366" s="4" t="e">
        <f t="shared" si="90"/>
        <v>#VALUE!</v>
      </c>
      <c r="H366" s="4" t="e">
        <f t="shared" si="91"/>
        <v>#VALUE!</v>
      </c>
      <c r="I366" s="4" t="str">
        <f t="shared" si="80"/>
        <v/>
      </c>
      <c r="J366" s="4" t="e">
        <f>CLEAN(SUBSTITUTE(MID(A366,G366,H366-G366)," ",""))</f>
        <v>#VALUE!</v>
      </c>
      <c r="K366" s="4" t="e">
        <f>FIND("Filing or 371 (c) date",A366)+LEN("Filing or 371 (c) date")</f>
        <v>#VALUE!</v>
      </c>
      <c r="L366" s="4" t="e">
        <f>FIND("Status",A366,K366)</f>
        <v>#VALUE!</v>
      </c>
      <c r="M366" s="4" t="e">
        <f>TRIM(CLEAN(MID(A366,K366,L366-K366)))</f>
        <v>#VALUE!</v>
      </c>
      <c r="N366" s="4" t="e">
        <f>FIND("Patent #",A366)+LEN("Patent #")</f>
        <v>#VALUE!</v>
      </c>
      <c r="O366" s="4" t="e">
        <f>FIND("Filing or 371 (c) date",A366)</f>
        <v>#VALUE!</v>
      </c>
      <c r="P366" s="4" t="e">
        <f>MID(A366,N366,O366-N366)</f>
        <v>#VALUE!</v>
      </c>
      <c r="Q366" s="4" t="e">
        <f t="shared" si="81"/>
        <v>#VALUE!</v>
      </c>
      <c r="R366" s="4" t="e">
        <f>CLEAN(SUBSTITUTE(MID(P366,1,FIND("open",P366)-1)," ",""))</f>
        <v>#VALUE!</v>
      </c>
      <c r="S366" s="4" t="e">
        <f>FIND("open_in_new",P366)+LEN("open_in_new")</f>
        <v>#VALUE!</v>
      </c>
      <c r="T366" s="4" t="e">
        <f>FIND("-",P366,S366)</f>
        <v>#VALUE!</v>
      </c>
      <c r="U366" s="4" t="e">
        <f>CLEAN(SUBSTITUTE(MID(P366,S366,T366-S366)," ",""))</f>
        <v>#VALUE!</v>
      </c>
      <c r="V366" s="4" t="e">
        <f>RIGHT(CLEAN(SUBSTITUTE(P366," ","")),10)</f>
        <v>#VALUE!</v>
      </c>
      <c r="W366" s="4" t="e">
        <f>FIND("Status",A366,K366)+LEN("Status")</f>
        <v>#VALUE!</v>
      </c>
      <c r="X366" s="4" t="e">
        <f>FIND("Application Data 
Documents &amp; Transactions",A366)</f>
        <v>#VALUE!</v>
      </c>
      <c r="Y366" s="4" t="e">
        <f>MID(A366,W366,(X366-11)-W366)</f>
        <v>#VALUE!</v>
      </c>
      <c r="Z366" s="4" t="e">
        <f t="shared" si="78"/>
        <v>#VALUE!</v>
      </c>
      <c r="AA366" s="4" t="e">
        <f>FIND("Earliest publication #",A366)+LEN("Earliest publication #
")</f>
        <v>#VALUE!</v>
      </c>
      <c r="AB366" s="4" t="e">
        <f>FIND("Earliest publication date",A366,AA366)</f>
        <v>#VALUE!</v>
      </c>
      <c r="AC366" s="4" t="e">
        <f>CLEAN(TRIM(MID(A366,AA366,AB366-AA366)))</f>
        <v>#VALUE!</v>
      </c>
      <c r="AD366" s="4" t="e">
        <f t="shared" si="79"/>
        <v>#VALUE!</v>
      </c>
      <c r="AE366" s="4" t="e">
        <f>FIND("Earliest publication date",A366,AA366)+LEN("Earliest publication date")</f>
        <v>#VALUE!</v>
      </c>
      <c r="AF366" s="4" t="e">
        <f>FIND("Assignee for publication",A366)</f>
        <v>#VALUE!</v>
      </c>
      <c r="AG366" s="4" t="e">
        <f>CLEAN(SUBSTITUTE(MID(A366,AE366,AF366-AE366)," ",""))</f>
        <v>#VALUE!</v>
      </c>
      <c r="AH366" s="4" t="e">
        <f>FIND("Entity status",A366)+LEN("Entity status")</f>
        <v>#VALUE!</v>
      </c>
      <c r="AI366" s="4" t="e">
        <f>FIND("Earliest publication #",A366,AH366)</f>
        <v>#VALUE!</v>
      </c>
      <c r="AJ366" s="4" t="e">
        <f>CLEAN(TRIM(MID(A366,AH366,AI366-AH366)))</f>
        <v>#VALUE!</v>
      </c>
      <c r="AK366" s="4" t="e">
        <f>FIND("Applicants",A366)+LEN("Applicants")</f>
        <v>#VALUE!</v>
      </c>
      <c r="AL366" s="4" t="e">
        <f>FIND("United States Patent and Trademark Office 
United States Patent and Trademark Office 
 Browse By Topic",A366,AK366)</f>
        <v>#VALUE!</v>
      </c>
      <c r="AM366" s="4" t="e">
        <f>TRIM(CLEAN(MID(A366,AK366,AL366-AK366)))</f>
        <v>#VALUE!</v>
      </c>
      <c r="AN366" s="4" t="e">
        <f>FIND("Assignee for publication",A366)+LEN("Assignee for publication")</f>
        <v>#VALUE!</v>
      </c>
      <c r="AO366" s="4" t="e">
        <f>FIND("Confirmation #",A366,AN366)</f>
        <v>#VALUE!</v>
      </c>
      <c r="AP366" s="4" t="e">
        <f>MID(A366,AN366,AO366-AN366)</f>
        <v>#VALUE!</v>
      </c>
      <c r="AQ366" s="4" t="e">
        <f>FIND("Inventors",A366)+LEN("Inventors")</f>
        <v>#VALUE!</v>
      </c>
      <c r="AR366" s="4" t="e">
        <f>FIND("Applicants",A366,AQ366)</f>
        <v>#VALUE!</v>
      </c>
      <c r="AS366" s="4" t="e">
        <f>FIND("Show all inventors",A366)</f>
        <v>#VALUE!</v>
      </c>
      <c r="AT366" s="4" t="str">
        <f>IFERROR(MID(A366,AS366,24),"")</f>
        <v/>
      </c>
      <c r="AU366" s="7" t="e">
        <f>CLEAN(TRIM(MID(A366,AQ366,AR366-AQ366)))</f>
        <v>#VALUE!</v>
      </c>
      <c r="BJ366" s="4">
        <f t="shared" si="82"/>
        <v>0</v>
      </c>
      <c r="BK366" s="4" t="str">
        <f t="shared" si="83"/>
        <v/>
      </c>
      <c r="BL366" s="4" t="e">
        <f t="shared" si="84"/>
        <v>#VALUE!</v>
      </c>
      <c r="BM366" s="4" t="e">
        <f t="shared" si="85"/>
        <v>#VALUE!</v>
      </c>
      <c r="BN366" s="7" t="e">
        <f t="shared" si="86"/>
        <v>#VALUE!</v>
      </c>
      <c r="BO366" s="4" t="e">
        <f t="shared" si="87"/>
        <v>#VALUE!</v>
      </c>
      <c r="BP366" s="4" t="e">
        <f t="shared" si="88"/>
        <v>#VALUE!</v>
      </c>
      <c r="BQ366" s="7" t="e">
        <f t="shared" si="89"/>
        <v>#VALUE!</v>
      </c>
    </row>
    <row r="367" spans="1:69" ht="15" customHeight="1" x14ac:dyDescent="0.3">
      <c r="A367" s="5"/>
      <c r="B367" s="5"/>
      <c r="C367" s="5"/>
      <c r="D367" s="5"/>
      <c r="F367" s="6" t="s">
        <v>17</v>
      </c>
      <c r="G367" s="4" t="e">
        <f t="shared" si="90"/>
        <v>#VALUE!</v>
      </c>
      <c r="H367" s="4" t="e">
        <f t="shared" si="91"/>
        <v>#VALUE!</v>
      </c>
      <c r="I367" s="4" t="str">
        <f t="shared" si="80"/>
        <v/>
      </c>
      <c r="J367" s="4" t="e">
        <f>CLEAN(SUBSTITUTE(MID(A367,G367,H367-G367)," ",""))</f>
        <v>#VALUE!</v>
      </c>
      <c r="K367" s="4" t="e">
        <f>FIND("Filing or 371 (c) date",A367)+LEN("Filing or 371 (c) date")</f>
        <v>#VALUE!</v>
      </c>
      <c r="L367" s="4" t="e">
        <f>FIND("Status",A367,K367)</f>
        <v>#VALUE!</v>
      </c>
      <c r="M367" s="4" t="e">
        <f>TRIM(CLEAN(MID(A367,K367,L367-K367)))</f>
        <v>#VALUE!</v>
      </c>
      <c r="N367" s="4" t="e">
        <f>FIND("Patent #",A367)+LEN("Patent #")</f>
        <v>#VALUE!</v>
      </c>
      <c r="O367" s="4" t="e">
        <f>FIND("Filing or 371 (c) date",A367)</f>
        <v>#VALUE!</v>
      </c>
      <c r="P367" s="4" t="e">
        <f>MID(A367,N367,O367-N367)</f>
        <v>#VALUE!</v>
      </c>
      <c r="Q367" s="4" t="e">
        <f t="shared" si="81"/>
        <v>#VALUE!</v>
      </c>
      <c r="R367" s="4" t="e">
        <f>CLEAN(SUBSTITUTE(MID(P367,1,FIND("open",P367)-1)," ",""))</f>
        <v>#VALUE!</v>
      </c>
      <c r="S367" s="4" t="e">
        <f>FIND("open_in_new",P367)+LEN("open_in_new")</f>
        <v>#VALUE!</v>
      </c>
      <c r="T367" s="4" t="e">
        <f>FIND("-",P367,S367)</f>
        <v>#VALUE!</v>
      </c>
      <c r="U367" s="4" t="e">
        <f>CLEAN(SUBSTITUTE(MID(P367,S367,T367-S367)," ",""))</f>
        <v>#VALUE!</v>
      </c>
      <c r="V367" s="4" t="e">
        <f>RIGHT(CLEAN(SUBSTITUTE(P367," ","")),10)</f>
        <v>#VALUE!</v>
      </c>
      <c r="W367" s="4" t="e">
        <f>FIND("Status",A367,K367)+LEN("Status")</f>
        <v>#VALUE!</v>
      </c>
      <c r="X367" s="4" t="e">
        <f>FIND("Application Data 
Documents &amp; Transactions",A367)</f>
        <v>#VALUE!</v>
      </c>
      <c r="Y367" s="4" t="e">
        <f>MID(A367,W367,(X367-11)-W367)</f>
        <v>#VALUE!</v>
      </c>
      <c r="Z367" s="4" t="e">
        <f t="shared" si="78"/>
        <v>#VALUE!</v>
      </c>
      <c r="AA367" s="4" t="e">
        <f>FIND("Earliest publication #",A367)+LEN("Earliest publication #
")</f>
        <v>#VALUE!</v>
      </c>
      <c r="AB367" s="4" t="e">
        <f>FIND("Earliest publication date",A367,AA367)</f>
        <v>#VALUE!</v>
      </c>
      <c r="AC367" s="4" t="e">
        <f>CLEAN(TRIM(MID(A367,AA367,AB367-AA367)))</f>
        <v>#VALUE!</v>
      </c>
      <c r="AD367" s="4" t="e">
        <f t="shared" si="79"/>
        <v>#VALUE!</v>
      </c>
      <c r="AE367" s="4" t="e">
        <f>FIND("Earliest publication date",A367,AA367)+LEN("Earliest publication date")</f>
        <v>#VALUE!</v>
      </c>
      <c r="AF367" s="4" t="e">
        <f>FIND("Assignee for publication",A367)</f>
        <v>#VALUE!</v>
      </c>
      <c r="AG367" s="4" t="e">
        <f>CLEAN(SUBSTITUTE(MID(A367,AE367,AF367-AE367)," ",""))</f>
        <v>#VALUE!</v>
      </c>
      <c r="AH367" s="4" t="e">
        <f>FIND("Entity status",A367)+LEN("Entity status")</f>
        <v>#VALUE!</v>
      </c>
      <c r="AI367" s="4" t="e">
        <f>FIND("Earliest publication #",A367,AH367)</f>
        <v>#VALUE!</v>
      </c>
      <c r="AJ367" s="4" t="e">
        <f>CLEAN(TRIM(MID(A367,AH367,AI367-AH367)))</f>
        <v>#VALUE!</v>
      </c>
      <c r="AK367" s="4" t="e">
        <f>FIND("Applicants",A367)+LEN("Applicants")</f>
        <v>#VALUE!</v>
      </c>
      <c r="AL367" s="4" t="e">
        <f>FIND("United States Patent and Trademark Office 
United States Patent and Trademark Office 
 Browse By Topic",A367,AK367)</f>
        <v>#VALUE!</v>
      </c>
      <c r="AM367" s="4" t="e">
        <f>TRIM(CLEAN(MID(A367,AK367,AL367-AK367)))</f>
        <v>#VALUE!</v>
      </c>
      <c r="AN367" s="4" t="e">
        <f>FIND("Assignee for publication",A367)+LEN("Assignee for publication")</f>
        <v>#VALUE!</v>
      </c>
      <c r="AO367" s="4" t="e">
        <f>FIND("Confirmation #",A367,AN367)</f>
        <v>#VALUE!</v>
      </c>
      <c r="AP367" s="4" t="e">
        <f>MID(A367,AN367,AO367-AN367)</f>
        <v>#VALUE!</v>
      </c>
      <c r="AQ367" s="4" t="e">
        <f>FIND("Inventors",A367)+LEN("Inventors")</f>
        <v>#VALUE!</v>
      </c>
      <c r="AR367" s="4" t="e">
        <f>FIND("Applicants",A367,AQ367)</f>
        <v>#VALUE!</v>
      </c>
      <c r="AS367" s="4" t="e">
        <f>FIND("Show all inventors",A367)</f>
        <v>#VALUE!</v>
      </c>
      <c r="AT367" s="4" t="str">
        <f>IFERROR(MID(A367,AS367,24),"")</f>
        <v/>
      </c>
      <c r="AU367" s="7" t="e">
        <f>CLEAN(TRIM(MID(A367,AQ367,AR367-AQ367)))</f>
        <v>#VALUE!</v>
      </c>
      <c r="BJ367" s="4">
        <f t="shared" si="82"/>
        <v>0</v>
      </c>
      <c r="BK367" s="4" t="str">
        <f t="shared" si="83"/>
        <v/>
      </c>
      <c r="BL367" s="4" t="e">
        <f t="shared" si="84"/>
        <v>#VALUE!</v>
      </c>
      <c r="BM367" s="4" t="e">
        <f t="shared" si="85"/>
        <v>#VALUE!</v>
      </c>
      <c r="BN367" s="7" t="e">
        <f t="shared" si="86"/>
        <v>#VALUE!</v>
      </c>
      <c r="BO367" s="4" t="e">
        <f t="shared" si="87"/>
        <v>#VALUE!</v>
      </c>
      <c r="BP367" s="4" t="e">
        <f t="shared" si="88"/>
        <v>#VALUE!</v>
      </c>
      <c r="BQ367" s="7" t="e">
        <f t="shared" si="89"/>
        <v>#VALUE!</v>
      </c>
    </row>
    <row r="368" spans="1:69" ht="15" customHeight="1" x14ac:dyDescent="0.3">
      <c r="A368" s="5"/>
      <c r="B368" s="5"/>
      <c r="C368" s="5"/>
      <c r="D368" s="5"/>
      <c r="F368" s="6" t="s">
        <v>17</v>
      </c>
      <c r="G368" s="4" t="e">
        <f t="shared" si="90"/>
        <v>#VALUE!</v>
      </c>
      <c r="H368" s="4" t="e">
        <f t="shared" si="91"/>
        <v>#VALUE!</v>
      </c>
      <c r="I368" s="4" t="str">
        <f t="shared" si="80"/>
        <v/>
      </c>
      <c r="J368" s="4" t="e">
        <f>CLEAN(SUBSTITUTE(MID(A368,G368,H368-G368)," ",""))</f>
        <v>#VALUE!</v>
      </c>
      <c r="K368" s="4" t="e">
        <f>FIND("Filing or 371 (c) date",A368)+LEN("Filing or 371 (c) date")</f>
        <v>#VALUE!</v>
      </c>
      <c r="L368" s="4" t="e">
        <f>FIND("Status",A368,K368)</f>
        <v>#VALUE!</v>
      </c>
      <c r="M368" s="4" t="e">
        <f>TRIM(CLEAN(MID(A368,K368,L368-K368)))</f>
        <v>#VALUE!</v>
      </c>
      <c r="N368" s="4" t="e">
        <f>FIND("Patent #",A368)+LEN("Patent #")</f>
        <v>#VALUE!</v>
      </c>
      <c r="O368" s="4" t="e">
        <f>FIND("Filing or 371 (c) date",A368)</f>
        <v>#VALUE!</v>
      </c>
      <c r="P368" s="4" t="e">
        <f>MID(A368,N368,O368-N368)</f>
        <v>#VALUE!</v>
      </c>
      <c r="Q368" s="4" t="e">
        <f t="shared" si="81"/>
        <v>#VALUE!</v>
      </c>
      <c r="R368" s="4" t="e">
        <f>CLEAN(SUBSTITUTE(MID(P368,1,FIND("open",P368)-1)," ",""))</f>
        <v>#VALUE!</v>
      </c>
      <c r="S368" s="4" t="e">
        <f>FIND("open_in_new",P368)+LEN("open_in_new")</f>
        <v>#VALUE!</v>
      </c>
      <c r="T368" s="4" t="e">
        <f>FIND("-",P368,S368)</f>
        <v>#VALUE!</v>
      </c>
      <c r="U368" s="4" t="e">
        <f>CLEAN(SUBSTITUTE(MID(P368,S368,T368-S368)," ",""))</f>
        <v>#VALUE!</v>
      </c>
      <c r="V368" s="4" t="e">
        <f>RIGHT(CLEAN(SUBSTITUTE(P368," ","")),10)</f>
        <v>#VALUE!</v>
      </c>
      <c r="W368" s="4" t="e">
        <f>FIND("Status",A368,K368)+LEN("Status")</f>
        <v>#VALUE!</v>
      </c>
      <c r="X368" s="4" t="e">
        <f>FIND("Application Data 
Documents &amp; Transactions",A368)</f>
        <v>#VALUE!</v>
      </c>
      <c r="Y368" s="4" t="e">
        <f>MID(A368,W368,(X368-11)-W368)</f>
        <v>#VALUE!</v>
      </c>
      <c r="Z368" s="4" t="e">
        <f t="shared" si="78"/>
        <v>#VALUE!</v>
      </c>
      <c r="AA368" s="4" t="e">
        <f>FIND("Earliest publication #",A368)+LEN("Earliest publication #
")</f>
        <v>#VALUE!</v>
      </c>
      <c r="AB368" s="4" t="e">
        <f>FIND("Earliest publication date",A368,AA368)</f>
        <v>#VALUE!</v>
      </c>
      <c r="AC368" s="4" t="e">
        <f>CLEAN(TRIM(MID(A368,AA368,AB368-AA368)))</f>
        <v>#VALUE!</v>
      </c>
      <c r="AD368" s="4" t="e">
        <f t="shared" si="79"/>
        <v>#VALUE!</v>
      </c>
      <c r="AE368" s="4" t="e">
        <f>FIND("Earliest publication date",A368,AA368)+LEN("Earliest publication date")</f>
        <v>#VALUE!</v>
      </c>
      <c r="AF368" s="4" t="e">
        <f>FIND("Assignee for publication",A368)</f>
        <v>#VALUE!</v>
      </c>
      <c r="AG368" s="4" t="e">
        <f>CLEAN(SUBSTITUTE(MID(A368,AE368,AF368-AE368)," ",""))</f>
        <v>#VALUE!</v>
      </c>
      <c r="AH368" s="4" t="e">
        <f>FIND("Entity status",A368)+LEN("Entity status")</f>
        <v>#VALUE!</v>
      </c>
      <c r="AI368" s="4" t="e">
        <f>FIND("Earliest publication #",A368,AH368)</f>
        <v>#VALUE!</v>
      </c>
      <c r="AJ368" s="4" t="e">
        <f>CLEAN(TRIM(MID(A368,AH368,AI368-AH368)))</f>
        <v>#VALUE!</v>
      </c>
      <c r="AK368" s="4" t="e">
        <f>FIND("Applicants",A368)+LEN("Applicants")</f>
        <v>#VALUE!</v>
      </c>
      <c r="AL368" s="4" t="e">
        <f>FIND("United States Patent and Trademark Office 
United States Patent and Trademark Office 
 Browse By Topic",A368,AK368)</f>
        <v>#VALUE!</v>
      </c>
      <c r="AM368" s="4" t="e">
        <f>TRIM(CLEAN(MID(A368,AK368,AL368-AK368)))</f>
        <v>#VALUE!</v>
      </c>
      <c r="AN368" s="4" t="e">
        <f>FIND("Assignee for publication",A368)+LEN("Assignee for publication")</f>
        <v>#VALUE!</v>
      </c>
      <c r="AO368" s="4" t="e">
        <f>FIND("Confirmation #",A368,AN368)</f>
        <v>#VALUE!</v>
      </c>
      <c r="AP368" s="4" t="e">
        <f>MID(A368,AN368,AO368-AN368)</f>
        <v>#VALUE!</v>
      </c>
      <c r="AQ368" s="4" t="e">
        <f>FIND("Inventors",A368)+LEN("Inventors")</f>
        <v>#VALUE!</v>
      </c>
      <c r="AR368" s="4" t="e">
        <f>FIND("Applicants",A368,AQ368)</f>
        <v>#VALUE!</v>
      </c>
      <c r="AS368" s="4" t="e">
        <f>FIND("Show all inventors",A368)</f>
        <v>#VALUE!</v>
      </c>
      <c r="AT368" s="4" t="str">
        <f>IFERROR(MID(A368,AS368,24),"")</f>
        <v/>
      </c>
      <c r="AU368" s="7" t="e">
        <f>CLEAN(TRIM(MID(A368,AQ368,AR368-AQ368)))</f>
        <v>#VALUE!</v>
      </c>
      <c r="BJ368" s="4">
        <f t="shared" si="82"/>
        <v>0</v>
      </c>
      <c r="BK368" s="4" t="str">
        <f t="shared" si="83"/>
        <v/>
      </c>
      <c r="BL368" s="4" t="e">
        <f t="shared" si="84"/>
        <v>#VALUE!</v>
      </c>
      <c r="BM368" s="4" t="e">
        <f t="shared" si="85"/>
        <v>#VALUE!</v>
      </c>
      <c r="BN368" s="7" t="e">
        <f t="shared" si="86"/>
        <v>#VALUE!</v>
      </c>
      <c r="BO368" s="4" t="e">
        <f t="shared" si="87"/>
        <v>#VALUE!</v>
      </c>
      <c r="BP368" s="4" t="e">
        <f t="shared" si="88"/>
        <v>#VALUE!</v>
      </c>
      <c r="BQ368" s="7" t="e">
        <f t="shared" si="89"/>
        <v>#VALUE!</v>
      </c>
    </row>
    <row r="369" spans="1:69" ht="15" customHeight="1" x14ac:dyDescent="0.3">
      <c r="A369" s="5"/>
      <c r="B369" s="5"/>
      <c r="C369" s="5"/>
      <c r="D369" s="5"/>
      <c r="F369" s="6" t="s">
        <v>17</v>
      </c>
      <c r="G369" s="4" t="e">
        <f t="shared" si="90"/>
        <v>#VALUE!</v>
      </c>
      <c r="H369" s="4" t="e">
        <f t="shared" si="91"/>
        <v>#VALUE!</v>
      </c>
      <c r="I369" s="4" t="str">
        <f t="shared" si="80"/>
        <v/>
      </c>
      <c r="J369" s="4" t="e">
        <f>CLEAN(SUBSTITUTE(MID(A369,G369,H369-G369)," ",""))</f>
        <v>#VALUE!</v>
      </c>
      <c r="K369" s="4" t="e">
        <f>FIND("Filing or 371 (c) date",A369)+LEN("Filing or 371 (c) date")</f>
        <v>#VALUE!</v>
      </c>
      <c r="L369" s="4" t="e">
        <f>FIND("Status",A369,K369)</f>
        <v>#VALUE!</v>
      </c>
      <c r="M369" s="4" t="e">
        <f>TRIM(CLEAN(MID(A369,K369,L369-K369)))</f>
        <v>#VALUE!</v>
      </c>
      <c r="N369" s="4" t="e">
        <f>FIND("Patent #",A369)+LEN("Patent #")</f>
        <v>#VALUE!</v>
      </c>
      <c r="O369" s="4" t="e">
        <f>FIND("Filing or 371 (c) date",A369)</f>
        <v>#VALUE!</v>
      </c>
      <c r="P369" s="4" t="e">
        <f>MID(A369,N369,O369-N369)</f>
        <v>#VALUE!</v>
      </c>
      <c r="Q369" s="4" t="e">
        <f t="shared" si="81"/>
        <v>#VALUE!</v>
      </c>
      <c r="R369" s="4" t="e">
        <f>CLEAN(SUBSTITUTE(MID(P369,1,FIND("open",P369)-1)," ",""))</f>
        <v>#VALUE!</v>
      </c>
      <c r="S369" s="4" t="e">
        <f>FIND("open_in_new",P369)+LEN("open_in_new")</f>
        <v>#VALUE!</v>
      </c>
      <c r="T369" s="4" t="e">
        <f>FIND("-",P369,S369)</f>
        <v>#VALUE!</v>
      </c>
      <c r="U369" s="4" t="e">
        <f>CLEAN(SUBSTITUTE(MID(P369,S369,T369-S369)," ",""))</f>
        <v>#VALUE!</v>
      </c>
      <c r="V369" s="4" t="e">
        <f>RIGHT(CLEAN(SUBSTITUTE(P369," ","")),10)</f>
        <v>#VALUE!</v>
      </c>
      <c r="W369" s="4" t="e">
        <f>FIND("Status",A369,K369)+LEN("Status")</f>
        <v>#VALUE!</v>
      </c>
      <c r="X369" s="4" t="e">
        <f>FIND("Application Data 
Documents &amp; Transactions",A369)</f>
        <v>#VALUE!</v>
      </c>
      <c r="Y369" s="4" t="e">
        <f>MID(A369,W369,(X369-11)-W369)</f>
        <v>#VALUE!</v>
      </c>
      <c r="Z369" s="4" t="e">
        <f t="shared" si="78"/>
        <v>#VALUE!</v>
      </c>
      <c r="AA369" s="4" t="e">
        <f>FIND("Earliest publication #",A369)+LEN("Earliest publication #
")</f>
        <v>#VALUE!</v>
      </c>
      <c r="AB369" s="4" t="e">
        <f>FIND("Earliest publication date",A369,AA369)</f>
        <v>#VALUE!</v>
      </c>
      <c r="AC369" s="4" t="e">
        <f>CLEAN(TRIM(MID(A369,AA369,AB369-AA369)))</f>
        <v>#VALUE!</v>
      </c>
      <c r="AD369" s="4" t="e">
        <f t="shared" si="79"/>
        <v>#VALUE!</v>
      </c>
      <c r="AE369" s="4" t="e">
        <f>FIND("Earliest publication date",A369,AA369)+LEN("Earliest publication date")</f>
        <v>#VALUE!</v>
      </c>
      <c r="AF369" s="4" t="e">
        <f>FIND("Assignee for publication",A369)</f>
        <v>#VALUE!</v>
      </c>
      <c r="AG369" s="4" t="e">
        <f>CLEAN(SUBSTITUTE(MID(A369,AE369,AF369-AE369)," ",""))</f>
        <v>#VALUE!</v>
      </c>
      <c r="AH369" s="4" t="e">
        <f>FIND("Entity status",A369)+LEN("Entity status")</f>
        <v>#VALUE!</v>
      </c>
      <c r="AI369" s="4" t="e">
        <f>FIND("Earliest publication #",A369,AH369)</f>
        <v>#VALUE!</v>
      </c>
      <c r="AJ369" s="4" t="e">
        <f>CLEAN(TRIM(MID(A369,AH369,AI369-AH369)))</f>
        <v>#VALUE!</v>
      </c>
      <c r="AK369" s="4" t="e">
        <f>FIND("Applicants",A369)+LEN("Applicants")</f>
        <v>#VALUE!</v>
      </c>
      <c r="AL369" s="4" t="e">
        <f>FIND("United States Patent and Trademark Office 
United States Patent and Trademark Office 
 Browse By Topic",A369,AK369)</f>
        <v>#VALUE!</v>
      </c>
      <c r="AM369" s="4" t="e">
        <f>TRIM(CLEAN(MID(A369,AK369,AL369-AK369)))</f>
        <v>#VALUE!</v>
      </c>
      <c r="AN369" s="4" t="e">
        <f>FIND("Assignee for publication",A369)+LEN("Assignee for publication")</f>
        <v>#VALUE!</v>
      </c>
      <c r="AO369" s="4" t="e">
        <f>FIND("Confirmation #",A369,AN369)</f>
        <v>#VALUE!</v>
      </c>
      <c r="AP369" s="4" t="e">
        <f>MID(A369,AN369,AO369-AN369)</f>
        <v>#VALUE!</v>
      </c>
      <c r="AQ369" s="4" t="e">
        <f>FIND("Inventors",A369)+LEN("Inventors")</f>
        <v>#VALUE!</v>
      </c>
      <c r="AR369" s="4" t="e">
        <f>FIND("Applicants",A369,AQ369)</f>
        <v>#VALUE!</v>
      </c>
      <c r="AS369" s="4" t="e">
        <f>FIND("Show all inventors",A369)</f>
        <v>#VALUE!</v>
      </c>
      <c r="AT369" s="4" t="str">
        <f>IFERROR(MID(A369,AS369,24),"")</f>
        <v/>
      </c>
      <c r="AU369" s="7" t="e">
        <f>CLEAN(TRIM(MID(A369,AQ369,AR369-AQ369)))</f>
        <v>#VALUE!</v>
      </c>
      <c r="BJ369" s="4">
        <f t="shared" si="82"/>
        <v>0</v>
      </c>
      <c r="BK369" s="4" t="str">
        <f t="shared" si="83"/>
        <v/>
      </c>
      <c r="BL369" s="4" t="e">
        <f t="shared" si="84"/>
        <v>#VALUE!</v>
      </c>
      <c r="BM369" s="4" t="e">
        <f t="shared" si="85"/>
        <v>#VALUE!</v>
      </c>
      <c r="BN369" s="7" t="e">
        <f t="shared" si="86"/>
        <v>#VALUE!</v>
      </c>
      <c r="BO369" s="4" t="e">
        <f t="shared" si="87"/>
        <v>#VALUE!</v>
      </c>
      <c r="BP369" s="4" t="e">
        <f t="shared" si="88"/>
        <v>#VALUE!</v>
      </c>
      <c r="BQ369" s="7" t="e">
        <f t="shared" si="89"/>
        <v>#VALUE!</v>
      </c>
    </row>
    <row r="370" spans="1:69" ht="15" customHeight="1" x14ac:dyDescent="0.3">
      <c r="A370" s="5"/>
      <c r="B370" s="5"/>
      <c r="C370" s="5"/>
      <c r="D370" s="5"/>
      <c r="F370" s="6" t="s">
        <v>17</v>
      </c>
      <c r="G370" s="4" t="e">
        <f t="shared" si="90"/>
        <v>#VALUE!</v>
      </c>
      <c r="H370" s="4" t="e">
        <f t="shared" si="91"/>
        <v>#VALUE!</v>
      </c>
      <c r="I370" s="4" t="str">
        <f t="shared" si="80"/>
        <v/>
      </c>
      <c r="J370" s="4" t="e">
        <f>CLEAN(SUBSTITUTE(MID(A370,G370,H370-G370)," ",""))</f>
        <v>#VALUE!</v>
      </c>
      <c r="K370" s="4" t="e">
        <f>FIND("Filing or 371 (c) date",A370)+LEN("Filing or 371 (c) date")</f>
        <v>#VALUE!</v>
      </c>
      <c r="L370" s="4" t="e">
        <f>FIND("Status",A370,K370)</f>
        <v>#VALUE!</v>
      </c>
      <c r="M370" s="4" t="e">
        <f>TRIM(CLEAN(MID(A370,K370,L370-K370)))</f>
        <v>#VALUE!</v>
      </c>
      <c r="N370" s="4" t="e">
        <f>FIND("Patent #",A370)+LEN("Patent #")</f>
        <v>#VALUE!</v>
      </c>
      <c r="O370" s="4" t="e">
        <f>FIND("Filing or 371 (c) date",A370)</f>
        <v>#VALUE!</v>
      </c>
      <c r="P370" s="4" t="e">
        <f>MID(A370,N370,O370-N370)</f>
        <v>#VALUE!</v>
      </c>
      <c r="Q370" s="4" t="e">
        <f t="shared" si="81"/>
        <v>#VALUE!</v>
      </c>
      <c r="R370" s="4" t="e">
        <f>CLEAN(SUBSTITUTE(MID(P370,1,FIND("open",P370)-1)," ",""))</f>
        <v>#VALUE!</v>
      </c>
      <c r="S370" s="4" t="e">
        <f>FIND("open_in_new",P370)+LEN("open_in_new")</f>
        <v>#VALUE!</v>
      </c>
      <c r="T370" s="4" t="e">
        <f>FIND("-",P370,S370)</f>
        <v>#VALUE!</v>
      </c>
      <c r="U370" s="4" t="e">
        <f>CLEAN(SUBSTITUTE(MID(P370,S370,T370-S370)," ",""))</f>
        <v>#VALUE!</v>
      </c>
      <c r="V370" s="4" t="e">
        <f>RIGHT(CLEAN(SUBSTITUTE(P370," ","")),10)</f>
        <v>#VALUE!</v>
      </c>
      <c r="W370" s="4" t="e">
        <f>FIND("Status",A370,K370)+LEN("Status")</f>
        <v>#VALUE!</v>
      </c>
      <c r="X370" s="4" t="e">
        <f>FIND("Application Data 
Documents &amp; Transactions",A370)</f>
        <v>#VALUE!</v>
      </c>
      <c r="Y370" s="4" t="e">
        <f>MID(A370,W370,(X370-11)-W370)</f>
        <v>#VALUE!</v>
      </c>
      <c r="Z370" s="4" t="e">
        <f t="shared" si="78"/>
        <v>#VALUE!</v>
      </c>
      <c r="AA370" s="4" t="e">
        <f>FIND("Earliest publication #",A370)+LEN("Earliest publication #
")</f>
        <v>#VALUE!</v>
      </c>
      <c r="AB370" s="4" t="e">
        <f>FIND("Earliest publication date",A370,AA370)</f>
        <v>#VALUE!</v>
      </c>
      <c r="AC370" s="4" t="e">
        <f>CLEAN(TRIM(MID(A370,AA370,AB370-AA370)))</f>
        <v>#VALUE!</v>
      </c>
      <c r="AD370" s="4" t="e">
        <f t="shared" si="79"/>
        <v>#VALUE!</v>
      </c>
      <c r="AE370" s="4" t="e">
        <f>FIND("Earliest publication date",A370,AA370)+LEN("Earliest publication date")</f>
        <v>#VALUE!</v>
      </c>
      <c r="AF370" s="4" t="e">
        <f>FIND("Assignee for publication",A370)</f>
        <v>#VALUE!</v>
      </c>
      <c r="AG370" s="4" t="e">
        <f>CLEAN(SUBSTITUTE(MID(A370,AE370,AF370-AE370)," ",""))</f>
        <v>#VALUE!</v>
      </c>
      <c r="AH370" s="4" t="e">
        <f>FIND("Entity status",A370)+LEN("Entity status")</f>
        <v>#VALUE!</v>
      </c>
      <c r="AI370" s="4" t="e">
        <f>FIND("Earliest publication #",A370,AH370)</f>
        <v>#VALUE!</v>
      </c>
      <c r="AJ370" s="4" t="e">
        <f>CLEAN(TRIM(MID(A370,AH370,AI370-AH370)))</f>
        <v>#VALUE!</v>
      </c>
      <c r="AK370" s="4" t="e">
        <f>FIND("Applicants",A370)+LEN("Applicants")</f>
        <v>#VALUE!</v>
      </c>
      <c r="AL370" s="4" t="e">
        <f>FIND("United States Patent and Trademark Office 
United States Patent and Trademark Office 
 Browse By Topic",A370,AK370)</f>
        <v>#VALUE!</v>
      </c>
      <c r="AM370" s="4" t="e">
        <f>TRIM(CLEAN(MID(A370,AK370,AL370-AK370)))</f>
        <v>#VALUE!</v>
      </c>
      <c r="AN370" s="4" t="e">
        <f>FIND("Assignee for publication",A370)+LEN("Assignee for publication")</f>
        <v>#VALUE!</v>
      </c>
      <c r="AO370" s="4" t="e">
        <f>FIND("Confirmation #",A370,AN370)</f>
        <v>#VALUE!</v>
      </c>
      <c r="AP370" s="4" t="e">
        <f>MID(A370,AN370,AO370-AN370)</f>
        <v>#VALUE!</v>
      </c>
      <c r="AQ370" s="4" t="e">
        <f>FIND("Inventors",A370)+LEN("Inventors")</f>
        <v>#VALUE!</v>
      </c>
      <c r="AR370" s="4" t="e">
        <f>FIND("Applicants",A370,AQ370)</f>
        <v>#VALUE!</v>
      </c>
      <c r="AS370" s="4" t="e">
        <f>FIND("Show all inventors",A370)</f>
        <v>#VALUE!</v>
      </c>
      <c r="AT370" s="4" t="str">
        <f>IFERROR(MID(A370,AS370,24),"")</f>
        <v/>
      </c>
      <c r="AU370" s="7" t="e">
        <f>CLEAN(TRIM(MID(A370,AQ370,AR370-AQ370)))</f>
        <v>#VALUE!</v>
      </c>
      <c r="BJ370" s="4">
        <f t="shared" si="82"/>
        <v>0</v>
      </c>
      <c r="BK370" s="4" t="str">
        <f t="shared" si="83"/>
        <v/>
      </c>
      <c r="BL370" s="4" t="e">
        <f t="shared" si="84"/>
        <v>#VALUE!</v>
      </c>
      <c r="BM370" s="4" t="e">
        <f t="shared" si="85"/>
        <v>#VALUE!</v>
      </c>
      <c r="BN370" s="7" t="e">
        <f t="shared" si="86"/>
        <v>#VALUE!</v>
      </c>
      <c r="BO370" s="4" t="e">
        <f t="shared" si="87"/>
        <v>#VALUE!</v>
      </c>
      <c r="BP370" s="4" t="e">
        <f t="shared" si="88"/>
        <v>#VALUE!</v>
      </c>
      <c r="BQ370" s="7" t="e">
        <f t="shared" si="89"/>
        <v>#VALUE!</v>
      </c>
    </row>
    <row r="371" spans="1:69" ht="15" customHeight="1" x14ac:dyDescent="0.3">
      <c r="A371" s="5"/>
      <c r="B371" s="5"/>
      <c r="C371" s="5"/>
      <c r="D371" s="5"/>
      <c r="F371" s="6" t="s">
        <v>17</v>
      </c>
      <c r="G371" s="4" t="e">
        <f t="shared" si="90"/>
        <v>#VALUE!</v>
      </c>
      <c r="H371" s="4" t="e">
        <f t="shared" si="91"/>
        <v>#VALUE!</v>
      </c>
      <c r="I371" s="4" t="str">
        <f t="shared" si="80"/>
        <v/>
      </c>
      <c r="J371" s="4" t="e">
        <f>CLEAN(SUBSTITUTE(MID(A371,G371,H371-G371)," ",""))</f>
        <v>#VALUE!</v>
      </c>
      <c r="K371" s="4" t="e">
        <f>FIND("Filing or 371 (c) date",A371)+LEN("Filing or 371 (c) date")</f>
        <v>#VALUE!</v>
      </c>
      <c r="L371" s="4" t="e">
        <f>FIND("Status",A371,K371)</f>
        <v>#VALUE!</v>
      </c>
      <c r="M371" s="4" t="e">
        <f>TRIM(CLEAN(MID(A371,K371,L371-K371)))</f>
        <v>#VALUE!</v>
      </c>
      <c r="N371" s="4" t="e">
        <f>FIND("Patent #",A371)+LEN("Patent #")</f>
        <v>#VALUE!</v>
      </c>
      <c r="O371" s="4" t="e">
        <f>FIND("Filing or 371 (c) date",A371)</f>
        <v>#VALUE!</v>
      </c>
      <c r="P371" s="4" t="e">
        <f>MID(A371,N371,O371-N371)</f>
        <v>#VALUE!</v>
      </c>
      <c r="Q371" s="4" t="e">
        <f t="shared" si="81"/>
        <v>#VALUE!</v>
      </c>
      <c r="R371" s="4" t="e">
        <f>CLEAN(SUBSTITUTE(MID(P371,1,FIND("open",P371)-1)," ",""))</f>
        <v>#VALUE!</v>
      </c>
      <c r="S371" s="4" t="e">
        <f>FIND("open_in_new",P371)+LEN("open_in_new")</f>
        <v>#VALUE!</v>
      </c>
      <c r="T371" s="4" t="e">
        <f>FIND("-",P371,S371)</f>
        <v>#VALUE!</v>
      </c>
      <c r="U371" s="4" t="e">
        <f>CLEAN(SUBSTITUTE(MID(P371,S371,T371-S371)," ",""))</f>
        <v>#VALUE!</v>
      </c>
      <c r="V371" s="4" t="e">
        <f>RIGHT(CLEAN(SUBSTITUTE(P371," ","")),10)</f>
        <v>#VALUE!</v>
      </c>
      <c r="W371" s="4" t="e">
        <f>FIND("Status",A371,K371)+LEN("Status")</f>
        <v>#VALUE!</v>
      </c>
      <c r="X371" s="4" t="e">
        <f>FIND("Application Data 
Documents &amp; Transactions",A371)</f>
        <v>#VALUE!</v>
      </c>
      <c r="Y371" s="4" t="e">
        <f>MID(A371,W371,(X371-11)-W371)</f>
        <v>#VALUE!</v>
      </c>
      <c r="Z371" s="4" t="e">
        <f t="shared" si="78"/>
        <v>#VALUE!</v>
      </c>
      <c r="AA371" s="4" t="e">
        <f>FIND("Earliest publication #",A371)+LEN("Earliest publication #
")</f>
        <v>#VALUE!</v>
      </c>
      <c r="AB371" s="4" t="e">
        <f>FIND("Earliest publication date",A371,AA371)</f>
        <v>#VALUE!</v>
      </c>
      <c r="AC371" s="4" t="e">
        <f>CLEAN(TRIM(MID(A371,AA371,AB371-AA371)))</f>
        <v>#VALUE!</v>
      </c>
      <c r="AD371" s="4" t="e">
        <f t="shared" si="79"/>
        <v>#VALUE!</v>
      </c>
      <c r="AE371" s="4" t="e">
        <f>FIND("Earliest publication date",A371,AA371)+LEN("Earliest publication date")</f>
        <v>#VALUE!</v>
      </c>
      <c r="AF371" s="4" t="e">
        <f>FIND("Assignee for publication",A371)</f>
        <v>#VALUE!</v>
      </c>
      <c r="AG371" s="4" t="e">
        <f>CLEAN(SUBSTITUTE(MID(A371,AE371,AF371-AE371)," ",""))</f>
        <v>#VALUE!</v>
      </c>
      <c r="AH371" s="4" t="e">
        <f>FIND("Entity status",A371)+LEN("Entity status")</f>
        <v>#VALUE!</v>
      </c>
      <c r="AI371" s="4" t="e">
        <f>FIND("Earliest publication #",A371,AH371)</f>
        <v>#VALUE!</v>
      </c>
      <c r="AJ371" s="4" t="e">
        <f>CLEAN(TRIM(MID(A371,AH371,AI371-AH371)))</f>
        <v>#VALUE!</v>
      </c>
      <c r="AK371" s="4" t="e">
        <f>FIND("Applicants",A371)+LEN("Applicants")</f>
        <v>#VALUE!</v>
      </c>
      <c r="AL371" s="4" t="e">
        <f>FIND("United States Patent and Trademark Office 
United States Patent and Trademark Office 
 Browse By Topic",A371,AK371)</f>
        <v>#VALUE!</v>
      </c>
      <c r="AM371" s="4" t="e">
        <f>TRIM(CLEAN(MID(A371,AK371,AL371-AK371)))</f>
        <v>#VALUE!</v>
      </c>
      <c r="AN371" s="4" t="e">
        <f>FIND("Assignee for publication",A371)+LEN("Assignee for publication")</f>
        <v>#VALUE!</v>
      </c>
      <c r="AO371" s="4" t="e">
        <f>FIND("Confirmation #",A371,AN371)</f>
        <v>#VALUE!</v>
      </c>
      <c r="AP371" s="4" t="e">
        <f>MID(A371,AN371,AO371-AN371)</f>
        <v>#VALUE!</v>
      </c>
      <c r="AQ371" s="4" t="e">
        <f>FIND("Inventors",A371)+LEN("Inventors")</f>
        <v>#VALUE!</v>
      </c>
      <c r="AR371" s="4" t="e">
        <f>FIND("Applicants",A371,AQ371)</f>
        <v>#VALUE!</v>
      </c>
      <c r="AS371" s="4" t="e">
        <f>FIND("Show all inventors",A371)</f>
        <v>#VALUE!</v>
      </c>
      <c r="AT371" s="4" t="str">
        <f>IFERROR(MID(A371,AS371,24),"")</f>
        <v/>
      </c>
      <c r="AU371" s="7" t="e">
        <f>CLEAN(TRIM(MID(A371,AQ371,AR371-AQ371)))</f>
        <v>#VALUE!</v>
      </c>
      <c r="BJ371" s="4">
        <f t="shared" si="82"/>
        <v>0</v>
      </c>
      <c r="BK371" s="4" t="str">
        <f t="shared" si="83"/>
        <v/>
      </c>
      <c r="BL371" s="4" t="e">
        <f t="shared" si="84"/>
        <v>#VALUE!</v>
      </c>
      <c r="BM371" s="4" t="e">
        <f t="shared" si="85"/>
        <v>#VALUE!</v>
      </c>
      <c r="BN371" s="7" t="e">
        <f t="shared" si="86"/>
        <v>#VALUE!</v>
      </c>
      <c r="BO371" s="4" t="e">
        <f t="shared" si="87"/>
        <v>#VALUE!</v>
      </c>
      <c r="BP371" s="4" t="e">
        <f t="shared" si="88"/>
        <v>#VALUE!</v>
      </c>
      <c r="BQ371" s="7" t="e">
        <f t="shared" si="89"/>
        <v>#VALUE!</v>
      </c>
    </row>
    <row r="372" spans="1:69" ht="15" customHeight="1" x14ac:dyDescent="0.3">
      <c r="A372" s="5"/>
      <c r="B372" s="5"/>
      <c r="C372" s="5"/>
      <c r="D372" s="5"/>
      <c r="F372" s="6" t="s">
        <v>17</v>
      </c>
      <c r="G372" s="4" t="e">
        <f t="shared" si="90"/>
        <v>#VALUE!</v>
      </c>
      <c r="H372" s="4" t="e">
        <f t="shared" si="91"/>
        <v>#VALUE!</v>
      </c>
      <c r="I372" s="4" t="str">
        <f t="shared" si="80"/>
        <v/>
      </c>
      <c r="J372" s="4" t="e">
        <f>CLEAN(SUBSTITUTE(MID(A372,G372,H372-G372)," ",""))</f>
        <v>#VALUE!</v>
      </c>
      <c r="K372" s="4" t="e">
        <f>FIND("Filing or 371 (c) date",A372)+LEN("Filing or 371 (c) date")</f>
        <v>#VALUE!</v>
      </c>
      <c r="L372" s="4" t="e">
        <f>FIND("Status",A372,K372)</f>
        <v>#VALUE!</v>
      </c>
      <c r="M372" s="4" t="e">
        <f>TRIM(CLEAN(MID(A372,K372,L372-K372)))</f>
        <v>#VALUE!</v>
      </c>
      <c r="N372" s="4" t="e">
        <f>FIND("Patent #",A372)+LEN("Patent #")</f>
        <v>#VALUE!</v>
      </c>
      <c r="O372" s="4" t="e">
        <f>FIND("Filing or 371 (c) date",A372)</f>
        <v>#VALUE!</v>
      </c>
      <c r="P372" s="4" t="e">
        <f>MID(A372,N372,O372-N372)</f>
        <v>#VALUE!</v>
      </c>
      <c r="Q372" s="4" t="e">
        <f t="shared" si="81"/>
        <v>#VALUE!</v>
      </c>
      <c r="R372" s="4" t="e">
        <f>CLEAN(SUBSTITUTE(MID(P372,1,FIND("open",P372)-1)," ",""))</f>
        <v>#VALUE!</v>
      </c>
      <c r="S372" s="4" t="e">
        <f>FIND("open_in_new",P372)+LEN("open_in_new")</f>
        <v>#VALUE!</v>
      </c>
      <c r="T372" s="4" t="e">
        <f>FIND("-",P372,S372)</f>
        <v>#VALUE!</v>
      </c>
      <c r="U372" s="4" t="e">
        <f>CLEAN(SUBSTITUTE(MID(P372,S372,T372-S372)," ",""))</f>
        <v>#VALUE!</v>
      </c>
      <c r="V372" s="4" t="e">
        <f>RIGHT(CLEAN(SUBSTITUTE(P372," ","")),10)</f>
        <v>#VALUE!</v>
      </c>
      <c r="W372" s="4" t="e">
        <f>FIND("Status",A372,K372)+LEN("Status")</f>
        <v>#VALUE!</v>
      </c>
      <c r="X372" s="4" t="e">
        <f>FIND("Application Data 
Documents &amp; Transactions",A372)</f>
        <v>#VALUE!</v>
      </c>
      <c r="Y372" s="4" t="e">
        <f>MID(A372,W372,(X372-11)-W372)</f>
        <v>#VALUE!</v>
      </c>
      <c r="Z372" s="4" t="e">
        <f t="shared" si="78"/>
        <v>#VALUE!</v>
      </c>
      <c r="AA372" s="4" t="e">
        <f>FIND("Earliest publication #",A372)+LEN("Earliest publication #
")</f>
        <v>#VALUE!</v>
      </c>
      <c r="AB372" s="4" t="e">
        <f>FIND("Earliest publication date",A372,AA372)</f>
        <v>#VALUE!</v>
      </c>
      <c r="AC372" s="4" t="e">
        <f>CLEAN(TRIM(MID(A372,AA372,AB372-AA372)))</f>
        <v>#VALUE!</v>
      </c>
      <c r="AD372" s="4" t="e">
        <f t="shared" si="79"/>
        <v>#VALUE!</v>
      </c>
      <c r="AE372" s="4" t="e">
        <f>FIND("Earliest publication date",A372,AA372)+LEN("Earliest publication date")</f>
        <v>#VALUE!</v>
      </c>
      <c r="AF372" s="4" t="e">
        <f>FIND("Assignee for publication",A372)</f>
        <v>#VALUE!</v>
      </c>
      <c r="AG372" s="4" t="e">
        <f>CLEAN(SUBSTITUTE(MID(A372,AE372,AF372-AE372)," ",""))</f>
        <v>#VALUE!</v>
      </c>
      <c r="AH372" s="4" t="e">
        <f>FIND("Entity status",A372)+LEN("Entity status")</f>
        <v>#VALUE!</v>
      </c>
      <c r="AI372" s="4" t="e">
        <f>FIND("Earliest publication #",A372,AH372)</f>
        <v>#VALUE!</v>
      </c>
      <c r="AJ372" s="4" t="e">
        <f>CLEAN(TRIM(MID(A372,AH372,AI372-AH372)))</f>
        <v>#VALUE!</v>
      </c>
      <c r="AK372" s="4" t="e">
        <f>FIND("Applicants",A372)+LEN("Applicants")</f>
        <v>#VALUE!</v>
      </c>
      <c r="AL372" s="4" t="e">
        <f>FIND("United States Patent and Trademark Office 
United States Patent and Trademark Office 
 Browse By Topic",A372,AK372)</f>
        <v>#VALUE!</v>
      </c>
      <c r="AM372" s="4" t="e">
        <f>TRIM(CLEAN(MID(A372,AK372,AL372-AK372)))</f>
        <v>#VALUE!</v>
      </c>
      <c r="AN372" s="4" t="e">
        <f>FIND("Assignee for publication",A372)+LEN("Assignee for publication")</f>
        <v>#VALUE!</v>
      </c>
      <c r="AO372" s="4" t="e">
        <f>FIND("Confirmation #",A372,AN372)</f>
        <v>#VALUE!</v>
      </c>
      <c r="AP372" s="4" t="e">
        <f>MID(A372,AN372,AO372-AN372)</f>
        <v>#VALUE!</v>
      </c>
      <c r="AQ372" s="4" t="e">
        <f>FIND("Inventors",A372)+LEN("Inventors")</f>
        <v>#VALUE!</v>
      </c>
      <c r="AR372" s="4" t="e">
        <f>FIND("Applicants",A372,AQ372)</f>
        <v>#VALUE!</v>
      </c>
      <c r="AS372" s="4" t="e">
        <f>FIND("Show all inventors",A372)</f>
        <v>#VALUE!</v>
      </c>
      <c r="AT372" s="4" t="str">
        <f>IFERROR(MID(A372,AS372,24),"")</f>
        <v/>
      </c>
      <c r="AU372" s="7" t="e">
        <f>CLEAN(TRIM(MID(A372,AQ372,AR372-AQ372)))</f>
        <v>#VALUE!</v>
      </c>
      <c r="BJ372" s="4">
        <f t="shared" si="82"/>
        <v>0</v>
      </c>
      <c r="BK372" s="4" t="str">
        <f t="shared" si="83"/>
        <v/>
      </c>
      <c r="BL372" s="4" t="e">
        <f t="shared" si="84"/>
        <v>#VALUE!</v>
      </c>
      <c r="BM372" s="4" t="e">
        <f t="shared" si="85"/>
        <v>#VALUE!</v>
      </c>
      <c r="BN372" s="7" t="e">
        <f t="shared" si="86"/>
        <v>#VALUE!</v>
      </c>
      <c r="BO372" s="4" t="e">
        <f t="shared" si="87"/>
        <v>#VALUE!</v>
      </c>
      <c r="BP372" s="4" t="e">
        <f t="shared" si="88"/>
        <v>#VALUE!</v>
      </c>
      <c r="BQ372" s="7" t="e">
        <f t="shared" si="89"/>
        <v>#VALUE!</v>
      </c>
    </row>
    <row r="373" spans="1:69" ht="15" customHeight="1" x14ac:dyDescent="0.3">
      <c r="A373" s="5"/>
      <c r="B373" s="5"/>
      <c r="C373" s="5"/>
      <c r="D373" s="5"/>
      <c r="F373" s="6" t="s">
        <v>17</v>
      </c>
      <c r="G373" s="4" t="e">
        <f t="shared" si="90"/>
        <v>#VALUE!</v>
      </c>
      <c r="H373" s="4" t="e">
        <f t="shared" si="91"/>
        <v>#VALUE!</v>
      </c>
      <c r="I373" s="4" t="str">
        <f t="shared" si="80"/>
        <v/>
      </c>
      <c r="J373" s="4" t="e">
        <f>CLEAN(SUBSTITUTE(MID(A373,G373,H373-G373)," ",""))</f>
        <v>#VALUE!</v>
      </c>
      <c r="K373" s="4" t="e">
        <f>FIND("Filing or 371 (c) date",A373)+LEN("Filing or 371 (c) date")</f>
        <v>#VALUE!</v>
      </c>
      <c r="L373" s="4" t="e">
        <f>FIND("Status",A373,K373)</f>
        <v>#VALUE!</v>
      </c>
      <c r="M373" s="4" t="e">
        <f>TRIM(CLEAN(MID(A373,K373,L373-K373)))</f>
        <v>#VALUE!</v>
      </c>
      <c r="N373" s="4" t="e">
        <f>FIND("Patent #",A373)+LEN("Patent #")</f>
        <v>#VALUE!</v>
      </c>
      <c r="O373" s="4" t="e">
        <f>FIND("Filing or 371 (c) date",A373)</f>
        <v>#VALUE!</v>
      </c>
      <c r="P373" s="4" t="e">
        <f>MID(A373,N373,O373-N373)</f>
        <v>#VALUE!</v>
      </c>
      <c r="Q373" s="4" t="e">
        <f t="shared" si="81"/>
        <v>#VALUE!</v>
      </c>
      <c r="R373" s="4" t="e">
        <f>CLEAN(SUBSTITUTE(MID(P373,1,FIND("open",P373)-1)," ",""))</f>
        <v>#VALUE!</v>
      </c>
      <c r="S373" s="4" t="e">
        <f>FIND("open_in_new",P373)+LEN("open_in_new")</f>
        <v>#VALUE!</v>
      </c>
      <c r="T373" s="4" t="e">
        <f>FIND("-",P373,S373)</f>
        <v>#VALUE!</v>
      </c>
      <c r="U373" s="4" t="e">
        <f>CLEAN(SUBSTITUTE(MID(P373,S373,T373-S373)," ",""))</f>
        <v>#VALUE!</v>
      </c>
      <c r="V373" s="4" t="e">
        <f>RIGHT(CLEAN(SUBSTITUTE(P373," ","")),10)</f>
        <v>#VALUE!</v>
      </c>
      <c r="W373" s="4" t="e">
        <f>FIND("Status",A373,K373)+LEN("Status")</f>
        <v>#VALUE!</v>
      </c>
      <c r="X373" s="4" t="e">
        <f>FIND("Application Data 
Documents &amp; Transactions",A373)</f>
        <v>#VALUE!</v>
      </c>
      <c r="Y373" s="4" t="e">
        <f>MID(A373,W373,(X373-11)-W373)</f>
        <v>#VALUE!</v>
      </c>
      <c r="Z373" s="4" t="e">
        <f t="shared" si="78"/>
        <v>#VALUE!</v>
      </c>
      <c r="AA373" s="4" t="e">
        <f>FIND("Earliest publication #",A373)+LEN("Earliest publication #
")</f>
        <v>#VALUE!</v>
      </c>
      <c r="AB373" s="4" t="e">
        <f>FIND("Earliest publication date",A373,AA373)</f>
        <v>#VALUE!</v>
      </c>
      <c r="AC373" s="4" t="e">
        <f>CLEAN(TRIM(MID(A373,AA373,AB373-AA373)))</f>
        <v>#VALUE!</v>
      </c>
      <c r="AD373" s="4" t="e">
        <f t="shared" si="79"/>
        <v>#VALUE!</v>
      </c>
      <c r="AE373" s="4" t="e">
        <f>FIND("Earliest publication date",A373,AA373)+LEN("Earliest publication date")</f>
        <v>#VALUE!</v>
      </c>
      <c r="AF373" s="4" t="e">
        <f>FIND("Assignee for publication",A373)</f>
        <v>#VALUE!</v>
      </c>
      <c r="AG373" s="4" t="e">
        <f>CLEAN(SUBSTITUTE(MID(A373,AE373,AF373-AE373)," ",""))</f>
        <v>#VALUE!</v>
      </c>
      <c r="AH373" s="4" t="e">
        <f>FIND("Entity status",A373)+LEN("Entity status")</f>
        <v>#VALUE!</v>
      </c>
      <c r="AI373" s="4" t="e">
        <f>FIND("Earliest publication #",A373,AH373)</f>
        <v>#VALUE!</v>
      </c>
      <c r="AJ373" s="4" t="e">
        <f>CLEAN(TRIM(MID(A373,AH373,AI373-AH373)))</f>
        <v>#VALUE!</v>
      </c>
      <c r="AK373" s="4" t="e">
        <f>FIND("Applicants",A373)+LEN("Applicants")</f>
        <v>#VALUE!</v>
      </c>
      <c r="AL373" s="4" t="e">
        <f>FIND("United States Patent and Trademark Office 
United States Patent and Trademark Office 
 Browse By Topic",A373,AK373)</f>
        <v>#VALUE!</v>
      </c>
      <c r="AM373" s="4" t="e">
        <f>TRIM(CLEAN(MID(A373,AK373,AL373-AK373)))</f>
        <v>#VALUE!</v>
      </c>
      <c r="AN373" s="4" t="e">
        <f>FIND("Assignee for publication",A373)+LEN("Assignee for publication")</f>
        <v>#VALUE!</v>
      </c>
      <c r="AO373" s="4" t="e">
        <f>FIND("Confirmation #",A373,AN373)</f>
        <v>#VALUE!</v>
      </c>
      <c r="AP373" s="4" t="e">
        <f>MID(A373,AN373,AO373-AN373)</f>
        <v>#VALUE!</v>
      </c>
      <c r="AQ373" s="4" t="e">
        <f>FIND("Inventors",A373)+LEN("Inventors")</f>
        <v>#VALUE!</v>
      </c>
      <c r="AR373" s="4" t="e">
        <f>FIND("Applicants",A373,AQ373)</f>
        <v>#VALUE!</v>
      </c>
      <c r="AS373" s="4" t="e">
        <f>FIND("Show all inventors",A373)</f>
        <v>#VALUE!</v>
      </c>
      <c r="AT373" s="4" t="str">
        <f>IFERROR(MID(A373,AS373,24),"")</f>
        <v/>
      </c>
      <c r="AU373" s="7" t="e">
        <f>CLEAN(TRIM(MID(A373,AQ373,AR373-AQ373)))</f>
        <v>#VALUE!</v>
      </c>
      <c r="BJ373" s="4">
        <f t="shared" si="82"/>
        <v>0</v>
      </c>
      <c r="BK373" s="4" t="str">
        <f t="shared" si="83"/>
        <v/>
      </c>
      <c r="BL373" s="4" t="e">
        <f t="shared" si="84"/>
        <v>#VALUE!</v>
      </c>
      <c r="BM373" s="4" t="e">
        <f t="shared" si="85"/>
        <v>#VALUE!</v>
      </c>
      <c r="BN373" s="7" t="e">
        <f t="shared" si="86"/>
        <v>#VALUE!</v>
      </c>
      <c r="BO373" s="4" t="e">
        <f t="shared" si="87"/>
        <v>#VALUE!</v>
      </c>
      <c r="BP373" s="4" t="e">
        <f t="shared" si="88"/>
        <v>#VALUE!</v>
      </c>
      <c r="BQ373" s="7" t="e">
        <f t="shared" si="89"/>
        <v>#VALUE!</v>
      </c>
    </row>
    <row r="374" spans="1:69" ht="15" customHeight="1" x14ac:dyDescent="0.3">
      <c r="A374" s="5"/>
      <c r="B374" s="5"/>
      <c r="C374" s="5"/>
      <c r="D374" s="5"/>
      <c r="F374" s="6" t="s">
        <v>17</v>
      </c>
      <c r="G374" s="4" t="e">
        <f t="shared" si="90"/>
        <v>#VALUE!</v>
      </c>
      <c r="H374" s="4" t="e">
        <f t="shared" si="91"/>
        <v>#VALUE!</v>
      </c>
      <c r="I374" s="4" t="str">
        <f t="shared" si="80"/>
        <v/>
      </c>
      <c r="J374" s="4" t="e">
        <f>CLEAN(SUBSTITUTE(MID(A374,G374,H374-G374)," ",""))</f>
        <v>#VALUE!</v>
      </c>
      <c r="K374" s="4" t="e">
        <f>FIND("Filing or 371 (c) date",A374)+LEN("Filing or 371 (c) date")</f>
        <v>#VALUE!</v>
      </c>
      <c r="L374" s="4" t="e">
        <f>FIND("Status",A374,K374)</f>
        <v>#VALUE!</v>
      </c>
      <c r="M374" s="4" t="e">
        <f>TRIM(CLEAN(MID(A374,K374,L374-K374)))</f>
        <v>#VALUE!</v>
      </c>
      <c r="N374" s="4" t="e">
        <f>FIND("Patent #",A374)+LEN("Patent #")</f>
        <v>#VALUE!</v>
      </c>
      <c r="O374" s="4" t="e">
        <f>FIND("Filing or 371 (c) date",A374)</f>
        <v>#VALUE!</v>
      </c>
      <c r="P374" s="4" t="e">
        <f>MID(A374,N374,O374-N374)</f>
        <v>#VALUE!</v>
      </c>
      <c r="Q374" s="4" t="e">
        <f t="shared" si="81"/>
        <v>#VALUE!</v>
      </c>
      <c r="R374" s="4" t="e">
        <f>CLEAN(SUBSTITUTE(MID(P374,1,FIND("open",P374)-1)," ",""))</f>
        <v>#VALUE!</v>
      </c>
      <c r="S374" s="4" t="e">
        <f>FIND("open_in_new",P374)+LEN("open_in_new")</f>
        <v>#VALUE!</v>
      </c>
      <c r="T374" s="4" t="e">
        <f>FIND("-",P374,S374)</f>
        <v>#VALUE!</v>
      </c>
      <c r="U374" s="4" t="e">
        <f>CLEAN(SUBSTITUTE(MID(P374,S374,T374-S374)," ",""))</f>
        <v>#VALUE!</v>
      </c>
      <c r="V374" s="4" t="e">
        <f>RIGHT(CLEAN(SUBSTITUTE(P374," ","")),10)</f>
        <v>#VALUE!</v>
      </c>
      <c r="W374" s="4" t="e">
        <f>FIND("Status",A374,K374)+LEN("Status")</f>
        <v>#VALUE!</v>
      </c>
      <c r="X374" s="4" t="e">
        <f>FIND("Application Data 
Documents &amp; Transactions",A374)</f>
        <v>#VALUE!</v>
      </c>
      <c r="Y374" s="4" t="e">
        <f>MID(A374,W374,(X374-11)-W374)</f>
        <v>#VALUE!</v>
      </c>
      <c r="Z374" s="4" t="e">
        <f t="shared" si="78"/>
        <v>#VALUE!</v>
      </c>
      <c r="AA374" s="4" t="e">
        <f>FIND("Earliest publication #",A374)+LEN("Earliest publication #
")</f>
        <v>#VALUE!</v>
      </c>
      <c r="AB374" s="4" t="e">
        <f>FIND("Earliest publication date",A374,AA374)</f>
        <v>#VALUE!</v>
      </c>
      <c r="AC374" s="4" t="e">
        <f>CLEAN(TRIM(MID(A374,AA374,AB374-AA374)))</f>
        <v>#VALUE!</v>
      </c>
      <c r="AD374" s="4" t="e">
        <f t="shared" si="79"/>
        <v>#VALUE!</v>
      </c>
      <c r="AE374" s="4" t="e">
        <f>FIND("Earliest publication date",A374,AA374)+LEN("Earliest publication date")</f>
        <v>#VALUE!</v>
      </c>
      <c r="AF374" s="4" t="e">
        <f>FIND("Assignee for publication",A374)</f>
        <v>#VALUE!</v>
      </c>
      <c r="AG374" s="4" t="e">
        <f>CLEAN(SUBSTITUTE(MID(A374,AE374,AF374-AE374)," ",""))</f>
        <v>#VALUE!</v>
      </c>
      <c r="AH374" s="4" t="e">
        <f>FIND("Entity status",A374)+LEN("Entity status")</f>
        <v>#VALUE!</v>
      </c>
      <c r="AI374" s="4" t="e">
        <f>FIND("Earliest publication #",A374,AH374)</f>
        <v>#VALUE!</v>
      </c>
      <c r="AJ374" s="4" t="e">
        <f>CLEAN(TRIM(MID(A374,AH374,AI374-AH374)))</f>
        <v>#VALUE!</v>
      </c>
      <c r="AK374" s="4" t="e">
        <f>FIND("Applicants",A374)+LEN("Applicants")</f>
        <v>#VALUE!</v>
      </c>
      <c r="AL374" s="4" t="e">
        <f>FIND("United States Patent and Trademark Office 
United States Patent and Trademark Office 
 Browse By Topic",A374,AK374)</f>
        <v>#VALUE!</v>
      </c>
      <c r="AM374" s="4" t="e">
        <f>TRIM(CLEAN(MID(A374,AK374,AL374-AK374)))</f>
        <v>#VALUE!</v>
      </c>
      <c r="AN374" s="4" t="e">
        <f>FIND("Assignee for publication",A374)+LEN("Assignee for publication")</f>
        <v>#VALUE!</v>
      </c>
      <c r="AO374" s="4" t="e">
        <f>FIND("Confirmation #",A374,AN374)</f>
        <v>#VALUE!</v>
      </c>
      <c r="AP374" s="4" t="e">
        <f>MID(A374,AN374,AO374-AN374)</f>
        <v>#VALUE!</v>
      </c>
      <c r="AQ374" s="4" t="e">
        <f>FIND("Inventors",A374)+LEN("Inventors")</f>
        <v>#VALUE!</v>
      </c>
      <c r="AR374" s="4" t="e">
        <f>FIND("Applicants",A374,AQ374)</f>
        <v>#VALUE!</v>
      </c>
      <c r="AS374" s="4" t="e">
        <f>FIND("Show all inventors",A374)</f>
        <v>#VALUE!</v>
      </c>
      <c r="AT374" s="4" t="str">
        <f>IFERROR(MID(A374,AS374,24),"")</f>
        <v/>
      </c>
      <c r="AU374" s="7" t="e">
        <f>CLEAN(TRIM(MID(A374,AQ374,AR374-AQ374)))</f>
        <v>#VALUE!</v>
      </c>
      <c r="BJ374" s="4">
        <f t="shared" si="82"/>
        <v>0</v>
      </c>
      <c r="BK374" s="4" t="str">
        <f t="shared" si="83"/>
        <v/>
      </c>
      <c r="BL374" s="4" t="e">
        <f t="shared" si="84"/>
        <v>#VALUE!</v>
      </c>
      <c r="BM374" s="4" t="e">
        <f t="shared" si="85"/>
        <v>#VALUE!</v>
      </c>
      <c r="BN374" s="7" t="e">
        <f t="shared" si="86"/>
        <v>#VALUE!</v>
      </c>
      <c r="BO374" s="4" t="e">
        <f t="shared" si="87"/>
        <v>#VALUE!</v>
      </c>
      <c r="BP374" s="4" t="e">
        <f t="shared" si="88"/>
        <v>#VALUE!</v>
      </c>
      <c r="BQ374" s="7" t="e">
        <f t="shared" si="89"/>
        <v>#VALUE!</v>
      </c>
    </row>
    <row r="375" spans="1:69" ht="15" customHeight="1" x14ac:dyDescent="0.3">
      <c r="A375" s="5"/>
      <c r="B375" s="5"/>
      <c r="C375" s="5"/>
      <c r="D375" s="5"/>
      <c r="F375" s="6" t="s">
        <v>17</v>
      </c>
      <c r="G375" s="4" t="e">
        <f t="shared" si="90"/>
        <v>#VALUE!</v>
      </c>
      <c r="H375" s="4" t="e">
        <f t="shared" si="91"/>
        <v>#VALUE!</v>
      </c>
      <c r="I375" s="4" t="str">
        <f t="shared" si="80"/>
        <v/>
      </c>
      <c r="J375" s="4" t="e">
        <f>CLEAN(SUBSTITUTE(MID(A375,G375,H375-G375)," ",""))</f>
        <v>#VALUE!</v>
      </c>
      <c r="K375" s="4" t="e">
        <f>FIND("Filing or 371 (c) date",A375)+LEN("Filing or 371 (c) date")</f>
        <v>#VALUE!</v>
      </c>
      <c r="L375" s="4" t="e">
        <f>FIND("Status",A375,K375)</f>
        <v>#VALUE!</v>
      </c>
      <c r="M375" s="4" t="e">
        <f>TRIM(CLEAN(MID(A375,K375,L375-K375)))</f>
        <v>#VALUE!</v>
      </c>
      <c r="N375" s="4" t="e">
        <f>FIND("Patent #",A375)+LEN("Patent #")</f>
        <v>#VALUE!</v>
      </c>
      <c r="O375" s="4" t="e">
        <f>FIND("Filing or 371 (c) date",A375)</f>
        <v>#VALUE!</v>
      </c>
      <c r="P375" s="4" t="e">
        <f>MID(A375,N375,O375-N375)</f>
        <v>#VALUE!</v>
      </c>
      <c r="Q375" s="4" t="e">
        <f t="shared" si="81"/>
        <v>#VALUE!</v>
      </c>
      <c r="R375" s="4" t="e">
        <f>CLEAN(SUBSTITUTE(MID(P375,1,FIND("open",P375)-1)," ",""))</f>
        <v>#VALUE!</v>
      </c>
      <c r="S375" s="4" t="e">
        <f>FIND("open_in_new",P375)+LEN("open_in_new")</f>
        <v>#VALUE!</v>
      </c>
      <c r="T375" s="4" t="e">
        <f>FIND("-",P375,S375)</f>
        <v>#VALUE!</v>
      </c>
      <c r="U375" s="4" t="e">
        <f>CLEAN(SUBSTITUTE(MID(P375,S375,T375-S375)," ",""))</f>
        <v>#VALUE!</v>
      </c>
      <c r="V375" s="4" t="e">
        <f>RIGHT(CLEAN(SUBSTITUTE(P375," ","")),10)</f>
        <v>#VALUE!</v>
      </c>
      <c r="W375" s="4" t="e">
        <f>FIND("Status",A375,K375)+LEN("Status")</f>
        <v>#VALUE!</v>
      </c>
      <c r="X375" s="4" t="e">
        <f>FIND("Application Data 
Documents &amp; Transactions",A375)</f>
        <v>#VALUE!</v>
      </c>
      <c r="Y375" s="4" t="e">
        <f>MID(A375,W375,(X375-11)-W375)</f>
        <v>#VALUE!</v>
      </c>
      <c r="Z375" s="4" t="e">
        <f t="shared" si="78"/>
        <v>#VALUE!</v>
      </c>
      <c r="AA375" s="4" t="e">
        <f>FIND("Earliest publication #",A375)+LEN("Earliest publication #
")</f>
        <v>#VALUE!</v>
      </c>
      <c r="AB375" s="4" t="e">
        <f>FIND("Earliest publication date",A375,AA375)</f>
        <v>#VALUE!</v>
      </c>
      <c r="AC375" s="4" t="e">
        <f>CLEAN(TRIM(MID(A375,AA375,AB375-AA375)))</f>
        <v>#VALUE!</v>
      </c>
      <c r="AD375" s="4" t="e">
        <f t="shared" si="79"/>
        <v>#VALUE!</v>
      </c>
      <c r="AE375" s="4" t="e">
        <f>FIND("Earliest publication date",A375,AA375)+LEN("Earliest publication date")</f>
        <v>#VALUE!</v>
      </c>
      <c r="AF375" s="4" t="e">
        <f>FIND("Assignee for publication",A375)</f>
        <v>#VALUE!</v>
      </c>
      <c r="AG375" s="4" t="e">
        <f>CLEAN(SUBSTITUTE(MID(A375,AE375,AF375-AE375)," ",""))</f>
        <v>#VALUE!</v>
      </c>
      <c r="AH375" s="4" t="e">
        <f>FIND("Entity status",A375)+LEN("Entity status")</f>
        <v>#VALUE!</v>
      </c>
      <c r="AI375" s="4" t="e">
        <f>FIND("Earliest publication #",A375,AH375)</f>
        <v>#VALUE!</v>
      </c>
      <c r="AJ375" s="4" t="e">
        <f>CLEAN(TRIM(MID(A375,AH375,AI375-AH375)))</f>
        <v>#VALUE!</v>
      </c>
      <c r="AK375" s="4" t="e">
        <f>FIND("Applicants",A375)+LEN("Applicants")</f>
        <v>#VALUE!</v>
      </c>
      <c r="AL375" s="4" t="e">
        <f>FIND("United States Patent and Trademark Office 
United States Patent and Trademark Office 
 Browse By Topic",A375,AK375)</f>
        <v>#VALUE!</v>
      </c>
      <c r="AM375" s="4" t="e">
        <f>TRIM(CLEAN(MID(A375,AK375,AL375-AK375)))</f>
        <v>#VALUE!</v>
      </c>
      <c r="AN375" s="4" t="e">
        <f>FIND("Assignee for publication",A375)+LEN("Assignee for publication")</f>
        <v>#VALUE!</v>
      </c>
      <c r="AO375" s="4" t="e">
        <f>FIND("Confirmation #",A375,AN375)</f>
        <v>#VALUE!</v>
      </c>
      <c r="AP375" s="4" t="e">
        <f>MID(A375,AN375,AO375-AN375)</f>
        <v>#VALUE!</v>
      </c>
      <c r="AQ375" s="4" t="e">
        <f>FIND("Inventors",A375)+LEN("Inventors")</f>
        <v>#VALUE!</v>
      </c>
      <c r="AR375" s="4" t="e">
        <f>FIND("Applicants",A375,AQ375)</f>
        <v>#VALUE!</v>
      </c>
      <c r="AS375" s="4" t="e">
        <f>FIND("Show all inventors",A375)</f>
        <v>#VALUE!</v>
      </c>
      <c r="AT375" s="4" t="str">
        <f>IFERROR(MID(A375,AS375,24),"")</f>
        <v/>
      </c>
      <c r="AU375" s="7" t="e">
        <f>CLEAN(TRIM(MID(A375,AQ375,AR375-AQ375)))</f>
        <v>#VALUE!</v>
      </c>
      <c r="BJ375" s="4">
        <f t="shared" si="82"/>
        <v>0</v>
      </c>
      <c r="BK375" s="4" t="str">
        <f t="shared" si="83"/>
        <v/>
      </c>
      <c r="BL375" s="4" t="e">
        <f t="shared" si="84"/>
        <v>#VALUE!</v>
      </c>
      <c r="BM375" s="4" t="e">
        <f t="shared" si="85"/>
        <v>#VALUE!</v>
      </c>
      <c r="BN375" s="7" t="e">
        <f t="shared" si="86"/>
        <v>#VALUE!</v>
      </c>
      <c r="BO375" s="4" t="e">
        <f t="shared" si="87"/>
        <v>#VALUE!</v>
      </c>
      <c r="BP375" s="4" t="e">
        <f t="shared" si="88"/>
        <v>#VALUE!</v>
      </c>
      <c r="BQ375" s="7" t="e">
        <f t="shared" si="89"/>
        <v>#VALUE!</v>
      </c>
    </row>
    <row r="376" spans="1:69" ht="15" customHeight="1" x14ac:dyDescent="0.3">
      <c r="A376" s="5"/>
      <c r="B376" s="5"/>
      <c r="C376" s="5"/>
      <c r="D376" s="5"/>
      <c r="F376" s="6" t="s">
        <v>17</v>
      </c>
      <c r="G376" s="4" t="e">
        <f t="shared" si="90"/>
        <v>#VALUE!</v>
      </c>
      <c r="H376" s="4" t="e">
        <f t="shared" si="91"/>
        <v>#VALUE!</v>
      </c>
      <c r="I376" s="4" t="str">
        <f t="shared" si="80"/>
        <v/>
      </c>
      <c r="J376" s="4" t="e">
        <f>CLEAN(SUBSTITUTE(MID(A376,G376,H376-G376)," ",""))</f>
        <v>#VALUE!</v>
      </c>
      <c r="K376" s="4" t="e">
        <f>FIND("Filing or 371 (c) date",A376)+LEN("Filing or 371 (c) date")</f>
        <v>#VALUE!</v>
      </c>
      <c r="L376" s="4" t="e">
        <f>FIND("Status",A376,K376)</f>
        <v>#VALUE!</v>
      </c>
      <c r="M376" s="4" t="e">
        <f>TRIM(CLEAN(MID(A376,K376,L376-K376)))</f>
        <v>#VALUE!</v>
      </c>
      <c r="N376" s="4" t="e">
        <f>FIND("Patent #",A376)+LEN("Patent #")</f>
        <v>#VALUE!</v>
      </c>
      <c r="O376" s="4" t="e">
        <f>FIND("Filing or 371 (c) date",A376)</f>
        <v>#VALUE!</v>
      </c>
      <c r="P376" s="4" t="e">
        <f>MID(A376,N376,O376-N376)</f>
        <v>#VALUE!</v>
      </c>
      <c r="Q376" s="4" t="e">
        <f t="shared" si="81"/>
        <v>#VALUE!</v>
      </c>
      <c r="R376" s="4" t="e">
        <f>CLEAN(SUBSTITUTE(MID(P376,1,FIND("open",P376)-1)," ",""))</f>
        <v>#VALUE!</v>
      </c>
      <c r="S376" s="4" t="e">
        <f>FIND("open_in_new",P376)+LEN("open_in_new")</f>
        <v>#VALUE!</v>
      </c>
      <c r="T376" s="4" t="e">
        <f>FIND("-",P376,S376)</f>
        <v>#VALUE!</v>
      </c>
      <c r="U376" s="4" t="e">
        <f>CLEAN(SUBSTITUTE(MID(P376,S376,T376-S376)," ",""))</f>
        <v>#VALUE!</v>
      </c>
      <c r="V376" s="4" t="e">
        <f>RIGHT(CLEAN(SUBSTITUTE(P376," ","")),10)</f>
        <v>#VALUE!</v>
      </c>
      <c r="W376" s="4" t="e">
        <f>FIND("Status",A376,K376)+LEN("Status")</f>
        <v>#VALUE!</v>
      </c>
      <c r="X376" s="4" t="e">
        <f>FIND("Application Data 
Documents &amp; Transactions",A376)</f>
        <v>#VALUE!</v>
      </c>
      <c r="Y376" s="4" t="e">
        <f>MID(A376,W376,(X376-11)-W376)</f>
        <v>#VALUE!</v>
      </c>
      <c r="Z376" s="4" t="e">
        <f t="shared" si="78"/>
        <v>#VALUE!</v>
      </c>
      <c r="AA376" s="4" t="e">
        <f>FIND("Earliest publication #",A376)+LEN("Earliest publication #
")</f>
        <v>#VALUE!</v>
      </c>
      <c r="AB376" s="4" t="e">
        <f>FIND("Earliest publication date",A376,AA376)</f>
        <v>#VALUE!</v>
      </c>
      <c r="AC376" s="4" t="e">
        <f>CLEAN(TRIM(MID(A376,AA376,AB376-AA376)))</f>
        <v>#VALUE!</v>
      </c>
      <c r="AD376" s="4" t="e">
        <f t="shared" si="79"/>
        <v>#VALUE!</v>
      </c>
      <c r="AE376" s="4" t="e">
        <f>FIND("Earliest publication date",A376,AA376)+LEN("Earliest publication date")</f>
        <v>#VALUE!</v>
      </c>
      <c r="AF376" s="4" t="e">
        <f>FIND("Assignee for publication",A376)</f>
        <v>#VALUE!</v>
      </c>
      <c r="AG376" s="4" t="e">
        <f>CLEAN(SUBSTITUTE(MID(A376,AE376,AF376-AE376)," ",""))</f>
        <v>#VALUE!</v>
      </c>
      <c r="AH376" s="4" t="e">
        <f>FIND("Entity status",A376)+LEN("Entity status")</f>
        <v>#VALUE!</v>
      </c>
      <c r="AI376" s="4" t="e">
        <f>FIND("Earliest publication #",A376,AH376)</f>
        <v>#VALUE!</v>
      </c>
      <c r="AJ376" s="4" t="e">
        <f>CLEAN(TRIM(MID(A376,AH376,AI376-AH376)))</f>
        <v>#VALUE!</v>
      </c>
      <c r="AK376" s="4" t="e">
        <f>FIND("Applicants",A376)+LEN("Applicants")</f>
        <v>#VALUE!</v>
      </c>
      <c r="AL376" s="4" t="e">
        <f>FIND("United States Patent and Trademark Office 
United States Patent and Trademark Office 
 Browse By Topic",A376,AK376)</f>
        <v>#VALUE!</v>
      </c>
      <c r="AM376" s="4" t="e">
        <f>TRIM(CLEAN(MID(A376,AK376,AL376-AK376)))</f>
        <v>#VALUE!</v>
      </c>
      <c r="AN376" s="4" t="e">
        <f>FIND("Assignee for publication",A376)+LEN("Assignee for publication")</f>
        <v>#VALUE!</v>
      </c>
      <c r="AO376" s="4" t="e">
        <f>FIND("Confirmation #",A376,AN376)</f>
        <v>#VALUE!</v>
      </c>
      <c r="AP376" s="4" t="e">
        <f>MID(A376,AN376,AO376-AN376)</f>
        <v>#VALUE!</v>
      </c>
      <c r="AQ376" s="4" t="e">
        <f>FIND("Inventors",A376)+LEN("Inventors")</f>
        <v>#VALUE!</v>
      </c>
      <c r="AR376" s="4" t="e">
        <f>FIND("Applicants",A376,AQ376)</f>
        <v>#VALUE!</v>
      </c>
      <c r="AS376" s="4" t="e">
        <f>FIND("Show all inventors",A376)</f>
        <v>#VALUE!</v>
      </c>
      <c r="AT376" s="4" t="str">
        <f>IFERROR(MID(A376,AS376,24),"")</f>
        <v/>
      </c>
      <c r="AU376" s="7" t="e">
        <f>CLEAN(TRIM(MID(A376,AQ376,AR376-AQ376)))</f>
        <v>#VALUE!</v>
      </c>
      <c r="BJ376" s="4">
        <f t="shared" si="82"/>
        <v>0</v>
      </c>
      <c r="BK376" s="4" t="str">
        <f t="shared" si="83"/>
        <v/>
      </c>
      <c r="BL376" s="4" t="e">
        <f t="shared" si="84"/>
        <v>#VALUE!</v>
      </c>
      <c r="BM376" s="4" t="e">
        <f t="shared" si="85"/>
        <v>#VALUE!</v>
      </c>
      <c r="BN376" s="7" t="e">
        <f t="shared" si="86"/>
        <v>#VALUE!</v>
      </c>
      <c r="BO376" s="4" t="e">
        <f t="shared" si="87"/>
        <v>#VALUE!</v>
      </c>
      <c r="BP376" s="4" t="e">
        <f t="shared" si="88"/>
        <v>#VALUE!</v>
      </c>
      <c r="BQ376" s="7" t="e">
        <f t="shared" si="89"/>
        <v>#VALUE!</v>
      </c>
    </row>
    <row r="377" spans="1:69" ht="15" customHeight="1" x14ac:dyDescent="0.3">
      <c r="A377" s="5"/>
      <c r="B377" s="5"/>
      <c r="C377" s="5"/>
      <c r="D377" s="5"/>
      <c r="F377" s="6" t="s">
        <v>17</v>
      </c>
      <c r="G377" s="4" t="e">
        <f t="shared" si="90"/>
        <v>#VALUE!</v>
      </c>
      <c r="H377" s="4" t="e">
        <f t="shared" si="91"/>
        <v>#VALUE!</v>
      </c>
      <c r="I377" s="4" t="str">
        <f t="shared" si="80"/>
        <v/>
      </c>
      <c r="J377" s="4" t="e">
        <f>CLEAN(SUBSTITUTE(MID(A377,G377,H377-G377)," ",""))</f>
        <v>#VALUE!</v>
      </c>
      <c r="K377" s="4" t="e">
        <f>FIND("Filing or 371 (c) date",A377)+LEN("Filing or 371 (c) date")</f>
        <v>#VALUE!</v>
      </c>
      <c r="L377" s="4" t="e">
        <f>FIND("Status",A377,K377)</f>
        <v>#VALUE!</v>
      </c>
      <c r="M377" s="4" t="e">
        <f>TRIM(CLEAN(MID(A377,K377,L377-K377)))</f>
        <v>#VALUE!</v>
      </c>
      <c r="N377" s="4" t="e">
        <f>FIND("Patent #",A377)+LEN("Patent #")</f>
        <v>#VALUE!</v>
      </c>
      <c r="O377" s="4" t="e">
        <f>FIND("Filing or 371 (c) date",A377)</f>
        <v>#VALUE!</v>
      </c>
      <c r="P377" s="4" t="e">
        <f>MID(A377,N377,O377-N377)</f>
        <v>#VALUE!</v>
      </c>
      <c r="Q377" s="4" t="e">
        <f t="shared" si="81"/>
        <v>#VALUE!</v>
      </c>
      <c r="R377" s="4" t="e">
        <f>CLEAN(SUBSTITUTE(MID(P377,1,FIND("open",P377)-1)," ",""))</f>
        <v>#VALUE!</v>
      </c>
      <c r="S377" s="4" t="e">
        <f>FIND("open_in_new",P377)+LEN("open_in_new")</f>
        <v>#VALUE!</v>
      </c>
      <c r="T377" s="4" t="e">
        <f>FIND("-",P377,S377)</f>
        <v>#VALUE!</v>
      </c>
      <c r="U377" s="4" t="e">
        <f>CLEAN(SUBSTITUTE(MID(P377,S377,T377-S377)," ",""))</f>
        <v>#VALUE!</v>
      </c>
      <c r="V377" s="4" t="e">
        <f>RIGHT(CLEAN(SUBSTITUTE(P377," ","")),10)</f>
        <v>#VALUE!</v>
      </c>
      <c r="W377" s="4" t="e">
        <f>FIND("Status",A377,K377)+LEN("Status")</f>
        <v>#VALUE!</v>
      </c>
      <c r="X377" s="4" t="e">
        <f>FIND("Application Data 
Documents &amp; Transactions",A377)</f>
        <v>#VALUE!</v>
      </c>
      <c r="Y377" s="4" t="e">
        <f>MID(A377,W377,(X377-11)-W377)</f>
        <v>#VALUE!</v>
      </c>
      <c r="Z377" s="4" t="e">
        <f t="shared" si="78"/>
        <v>#VALUE!</v>
      </c>
      <c r="AA377" s="4" t="e">
        <f>FIND("Earliest publication #",A377)+LEN("Earliest publication #
")</f>
        <v>#VALUE!</v>
      </c>
      <c r="AB377" s="4" t="e">
        <f>FIND("Earliest publication date",A377,AA377)</f>
        <v>#VALUE!</v>
      </c>
      <c r="AC377" s="4" t="e">
        <f>CLEAN(TRIM(MID(A377,AA377,AB377-AA377)))</f>
        <v>#VALUE!</v>
      </c>
      <c r="AD377" s="4" t="e">
        <f t="shared" si="79"/>
        <v>#VALUE!</v>
      </c>
      <c r="AE377" s="4" t="e">
        <f>FIND("Earliest publication date",A377,AA377)+LEN("Earliest publication date")</f>
        <v>#VALUE!</v>
      </c>
      <c r="AF377" s="4" t="e">
        <f>FIND("Assignee for publication",A377)</f>
        <v>#VALUE!</v>
      </c>
      <c r="AG377" s="4" t="e">
        <f>CLEAN(SUBSTITUTE(MID(A377,AE377,AF377-AE377)," ",""))</f>
        <v>#VALUE!</v>
      </c>
      <c r="AH377" s="4" t="e">
        <f>FIND("Entity status",A377)+LEN("Entity status")</f>
        <v>#VALUE!</v>
      </c>
      <c r="AI377" s="4" t="e">
        <f>FIND("Earliest publication #",A377,AH377)</f>
        <v>#VALUE!</v>
      </c>
      <c r="AJ377" s="4" t="e">
        <f>CLEAN(TRIM(MID(A377,AH377,AI377-AH377)))</f>
        <v>#VALUE!</v>
      </c>
      <c r="AK377" s="4" t="e">
        <f>FIND("Applicants",A377)+LEN("Applicants")</f>
        <v>#VALUE!</v>
      </c>
      <c r="AL377" s="4" t="e">
        <f>FIND("United States Patent and Trademark Office 
United States Patent and Trademark Office 
 Browse By Topic",A377,AK377)</f>
        <v>#VALUE!</v>
      </c>
      <c r="AM377" s="4" t="e">
        <f>TRIM(CLEAN(MID(A377,AK377,AL377-AK377)))</f>
        <v>#VALUE!</v>
      </c>
      <c r="AN377" s="4" t="e">
        <f>FIND("Assignee for publication",A377)+LEN("Assignee for publication")</f>
        <v>#VALUE!</v>
      </c>
      <c r="AO377" s="4" t="e">
        <f>FIND("Confirmation #",A377,AN377)</f>
        <v>#VALUE!</v>
      </c>
      <c r="AP377" s="4" t="e">
        <f>MID(A377,AN377,AO377-AN377)</f>
        <v>#VALUE!</v>
      </c>
      <c r="AQ377" s="4" t="e">
        <f>FIND("Inventors",A377)+LEN("Inventors")</f>
        <v>#VALUE!</v>
      </c>
      <c r="AR377" s="4" t="e">
        <f>FIND("Applicants",A377,AQ377)</f>
        <v>#VALUE!</v>
      </c>
      <c r="AS377" s="4" t="e">
        <f>FIND("Show all inventors",A377)</f>
        <v>#VALUE!</v>
      </c>
      <c r="AT377" s="4" t="str">
        <f>IFERROR(MID(A377,AS377,24),"")</f>
        <v/>
      </c>
      <c r="AU377" s="7" t="e">
        <f>CLEAN(TRIM(MID(A377,AQ377,AR377-AQ377)))</f>
        <v>#VALUE!</v>
      </c>
      <c r="BJ377" s="4">
        <f t="shared" si="82"/>
        <v>0</v>
      </c>
      <c r="BK377" s="4" t="str">
        <f t="shared" si="83"/>
        <v/>
      </c>
      <c r="BL377" s="4" t="e">
        <f t="shared" si="84"/>
        <v>#VALUE!</v>
      </c>
      <c r="BM377" s="4" t="e">
        <f t="shared" si="85"/>
        <v>#VALUE!</v>
      </c>
      <c r="BN377" s="7" t="e">
        <f t="shared" si="86"/>
        <v>#VALUE!</v>
      </c>
      <c r="BO377" s="4" t="e">
        <f t="shared" si="87"/>
        <v>#VALUE!</v>
      </c>
      <c r="BP377" s="4" t="e">
        <f t="shared" si="88"/>
        <v>#VALUE!</v>
      </c>
      <c r="BQ377" s="7" t="e">
        <f t="shared" si="89"/>
        <v>#VALUE!</v>
      </c>
    </row>
    <row r="378" spans="1:69" ht="15" customHeight="1" x14ac:dyDescent="0.3">
      <c r="A378" s="5"/>
      <c r="B378" s="5"/>
      <c r="C378" s="5"/>
      <c r="D378" s="5"/>
      <c r="F378" s="6" t="s">
        <v>17</v>
      </c>
      <c r="G378" s="4" t="e">
        <f t="shared" si="90"/>
        <v>#VALUE!</v>
      </c>
      <c r="H378" s="4" t="e">
        <f t="shared" si="91"/>
        <v>#VALUE!</v>
      </c>
      <c r="I378" s="4" t="str">
        <f t="shared" si="80"/>
        <v/>
      </c>
      <c r="J378" s="4" t="e">
        <f>CLEAN(SUBSTITUTE(MID(A378,G378,H378-G378)," ",""))</f>
        <v>#VALUE!</v>
      </c>
      <c r="K378" s="4" t="e">
        <f>FIND("Filing or 371 (c) date",A378)+LEN("Filing or 371 (c) date")</f>
        <v>#VALUE!</v>
      </c>
      <c r="L378" s="4" t="e">
        <f>FIND("Status",A378,K378)</f>
        <v>#VALUE!</v>
      </c>
      <c r="M378" s="4" t="e">
        <f>TRIM(CLEAN(MID(A378,K378,L378-K378)))</f>
        <v>#VALUE!</v>
      </c>
      <c r="N378" s="4" t="e">
        <f>FIND("Patent #",A378)+LEN("Patent #")</f>
        <v>#VALUE!</v>
      </c>
      <c r="O378" s="4" t="e">
        <f>FIND("Filing or 371 (c) date",A378)</f>
        <v>#VALUE!</v>
      </c>
      <c r="P378" s="4" t="e">
        <f>MID(A378,N378,O378-N378)</f>
        <v>#VALUE!</v>
      </c>
      <c r="Q378" s="4" t="e">
        <f t="shared" si="81"/>
        <v>#VALUE!</v>
      </c>
      <c r="R378" s="4" t="e">
        <f>CLEAN(SUBSTITUTE(MID(P378,1,FIND("open",P378)-1)," ",""))</f>
        <v>#VALUE!</v>
      </c>
      <c r="S378" s="4" t="e">
        <f>FIND("open_in_new",P378)+LEN("open_in_new")</f>
        <v>#VALUE!</v>
      </c>
      <c r="T378" s="4" t="e">
        <f>FIND("-",P378,S378)</f>
        <v>#VALUE!</v>
      </c>
      <c r="U378" s="4" t="e">
        <f>CLEAN(SUBSTITUTE(MID(P378,S378,T378-S378)," ",""))</f>
        <v>#VALUE!</v>
      </c>
      <c r="V378" s="4" t="e">
        <f>RIGHT(CLEAN(SUBSTITUTE(P378," ","")),10)</f>
        <v>#VALUE!</v>
      </c>
      <c r="W378" s="4" t="e">
        <f>FIND("Status",A378,K378)+LEN("Status")</f>
        <v>#VALUE!</v>
      </c>
      <c r="X378" s="4" t="e">
        <f>FIND("Application Data 
Documents &amp; Transactions",A378)</f>
        <v>#VALUE!</v>
      </c>
      <c r="Y378" s="4" t="e">
        <f>MID(A378,W378,(X378-11)-W378)</f>
        <v>#VALUE!</v>
      </c>
      <c r="Z378" s="4" t="e">
        <f t="shared" si="78"/>
        <v>#VALUE!</v>
      </c>
      <c r="AA378" s="4" t="e">
        <f>FIND("Earliest publication #",A378)+LEN("Earliest publication #
")</f>
        <v>#VALUE!</v>
      </c>
      <c r="AB378" s="4" t="e">
        <f>FIND("Earliest publication date",A378,AA378)</f>
        <v>#VALUE!</v>
      </c>
      <c r="AC378" s="4" t="e">
        <f>CLEAN(TRIM(MID(A378,AA378,AB378-AA378)))</f>
        <v>#VALUE!</v>
      </c>
      <c r="AD378" s="4" t="e">
        <f t="shared" si="79"/>
        <v>#VALUE!</v>
      </c>
      <c r="AE378" s="4" t="e">
        <f>FIND("Earliest publication date",A378,AA378)+LEN("Earliest publication date")</f>
        <v>#VALUE!</v>
      </c>
      <c r="AF378" s="4" t="e">
        <f>FIND("Assignee for publication",A378)</f>
        <v>#VALUE!</v>
      </c>
      <c r="AG378" s="4" t="e">
        <f>CLEAN(SUBSTITUTE(MID(A378,AE378,AF378-AE378)," ",""))</f>
        <v>#VALUE!</v>
      </c>
      <c r="AH378" s="4" t="e">
        <f>FIND("Entity status",A378)+LEN("Entity status")</f>
        <v>#VALUE!</v>
      </c>
      <c r="AI378" s="4" t="e">
        <f>FIND("Earliest publication #",A378,AH378)</f>
        <v>#VALUE!</v>
      </c>
      <c r="AJ378" s="4" t="e">
        <f>CLEAN(TRIM(MID(A378,AH378,AI378-AH378)))</f>
        <v>#VALUE!</v>
      </c>
      <c r="AK378" s="4" t="e">
        <f>FIND("Applicants",A378)+LEN("Applicants")</f>
        <v>#VALUE!</v>
      </c>
      <c r="AL378" s="4" t="e">
        <f>FIND("United States Patent and Trademark Office 
United States Patent and Trademark Office 
 Browse By Topic",A378,AK378)</f>
        <v>#VALUE!</v>
      </c>
      <c r="AM378" s="4" t="e">
        <f>TRIM(CLEAN(MID(A378,AK378,AL378-AK378)))</f>
        <v>#VALUE!</v>
      </c>
      <c r="AN378" s="4" t="e">
        <f>FIND("Assignee for publication",A378)+LEN("Assignee for publication")</f>
        <v>#VALUE!</v>
      </c>
      <c r="AO378" s="4" t="e">
        <f>FIND("Confirmation #",A378,AN378)</f>
        <v>#VALUE!</v>
      </c>
      <c r="AP378" s="4" t="e">
        <f>MID(A378,AN378,AO378-AN378)</f>
        <v>#VALUE!</v>
      </c>
      <c r="AQ378" s="4" t="e">
        <f>FIND("Inventors",A378)+LEN("Inventors")</f>
        <v>#VALUE!</v>
      </c>
      <c r="AR378" s="4" t="e">
        <f>FIND("Applicants",A378,AQ378)</f>
        <v>#VALUE!</v>
      </c>
      <c r="AS378" s="4" t="e">
        <f>FIND("Show all inventors",A378)</f>
        <v>#VALUE!</v>
      </c>
      <c r="AT378" s="4" t="str">
        <f>IFERROR(MID(A378,AS378,24),"")</f>
        <v/>
      </c>
      <c r="AU378" s="7" t="e">
        <f>CLEAN(TRIM(MID(A378,AQ378,AR378-AQ378)))</f>
        <v>#VALUE!</v>
      </c>
      <c r="BJ378" s="4">
        <f t="shared" si="82"/>
        <v>0</v>
      </c>
      <c r="BK378" s="4" t="str">
        <f t="shared" si="83"/>
        <v/>
      </c>
      <c r="BL378" s="4" t="e">
        <f t="shared" si="84"/>
        <v>#VALUE!</v>
      </c>
      <c r="BM378" s="4" t="e">
        <f t="shared" si="85"/>
        <v>#VALUE!</v>
      </c>
      <c r="BN378" s="7" t="e">
        <f t="shared" si="86"/>
        <v>#VALUE!</v>
      </c>
      <c r="BO378" s="4" t="e">
        <f t="shared" si="87"/>
        <v>#VALUE!</v>
      </c>
      <c r="BP378" s="4" t="e">
        <f t="shared" si="88"/>
        <v>#VALUE!</v>
      </c>
      <c r="BQ378" s="7" t="e">
        <f t="shared" si="89"/>
        <v>#VALUE!</v>
      </c>
    </row>
    <row r="379" spans="1:69" ht="15" customHeight="1" x14ac:dyDescent="0.3">
      <c r="A379" s="5"/>
      <c r="B379" s="5"/>
      <c r="C379" s="5"/>
      <c r="D379" s="5"/>
      <c r="F379" s="6" t="s">
        <v>17</v>
      </c>
      <c r="G379" s="4" t="e">
        <f t="shared" si="90"/>
        <v>#VALUE!</v>
      </c>
      <c r="H379" s="4" t="e">
        <f t="shared" si="91"/>
        <v>#VALUE!</v>
      </c>
      <c r="I379" s="4" t="str">
        <f t="shared" si="80"/>
        <v/>
      </c>
      <c r="J379" s="4" t="e">
        <f>CLEAN(SUBSTITUTE(MID(A379,G379,H379-G379)," ",""))</f>
        <v>#VALUE!</v>
      </c>
      <c r="K379" s="4" t="e">
        <f>FIND("Filing or 371 (c) date",A379)+LEN("Filing or 371 (c) date")</f>
        <v>#VALUE!</v>
      </c>
      <c r="L379" s="4" t="e">
        <f>FIND("Status",A379,K379)</f>
        <v>#VALUE!</v>
      </c>
      <c r="M379" s="4" t="e">
        <f>TRIM(CLEAN(MID(A379,K379,L379-K379)))</f>
        <v>#VALUE!</v>
      </c>
      <c r="N379" s="4" t="e">
        <f>FIND("Patent #",A379)+LEN("Patent #")</f>
        <v>#VALUE!</v>
      </c>
      <c r="O379" s="4" t="e">
        <f>FIND("Filing or 371 (c) date",A379)</f>
        <v>#VALUE!</v>
      </c>
      <c r="P379" s="4" t="e">
        <f>MID(A379,N379,O379-N379)</f>
        <v>#VALUE!</v>
      </c>
      <c r="Q379" s="4" t="e">
        <f t="shared" si="81"/>
        <v>#VALUE!</v>
      </c>
      <c r="R379" s="4" t="e">
        <f>CLEAN(SUBSTITUTE(MID(P379,1,FIND("open",P379)-1)," ",""))</f>
        <v>#VALUE!</v>
      </c>
      <c r="S379" s="4" t="e">
        <f>FIND("open_in_new",P379)+LEN("open_in_new")</f>
        <v>#VALUE!</v>
      </c>
      <c r="T379" s="4" t="e">
        <f>FIND("-",P379,S379)</f>
        <v>#VALUE!</v>
      </c>
      <c r="U379" s="4" t="e">
        <f>CLEAN(SUBSTITUTE(MID(P379,S379,T379-S379)," ",""))</f>
        <v>#VALUE!</v>
      </c>
      <c r="V379" s="4" t="e">
        <f>RIGHT(CLEAN(SUBSTITUTE(P379," ","")),10)</f>
        <v>#VALUE!</v>
      </c>
      <c r="W379" s="4" t="e">
        <f>FIND("Status",A379,K379)+LEN("Status")</f>
        <v>#VALUE!</v>
      </c>
      <c r="X379" s="4" t="e">
        <f>FIND("Application Data 
Documents &amp; Transactions",A379)</f>
        <v>#VALUE!</v>
      </c>
      <c r="Y379" s="4" t="e">
        <f>MID(A379,W379,(X379-11)-W379)</f>
        <v>#VALUE!</v>
      </c>
      <c r="Z379" s="4" t="e">
        <f t="shared" si="78"/>
        <v>#VALUE!</v>
      </c>
      <c r="AA379" s="4" t="e">
        <f>FIND("Earliest publication #",A379)+LEN("Earliest publication #
")</f>
        <v>#VALUE!</v>
      </c>
      <c r="AB379" s="4" t="e">
        <f>FIND("Earliest publication date",A379,AA379)</f>
        <v>#VALUE!</v>
      </c>
      <c r="AC379" s="4" t="e">
        <f>CLEAN(TRIM(MID(A379,AA379,AB379-AA379)))</f>
        <v>#VALUE!</v>
      </c>
      <c r="AD379" s="4" t="e">
        <f t="shared" si="79"/>
        <v>#VALUE!</v>
      </c>
      <c r="AE379" s="4" t="e">
        <f>FIND("Earliest publication date",A379,AA379)+LEN("Earliest publication date")</f>
        <v>#VALUE!</v>
      </c>
      <c r="AF379" s="4" t="e">
        <f>FIND("Assignee for publication",A379)</f>
        <v>#VALUE!</v>
      </c>
      <c r="AG379" s="4" t="e">
        <f>CLEAN(SUBSTITUTE(MID(A379,AE379,AF379-AE379)," ",""))</f>
        <v>#VALUE!</v>
      </c>
      <c r="AH379" s="4" t="e">
        <f>FIND("Entity status",A379)+LEN("Entity status")</f>
        <v>#VALUE!</v>
      </c>
      <c r="AI379" s="4" t="e">
        <f>FIND("Earliest publication #",A379,AH379)</f>
        <v>#VALUE!</v>
      </c>
      <c r="AJ379" s="4" t="e">
        <f>CLEAN(TRIM(MID(A379,AH379,AI379-AH379)))</f>
        <v>#VALUE!</v>
      </c>
      <c r="AK379" s="4" t="e">
        <f>FIND("Applicants",A379)+LEN("Applicants")</f>
        <v>#VALUE!</v>
      </c>
      <c r="AL379" s="4" t="e">
        <f>FIND("United States Patent and Trademark Office 
United States Patent and Trademark Office 
 Browse By Topic",A379,AK379)</f>
        <v>#VALUE!</v>
      </c>
      <c r="AM379" s="4" t="e">
        <f>TRIM(CLEAN(MID(A379,AK379,AL379-AK379)))</f>
        <v>#VALUE!</v>
      </c>
      <c r="AN379" s="4" t="e">
        <f>FIND("Assignee for publication",A379)+LEN("Assignee for publication")</f>
        <v>#VALUE!</v>
      </c>
      <c r="AO379" s="4" t="e">
        <f>FIND("Confirmation #",A379,AN379)</f>
        <v>#VALUE!</v>
      </c>
      <c r="AP379" s="4" t="e">
        <f>MID(A379,AN379,AO379-AN379)</f>
        <v>#VALUE!</v>
      </c>
      <c r="AQ379" s="4" t="e">
        <f>FIND("Inventors",A379)+LEN("Inventors")</f>
        <v>#VALUE!</v>
      </c>
      <c r="AR379" s="4" t="e">
        <f>FIND("Applicants",A379,AQ379)</f>
        <v>#VALUE!</v>
      </c>
      <c r="AS379" s="4" t="e">
        <f>FIND("Show all inventors",A379)</f>
        <v>#VALUE!</v>
      </c>
      <c r="AT379" s="4" t="str">
        <f>IFERROR(MID(A379,AS379,24),"")</f>
        <v/>
      </c>
      <c r="AU379" s="7" t="e">
        <f>CLEAN(TRIM(MID(A379,AQ379,AR379-AQ379)))</f>
        <v>#VALUE!</v>
      </c>
      <c r="BJ379" s="4">
        <f t="shared" si="82"/>
        <v>0</v>
      </c>
      <c r="BK379" s="4" t="str">
        <f t="shared" si="83"/>
        <v/>
      </c>
      <c r="BL379" s="4" t="e">
        <f t="shared" si="84"/>
        <v>#VALUE!</v>
      </c>
      <c r="BM379" s="4" t="e">
        <f t="shared" si="85"/>
        <v>#VALUE!</v>
      </c>
      <c r="BN379" s="7" t="e">
        <f t="shared" si="86"/>
        <v>#VALUE!</v>
      </c>
      <c r="BO379" s="4" t="e">
        <f t="shared" si="87"/>
        <v>#VALUE!</v>
      </c>
      <c r="BP379" s="4" t="e">
        <f t="shared" si="88"/>
        <v>#VALUE!</v>
      </c>
      <c r="BQ379" s="7" t="e">
        <f t="shared" si="89"/>
        <v>#VALUE!</v>
      </c>
    </row>
    <row r="380" spans="1:69" ht="15" customHeight="1" x14ac:dyDescent="0.3">
      <c r="A380" s="5"/>
      <c r="B380" s="5"/>
      <c r="C380" s="5"/>
      <c r="D380" s="5"/>
      <c r="F380" s="6" t="s">
        <v>17</v>
      </c>
      <c r="G380" s="4" t="e">
        <f t="shared" si="90"/>
        <v>#VALUE!</v>
      </c>
      <c r="H380" s="4" t="e">
        <f t="shared" si="91"/>
        <v>#VALUE!</v>
      </c>
      <c r="I380" s="4" t="str">
        <f t="shared" si="80"/>
        <v/>
      </c>
      <c r="J380" s="4" t="e">
        <f>CLEAN(SUBSTITUTE(MID(A380,G380,H380-G380)," ",""))</f>
        <v>#VALUE!</v>
      </c>
      <c r="K380" s="4" t="e">
        <f>FIND("Filing or 371 (c) date",A380)+LEN("Filing or 371 (c) date")</f>
        <v>#VALUE!</v>
      </c>
      <c r="L380" s="4" t="e">
        <f>FIND("Status",A380,K380)</f>
        <v>#VALUE!</v>
      </c>
      <c r="M380" s="4" t="e">
        <f>TRIM(CLEAN(MID(A380,K380,L380-K380)))</f>
        <v>#VALUE!</v>
      </c>
      <c r="N380" s="4" t="e">
        <f>FIND("Patent #",A380)+LEN("Patent #")</f>
        <v>#VALUE!</v>
      </c>
      <c r="O380" s="4" t="e">
        <f>FIND("Filing or 371 (c) date",A380)</f>
        <v>#VALUE!</v>
      </c>
      <c r="P380" s="4" t="e">
        <f>MID(A380,N380,O380-N380)</f>
        <v>#VALUE!</v>
      </c>
      <c r="Q380" s="4" t="e">
        <f t="shared" si="81"/>
        <v>#VALUE!</v>
      </c>
      <c r="R380" s="4" t="e">
        <f>CLEAN(SUBSTITUTE(MID(P380,1,FIND("open",P380)-1)," ",""))</f>
        <v>#VALUE!</v>
      </c>
      <c r="S380" s="4" t="e">
        <f>FIND("open_in_new",P380)+LEN("open_in_new")</f>
        <v>#VALUE!</v>
      </c>
      <c r="T380" s="4" t="e">
        <f>FIND("-",P380,S380)</f>
        <v>#VALUE!</v>
      </c>
      <c r="U380" s="4" t="e">
        <f>CLEAN(SUBSTITUTE(MID(P380,S380,T380-S380)," ",""))</f>
        <v>#VALUE!</v>
      </c>
      <c r="V380" s="4" t="e">
        <f>RIGHT(CLEAN(SUBSTITUTE(P380," ","")),10)</f>
        <v>#VALUE!</v>
      </c>
      <c r="W380" s="4" t="e">
        <f>FIND("Status",A380,K380)+LEN("Status")</f>
        <v>#VALUE!</v>
      </c>
      <c r="X380" s="4" t="e">
        <f>FIND("Application Data 
Documents &amp; Transactions",A380)</f>
        <v>#VALUE!</v>
      </c>
      <c r="Y380" s="4" t="e">
        <f>MID(A380,W380,(X380-11)-W380)</f>
        <v>#VALUE!</v>
      </c>
      <c r="Z380" s="4" t="e">
        <f t="shared" si="78"/>
        <v>#VALUE!</v>
      </c>
      <c r="AA380" s="4" t="e">
        <f>FIND("Earliest publication #",A380)+LEN("Earliest publication #
")</f>
        <v>#VALUE!</v>
      </c>
      <c r="AB380" s="4" t="e">
        <f>FIND("Earliest publication date",A380,AA380)</f>
        <v>#VALUE!</v>
      </c>
      <c r="AC380" s="4" t="e">
        <f>CLEAN(TRIM(MID(A380,AA380,AB380-AA380)))</f>
        <v>#VALUE!</v>
      </c>
      <c r="AD380" s="4" t="e">
        <f t="shared" si="79"/>
        <v>#VALUE!</v>
      </c>
      <c r="AE380" s="4" t="e">
        <f>FIND("Earliest publication date",A380,AA380)+LEN("Earliest publication date")</f>
        <v>#VALUE!</v>
      </c>
      <c r="AF380" s="4" t="e">
        <f>FIND("Assignee for publication",A380)</f>
        <v>#VALUE!</v>
      </c>
      <c r="AG380" s="4" t="e">
        <f>CLEAN(SUBSTITUTE(MID(A380,AE380,AF380-AE380)," ",""))</f>
        <v>#VALUE!</v>
      </c>
      <c r="AH380" s="4" t="e">
        <f>FIND("Entity status",A380)+LEN("Entity status")</f>
        <v>#VALUE!</v>
      </c>
      <c r="AI380" s="4" t="e">
        <f>FIND("Earliest publication #",A380,AH380)</f>
        <v>#VALUE!</v>
      </c>
      <c r="AJ380" s="4" t="e">
        <f>CLEAN(TRIM(MID(A380,AH380,AI380-AH380)))</f>
        <v>#VALUE!</v>
      </c>
      <c r="AK380" s="4" t="e">
        <f>FIND("Applicants",A380)+LEN("Applicants")</f>
        <v>#VALUE!</v>
      </c>
      <c r="AL380" s="4" t="e">
        <f>FIND("United States Patent and Trademark Office 
United States Patent and Trademark Office 
 Browse By Topic",A380,AK380)</f>
        <v>#VALUE!</v>
      </c>
      <c r="AM380" s="4" t="e">
        <f>TRIM(CLEAN(MID(A380,AK380,AL380-AK380)))</f>
        <v>#VALUE!</v>
      </c>
      <c r="AN380" s="4" t="e">
        <f>FIND("Assignee for publication",A380)+LEN("Assignee for publication")</f>
        <v>#VALUE!</v>
      </c>
      <c r="AO380" s="4" t="e">
        <f>FIND("Confirmation #",A380,AN380)</f>
        <v>#VALUE!</v>
      </c>
      <c r="AP380" s="4" t="e">
        <f>MID(A380,AN380,AO380-AN380)</f>
        <v>#VALUE!</v>
      </c>
      <c r="AQ380" s="4" t="e">
        <f>FIND("Inventors",A380)+LEN("Inventors")</f>
        <v>#VALUE!</v>
      </c>
      <c r="AR380" s="4" t="e">
        <f>FIND("Applicants",A380,AQ380)</f>
        <v>#VALUE!</v>
      </c>
      <c r="AS380" s="4" t="e">
        <f>FIND("Show all inventors",A380)</f>
        <v>#VALUE!</v>
      </c>
      <c r="AT380" s="4" t="str">
        <f>IFERROR(MID(A380,AS380,24),"")</f>
        <v/>
      </c>
      <c r="AU380" s="7" t="e">
        <f>CLEAN(TRIM(MID(A380,AQ380,AR380-AQ380)))</f>
        <v>#VALUE!</v>
      </c>
      <c r="BJ380" s="4">
        <f t="shared" si="82"/>
        <v>0</v>
      </c>
      <c r="BK380" s="4" t="str">
        <f t="shared" si="83"/>
        <v/>
      </c>
      <c r="BL380" s="4" t="e">
        <f t="shared" si="84"/>
        <v>#VALUE!</v>
      </c>
      <c r="BM380" s="4" t="e">
        <f t="shared" si="85"/>
        <v>#VALUE!</v>
      </c>
      <c r="BN380" s="7" t="e">
        <f t="shared" si="86"/>
        <v>#VALUE!</v>
      </c>
      <c r="BO380" s="4" t="e">
        <f t="shared" si="87"/>
        <v>#VALUE!</v>
      </c>
      <c r="BP380" s="4" t="e">
        <f t="shared" si="88"/>
        <v>#VALUE!</v>
      </c>
      <c r="BQ380" s="7" t="e">
        <f t="shared" si="89"/>
        <v>#VALUE!</v>
      </c>
    </row>
    <row r="381" spans="1:69" ht="15" customHeight="1" x14ac:dyDescent="0.3">
      <c r="A381" s="5"/>
      <c r="B381" s="5"/>
      <c r="C381" s="5"/>
      <c r="D381" s="5"/>
      <c r="F381" s="6" t="s">
        <v>17</v>
      </c>
      <c r="G381" s="4" t="e">
        <f t="shared" si="90"/>
        <v>#VALUE!</v>
      </c>
      <c r="H381" s="4" t="e">
        <f t="shared" si="91"/>
        <v>#VALUE!</v>
      </c>
      <c r="I381" s="4" t="str">
        <f t="shared" si="80"/>
        <v/>
      </c>
      <c r="J381" s="4" t="e">
        <f>CLEAN(SUBSTITUTE(MID(A381,G381,H381-G381)," ",""))</f>
        <v>#VALUE!</v>
      </c>
      <c r="K381" s="4" t="e">
        <f>FIND("Filing or 371 (c) date",A381)+LEN("Filing or 371 (c) date")</f>
        <v>#VALUE!</v>
      </c>
      <c r="L381" s="4" t="e">
        <f>FIND("Status",A381,K381)</f>
        <v>#VALUE!</v>
      </c>
      <c r="M381" s="4" t="e">
        <f>TRIM(CLEAN(MID(A381,K381,L381-K381)))</f>
        <v>#VALUE!</v>
      </c>
      <c r="N381" s="4" t="e">
        <f>FIND("Patent #",A381)+LEN("Patent #")</f>
        <v>#VALUE!</v>
      </c>
      <c r="O381" s="4" t="e">
        <f>FIND("Filing or 371 (c) date",A381)</f>
        <v>#VALUE!</v>
      </c>
      <c r="P381" s="4" t="e">
        <f>MID(A381,N381,O381-N381)</f>
        <v>#VALUE!</v>
      </c>
      <c r="Q381" s="4" t="e">
        <f t="shared" si="81"/>
        <v>#VALUE!</v>
      </c>
      <c r="R381" s="4" t="e">
        <f>CLEAN(SUBSTITUTE(MID(P381,1,FIND("open",P381)-1)," ",""))</f>
        <v>#VALUE!</v>
      </c>
      <c r="S381" s="4" t="e">
        <f>FIND("open_in_new",P381)+LEN("open_in_new")</f>
        <v>#VALUE!</v>
      </c>
      <c r="T381" s="4" t="e">
        <f>FIND("-",P381,S381)</f>
        <v>#VALUE!</v>
      </c>
      <c r="U381" s="4" t="e">
        <f>CLEAN(SUBSTITUTE(MID(P381,S381,T381-S381)," ",""))</f>
        <v>#VALUE!</v>
      </c>
      <c r="V381" s="4" t="e">
        <f>RIGHT(CLEAN(SUBSTITUTE(P381," ","")),10)</f>
        <v>#VALUE!</v>
      </c>
      <c r="W381" s="4" t="e">
        <f>FIND("Status",A381,K381)+LEN("Status")</f>
        <v>#VALUE!</v>
      </c>
      <c r="X381" s="4" t="e">
        <f>FIND("Application Data 
Documents &amp; Transactions",A381)</f>
        <v>#VALUE!</v>
      </c>
      <c r="Y381" s="4" t="e">
        <f>MID(A381,W381,(X381-11)-W381)</f>
        <v>#VALUE!</v>
      </c>
      <c r="Z381" s="4" t="e">
        <f t="shared" si="78"/>
        <v>#VALUE!</v>
      </c>
      <c r="AA381" s="4" t="e">
        <f>FIND("Earliest publication #",A381)+LEN("Earliest publication #
")</f>
        <v>#VALUE!</v>
      </c>
      <c r="AB381" s="4" t="e">
        <f>FIND("Earliest publication date",A381,AA381)</f>
        <v>#VALUE!</v>
      </c>
      <c r="AC381" s="4" t="e">
        <f>CLEAN(TRIM(MID(A381,AA381,AB381-AA381)))</f>
        <v>#VALUE!</v>
      </c>
      <c r="AD381" s="4" t="e">
        <f t="shared" si="79"/>
        <v>#VALUE!</v>
      </c>
      <c r="AE381" s="4" t="e">
        <f>FIND("Earliest publication date",A381,AA381)+LEN("Earliest publication date")</f>
        <v>#VALUE!</v>
      </c>
      <c r="AF381" s="4" t="e">
        <f>FIND("Assignee for publication",A381)</f>
        <v>#VALUE!</v>
      </c>
      <c r="AG381" s="4" t="e">
        <f>CLEAN(SUBSTITUTE(MID(A381,AE381,AF381-AE381)," ",""))</f>
        <v>#VALUE!</v>
      </c>
      <c r="AH381" s="4" t="e">
        <f>FIND("Entity status",A381)+LEN("Entity status")</f>
        <v>#VALUE!</v>
      </c>
      <c r="AI381" s="4" t="e">
        <f>FIND("Earliest publication #",A381,AH381)</f>
        <v>#VALUE!</v>
      </c>
      <c r="AJ381" s="4" t="e">
        <f>CLEAN(TRIM(MID(A381,AH381,AI381-AH381)))</f>
        <v>#VALUE!</v>
      </c>
      <c r="AK381" s="4" t="e">
        <f>FIND("Applicants",A381)+LEN("Applicants")</f>
        <v>#VALUE!</v>
      </c>
      <c r="AL381" s="4" t="e">
        <f>FIND("United States Patent and Trademark Office 
United States Patent and Trademark Office 
 Browse By Topic",A381,AK381)</f>
        <v>#VALUE!</v>
      </c>
      <c r="AM381" s="4" t="e">
        <f>TRIM(CLEAN(MID(A381,AK381,AL381-AK381)))</f>
        <v>#VALUE!</v>
      </c>
      <c r="AN381" s="4" t="e">
        <f>FIND("Assignee for publication",A381)+LEN("Assignee for publication")</f>
        <v>#VALUE!</v>
      </c>
      <c r="AO381" s="4" t="e">
        <f>FIND("Confirmation #",A381,AN381)</f>
        <v>#VALUE!</v>
      </c>
      <c r="AP381" s="4" t="e">
        <f>MID(A381,AN381,AO381-AN381)</f>
        <v>#VALUE!</v>
      </c>
      <c r="AQ381" s="4" t="e">
        <f>FIND("Inventors",A381)+LEN("Inventors")</f>
        <v>#VALUE!</v>
      </c>
      <c r="AR381" s="4" t="e">
        <f>FIND("Applicants",A381,AQ381)</f>
        <v>#VALUE!</v>
      </c>
      <c r="AS381" s="4" t="e">
        <f>FIND("Show all inventors",A381)</f>
        <v>#VALUE!</v>
      </c>
      <c r="AT381" s="4" t="str">
        <f>IFERROR(MID(A381,AS381,24),"")</f>
        <v/>
      </c>
      <c r="AU381" s="7" t="e">
        <f>CLEAN(TRIM(MID(A381,AQ381,AR381-AQ381)))</f>
        <v>#VALUE!</v>
      </c>
      <c r="BJ381" s="4">
        <f t="shared" si="82"/>
        <v>0</v>
      </c>
      <c r="BK381" s="4" t="str">
        <f t="shared" si="83"/>
        <v/>
      </c>
      <c r="BL381" s="4" t="e">
        <f t="shared" si="84"/>
        <v>#VALUE!</v>
      </c>
      <c r="BM381" s="4" t="e">
        <f t="shared" si="85"/>
        <v>#VALUE!</v>
      </c>
      <c r="BN381" s="7" t="e">
        <f t="shared" si="86"/>
        <v>#VALUE!</v>
      </c>
      <c r="BO381" s="4" t="e">
        <f t="shared" si="87"/>
        <v>#VALUE!</v>
      </c>
      <c r="BP381" s="4" t="e">
        <f t="shared" si="88"/>
        <v>#VALUE!</v>
      </c>
      <c r="BQ381" s="7" t="e">
        <f t="shared" si="89"/>
        <v>#VALUE!</v>
      </c>
    </row>
    <row r="382" spans="1:69" ht="15" customHeight="1" x14ac:dyDescent="0.3">
      <c r="A382" s="5"/>
      <c r="B382" s="5"/>
      <c r="C382" s="5"/>
      <c r="D382" s="5"/>
      <c r="F382" s="6" t="s">
        <v>17</v>
      </c>
      <c r="G382" s="4" t="e">
        <f t="shared" si="90"/>
        <v>#VALUE!</v>
      </c>
      <c r="H382" s="4" t="e">
        <f t="shared" si="91"/>
        <v>#VALUE!</v>
      </c>
      <c r="I382" s="4" t="str">
        <f t="shared" si="80"/>
        <v/>
      </c>
      <c r="J382" s="4" t="e">
        <f>CLEAN(SUBSTITUTE(MID(A382,G382,H382-G382)," ",""))</f>
        <v>#VALUE!</v>
      </c>
      <c r="K382" s="4" t="e">
        <f>FIND("Filing or 371 (c) date",A382)+LEN("Filing or 371 (c) date")</f>
        <v>#VALUE!</v>
      </c>
      <c r="L382" s="4" t="e">
        <f>FIND("Status",A382,K382)</f>
        <v>#VALUE!</v>
      </c>
      <c r="M382" s="4" t="e">
        <f>TRIM(CLEAN(MID(A382,K382,L382-K382)))</f>
        <v>#VALUE!</v>
      </c>
      <c r="N382" s="4" t="e">
        <f>FIND("Patent #",A382)+LEN("Patent #")</f>
        <v>#VALUE!</v>
      </c>
      <c r="O382" s="4" t="e">
        <f>FIND("Filing or 371 (c) date",A382)</f>
        <v>#VALUE!</v>
      </c>
      <c r="P382" s="4" t="e">
        <f>MID(A382,N382,O382-N382)</f>
        <v>#VALUE!</v>
      </c>
      <c r="Q382" s="4" t="e">
        <f t="shared" si="81"/>
        <v>#VALUE!</v>
      </c>
      <c r="R382" s="4" t="e">
        <f>CLEAN(SUBSTITUTE(MID(P382,1,FIND("open",P382)-1)," ",""))</f>
        <v>#VALUE!</v>
      </c>
      <c r="S382" s="4" t="e">
        <f>FIND("open_in_new",P382)+LEN("open_in_new")</f>
        <v>#VALUE!</v>
      </c>
      <c r="T382" s="4" t="e">
        <f>FIND("-",P382,S382)</f>
        <v>#VALUE!</v>
      </c>
      <c r="U382" s="4" t="e">
        <f>CLEAN(SUBSTITUTE(MID(P382,S382,T382-S382)," ",""))</f>
        <v>#VALUE!</v>
      </c>
      <c r="V382" s="4" t="e">
        <f>RIGHT(CLEAN(SUBSTITUTE(P382," ","")),10)</f>
        <v>#VALUE!</v>
      </c>
      <c r="W382" s="4" t="e">
        <f>FIND("Status",A382,K382)+LEN("Status")</f>
        <v>#VALUE!</v>
      </c>
      <c r="X382" s="4" t="e">
        <f>FIND("Application Data 
Documents &amp; Transactions",A382)</f>
        <v>#VALUE!</v>
      </c>
      <c r="Y382" s="4" t="e">
        <f>MID(A382,W382,(X382-11)-W382)</f>
        <v>#VALUE!</v>
      </c>
      <c r="Z382" s="4" t="e">
        <f t="shared" si="78"/>
        <v>#VALUE!</v>
      </c>
      <c r="AA382" s="4" t="e">
        <f>FIND("Earliest publication #",A382)+LEN("Earliest publication #
")</f>
        <v>#VALUE!</v>
      </c>
      <c r="AB382" s="4" t="e">
        <f>FIND("Earliest publication date",A382,AA382)</f>
        <v>#VALUE!</v>
      </c>
      <c r="AC382" s="4" t="e">
        <f>CLEAN(TRIM(MID(A382,AA382,AB382-AA382)))</f>
        <v>#VALUE!</v>
      </c>
      <c r="AD382" s="4" t="e">
        <f t="shared" si="79"/>
        <v>#VALUE!</v>
      </c>
      <c r="AE382" s="4" t="e">
        <f>FIND("Earliest publication date",A382,AA382)+LEN("Earliest publication date")</f>
        <v>#VALUE!</v>
      </c>
      <c r="AF382" s="4" t="e">
        <f>FIND("Assignee for publication",A382)</f>
        <v>#VALUE!</v>
      </c>
      <c r="AG382" s="4" t="e">
        <f>CLEAN(SUBSTITUTE(MID(A382,AE382,AF382-AE382)," ",""))</f>
        <v>#VALUE!</v>
      </c>
      <c r="AH382" s="4" t="e">
        <f>FIND("Entity status",A382)+LEN("Entity status")</f>
        <v>#VALUE!</v>
      </c>
      <c r="AI382" s="4" t="e">
        <f>FIND("Earliest publication #",A382,AH382)</f>
        <v>#VALUE!</v>
      </c>
      <c r="AJ382" s="4" t="e">
        <f>CLEAN(TRIM(MID(A382,AH382,AI382-AH382)))</f>
        <v>#VALUE!</v>
      </c>
      <c r="AK382" s="4" t="e">
        <f>FIND("Applicants",A382)+LEN("Applicants")</f>
        <v>#VALUE!</v>
      </c>
      <c r="AL382" s="4" t="e">
        <f>FIND("United States Patent and Trademark Office 
United States Patent and Trademark Office 
 Browse By Topic",A382,AK382)</f>
        <v>#VALUE!</v>
      </c>
      <c r="AM382" s="4" t="e">
        <f>TRIM(CLEAN(MID(A382,AK382,AL382-AK382)))</f>
        <v>#VALUE!</v>
      </c>
      <c r="AN382" s="4" t="e">
        <f>FIND("Assignee for publication",A382)+LEN("Assignee for publication")</f>
        <v>#VALUE!</v>
      </c>
      <c r="AO382" s="4" t="e">
        <f>FIND("Confirmation #",A382,AN382)</f>
        <v>#VALUE!</v>
      </c>
      <c r="AP382" s="4" t="e">
        <f>MID(A382,AN382,AO382-AN382)</f>
        <v>#VALUE!</v>
      </c>
      <c r="AQ382" s="4" t="e">
        <f>FIND("Inventors",A382)+LEN("Inventors")</f>
        <v>#VALUE!</v>
      </c>
      <c r="AR382" s="4" t="e">
        <f>FIND("Applicants",A382,AQ382)</f>
        <v>#VALUE!</v>
      </c>
      <c r="AS382" s="4" t="e">
        <f>FIND("Show all inventors",A382)</f>
        <v>#VALUE!</v>
      </c>
      <c r="AT382" s="4" t="str">
        <f>IFERROR(MID(A382,AS382,24),"")</f>
        <v/>
      </c>
      <c r="AU382" s="7" t="e">
        <f>CLEAN(TRIM(MID(A382,AQ382,AR382-AQ382)))</f>
        <v>#VALUE!</v>
      </c>
      <c r="BJ382" s="4">
        <f t="shared" si="82"/>
        <v>0</v>
      </c>
      <c r="BK382" s="4" t="str">
        <f t="shared" si="83"/>
        <v/>
      </c>
      <c r="BL382" s="4" t="e">
        <f t="shared" si="84"/>
        <v>#VALUE!</v>
      </c>
      <c r="BM382" s="4" t="e">
        <f t="shared" si="85"/>
        <v>#VALUE!</v>
      </c>
      <c r="BN382" s="7" t="e">
        <f t="shared" si="86"/>
        <v>#VALUE!</v>
      </c>
      <c r="BO382" s="4" t="e">
        <f t="shared" si="87"/>
        <v>#VALUE!</v>
      </c>
      <c r="BP382" s="4" t="e">
        <f t="shared" si="88"/>
        <v>#VALUE!</v>
      </c>
      <c r="BQ382" s="7" t="e">
        <f t="shared" si="89"/>
        <v>#VALUE!</v>
      </c>
    </row>
    <row r="383" spans="1:69" ht="15" customHeight="1" x14ac:dyDescent="0.3">
      <c r="A383" s="5"/>
      <c r="B383" s="5"/>
      <c r="C383" s="5"/>
      <c r="D383" s="5"/>
      <c r="F383" s="6" t="s">
        <v>17</v>
      </c>
      <c r="G383" s="4" t="e">
        <f t="shared" si="90"/>
        <v>#VALUE!</v>
      </c>
      <c r="H383" s="4" t="e">
        <f t="shared" si="91"/>
        <v>#VALUE!</v>
      </c>
      <c r="I383" s="4" t="str">
        <f t="shared" si="80"/>
        <v/>
      </c>
      <c r="J383" s="4" t="e">
        <f>CLEAN(SUBSTITUTE(MID(A383,G383,H383-G383)," ",""))</f>
        <v>#VALUE!</v>
      </c>
      <c r="K383" s="4" t="e">
        <f>FIND("Filing or 371 (c) date",A383)+LEN("Filing or 371 (c) date")</f>
        <v>#VALUE!</v>
      </c>
      <c r="L383" s="4" t="e">
        <f>FIND("Status",A383,K383)</f>
        <v>#VALUE!</v>
      </c>
      <c r="M383" s="4" t="e">
        <f>TRIM(CLEAN(MID(A383,K383,L383-K383)))</f>
        <v>#VALUE!</v>
      </c>
      <c r="N383" s="4" t="e">
        <f>FIND("Patent #",A383)+LEN("Patent #")</f>
        <v>#VALUE!</v>
      </c>
      <c r="O383" s="4" t="e">
        <f>FIND("Filing or 371 (c) date",A383)</f>
        <v>#VALUE!</v>
      </c>
      <c r="P383" s="4" t="e">
        <f>MID(A383,N383,O383-N383)</f>
        <v>#VALUE!</v>
      </c>
      <c r="Q383" s="4" t="e">
        <f t="shared" si="81"/>
        <v>#VALUE!</v>
      </c>
      <c r="R383" s="4" t="e">
        <f>CLEAN(SUBSTITUTE(MID(P383,1,FIND("open",P383)-1)," ",""))</f>
        <v>#VALUE!</v>
      </c>
      <c r="S383" s="4" t="e">
        <f>FIND("open_in_new",P383)+LEN("open_in_new")</f>
        <v>#VALUE!</v>
      </c>
      <c r="T383" s="4" t="e">
        <f>FIND("-",P383,S383)</f>
        <v>#VALUE!</v>
      </c>
      <c r="U383" s="4" t="e">
        <f>CLEAN(SUBSTITUTE(MID(P383,S383,T383-S383)," ",""))</f>
        <v>#VALUE!</v>
      </c>
      <c r="V383" s="4" t="e">
        <f>RIGHT(CLEAN(SUBSTITUTE(P383," ","")),10)</f>
        <v>#VALUE!</v>
      </c>
      <c r="W383" s="4" t="e">
        <f>FIND("Status",A383,K383)+LEN("Status")</f>
        <v>#VALUE!</v>
      </c>
      <c r="X383" s="4" t="e">
        <f>FIND("Application Data 
Documents &amp; Transactions",A383)</f>
        <v>#VALUE!</v>
      </c>
      <c r="Y383" s="4" t="e">
        <f>MID(A383,W383,(X383-11)-W383)</f>
        <v>#VALUE!</v>
      </c>
      <c r="Z383" s="4" t="e">
        <f t="shared" si="78"/>
        <v>#VALUE!</v>
      </c>
      <c r="AA383" s="4" t="e">
        <f>FIND("Earliest publication #",A383)+LEN("Earliest publication #
")</f>
        <v>#VALUE!</v>
      </c>
      <c r="AB383" s="4" t="e">
        <f>FIND("Earliest publication date",A383,AA383)</f>
        <v>#VALUE!</v>
      </c>
      <c r="AC383" s="4" t="e">
        <f>CLEAN(TRIM(MID(A383,AA383,AB383-AA383)))</f>
        <v>#VALUE!</v>
      </c>
      <c r="AD383" s="4" t="e">
        <f t="shared" si="79"/>
        <v>#VALUE!</v>
      </c>
      <c r="AE383" s="4" t="e">
        <f>FIND("Earliest publication date",A383,AA383)+LEN("Earliest publication date")</f>
        <v>#VALUE!</v>
      </c>
      <c r="AF383" s="4" t="e">
        <f>FIND("Assignee for publication",A383)</f>
        <v>#VALUE!</v>
      </c>
      <c r="AG383" s="4" t="e">
        <f>CLEAN(SUBSTITUTE(MID(A383,AE383,AF383-AE383)," ",""))</f>
        <v>#VALUE!</v>
      </c>
      <c r="AH383" s="4" t="e">
        <f>FIND("Entity status",A383)+LEN("Entity status")</f>
        <v>#VALUE!</v>
      </c>
      <c r="AI383" s="4" t="e">
        <f>FIND("Earliest publication #",A383,AH383)</f>
        <v>#VALUE!</v>
      </c>
      <c r="AJ383" s="4" t="e">
        <f>CLEAN(TRIM(MID(A383,AH383,AI383-AH383)))</f>
        <v>#VALUE!</v>
      </c>
      <c r="AK383" s="4" t="e">
        <f>FIND("Applicants",A383)+LEN("Applicants")</f>
        <v>#VALUE!</v>
      </c>
      <c r="AL383" s="4" t="e">
        <f>FIND("United States Patent and Trademark Office 
United States Patent and Trademark Office 
 Browse By Topic",A383,AK383)</f>
        <v>#VALUE!</v>
      </c>
      <c r="AM383" s="4" t="e">
        <f>TRIM(CLEAN(MID(A383,AK383,AL383-AK383)))</f>
        <v>#VALUE!</v>
      </c>
      <c r="AN383" s="4" t="e">
        <f>FIND("Assignee for publication",A383)+LEN("Assignee for publication")</f>
        <v>#VALUE!</v>
      </c>
      <c r="AO383" s="4" t="e">
        <f>FIND("Confirmation #",A383,AN383)</f>
        <v>#VALUE!</v>
      </c>
      <c r="AP383" s="4" t="e">
        <f>MID(A383,AN383,AO383-AN383)</f>
        <v>#VALUE!</v>
      </c>
      <c r="AQ383" s="4" t="e">
        <f>FIND("Inventors",A383)+LEN("Inventors")</f>
        <v>#VALUE!</v>
      </c>
      <c r="AR383" s="4" t="e">
        <f>FIND("Applicants",A383,AQ383)</f>
        <v>#VALUE!</v>
      </c>
      <c r="AS383" s="4" t="e">
        <f>FIND("Show all inventors",A383)</f>
        <v>#VALUE!</v>
      </c>
      <c r="AT383" s="4" t="str">
        <f>IFERROR(MID(A383,AS383,24),"")</f>
        <v/>
      </c>
      <c r="AU383" s="7" t="e">
        <f>CLEAN(TRIM(MID(A383,AQ383,AR383-AQ383)))</f>
        <v>#VALUE!</v>
      </c>
      <c r="BJ383" s="4">
        <f t="shared" si="82"/>
        <v>0</v>
      </c>
      <c r="BK383" s="4" t="str">
        <f t="shared" si="83"/>
        <v/>
      </c>
      <c r="BL383" s="4" t="e">
        <f t="shared" si="84"/>
        <v>#VALUE!</v>
      </c>
      <c r="BM383" s="4" t="e">
        <f t="shared" si="85"/>
        <v>#VALUE!</v>
      </c>
      <c r="BN383" s="7" t="e">
        <f t="shared" si="86"/>
        <v>#VALUE!</v>
      </c>
      <c r="BO383" s="4" t="e">
        <f t="shared" si="87"/>
        <v>#VALUE!</v>
      </c>
      <c r="BP383" s="4" t="e">
        <f t="shared" si="88"/>
        <v>#VALUE!</v>
      </c>
      <c r="BQ383" s="7" t="e">
        <f t="shared" si="89"/>
        <v>#VALUE!</v>
      </c>
    </row>
    <row r="384" spans="1:69" ht="15" customHeight="1" x14ac:dyDescent="0.3">
      <c r="A384" s="5"/>
      <c r="B384" s="5"/>
      <c r="C384" s="5"/>
      <c r="D384" s="5"/>
      <c r="F384" s="6" t="s">
        <v>17</v>
      </c>
      <c r="G384" s="4" t="e">
        <f t="shared" si="90"/>
        <v>#VALUE!</v>
      </c>
      <c r="H384" s="4" t="e">
        <f t="shared" si="91"/>
        <v>#VALUE!</v>
      </c>
      <c r="I384" s="4" t="str">
        <f t="shared" si="80"/>
        <v/>
      </c>
      <c r="J384" s="4" t="e">
        <f>CLEAN(SUBSTITUTE(MID(A384,G384,H384-G384)," ",""))</f>
        <v>#VALUE!</v>
      </c>
      <c r="K384" s="4" t="e">
        <f>FIND("Filing or 371 (c) date",A384)+LEN("Filing or 371 (c) date")</f>
        <v>#VALUE!</v>
      </c>
      <c r="L384" s="4" t="e">
        <f>FIND("Status",A384,K384)</f>
        <v>#VALUE!</v>
      </c>
      <c r="M384" s="4" t="e">
        <f>TRIM(CLEAN(MID(A384,K384,L384-K384)))</f>
        <v>#VALUE!</v>
      </c>
      <c r="N384" s="4" t="e">
        <f>FIND("Patent #",A384)+LEN("Patent #")</f>
        <v>#VALUE!</v>
      </c>
      <c r="O384" s="4" t="e">
        <f>FIND("Filing or 371 (c) date",A384)</f>
        <v>#VALUE!</v>
      </c>
      <c r="P384" s="4" t="e">
        <f>MID(A384,N384,O384-N384)</f>
        <v>#VALUE!</v>
      </c>
      <c r="Q384" s="4" t="e">
        <f t="shared" si="81"/>
        <v>#VALUE!</v>
      </c>
      <c r="R384" s="4" t="e">
        <f>CLEAN(SUBSTITUTE(MID(P384,1,FIND("open",P384)-1)," ",""))</f>
        <v>#VALUE!</v>
      </c>
      <c r="S384" s="4" t="e">
        <f>FIND("open_in_new",P384)+LEN("open_in_new")</f>
        <v>#VALUE!</v>
      </c>
      <c r="T384" s="4" t="e">
        <f>FIND("-",P384,S384)</f>
        <v>#VALUE!</v>
      </c>
      <c r="U384" s="4" t="e">
        <f>CLEAN(SUBSTITUTE(MID(P384,S384,T384-S384)," ",""))</f>
        <v>#VALUE!</v>
      </c>
      <c r="V384" s="4" t="e">
        <f>RIGHT(CLEAN(SUBSTITUTE(P384," ","")),10)</f>
        <v>#VALUE!</v>
      </c>
      <c r="W384" s="4" t="e">
        <f>FIND("Status",A384,K384)+LEN("Status")</f>
        <v>#VALUE!</v>
      </c>
      <c r="X384" s="4" t="e">
        <f>FIND("Application Data 
Documents &amp; Transactions",A384)</f>
        <v>#VALUE!</v>
      </c>
      <c r="Y384" s="4" t="e">
        <f>MID(A384,W384,(X384-11)-W384)</f>
        <v>#VALUE!</v>
      </c>
      <c r="Z384" s="4" t="e">
        <f t="shared" si="78"/>
        <v>#VALUE!</v>
      </c>
      <c r="AA384" s="4" t="e">
        <f>FIND("Earliest publication #",A384)+LEN("Earliest publication #
")</f>
        <v>#VALUE!</v>
      </c>
      <c r="AB384" s="4" t="e">
        <f>FIND("Earliest publication date",A384,AA384)</f>
        <v>#VALUE!</v>
      </c>
      <c r="AC384" s="4" t="e">
        <f>CLEAN(TRIM(MID(A384,AA384,AB384-AA384)))</f>
        <v>#VALUE!</v>
      </c>
      <c r="AD384" s="4" t="e">
        <f t="shared" si="79"/>
        <v>#VALUE!</v>
      </c>
      <c r="AE384" s="4" t="e">
        <f>FIND("Earliest publication date",A384,AA384)+LEN("Earliest publication date")</f>
        <v>#VALUE!</v>
      </c>
      <c r="AF384" s="4" t="e">
        <f>FIND("Assignee for publication",A384)</f>
        <v>#VALUE!</v>
      </c>
      <c r="AG384" s="4" t="e">
        <f>CLEAN(SUBSTITUTE(MID(A384,AE384,AF384-AE384)," ",""))</f>
        <v>#VALUE!</v>
      </c>
      <c r="AH384" s="4" t="e">
        <f>FIND("Entity status",A384)+LEN("Entity status")</f>
        <v>#VALUE!</v>
      </c>
      <c r="AI384" s="4" t="e">
        <f>FIND("Earliest publication #",A384,AH384)</f>
        <v>#VALUE!</v>
      </c>
      <c r="AJ384" s="4" t="e">
        <f>CLEAN(TRIM(MID(A384,AH384,AI384-AH384)))</f>
        <v>#VALUE!</v>
      </c>
      <c r="AK384" s="4" t="e">
        <f>FIND("Applicants",A384)+LEN("Applicants")</f>
        <v>#VALUE!</v>
      </c>
      <c r="AL384" s="4" t="e">
        <f>FIND("United States Patent and Trademark Office 
United States Patent and Trademark Office 
 Browse By Topic",A384,AK384)</f>
        <v>#VALUE!</v>
      </c>
      <c r="AM384" s="4" t="e">
        <f>TRIM(CLEAN(MID(A384,AK384,AL384-AK384)))</f>
        <v>#VALUE!</v>
      </c>
      <c r="AN384" s="4" t="e">
        <f>FIND("Assignee for publication",A384)+LEN("Assignee for publication")</f>
        <v>#VALUE!</v>
      </c>
      <c r="AO384" s="4" t="e">
        <f>FIND("Confirmation #",A384,AN384)</f>
        <v>#VALUE!</v>
      </c>
      <c r="AP384" s="4" t="e">
        <f>MID(A384,AN384,AO384-AN384)</f>
        <v>#VALUE!</v>
      </c>
      <c r="AQ384" s="4" t="e">
        <f>FIND("Inventors",A384)+LEN("Inventors")</f>
        <v>#VALUE!</v>
      </c>
      <c r="AR384" s="4" t="e">
        <f>FIND("Applicants",A384,AQ384)</f>
        <v>#VALUE!</v>
      </c>
      <c r="AS384" s="4" t="e">
        <f>FIND("Show all inventors",A384)</f>
        <v>#VALUE!</v>
      </c>
      <c r="AT384" s="4" t="str">
        <f>IFERROR(MID(A384,AS384,24),"")</f>
        <v/>
      </c>
      <c r="AU384" s="7" t="e">
        <f>CLEAN(TRIM(MID(A384,AQ384,AR384-AQ384)))</f>
        <v>#VALUE!</v>
      </c>
      <c r="BJ384" s="4">
        <f t="shared" si="82"/>
        <v>0</v>
      </c>
      <c r="BK384" s="4" t="str">
        <f t="shared" si="83"/>
        <v/>
      </c>
      <c r="BL384" s="4" t="e">
        <f t="shared" si="84"/>
        <v>#VALUE!</v>
      </c>
      <c r="BM384" s="4" t="e">
        <f t="shared" si="85"/>
        <v>#VALUE!</v>
      </c>
      <c r="BN384" s="7" t="e">
        <f t="shared" si="86"/>
        <v>#VALUE!</v>
      </c>
      <c r="BO384" s="4" t="e">
        <f t="shared" si="87"/>
        <v>#VALUE!</v>
      </c>
      <c r="BP384" s="4" t="e">
        <f t="shared" si="88"/>
        <v>#VALUE!</v>
      </c>
      <c r="BQ384" s="7" t="e">
        <f t="shared" si="89"/>
        <v>#VALUE!</v>
      </c>
    </row>
    <row r="385" spans="1:69" ht="15" customHeight="1" x14ac:dyDescent="0.3">
      <c r="A385" s="5"/>
      <c r="B385" s="5"/>
      <c r="C385" s="5"/>
      <c r="D385" s="5"/>
      <c r="F385" s="6" t="s">
        <v>17</v>
      </c>
      <c r="G385" s="4" t="e">
        <f t="shared" si="90"/>
        <v>#VALUE!</v>
      </c>
      <c r="H385" s="4" t="e">
        <f t="shared" si="91"/>
        <v>#VALUE!</v>
      </c>
      <c r="I385" s="4" t="str">
        <f t="shared" si="80"/>
        <v/>
      </c>
      <c r="J385" s="4" t="e">
        <f>CLEAN(SUBSTITUTE(MID(A385,G385,H385-G385)," ",""))</f>
        <v>#VALUE!</v>
      </c>
      <c r="K385" s="4" t="e">
        <f>FIND("Filing or 371 (c) date",A385)+LEN("Filing or 371 (c) date")</f>
        <v>#VALUE!</v>
      </c>
      <c r="L385" s="4" t="e">
        <f>FIND("Status",A385,K385)</f>
        <v>#VALUE!</v>
      </c>
      <c r="M385" s="4" t="e">
        <f>TRIM(CLEAN(MID(A385,K385,L385-K385)))</f>
        <v>#VALUE!</v>
      </c>
      <c r="N385" s="4" t="e">
        <f>FIND("Patent #",A385)+LEN("Patent #")</f>
        <v>#VALUE!</v>
      </c>
      <c r="O385" s="4" t="e">
        <f>FIND("Filing or 371 (c) date",A385)</f>
        <v>#VALUE!</v>
      </c>
      <c r="P385" s="4" t="e">
        <f>MID(A385,N385,O385-N385)</f>
        <v>#VALUE!</v>
      </c>
      <c r="Q385" s="4" t="e">
        <f t="shared" si="81"/>
        <v>#VALUE!</v>
      </c>
      <c r="R385" s="4" t="e">
        <f>CLEAN(SUBSTITUTE(MID(P385,1,FIND("open",P385)-1)," ",""))</f>
        <v>#VALUE!</v>
      </c>
      <c r="S385" s="4" t="e">
        <f>FIND("open_in_new",P385)+LEN("open_in_new")</f>
        <v>#VALUE!</v>
      </c>
      <c r="T385" s="4" t="e">
        <f>FIND("-",P385,S385)</f>
        <v>#VALUE!</v>
      </c>
      <c r="U385" s="4" t="e">
        <f>CLEAN(SUBSTITUTE(MID(P385,S385,T385-S385)," ",""))</f>
        <v>#VALUE!</v>
      </c>
      <c r="V385" s="4" t="e">
        <f>RIGHT(CLEAN(SUBSTITUTE(P385," ","")),10)</f>
        <v>#VALUE!</v>
      </c>
      <c r="W385" s="4" t="e">
        <f>FIND("Status",A385,K385)+LEN("Status")</f>
        <v>#VALUE!</v>
      </c>
      <c r="X385" s="4" t="e">
        <f>FIND("Application Data 
Documents &amp; Transactions",A385)</f>
        <v>#VALUE!</v>
      </c>
      <c r="Y385" s="4" t="e">
        <f>MID(A385,W385,(X385-11)-W385)</f>
        <v>#VALUE!</v>
      </c>
      <c r="Z385" s="4" t="e">
        <f t="shared" si="78"/>
        <v>#VALUE!</v>
      </c>
      <c r="AA385" s="4" t="e">
        <f>FIND("Earliest publication #",A385)+LEN("Earliest publication #
")</f>
        <v>#VALUE!</v>
      </c>
      <c r="AB385" s="4" t="e">
        <f>FIND("Earliest publication date",A385,AA385)</f>
        <v>#VALUE!</v>
      </c>
      <c r="AC385" s="4" t="e">
        <f>CLEAN(TRIM(MID(A385,AA385,AB385-AA385)))</f>
        <v>#VALUE!</v>
      </c>
      <c r="AD385" s="4" t="e">
        <f t="shared" si="79"/>
        <v>#VALUE!</v>
      </c>
      <c r="AE385" s="4" t="e">
        <f>FIND("Earliest publication date",A385,AA385)+LEN("Earliest publication date")</f>
        <v>#VALUE!</v>
      </c>
      <c r="AF385" s="4" t="e">
        <f>FIND("Assignee for publication",A385)</f>
        <v>#VALUE!</v>
      </c>
      <c r="AG385" s="4" t="e">
        <f>CLEAN(SUBSTITUTE(MID(A385,AE385,AF385-AE385)," ",""))</f>
        <v>#VALUE!</v>
      </c>
      <c r="AH385" s="4" t="e">
        <f>FIND("Entity status",A385)+LEN("Entity status")</f>
        <v>#VALUE!</v>
      </c>
      <c r="AI385" s="4" t="e">
        <f>FIND("Earliest publication #",A385,AH385)</f>
        <v>#VALUE!</v>
      </c>
      <c r="AJ385" s="4" t="e">
        <f>CLEAN(TRIM(MID(A385,AH385,AI385-AH385)))</f>
        <v>#VALUE!</v>
      </c>
      <c r="AK385" s="4" t="e">
        <f>FIND("Applicants",A385)+LEN("Applicants")</f>
        <v>#VALUE!</v>
      </c>
      <c r="AL385" s="4" t="e">
        <f>FIND("United States Patent and Trademark Office 
United States Patent and Trademark Office 
 Browse By Topic",A385,AK385)</f>
        <v>#VALUE!</v>
      </c>
      <c r="AM385" s="4" t="e">
        <f>TRIM(CLEAN(MID(A385,AK385,AL385-AK385)))</f>
        <v>#VALUE!</v>
      </c>
      <c r="AN385" s="4" t="e">
        <f>FIND("Assignee for publication",A385)+LEN("Assignee for publication")</f>
        <v>#VALUE!</v>
      </c>
      <c r="AO385" s="4" t="e">
        <f>FIND("Confirmation #",A385,AN385)</f>
        <v>#VALUE!</v>
      </c>
      <c r="AP385" s="4" t="e">
        <f>MID(A385,AN385,AO385-AN385)</f>
        <v>#VALUE!</v>
      </c>
      <c r="AQ385" s="4" t="e">
        <f>FIND("Inventors",A385)+LEN("Inventors")</f>
        <v>#VALUE!</v>
      </c>
      <c r="AR385" s="4" t="e">
        <f>FIND("Applicants",A385,AQ385)</f>
        <v>#VALUE!</v>
      </c>
      <c r="AS385" s="4" t="e">
        <f>FIND("Show all inventors",A385)</f>
        <v>#VALUE!</v>
      </c>
      <c r="AT385" s="4" t="str">
        <f>IFERROR(MID(A385,AS385,24),"")</f>
        <v/>
      </c>
      <c r="AU385" s="7" t="e">
        <f>CLEAN(TRIM(MID(A385,AQ385,AR385-AQ385)))</f>
        <v>#VALUE!</v>
      </c>
      <c r="BJ385" s="4">
        <f t="shared" si="82"/>
        <v>0</v>
      </c>
      <c r="BK385" s="4" t="str">
        <f t="shared" si="83"/>
        <v/>
      </c>
      <c r="BL385" s="4" t="e">
        <f t="shared" si="84"/>
        <v>#VALUE!</v>
      </c>
      <c r="BM385" s="4" t="e">
        <f t="shared" si="85"/>
        <v>#VALUE!</v>
      </c>
      <c r="BN385" s="7" t="e">
        <f t="shared" si="86"/>
        <v>#VALUE!</v>
      </c>
      <c r="BO385" s="4" t="e">
        <f t="shared" si="87"/>
        <v>#VALUE!</v>
      </c>
      <c r="BP385" s="4" t="e">
        <f t="shared" si="88"/>
        <v>#VALUE!</v>
      </c>
      <c r="BQ385" s="7" t="e">
        <f t="shared" si="89"/>
        <v>#VALUE!</v>
      </c>
    </row>
    <row r="386" spans="1:69" ht="15" customHeight="1" x14ac:dyDescent="0.3">
      <c r="A386" s="5"/>
      <c r="B386" s="5"/>
      <c r="C386" s="5"/>
      <c r="D386" s="5"/>
      <c r="F386" s="6" t="s">
        <v>17</v>
      </c>
      <c r="G386" s="4" t="e">
        <f t="shared" si="90"/>
        <v>#VALUE!</v>
      </c>
      <c r="H386" s="4" t="e">
        <f t="shared" si="91"/>
        <v>#VALUE!</v>
      </c>
      <c r="I386" s="4" t="str">
        <f t="shared" si="80"/>
        <v/>
      </c>
      <c r="J386" s="4" t="e">
        <f>CLEAN(SUBSTITUTE(MID(A386,G386,H386-G386)," ",""))</f>
        <v>#VALUE!</v>
      </c>
      <c r="K386" s="4" t="e">
        <f>FIND("Filing or 371 (c) date",A386)+LEN("Filing or 371 (c) date")</f>
        <v>#VALUE!</v>
      </c>
      <c r="L386" s="4" t="e">
        <f>FIND("Status",A386,K386)</f>
        <v>#VALUE!</v>
      </c>
      <c r="M386" s="4" t="e">
        <f>TRIM(CLEAN(MID(A386,K386,L386-K386)))</f>
        <v>#VALUE!</v>
      </c>
      <c r="N386" s="4" t="e">
        <f>FIND("Patent #",A386)+LEN("Patent #")</f>
        <v>#VALUE!</v>
      </c>
      <c r="O386" s="4" t="e">
        <f>FIND("Filing or 371 (c) date",A386)</f>
        <v>#VALUE!</v>
      </c>
      <c r="P386" s="4" t="e">
        <f>MID(A386,N386,O386-N386)</f>
        <v>#VALUE!</v>
      </c>
      <c r="Q386" s="4" t="e">
        <f t="shared" si="81"/>
        <v>#VALUE!</v>
      </c>
      <c r="R386" s="4" t="e">
        <f>CLEAN(SUBSTITUTE(MID(P386,1,FIND("open",P386)-1)," ",""))</f>
        <v>#VALUE!</v>
      </c>
      <c r="S386" s="4" t="e">
        <f>FIND("open_in_new",P386)+LEN("open_in_new")</f>
        <v>#VALUE!</v>
      </c>
      <c r="T386" s="4" t="e">
        <f>FIND("-",P386,S386)</f>
        <v>#VALUE!</v>
      </c>
      <c r="U386" s="4" t="e">
        <f>CLEAN(SUBSTITUTE(MID(P386,S386,T386-S386)," ",""))</f>
        <v>#VALUE!</v>
      </c>
      <c r="V386" s="4" t="e">
        <f>RIGHT(CLEAN(SUBSTITUTE(P386," ","")),10)</f>
        <v>#VALUE!</v>
      </c>
      <c r="W386" s="4" t="e">
        <f>FIND("Status",A386,K386)+LEN("Status")</f>
        <v>#VALUE!</v>
      </c>
      <c r="X386" s="4" t="e">
        <f>FIND("Application Data 
Documents &amp; Transactions",A386)</f>
        <v>#VALUE!</v>
      </c>
      <c r="Y386" s="4" t="e">
        <f>MID(A386,W386,(X386-11)-W386)</f>
        <v>#VALUE!</v>
      </c>
      <c r="Z386" s="4" t="e">
        <f t="shared" ref="Z386:Z449" si="92">TRIM(CLEAN(TRIM(MID(Y386,1,FIND("/",Y386)-3))))</f>
        <v>#VALUE!</v>
      </c>
      <c r="AA386" s="4" t="e">
        <f>FIND("Earliest publication #",A386)+LEN("Earliest publication #
")</f>
        <v>#VALUE!</v>
      </c>
      <c r="AB386" s="4" t="e">
        <f>FIND("Earliest publication date",A386,AA386)</f>
        <v>#VALUE!</v>
      </c>
      <c r="AC386" s="4" t="e">
        <f>CLEAN(TRIM(MID(A386,AA386,AB386-AA386)))</f>
        <v>#VALUE!</v>
      </c>
      <c r="AD386" s="4" t="e">
        <f t="shared" ref="AD386:AD449" si="93">TRIM(CLEAN(SUBSTITUTE(AC386,"open_in_new","")))</f>
        <v>#VALUE!</v>
      </c>
      <c r="AE386" s="4" t="e">
        <f>FIND("Earliest publication date",A386,AA386)+LEN("Earliest publication date")</f>
        <v>#VALUE!</v>
      </c>
      <c r="AF386" s="4" t="e">
        <f>FIND("Assignee for publication",A386)</f>
        <v>#VALUE!</v>
      </c>
      <c r="AG386" s="4" t="e">
        <f>CLEAN(SUBSTITUTE(MID(A386,AE386,AF386-AE386)," ",""))</f>
        <v>#VALUE!</v>
      </c>
      <c r="AH386" s="4" t="e">
        <f>FIND("Entity status",A386)+LEN("Entity status")</f>
        <v>#VALUE!</v>
      </c>
      <c r="AI386" s="4" t="e">
        <f>FIND("Earliest publication #",A386,AH386)</f>
        <v>#VALUE!</v>
      </c>
      <c r="AJ386" s="4" t="e">
        <f>CLEAN(TRIM(MID(A386,AH386,AI386-AH386)))</f>
        <v>#VALUE!</v>
      </c>
      <c r="AK386" s="4" t="e">
        <f>FIND("Applicants",A386)+LEN("Applicants")</f>
        <v>#VALUE!</v>
      </c>
      <c r="AL386" s="4" t="e">
        <f>FIND("United States Patent and Trademark Office 
United States Patent and Trademark Office 
 Browse By Topic",A386,AK386)</f>
        <v>#VALUE!</v>
      </c>
      <c r="AM386" s="4" t="e">
        <f>TRIM(CLEAN(MID(A386,AK386,AL386-AK386)))</f>
        <v>#VALUE!</v>
      </c>
      <c r="AN386" s="4" t="e">
        <f>FIND("Assignee for publication",A386)+LEN("Assignee for publication")</f>
        <v>#VALUE!</v>
      </c>
      <c r="AO386" s="4" t="e">
        <f>FIND("Confirmation #",A386,AN386)</f>
        <v>#VALUE!</v>
      </c>
      <c r="AP386" s="4" t="e">
        <f>MID(A386,AN386,AO386-AN386)</f>
        <v>#VALUE!</v>
      </c>
      <c r="AQ386" s="4" t="e">
        <f>FIND("Inventors",A386)+LEN("Inventors")</f>
        <v>#VALUE!</v>
      </c>
      <c r="AR386" s="4" t="e">
        <f>FIND("Applicants",A386,AQ386)</f>
        <v>#VALUE!</v>
      </c>
      <c r="AS386" s="4" t="e">
        <f>FIND("Show all inventors",A386)</f>
        <v>#VALUE!</v>
      </c>
      <c r="AT386" s="4" t="str">
        <f>IFERROR(MID(A386,AS386,24),"")</f>
        <v/>
      </c>
      <c r="AU386" s="7" t="e">
        <f>CLEAN(TRIM(MID(A386,AQ386,AR386-AQ386)))</f>
        <v>#VALUE!</v>
      </c>
      <c r="BJ386" s="4">
        <f t="shared" si="82"/>
        <v>0</v>
      </c>
      <c r="BK386" s="4" t="str">
        <f t="shared" si="83"/>
        <v/>
      </c>
      <c r="BL386" s="4" t="e">
        <f t="shared" si="84"/>
        <v>#VALUE!</v>
      </c>
      <c r="BM386" s="4" t="e">
        <f t="shared" si="85"/>
        <v>#VALUE!</v>
      </c>
      <c r="BN386" s="7" t="e">
        <f t="shared" si="86"/>
        <v>#VALUE!</v>
      </c>
      <c r="BO386" s="4" t="e">
        <f t="shared" si="87"/>
        <v>#VALUE!</v>
      </c>
      <c r="BP386" s="4" t="e">
        <f t="shared" si="88"/>
        <v>#VALUE!</v>
      </c>
      <c r="BQ386" s="7" t="e">
        <f t="shared" si="89"/>
        <v>#VALUE!</v>
      </c>
    </row>
    <row r="387" spans="1:69" ht="15" customHeight="1" x14ac:dyDescent="0.3">
      <c r="A387" s="5"/>
      <c r="B387" s="5"/>
      <c r="C387" s="5"/>
      <c r="D387" s="5"/>
      <c r="F387" s="6" t="s">
        <v>17</v>
      </c>
      <c r="G387" s="4" t="e">
        <f t="shared" si="90"/>
        <v>#VALUE!</v>
      </c>
      <c r="H387" s="4" t="e">
        <f t="shared" si="91"/>
        <v>#VALUE!</v>
      </c>
      <c r="I387" s="4" t="str">
        <f t="shared" ref="I387:I450" si="94">IFERROR(MID(A387,FIND("Sorry, the entered Application Number",A387),68),"")</f>
        <v/>
      </c>
      <c r="J387" s="4" t="e">
        <f>CLEAN(SUBSTITUTE(MID(A387,G387,H387-G387)," ",""))</f>
        <v>#VALUE!</v>
      </c>
      <c r="K387" s="4" t="e">
        <f>FIND("Filing or 371 (c) date",A387)+LEN("Filing or 371 (c) date")</f>
        <v>#VALUE!</v>
      </c>
      <c r="L387" s="4" t="e">
        <f>FIND("Status",A387,K387)</f>
        <v>#VALUE!</v>
      </c>
      <c r="M387" s="4" t="e">
        <f>TRIM(CLEAN(MID(A387,K387,L387-K387)))</f>
        <v>#VALUE!</v>
      </c>
      <c r="N387" s="4" t="e">
        <f>FIND("Patent #",A387)+LEN("Patent #")</f>
        <v>#VALUE!</v>
      </c>
      <c r="O387" s="4" t="e">
        <f>FIND("Filing or 371 (c) date",A387)</f>
        <v>#VALUE!</v>
      </c>
      <c r="P387" s="4" t="e">
        <f>MID(A387,N387,O387-N387)</f>
        <v>#VALUE!</v>
      </c>
      <c r="Q387" s="4" t="e">
        <f t="shared" ref="Q387:Q450" si="95">TRIM(SUBSTITUTE(P387,"open_in_new ",""))</f>
        <v>#VALUE!</v>
      </c>
      <c r="R387" s="4" t="e">
        <f>CLEAN(SUBSTITUTE(MID(P387,1,FIND("open",P387)-1)," ",""))</f>
        <v>#VALUE!</v>
      </c>
      <c r="S387" s="4" t="e">
        <f>FIND("open_in_new",P387)+LEN("open_in_new")</f>
        <v>#VALUE!</v>
      </c>
      <c r="T387" s="4" t="e">
        <f>FIND("-",P387,S387)</f>
        <v>#VALUE!</v>
      </c>
      <c r="U387" s="4" t="e">
        <f>CLEAN(SUBSTITUTE(MID(P387,S387,T387-S387)," ",""))</f>
        <v>#VALUE!</v>
      </c>
      <c r="V387" s="4" t="e">
        <f>RIGHT(CLEAN(SUBSTITUTE(P387," ","")),10)</f>
        <v>#VALUE!</v>
      </c>
      <c r="W387" s="4" t="e">
        <f>FIND("Status",A387,K387)+LEN("Status")</f>
        <v>#VALUE!</v>
      </c>
      <c r="X387" s="4" t="e">
        <f>FIND("Application Data 
Documents &amp; Transactions",A387)</f>
        <v>#VALUE!</v>
      </c>
      <c r="Y387" s="4" t="e">
        <f>MID(A387,W387,(X387-11)-W387)</f>
        <v>#VALUE!</v>
      </c>
      <c r="Z387" s="4" t="e">
        <f t="shared" si="92"/>
        <v>#VALUE!</v>
      </c>
      <c r="AA387" s="4" t="e">
        <f>FIND("Earliest publication #",A387)+LEN("Earliest publication #
")</f>
        <v>#VALUE!</v>
      </c>
      <c r="AB387" s="4" t="e">
        <f>FIND("Earliest publication date",A387,AA387)</f>
        <v>#VALUE!</v>
      </c>
      <c r="AC387" s="4" t="e">
        <f>CLEAN(TRIM(MID(A387,AA387,AB387-AA387)))</f>
        <v>#VALUE!</v>
      </c>
      <c r="AD387" s="4" t="e">
        <f t="shared" si="93"/>
        <v>#VALUE!</v>
      </c>
      <c r="AE387" s="4" t="e">
        <f>FIND("Earliest publication date",A387,AA387)+LEN("Earliest publication date")</f>
        <v>#VALUE!</v>
      </c>
      <c r="AF387" s="4" t="e">
        <f>FIND("Assignee for publication",A387)</f>
        <v>#VALUE!</v>
      </c>
      <c r="AG387" s="4" t="e">
        <f>CLEAN(SUBSTITUTE(MID(A387,AE387,AF387-AE387)," ",""))</f>
        <v>#VALUE!</v>
      </c>
      <c r="AH387" s="4" t="e">
        <f>FIND("Entity status",A387)+LEN("Entity status")</f>
        <v>#VALUE!</v>
      </c>
      <c r="AI387" s="4" t="e">
        <f>FIND("Earliest publication #",A387,AH387)</f>
        <v>#VALUE!</v>
      </c>
      <c r="AJ387" s="4" t="e">
        <f>CLEAN(TRIM(MID(A387,AH387,AI387-AH387)))</f>
        <v>#VALUE!</v>
      </c>
      <c r="AK387" s="4" t="e">
        <f>FIND("Applicants",A387)+LEN("Applicants")</f>
        <v>#VALUE!</v>
      </c>
      <c r="AL387" s="4" t="e">
        <f>FIND("United States Patent and Trademark Office 
United States Patent and Trademark Office 
 Browse By Topic",A387,AK387)</f>
        <v>#VALUE!</v>
      </c>
      <c r="AM387" s="4" t="e">
        <f>TRIM(CLEAN(MID(A387,AK387,AL387-AK387)))</f>
        <v>#VALUE!</v>
      </c>
      <c r="AN387" s="4" t="e">
        <f>FIND("Assignee for publication",A387)+LEN("Assignee for publication")</f>
        <v>#VALUE!</v>
      </c>
      <c r="AO387" s="4" t="e">
        <f>FIND("Confirmation #",A387,AN387)</f>
        <v>#VALUE!</v>
      </c>
      <c r="AP387" s="4" t="e">
        <f>MID(A387,AN387,AO387-AN387)</f>
        <v>#VALUE!</v>
      </c>
      <c r="AQ387" s="4" t="e">
        <f>FIND("Inventors",A387)+LEN("Inventors")</f>
        <v>#VALUE!</v>
      </c>
      <c r="AR387" s="4" t="e">
        <f>FIND("Applicants",A387,AQ387)</f>
        <v>#VALUE!</v>
      </c>
      <c r="AS387" s="4" t="e">
        <f>FIND("Show all inventors",A387)</f>
        <v>#VALUE!</v>
      </c>
      <c r="AT387" s="4" t="str">
        <f>IFERROR(MID(A387,AS387,24),"")</f>
        <v/>
      </c>
      <c r="AU387" s="7" t="e">
        <f>CLEAN(TRIM(MID(A387,AQ387,AR387-AQ387)))</f>
        <v>#VALUE!</v>
      </c>
      <c r="BJ387" s="4">
        <f t="shared" ref="BJ387:BJ450" si="96">(LEN(BI387)-LEN(SUBSTITUTE(BI387,"Assignee","")))/LEN("Assignee")</f>
        <v>0</v>
      </c>
      <c r="BK387" s="4" t="str">
        <f t="shared" ref="BK387:BK450" si="97">IF(LEN(BI387)&lt;1,"",IF(BJ387=0,"1 Assignee",BJ387&amp;" Assignee"))</f>
        <v/>
      </c>
      <c r="BL387" s="4" t="e">
        <f t="shared" ref="BL387:BL450" si="98">FIND("Power of attorney",D387)+LEN("Power of attorney")</f>
        <v>#VALUE!</v>
      </c>
      <c r="BM387" s="4" t="e">
        <f t="shared" ref="BM387:BM450" si="99">FIND("(",D387,BL387)</f>
        <v>#VALUE!</v>
      </c>
      <c r="BN387" s="7" t="e">
        <f t="shared" ref="BN387:BN450" si="100">TRIM(MID(D387,BL387,BM387-BL387))</f>
        <v>#VALUE!</v>
      </c>
      <c r="BO387" s="4" t="e">
        <f t="shared" ref="BO387:BO450" si="101">FIND("Correspondence address",D387)+LEN("Correspondence address")</f>
        <v>#VALUE!</v>
      </c>
      <c r="BP387" s="4" t="e">
        <f t="shared" ref="BP387:BP450" si="102">FIND("(",D387,BO387)</f>
        <v>#VALUE!</v>
      </c>
      <c r="BQ387" s="7" t="e">
        <f t="shared" ref="BQ387:BQ450" si="103">TRIM(MID(D387,BO387,BP387-BO387))</f>
        <v>#VALUE!</v>
      </c>
    </row>
    <row r="388" spans="1:69" ht="15" customHeight="1" x14ac:dyDescent="0.3">
      <c r="A388" s="5"/>
      <c r="B388" s="5"/>
      <c r="C388" s="5"/>
      <c r="D388" s="5"/>
      <c r="F388" s="6" t="s">
        <v>17</v>
      </c>
      <c r="G388" s="4" t="e">
        <f t="shared" ref="G388:G451" si="104">FIND("Application #",A388)+LEN("Application #")</f>
        <v>#VALUE!</v>
      </c>
      <c r="H388" s="4" t="e">
        <f t="shared" ref="H388:H451" si="105">FIND("Confirmation #",A388)</f>
        <v>#VALUE!</v>
      </c>
      <c r="I388" s="4" t="str">
        <f t="shared" si="94"/>
        <v/>
      </c>
      <c r="J388" s="4" t="e">
        <f>CLEAN(SUBSTITUTE(MID(A388,G388,H388-G388)," ",""))</f>
        <v>#VALUE!</v>
      </c>
      <c r="K388" s="4" t="e">
        <f>FIND("Filing or 371 (c) date",A388)+LEN("Filing or 371 (c) date")</f>
        <v>#VALUE!</v>
      </c>
      <c r="L388" s="4" t="e">
        <f>FIND("Status",A388,K388)</f>
        <v>#VALUE!</v>
      </c>
      <c r="M388" s="4" t="e">
        <f>TRIM(CLEAN(MID(A388,K388,L388-K388)))</f>
        <v>#VALUE!</v>
      </c>
      <c r="N388" s="4" t="e">
        <f>FIND("Patent #",A388)+LEN("Patent #")</f>
        <v>#VALUE!</v>
      </c>
      <c r="O388" s="4" t="e">
        <f>FIND("Filing or 371 (c) date",A388)</f>
        <v>#VALUE!</v>
      </c>
      <c r="P388" s="4" t="e">
        <f>MID(A388,N388,O388-N388)</f>
        <v>#VALUE!</v>
      </c>
      <c r="Q388" s="4" t="e">
        <f t="shared" si="95"/>
        <v>#VALUE!</v>
      </c>
      <c r="R388" s="4" t="e">
        <f>CLEAN(SUBSTITUTE(MID(P388,1,FIND("open",P388)-1)," ",""))</f>
        <v>#VALUE!</v>
      </c>
      <c r="S388" s="4" t="e">
        <f>FIND("open_in_new",P388)+LEN("open_in_new")</f>
        <v>#VALUE!</v>
      </c>
      <c r="T388" s="4" t="e">
        <f>FIND("-",P388,S388)</f>
        <v>#VALUE!</v>
      </c>
      <c r="U388" s="4" t="e">
        <f>CLEAN(SUBSTITUTE(MID(P388,S388,T388-S388)," ",""))</f>
        <v>#VALUE!</v>
      </c>
      <c r="V388" s="4" t="e">
        <f>RIGHT(CLEAN(SUBSTITUTE(P388," ","")),10)</f>
        <v>#VALUE!</v>
      </c>
      <c r="W388" s="4" t="e">
        <f>FIND("Status",A388,K388)+LEN("Status")</f>
        <v>#VALUE!</v>
      </c>
      <c r="X388" s="4" t="e">
        <f>FIND("Application Data 
Documents &amp; Transactions",A388)</f>
        <v>#VALUE!</v>
      </c>
      <c r="Y388" s="4" t="e">
        <f>MID(A388,W388,(X388-11)-W388)</f>
        <v>#VALUE!</v>
      </c>
      <c r="Z388" s="4" t="e">
        <f t="shared" si="92"/>
        <v>#VALUE!</v>
      </c>
      <c r="AA388" s="4" t="e">
        <f>FIND("Earliest publication #",A388)+LEN("Earliest publication #
")</f>
        <v>#VALUE!</v>
      </c>
      <c r="AB388" s="4" t="e">
        <f>FIND("Earliest publication date",A388,AA388)</f>
        <v>#VALUE!</v>
      </c>
      <c r="AC388" s="4" t="e">
        <f>CLEAN(TRIM(MID(A388,AA388,AB388-AA388)))</f>
        <v>#VALUE!</v>
      </c>
      <c r="AD388" s="4" t="e">
        <f t="shared" si="93"/>
        <v>#VALUE!</v>
      </c>
      <c r="AE388" s="4" t="e">
        <f>FIND("Earliest publication date",A388,AA388)+LEN("Earliest publication date")</f>
        <v>#VALUE!</v>
      </c>
      <c r="AF388" s="4" t="e">
        <f>FIND("Assignee for publication",A388)</f>
        <v>#VALUE!</v>
      </c>
      <c r="AG388" s="4" t="e">
        <f>CLEAN(SUBSTITUTE(MID(A388,AE388,AF388-AE388)," ",""))</f>
        <v>#VALUE!</v>
      </c>
      <c r="AH388" s="4" t="e">
        <f>FIND("Entity status",A388)+LEN("Entity status")</f>
        <v>#VALUE!</v>
      </c>
      <c r="AI388" s="4" t="e">
        <f>FIND("Earliest publication #",A388,AH388)</f>
        <v>#VALUE!</v>
      </c>
      <c r="AJ388" s="4" t="e">
        <f>CLEAN(TRIM(MID(A388,AH388,AI388-AH388)))</f>
        <v>#VALUE!</v>
      </c>
      <c r="AK388" s="4" t="e">
        <f>FIND("Applicants",A388)+LEN("Applicants")</f>
        <v>#VALUE!</v>
      </c>
      <c r="AL388" s="4" t="e">
        <f>FIND("United States Patent and Trademark Office 
United States Patent and Trademark Office 
 Browse By Topic",A388,AK388)</f>
        <v>#VALUE!</v>
      </c>
      <c r="AM388" s="4" t="e">
        <f>TRIM(CLEAN(MID(A388,AK388,AL388-AK388)))</f>
        <v>#VALUE!</v>
      </c>
      <c r="AN388" s="4" t="e">
        <f>FIND("Assignee for publication",A388)+LEN("Assignee for publication")</f>
        <v>#VALUE!</v>
      </c>
      <c r="AO388" s="4" t="e">
        <f>FIND("Confirmation #",A388,AN388)</f>
        <v>#VALUE!</v>
      </c>
      <c r="AP388" s="4" t="e">
        <f>MID(A388,AN388,AO388-AN388)</f>
        <v>#VALUE!</v>
      </c>
      <c r="AQ388" s="4" t="e">
        <f>FIND("Inventors",A388)+LEN("Inventors")</f>
        <v>#VALUE!</v>
      </c>
      <c r="AR388" s="4" t="e">
        <f>FIND("Applicants",A388,AQ388)</f>
        <v>#VALUE!</v>
      </c>
      <c r="AS388" s="4" t="e">
        <f>FIND("Show all inventors",A388)</f>
        <v>#VALUE!</v>
      </c>
      <c r="AT388" s="4" t="str">
        <f>IFERROR(MID(A388,AS388,24),"")</f>
        <v/>
      </c>
      <c r="AU388" s="7" t="e">
        <f>CLEAN(TRIM(MID(A388,AQ388,AR388-AQ388)))</f>
        <v>#VALUE!</v>
      </c>
      <c r="BJ388" s="4">
        <f t="shared" si="96"/>
        <v>0</v>
      </c>
      <c r="BK388" s="4" t="str">
        <f t="shared" si="97"/>
        <v/>
      </c>
      <c r="BL388" s="4" t="e">
        <f t="shared" si="98"/>
        <v>#VALUE!</v>
      </c>
      <c r="BM388" s="4" t="e">
        <f t="shared" si="99"/>
        <v>#VALUE!</v>
      </c>
      <c r="BN388" s="7" t="e">
        <f t="shared" si="100"/>
        <v>#VALUE!</v>
      </c>
      <c r="BO388" s="4" t="e">
        <f t="shared" si="101"/>
        <v>#VALUE!</v>
      </c>
      <c r="BP388" s="4" t="e">
        <f t="shared" si="102"/>
        <v>#VALUE!</v>
      </c>
      <c r="BQ388" s="7" t="e">
        <f t="shared" si="103"/>
        <v>#VALUE!</v>
      </c>
    </row>
    <row r="389" spans="1:69" ht="15" customHeight="1" x14ac:dyDescent="0.3">
      <c r="A389" s="5"/>
      <c r="B389" s="5"/>
      <c r="C389" s="5"/>
      <c r="D389" s="5"/>
      <c r="F389" s="6" t="s">
        <v>17</v>
      </c>
      <c r="G389" s="4" t="e">
        <f t="shared" si="104"/>
        <v>#VALUE!</v>
      </c>
      <c r="H389" s="4" t="e">
        <f t="shared" si="105"/>
        <v>#VALUE!</v>
      </c>
      <c r="I389" s="4" t="str">
        <f t="shared" si="94"/>
        <v/>
      </c>
      <c r="J389" s="4" t="e">
        <f>CLEAN(SUBSTITUTE(MID(A389,G389,H389-G389)," ",""))</f>
        <v>#VALUE!</v>
      </c>
      <c r="K389" s="4" t="e">
        <f>FIND("Filing or 371 (c) date",A389)+LEN("Filing or 371 (c) date")</f>
        <v>#VALUE!</v>
      </c>
      <c r="L389" s="4" t="e">
        <f>FIND("Status",A389,K389)</f>
        <v>#VALUE!</v>
      </c>
      <c r="M389" s="4" t="e">
        <f>TRIM(CLEAN(MID(A389,K389,L389-K389)))</f>
        <v>#VALUE!</v>
      </c>
      <c r="N389" s="4" t="e">
        <f>FIND("Patent #",A389)+LEN("Patent #")</f>
        <v>#VALUE!</v>
      </c>
      <c r="O389" s="4" t="e">
        <f>FIND("Filing or 371 (c) date",A389)</f>
        <v>#VALUE!</v>
      </c>
      <c r="P389" s="4" t="e">
        <f>MID(A389,N389,O389-N389)</f>
        <v>#VALUE!</v>
      </c>
      <c r="Q389" s="4" t="e">
        <f t="shared" si="95"/>
        <v>#VALUE!</v>
      </c>
      <c r="R389" s="4" t="e">
        <f>CLEAN(SUBSTITUTE(MID(P389,1,FIND("open",P389)-1)," ",""))</f>
        <v>#VALUE!</v>
      </c>
      <c r="S389" s="4" t="e">
        <f>FIND("open_in_new",P389)+LEN("open_in_new")</f>
        <v>#VALUE!</v>
      </c>
      <c r="T389" s="4" t="e">
        <f>FIND("-",P389,S389)</f>
        <v>#VALUE!</v>
      </c>
      <c r="U389" s="4" t="e">
        <f>CLEAN(SUBSTITUTE(MID(P389,S389,T389-S389)," ",""))</f>
        <v>#VALUE!</v>
      </c>
      <c r="V389" s="4" t="e">
        <f>RIGHT(CLEAN(SUBSTITUTE(P389," ","")),10)</f>
        <v>#VALUE!</v>
      </c>
      <c r="W389" s="4" t="e">
        <f>FIND("Status",A389,K389)+LEN("Status")</f>
        <v>#VALUE!</v>
      </c>
      <c r="X389" s="4" t="e">
        <f>FIND("Application Data 
Documents &amp; Transactions",A389)</f>
        <v>#VALUE!</v>
      </c>
      <c r="Y389" s="4" t="e">
        <f>MID(A389,W389,(X389-11)-W389)</f>
        <v>#VALUE!</v>
      </c>
      <c r="Z389" s="4" t="e">
        <f t="shared" si="92"/>
        <v>#VALUE!</v>
      </c>
      <c r="AA389" s="4" t="e">
        <f>FIND("Earliest publication #",A389)+LEN("Earliest publication #
")</f>
        <v>#VALUE!</v>
      </c>
      <c r="AB389" s="4" t="e">
        <f>FIND("Earliest publication date",A389,AA389)</f>
        <v>#VALUE!</v>
      </c>
      <c r="AC389" s="4" t="e">
        <f>CLEAN(TRIM(MID(A389,AA389,AB389-AA389)))</f>
        <v>#VALUE!</v>
      </c>
      <c r="AD389" s="4" t="e">
        <f t="shared" si="93"/>
        <v>#VALUE!</v>
      </c>
      <c r="AE389" s="4" t="e">
        <f>FIND("Earliest publication date",A389,AA389)+LEN("Earliest publication date")</f>
        <v>#VALUE!</v>
      </c>
      <c r="AF389" s="4" t="e">
        <f>FIND("Assignee for publication",A389)</f>
        <v>#VALUE!</v>
      </c>
      <c r="AG389" s="4" t="e">
        <f>CLEAN(SUBSTITUTE(MID(A389,AE389,AF389-AE389)," ",""))</f>
        <v>#VALUE!</v>
      </c>
      <c r="AH389" s="4" t="e">
        <f>FIND("Entity status",A389)+LEN("Entity status")</f>
        <v>#VALUE!</v>
      </c>
      <c r="AI389" s="4" t="e">
        <f>FIND("Earliest publication #",A389,AH389)</f>
        <v>#VALUE!</v>
      </c>
      <c r="AJ389" s="4" t="e">
        <f>CLEAN(TRIM(MID(A389,AH389,AI389-AH389)))</f>
        <v>#VALUE!</v>
      </c>
      <c r="AK389" s="4" t="e">
        <f>FIND("Applicants",A389)+LEN("Applicants")</f>
        <v>#VALUE!</v>
      </c>
      <c r="AL389" s="4" t="e">
        <f>FIND("United States Patent and Trademark Office 
United States Patent and Trademark Office 
 Browse By Topic",A389,AK389)</f>
        <v>#VALUE!</v>
      </c>
      <c r="AM389" s="4" t="e">
        <f>TRIM(CLEAN(MID(A389,AK389,AL389-AK389)))</f>
        <v>#VALUE!</v>
      </c>
      <c r="AN389" s="4" t="e">
        <f>FIND("Assignee for publication",A389)+LEN("Assignee for publication")</f>
        <v>#VALUE!</v>
      </c>
      <c r="AO389" s="4" t="e">
        <f>FIND("Confirmation #",A389,AN389)</f>
        <v>#VALUE!</v>
      </c>
      <c r="AP389" s="4" t="e">
        <f>MID(A389,AN389,AO389-AN389)</f>
        <v>#VALUE!</v>
      </c>
      <c r="AQ389" s="4" t="e">
        <f>FIND("Inventors",A389)+LEN("Inventors")</f>
        <v>#VALUE!</v>
      </c>
      <c r="AR389" s="4" t="e">
        <f>FIND("Applicants",A389,AQ389)</f>
        <v>#VALUE!</v>
      </c>
      <c r="AS389" s="4" t="e">
        <f>FIND("Show all inventors",A389)</f>
        <v>#VALUE!</v>
      </c>
      <c r="AT389" s="4" t="str">
        <f>IFERROR(MID(A389,AS389,24),"")</f>
        <v/>
      </c>
      <c r="AU389" s="7" t="e">
        <f>CLEAN(TRIM(MID(A389,AQ389,AR389-AQ389)))</f>
        <v>#VALUE!</v>
      </c>
      <c r="BJ389" s="4">
        <f t="shared" si="96"/>
        <v>0</v>
      </c>
      <c r="BK389" s="4" t="str">
        <f t="shared" si="97"/>
        <v/>
      </c>
      <c r="BL389" s="4" t="e">
        <f t="shared" si="98"/>
        <v>#VALUE!</v>
      </c>
      <c r="BM389" s="4" t="e">
        <f t="shared" si="99"/>
        <v>#VALUE!</v>
      </c>
      <c r="BN389" s="7" t="e">
        <f t="shared" si="100"/>
        <v>#VALUE!</v>
      </c>
      <c r="BO389" s="4" t="e">
        <f t="shared" si="101"/>
        <v>#VALUE!</v>
      </c>
      <c r="BP389" s="4" t="e">
        <f t="shared" si="102"/>
        <v>#VALUE!</v>
      </c>
      <c r="BQ389" s="7" t="e">
        <f t="shared" si="103"/>
        <v>#VALUE!</v>
      </c>
    </row>
    <row r="390" spans="1:69" ht="15" customHeight="1" x14ac:dyDescent="0.3">
      <c r="A390" s="5"/>
      <c r="B390" s="5"/>
      <c r="C390" s="5"/>
      <c r="D390" s="5"/>
      <c r="F390" s="6" t="s">
        <v>17</v>
      </c>
      <c r="G390" s="4" t="e">
        <f t="shared" si="104"/>
        <v>#VALUE!</v>
      </c>
      <c r="H390" s="4" t="e">
        <f t="shared" si="105"/>
        <v>#VALUE!</v>
      </c>
      <c r="I390" s="4" t="str">
        <f t="shared" si="94"/>
        <v/>
      </c>
      <c r="J390" s="4" t="e">
        <f>CLEAN(SUBSTITUTE(MID(A390,G390,H390-G390)," ",""))</f>
        <v>#VALUE!</v>
      </c>
      <c r="K390" s="4" t="e">
        <f>FIND("Filing or 371 (c) date",A390)+LEN("Filing or 371 (c) date")</f>
        <v>#VALUE!</v>
      </c>
      <c r="L390" s="4" t="e">
        <f>FIND("Status",A390,K390)</f>
        <v>#VALUE!</v>
      </c>
      <c r="M390" s="4" t="e">
        <f>TRIM(CLEAN(MID(A390,K390,L390-K390)))</f>
        <v>#VALUE!</v>
      </c>
      <c r="N390" s="4" t="e">
        <f>FIND("Patent #",A390)+LEN("Patent #")</f>
        <v>#VALUE!</v>
      </c>
      <c r="O390" s="4" t="e">
        <f>FIND("Filing or 371 (c) date",A390)</f>
        <v>#VALUE!</v>
      </c>
      <c r="P390" s="4" t="e">
        <f>MID(A390,N390,O390-N390)</f>
        <v>#VALUE!</v>
      </c>
      <c r="Q390" s="4" t="e">
        <f t="shared" si="95"/>
        <v>#VALUE!</v>
      </c>
      <c r="R390" s="4" t="e">
        <f>CLEAN(SUBSTITUTE(MID(P390,1,FIND("open",P390)-1)," ",""))</f>
        <v>#VALUE!</v>
      </c>
      <c r="S390" s="4" t="e">
        <f>FIND("open_in_new",P390)+LEN("open_in_new")</f>
        <v>#VALUE!</v>
      </c>
      <c r="T390" s="4" t="e">
        <f>FIND("-",P390,S390)</f>
        <v>#VALUE!</v>
      </c>
      <c r="U390" s="4" t="e">
        <f>CLEAN(SUBSTITUTE(MID(P390,S390,T390-S390)," ",""))</f>
        <v>#VALUE!</v>
      </c>
      <c r="V390" s="4" t="e">
        <f>RIGHT(CLEAN(SUBSTITUTE(P390," ","")),10)</f>
        <v>#VALUE!</v>
      </c>
      <c r="W390" s="4" t="e">
        <f>FIND("Status",A390,K390)+LEN("Status")</f>
        <v>#VALUE!</v>
      </c>
      <c r="X390" s="4" t="e">
        <f>FIND("Application Data 
Documents &amp; Transactions",A390)</f>
        <v>#VALUE!</v>
      </c>
      <c r="Y390" s="4" t="e">
        <f>MID(A390,W390,(X390-11)-W390)</f>
        <v>#VALUE!</v>
      </c>
      <c r="Z390" s="4" t="e">
        <f t="shared" si="92"/>
        <v>#VALUE!</v>
      </c>
      <c r="AA390" s="4" t="e">
        <f>FIND("Earliest publication #",A390)+LEN("Earliest publication #
")</f>
        <v>#VALUE!</v>
      </c>
      <c r="AB390" s="4" t="e">
        <f>FIND("Earliest publication date",A390,AA390)</f>
        <v>#VALUE!</v>
      </c>
      <c r="AC390" s="4" t="e">
        <f>CLEAN(TRIM(MID(A390,AA390,AB390-AA390)))</f>
        <v>#VALUE!</v>
      </c>
      <c r="AD390" s="4" t="e">
        <f t="shared" si="93"/>
        <v>#VALUE!</v>
      </c>
      <c r="AE390" s="4" t="e">
        <f>FIND("Earliest publication date",A390,AA390)+LEN("Earliest publication date")</f>
        <v>#VALUE!</v>
      </c>
      <c r="AF390" s="4" t="e">
        <f>FIND("Assignee for publication",A390)</f>
        <v>#VALUE!</v>
      </c>
      <c r="AG390" s="4" t="e">
        <f>CLEAN(SUBSTITUTE(MID(A390,AE390,AF390-AE390)," ",""))</f>
        <v>#VALUE!</v>
      </c>
      <c r="AH390" s="4" t="e">
        <f>FIND("Entity status",A390)+LEN("Entity status")</f>
        <v>#VALUE!</v>
      </c>
      <c r="AI390" s="4" t="e">
        <f>FIND("Earliest publication #",A390,AH390)</f>
        <v>#VALUE!</v>
      </c>
      <c r="AJ390" s="4" t="e">
        <f>CLEAN(TRIM(MID(A390,AH390,AI390-AH390)))</f>
        <v>#VALUE!</v>
      </c>
      <c r="AK390" s="4" t="e">
        <f>FIND("Applicants",A390)+LEN("Applicants")</f>
        <v>#VALUE!</v>
      </c>
      <c r="AL390" s="4" t="e">
        <f>FIND("United States Patent and Trademark Office 
United States Patent and Trademark Office 
 Browse By Topic",A390,AK390)</f>
        <v>#VALUE!</v>
      </c>
      <c r="AM390" s="4" t="e">
        <f>TRIM(CLEAN(MID(A390,AK390,AL390-AK390)))</f>
        <v>#VALUE!</v>
      </c>
      <c r="AN390" s="4" t="e">
        <f>FIND("Assignee for publication",A390)+LEN("Assignee for publication")</f>
        <v>#VALUE!</v>
      </c>
      <c r="AO390" s="4" t="e">
        <f>FIND("Confirmation #",A390,AN390)</f>
        <v>#VALUE!</v>
      </c>
      <c r="AP390" s="4" t="e">
        <f>MID(A390,AN390,AO390-AN390)</f>
        <v>#VALUE!</v>
      </c>
      <c r="AQ390" s="4" t="e">
        <f>FIND("Inventors",A390)+LEN("Inventors")</f>
        <v>#VALUE!</v>
      </c>
      <c r="AR390" s="4" t="e">
        <f>FIND("Applicants",A390,AQ390)</f>
        <v>#VALUE!</v>
      </c>
      <c r="AS390" s="4" t="e">
        <f>FIND("Show all inventors",A390)</f>
        <v>#VALUE!</v>
      </c>
      <c r="AT390" s="4" t="str">
        <f>IFERROR(MID(A390,AS390,24),"")</f>
        <v/>
      </c>
      <c r="AU390" s="7" t="e">
        <f>CLEAN(TRIM(MID(A390,AQ390,AR390-AQ390)))</f>
        <v>#VALUE!</v>
      </c>
      <c r="BJ390" s="4">
        <f t="shared" si="96"/>
        <v>0</v>
      </c>
      <c r="BK390" s="4" t="str">
        <f t="shared" si="97"/>
        <v/>
      </c>
      <c r="BL390" s="4" t="e">
        <f t="shared" si="98"/>
        <v>#VALUE!</v>
      </c>
      <c r="BM390" s="4" t="e">
        <f t="shared" si="99"/>
        <v>#VALUE!</v>
      </c>
      <c r="BN390" s="7" t="e">
        <f t="shared" si="100"/>
        <v>#VALUE!</v>
      </c>
      <c r="BO390" s="4" t="e">
        <f t="shared" si="101"/>
        <v>#VALUE!</v>
      </c>
      <c r="BP390" s="4" t="e">
        <f t="shared" si="102"/>
        <v>#VALUE!</v>
      </c>
      <c r="BQ390" s="7" t="e">
        <f t="shared" si="103"/>
        <v>#VALUE!</v>
      </c>
    </row>
    <row r="391" spans="1:69" ht="15" customHeight="1" x14ac:dyDescent="0.3">
      <c r="A391" s="5"/>
      <c r="B391" s="5"/>
      <c r="C391" s="5"/>
      <c r="D391" s="5"/>
      <c r="F391" s="6" t="s">
        <v>17</v>
      </c>
      <c r="G391" s="4" t="e">
        <f t="shared" si="104"/>
        <v>#VALUE!</v>
      </c>
      <c r="H391" s="4" t="e">
        <f t="shared" si="105"/>
        <v>#VALUE!</v>
      </c>
      <c r="I391" s="4" t="str">
        <f t="shared" si="94"/>
        <v/>
      </c>
      <c r="J391" s="4" t="e">
        <f>CLEAN(SUBSTITUTE(MID(A391,G391,H391-G391)," ",""))</f>
        <v>#VALUE!</v>
      </c>
      <c r="K391" s="4" t="e">
        <f>FIND("Filing or 371 (c) date",A391)+LEN("Filing or 371 (c) date")</f>
        <v>#VALUE!</v>
      </c>
      <c r="L391" s="4" t="e">
        <f>FIND("Status",A391,K391)</f>
        <v>#VALUE!</v>
      </c>
      <c r="M391" s="4" t="e">
        <f>TRIM(CLEAN(MID(A391,K391,L391-K391)))</f>
        <v>#VALUE!</v>
      </c>
      <c r="N391" s="4" t="e">
        <f>FIND("Patent #",A391)+LEN("Patent #")</f>
        <v>#VALUE!</v>
      </c>
      <c r="O391" s="4" t="e">
        <f>FIND("Filing or 371 (c) date",A391)</f>
        <v>#VALUE!</v>
      </c>
      <c r="P391" s="4" t="e">
        <f>MID(A391,N391,O391-N391)</f>
        <v>#VALUE!</v>
      </c>
      <c r="Q391" s="4" t="e">
        <f t="shared" si="95"/>
        <v>#VALUE!</v>
      </c>
      <c r="R391" s="4" t="e">
        <f>CLEAN(SUBSTITUTE(MID(P391,1,FIND("open",P391)-1)," ",""))</f>
        <v>#VALUE!</v>
      </c>
      <c r="S391" s="4" t="e">
        <f>FIND("open_in_new",P391)+LEN("open_in_new")</f>
        <v>#VALUE!</v>
      </c>
      <c r="T391" s="4" t="e">
        <f>FIND("-",P391,S391)</f>
        <v>#VALUE!</v>
      </c>
      <c r="U391" s="4" t="e">
        <f>CLEAN(SUBSTITUTE(MID(P391,S391,T391-S391)," ",""))</f>
        <v>#VALUE!</v>
      </c>
      <c r="V391" s="4" t="e">
        <f>RIGHT(CLEAN(SUBSTITUTE(P391," ","")),10)</f>
        <v>#VALUE!</v>
      </c>
      <c r="W391" s="4" t="e">
        <f>FIND("Status",A391,K391)+LEN("Status")</f>
        <v>#VALUE!</v>
      </c>
      <c r="X391" s="4" t="e">
        <f>FIND("Application Data 
Documents &amp; Transactions",A391)</f>
        <v>#VALUE!</v>
      </c>
      <c r="Y391" s="4" t="e">
        <f>MID(A391,W391,(X391-11)-W391)</f>
        <v>#VALUE!</v>
      </c>
      <c r="Z391" s="4" t="e">
        <f t="shared" si="92"/>
        <v>#VALUE!</v>
      </c>
      <c r="AA391" s="4" t="e">
        <f>FIND("Earliest publication #",A391)+LEN("Earliest publication #
")</f>
        <v>#VALUE!</v>
      </c>
      <c r="AB391" s="4" t="e">
        <f>FIND("Earliest publication date",A391,AA391)</f>
        <v>#VALUE!</v>
      </c>
      <c r="AC391" s="4" t="e">
        <f>CLEAN(TRIM(MID(A391,AA391,AB391-AA391)))</f>
        <v>#VALUE!</v>
      </c>
      <c r="AD391" s="4" t="e">
        <f t="shared" si="93"/>
        <v>#VALUE!</v>
      </c>
      <c r="AE391" s="4" t="e">
        <f>FIND("Earliest publication date",A391,AA391)+LEN("Earliest publication date")</f>
        <v>#VALUE!</v>
      </c>
      <c r="AF391" s="4" t="e">
        <f>FIND("Assignee for publication",A391)</f>
        <v>#VALUE!</v>
      </c>
      <c r="AG391" s="4" t="e">
        <f>CLEAN(SUBSTITUTE(MID(A391,AE391,AF391-AE391)," ",""))</f>
        <v>#VALUE!</v>
      </c>
      <c r="AH391" s="4" t="e">
        <f>FIND("Entity status",A391)+LEN("Entity status")</f>
        <v>#VALUE!</v>
      </c>
      <c r="AI391" s="4" t="e">
        <f>FIND("Earliest publication #",A391,AH391)</f>
        <v>#VALUE!</v>
      </c>
      <c r="AJ391" s="4" t="e">
        <f>CLEAN(TRIM(MID(A391,AH391,AI391-AH391)))</f>
        <v>#VALUE!</v>
      </c>
      <c r="AK391" s="4" t="e">
        <f>FIND("Applicants",A391)+LEN("Applicants")</f>
        <v>#VALUE!</v>
      </c>
      <c r="AL391" s="4" t="e">
        <f>FIND("United States Patent and Trademark Office 
United States Patent and Trademark Office 
 Browse By Topic",A391,AK391)</f>
        <v>#VALUE!</v>
      </c>
      <c r="AM391" s="4" t="e">
        <f>TRIM(CLEAN(MID(A391,AK391,AL391-AK391)))</f>
        <v>#VALUE!</v>
      </c>
      <c r="AN391" s="4" t="e">
        <f>FIND("Assignee for publication",A391)+LEN("Assignee for publication")</f>
        <v>#VALUE!</v>
      </c>
      <c r="AO391" s="4" t="e">
        <f>FIND("Confirmation #",A391,AN391)</f>
        <v>#VALUE!</v>
      </c>
      <c r="AP391" s="4" t="e">
        <f>MID(A391,AN391,AO391-AN391)</f>
        <v>#VALUE!</v>
      </c>
      <c r="AQ391" s="4" t="e">
        <f>FIND("Inventors",A391)+LEN("Inventors")</f>
        <v>#VALUE!</v>
      </c>
      <c r="AR391" s="4" t="e">
        <f>FIND("Applicants",A391,AQ391)</f>
        <v>#VALUE!</v>
      </c>
      <c r="AS391" s="4" t="e">
        <f>FIND("Show all inventors",A391)</f>
        <v>#VALUE!</v>
      </c>
      <c r="AT391" s="4" t="str">
        <f>IFERROR(MID(A391,AS391,24),"")</f>
        <v/>
      </c>
      <c r="AU391" s="7" t="e">
        <f>CLEAN(TRIM(MID(A391,AQ391,AR391-AQ391)))</f>
        <v>#VALUE!</v>
      </c>
      <c r="BJ391" s="4">
        <f t="shared" si="96"/>
        <v>0</v>
      </c>
      <c r="BK391" s="4" t="str">
        <f t="shared" si="97"/>
        <v/>
      </c>
      <c r="BL391" s="4" t="e">
        <f t="shared" si="98"/>
        <v>#VALUE!</v>
      </c>
      <c r="BM391" s="4" t="e">
        <f t="shared" si="99"/>
        <v>#VALUE!</v>
      </c>
      <c r="BN391" s="7" t="e">
        <f t="shared" si="100"/>
        <v>#VALUE!</v>
      </c>
      <c r="BO391" s="4" t="e">
        <f t="shared" si="101"/>
        <v>#VALUE!</v>
      </c>
      <c r="BP391" s="4" t="e">
        <f t="shared" si="102"/>
        <v>#VALUE!</v>
      </c>
      <c r="BQ391" s="7" t="e">
        <f t="shared" si="103"/>
        <v>#VALUE!</v>
      </c>
    </row>
    <row r="392" spans="1:69" ht="15" customHeight="1" x14ac:dyDescent="0.3">
      <c r="A392" s="5"/>
      <c r="B392" s="5"/>
      <c r="C392" s="5"/>
      <c r="D392" s="5"/>
      <c r="F392" s="6" t="s">
        <v>17</v>
      </c>
      <c r="G392" s="4" t="e">
        <f t="shared" si="104"/>
        <v>#VALUE!</v>
      </c>
      <c r="H392" s="4" t="e">
        <f t="shared" si="105"/>
        <v>#VALUE!</v>
      </c>
      <c r="I392" s="4" t="str">
        <f t="shared" si="94"/>
        <v/>
      </c>
      <c r="J392" s="4" t="e">
        <f>CLEAN(SUBSTITUTE(MID(A392,G392,H392-G392)," ",""))</f>
        <v>#VALUE!</v>
      </c>
      <c r="K392" s="4" t="e">
        <f>FIND("Filing or 371 (c) date",A392)+LEN("Filing or 371 (c) date")</f>
        <v>#VALUE!</v>
      </c>
      <c r="L392" s="4" t="e">
        <f>FIND("Status",A392,K392)</f>
        <v>#VALUE!</v>
      </c>
      <c r="M392" s="4" t="e">
        <f>TRIM(CLEAN(MID(A392,K392,L392-K392)))</f>
        <v>#VALUE!</v>
      </c>
      <c r="N392" s="4" t="e">
        <f>FIND("Patent #",A392)+LEN("Patent #")</f>
        <v>#VALUE!</v>
      </c>
      <c r="O392" s="4" t="e">
        <f>FIND("Filing or 371 (c) date",A392)</f>
        <v>#VALUE!</v>
      </c>
      <c r="P392" s="4" t="e">
        <f>MID(A392,N392,O392-N392)</f>
        <v>#VALUE!</v>
      </c>
      <c r="Q392" s="4" t="e">
        <f t="shared" si="95"/>
        <v>#VALUE!</v>
      </c>
      <c r="R392" s="4" t="e">
        <f>CLEAN(SUBSTITUTE(MID(P392,1,FIND("open",P392)-1)," ",""))</f>
        <v>#VALUE!</v>
      </c>
      <c r="S392" s="4" t="e">
        <f>FIND("open_in_new",P392)+LEN("open_in_new")</f>
        <v>#VALUE!</v>
      </c>
      <c r="T392" s="4" t="e">
        <f>FIND("-",P392,S392)</f>
        <v>#VALUE!</v>
      </c>
      <c r="U392" s="4" t="e">
        <f>CLEAN(SUBSTITUTE(MID(P392,S392,T392-S392)," ",""))</f>
        <v>#VALUE!</v>
      </c>
      <c r="V392" s="4" t="e">
        <f>RIGHT(CLEAN(SUBSTITUTE(P392," ","")),10)</f>
        <v>#VALUE!</v>
      </c>
      <c r="W392" s="4" t="e">
        <f>FIND("Status",A392,K392)+LEN("Status")</f>
        <v>#VALUE!</v>
      </c>
      <c r="X392" s="4" t="e">
        <f>FIND("Application Data 
Documents &amp; Transactions",A392)</f>
        <v>#VALUE!</v>
      </c>
      <c r="Y392" s="4" t="e">
        <f>MID(A392,W392,(X392-11)-W392)</f>
        <v>#VALUE!</v>
      </c>
      <c r="Z392" s="4" t="e">
        <f t="shared" si="92"/>
        <v>#VALUE!</v>
      </c>
      <c r="AA392" s="4" t="e">
        <f>FIND("Earliest publication #",A392)+LEN("Earliest publication #
")</f>
        <v>#VALUE!</v>
      </c>
      <c r="AB392" s="4" t="e">
        <f>FIND("Earliest publication date",A392,AA392)</f>
        <v>#VALUE!</v>
      </c>
      <c r="AC392" s="4" t="e">
        <f>CLEAN(TRIM(MID(A392,AA392,AB392-AA392)))</f>
        <v>#VALUE!</v>
      </c>
      <c r="AD392" s="4" t="e">
        <f t="shared" si="93"/>
        <v>#VALUE!</v>
      </c>
      <c r="AE392" s="4" t="e">
        <f>FIND("Earliest publication date",A392,AA392)+LEN("Earliest publication date")</f>
        <v>#VALUE!</v>
      </c>
      <c r="AF392" s="4" t="e">
        <f>FIND("Assignee for publication",A392)</f>
        <v>#VALUE!</v>
      </c>
      <c r="AG392" s="4" t="e">
        <f>CLEAN(SUBSTITUTE(MID(A392,AE392,AF392-AE392)," ",""))</f>
        <v>#VALUE!</v>
      </c>
      <c r="AH392" s="4" t="e">
        <f>FIND("Entity status",A392)+LEN("Entity status")</f>
        <v>#VALUE!</v>
      </c>
      <c r="AI392" s="4" t="e">
        <f>FIND("Earliest publication #",A392,AH392)</f>
        <v>#VALUE!</v>
      </c>
      <c r="AJ392" s="4" t="e">
        <f>CLEAN(TRIM(MID(A392,AH392,AI392-AH392)))</f>
        <v>#VALUE!</v>
      </c>
      <c r="AK392" s="4" t="e">
        <f>FIND("Applicants",A392)+LEN("Applicants")</f>
        <v>#VALUE!</v>
      </c>
      <c r="AL392" s="4" t="e">
        <f>FIND("United States Patent and Trademark Office 
United States Patent and Trademark Office 
 Browse By Topic",A392,AK392)</f>
        <v>#VALUE!</v>
      </c>
      <c r="AM392" s="4" t="e">
        <f>TRIM(CLEAN(MID(A392,AK392,AL392-AK392)))</f>
        <v>#VALUE!</v>
      </c>
      <c r="AN392" s="4" t="e">
        <f>FIND("Assignee for publication",A392)+LEN("Assignee for publication")</f>
        <v>#VALUE!</v>
      </c>
      <c r="AO392" s="4" t="e">
        <f>FIND("Confirmation #",A392,AN392)</f>
        <v>#VALUE!</v>
      </c>
      <c r="AP392" s="4" t="e">
        <f>MID(A392,AN392,AO392-AN392)</f>
        <v>#VALUE!</v>
      </c>
      <c r="AQ392" s="4" t="e">
        <f>FIND("Inventors",A392)+LEN("Inventors")</f>
        <v>#VALUE!</v>
      </c>
      <c r="AR392" s="4" t="e">
        <f>FIND("Applicants",A392,AQ392)</f>
        <v>#VALUE!</v>
      </c>
      <c r="AS392" s="4" t="e">
        <f>FIND("Show all inventors",A392)</f>
        <v>#VALUE!</v>
      </c>
      <c r="AT392" s="4" t="str">
        <f>IFERROR(MID(A392,AS392,24),"")</f>
        <v/>
      </c>
      <c r="AU392" s="7" t="e">
        <f>CLEAN(TRIM(MID(A392,AQ392,AR392-AQ392)))</f>
        <v>#VALUE!</v>
      </c>
      <c r="BJ392" s="4">
        <f t="shared" si="96"/>
        <v>0</v>
      </c>
      <c r="BK392" s="4" t="str">
        <f t="shared" si="97"/>
        <v/>
      </c>
      <c r="BL392" s="4" t="e">
        <f t="shared" si="98"/>
        <v>#VALUE!</v>
      </c>
      <c r="BM392" s="4" t="e">
        <f t="shared" si="99"/>
        <v>#VALUE!</v>
      </c>
      <c r="BN392" s="7" t="e">
        <f t="shared" si="100"/>
        <v>#VALUE!</v>
      </c>
      <c r="BO392" s="4" t="e">
        <f t="shared" si="101"/>
        <v>#VALUE!</v>
      </c>
      <c r="BP392" s="4" t="e">
        <f t="shared" si="102"/>
        <v>#VALUE!</v>
      </c>
      <c r="BQ392" s="7" t="e">
        <f t="shared" si="103"/>
        <v>#VALUE!</v>
      </c>
    </row>
    <row r="393" spans="1:69" ht="15" customHeight="1" x14ac:dyDescent="0.3">
      <c r="A393" s="5"/>
      <c r="B393" s="5"/>
      <c r="C393" s="5"/>
      <c r="D393" s="5"/>
      <c r="F393" s="6" t="s">
        <v>17</v>
      </c>
      <c r="G393" s="4" t="e">
        <f t="shared" si="104"/>
        <v>#VALUE!</v>
      </c>
      <c r="H393" s="4" t="e">
        <f t="shared" si="105"/>
        <v>#VALUE!</v>
      </c>
      <c r="I393" s="4" t="str">
        <f t="shared" si="94"/>
        <v/>
      </c>
      <c r="J393" s="4" t="e">
        <f>CLEAN(SUBSTITUTE(MID(A393,G393,H393-G393)," ",""))</f>
        <v>#VALUE!</v>
      </c>
      <c r="K393" s="4" t="e">
        <f>FIND("Filing or 371 (c) date",A393)+LEN("Filing or 371 (c) date")</f>
        <v>#VALUE!</v>
      </c>
      <c r="L393" s="4" t="e">
        <f>FIND("Status",A393,K393)</f>
        <v>#VALUE!</v>
      </c>
      <c r="M393" s="4" t="e">
        <f>TRIM(CLEAN(MID(A393,K393,L393-K393)))</f>
        <v>#VALUE!</v>
      </c>
      <c r="N393" s="4" t="e">
        <f>FIND("Patent #",A393)+LEN("Patent #")</f>
        <v>#VALUE!</v>
      </c>
      <c r="O393" s="4" t="e">
        <f>FIND("Filing or 371 (c) date",A393)</f>
        <v>#VALUE!</v>
      </c>
      <c r="P393" s="4" t="e">
        <f>MID(A393,N393,O393-N393)</f>
        <v>#VALUE!</v>
      </c>
      <c r="Q393" s="4" t="e">
        <f t="shared" si="95"/>
        <v>#VALUE!</v>
      </c>
      <c r="R393" s="4" t="e">
        <f>CLEAN(SUBSTITUTE(MID(P393,1,FIND("open",P393)-1)," ",""))</f>
        <v>#VALUE!</v>
      </c>
      <c r="S393" s="4" t="e">
        <f>FIND("open_in_new",P393)+LEN("open_in_new")</f>
        <v>#VALUE!</v>
      </c>
      <c r="T393" s="4" t="e">
        <f>FIND("-",P393,S393)</f>
        <v>#VALUE!</v>
      </c>
      <c r="U393" s="4" t="e">
        <f>CLEAN(SUBSTITUTE(MID(P393,S393,T393-S393)," ",""))</f>
        <v>#VALUE!</v>
      </c>
      <c r="V393" s="4" t="e">
        <f>RIGHT(CLEAN(SUBSTITUTE(P393," ","")),10)</f>
        <v>#VALUE!</v>
      </c>
      <c r="W393" s="4" t="e">
        <f>FIND("Status",A393,K393)+LEN("Status")</f>
        <v>#VALUE!</v>
      </c>
      <c r="X393" s="4" t="e">
        <f>FIND("Application Data 
Documents &amp; Transactions",A393)</f>
        <v>#VALUE!</v>
      </c>
      <c r="Y393" s="4" t="e">
        <f>MID(A393,W393,(X393-11)-W393)</f>
        <v>#VALUE!</v>
      </c>
      <c r="Z393" s="4" t="e">
        <f t="shared" si="92"/>
        <v>#VALUE!</v>
      </c>
      <c r="AA393" s="4" t="e">
        <f>FIND("Earliest publication #",A393)+LEN("Earliest publication #
")</f>
        <v>#VALUE!</v>
      </c>
      <c r="AB393" s="4" t="e">
        <f>FIND("Earliest publication date",A393,AA393)</f>
        <v>#VALUE!</v>
      </c>
      <c r="AC393" s="4" t="e">
        <f>CLEAN(TRIM(MID(A393,AA393,AB393-AA393)))</f>
        <v>#VALUE!</v>
      </c>
      <c r="AD393" s="4" t="e">
        <f t="shared" si="93"/>
        <v>#VALUE!</v>
      </c>
      <c r="AE393" s="4" t="e">
        <f>FIND("Earliest publication date",A393,AA393)+LEN("Earliest publication date")</f>
        <v>#VALUE!</v>
      </c>
      <c r="AF393" s="4" t="e">
        <f>FIND("Assignee for publication",A393)</f>
        <v>#VALUE!</v>
      </c>
      <c r="AG393" s="4" t="e">
        <f>CLEAN(SUBSTITUTE(MID(A393,AE393,AF393-AE393)," ",""))</f>
        <v>#VALUE!</v>
      </c>
      <c r="AH393" s="4" t="e">
        <f>FIND("Entity status",A393)+LEN("Entity status")</f>
        <v>#VALUE!</v>
      </c>
      <c r="AI393" s="4" t="e">
        <f>FIND("Earliest publication #",A393,AH393)</f>
        <v>#VALUE!</v>
      </c>
      <c r="AJ393" s="4" t="e">
        <f>CLEAN(TRIM(MID(A393,AH393,AI393-AH393)))</f>
        <v>#VALUE!</v>
      </c>
      <c r="AK393" s="4" t="e">
        <f>FIND("Applicants",A393)+LEN("Applicants")</f>
        <v>#VALUE!</v>
      </c>
      <c r="AL393" s="4" t="e">
        <f>FIND("United States Patent and Trademark Office 
United States Patent and Trademark Office 
 Browse By Topic",A393,AK393)</f>
        <v>#VALUE!</v>
      </c>
      <c r="AM393" s="4" t="e">
        <f>TRIM(CLEAN(MID(A393,AK393,AL393-AK393)))</f>
        <v>#VALUE!</v>
      </c>
      <c r="AN393" s="4" t="e">
        <f>FIND("Assignee for publication",A393)+LEN("Assignee for publication")</f>
        <v>#VALUE!</v>
      </c>
      <c r="AO393" s="4" t="e">
        <f>FIND("Confirmation #",A393,AN393)</f>
        <v>#VALUE!</v>
      </c>
      <c r="AP393" s="4" t="e">
        <f>MID(A393,AN393,AO393-AN393)</f>
        <v>#VALUE!</v>
      </c>
      <c r="AQ393" s="4" t="e">
        <f>FIND("Inventors",A393)+LEN("Inventors")</f>
        <v>#VALUE!</v>
      </c>
      <c r="AR393" s="4" t="e">
        <f>FIND("Applicants",A393,AQ393)</f>
        <v>#VALUE!</v>
      </c>
      <c r="AS393" s="4" t="e">
        <f>FIND("Show all inventors",A393)</f>
        <v>#VALUE!</v>
      </c>
      <c r="AT393" s="4" t="str">
        <f>IFERROR(MID(A393,AS393,24),"")</f>
        <v/>
      </c>
      <c r="AU393" s="7" t="e">
        <f>CLEAN(TRIM(MID(A393,AQ393,AR393-AQ393)))</f>
        <v>#VALUE!</v>
      </c>
      <c r="BJ393" s="4">
        <f t="shared" si="96"/>
        <v>0</v>
      </c>
      <c r="BK393" s="4" t="str">
        <f t="shared" si="97"/>
        <v/>
      </c>
      <c r="BL393" s="4" t="e">
        <f t="shared" si="98"/>
        <v>#VALUE!</v>
      </c>
      <c r="BM393" s="4" t="e">
        <f t="shared" si="99"/>
        <v>#VALUE!</v>
      </c>
      <c r="BN393" s="7" t="e">
        <f t="shared" si="100"/>
        <v>#VALUE!</v>
      </c>
      <c r="BO393" s="4" t="e">
        <f t="shared" si="101"/>
        <v>#VALUE!</v>
      </c>
      <c r="BP393" s="4" t="e">
        <f t="shared" si="102"/>
        <v>#VALUE!</v>
      </c>
      <c r="BQ393" s="7" t="e">
        <f t="shared" si="103"/>
        <v>#VALUE!</v>
      </c>
    </row>
    <row r="394" spans="1:69" ht="15" customHeight="1" x14ac:dyDescent="0.3">
      <c r="A394" s="5"/>
      <c r="B394" s="5"/>
      <c r="C394" s="5"/>
      <c r="D394" s="5"/>
      <c r="F394" s="6" t="s">
        <v>17</v>
      </c>
      <c r="G394" s="4" t="e">
        <f t="shared" si="104"/>
        <v>#VALUE!</v>
      </c>
      <c r="H394" s="4" t="e">
        <f t="shared" si="105"/>
        <v>#VALUE!</v>
      </c>
      <c r="I394" s="4" t="str">
        <f t="shared" si="94"/>
        <v/>
      </c>
      <c r="J394" s="4" t="e">
        <f>CLEAN(SUBSTITUTE(MID(A394,G394,H394-G394)," ",""))</f>
        <v>#VALUE!</v>
      </c>
      <c r="K394" s="4" t="e">
        <f>FIND("Filing or 371 (c) date",A394)+LEN("Filing or 371 (c) date")</f>
        <v>#VALUE!</v>
      </c>
      <c r="L394" s="4" t="e">
        <f>FIND("Status",A394,K394)</f>
        <v>#VALUE!</v>
      </c>
      <c r="M394" s="4" t="e">
        <f>TRIM(CLEAN(MID(A394,K394,L394-K394)))</f>
        <v>#VALUE!</v>
      </c>
      <c r="N394" s="4" t="e">
        <f>FIND("Patent #",A394)+LEN("Patent #")</f>
        <v>#VALUE!</v>
      </c>
      <c r="O394" s="4" t="e">
        <f>FIND("Filing or 371 (c) date",A394)</f>
        <v>#VALUE!</v>
      </c>
      <c r="P394" s="4" t="e">
        <f>MID(A394,N394,O394-N394)</f>
        <v>#VALUE!</v>
      </c>
      <c r="Q394" s="4" t="e">
        <f t="shared" si="95"/>
        <v>#VALUE!</v>
      </c>
      <c r="R394" s="4" t="e">
        <f>CLEAN(SUBSTITUTE(MID(P394,1,FIND("open",P394)-1)," ",""))</f>
        <v>#VALUE!</v>
      </c>
      <c r="S394" s="4" t="e">
        <f>FIND("open_in_new",P394)+LEN("open_in_new")</f>
        <v>#VALUE!</v>
      </c>
      <c r="T394" s="4" t="e">
        <f>FIND("-",P394,S394)</f>
        <v>#VALUE!</v>
      </c>
      <c r="U394" s="4" t="e">
        <f>CLEAN(SUBSTITUTE(MID(P394,S394,T394-S394)," ",""))</f>
        <v>#VALUE!</v>
      </c>
      <c r="V394" s="4" t="e">
        <f>RIGHT(CLEAN(SUBSTITUTE(P394," ","")),10)</f>
        <v>#VALUE!</v>
      </c>
      <c r="W394" s="4" t="e">
        <f>FIND("Status",A394,K394)+LEN("Status")</f>
        <v>#VALUE!</v>
      </c>
      <c r="X394" s="4" t="e">
        <f>FIND("Application Data 
Documents &amp; Transactions",A394)</f>
        <v>#VALUE!</v>
      </c>
      <c r="Y394" s="4" t="e">
        <f>MID(A394,W394,(X394-11)-W394)</f>
        <v>#VALUE!</v>
      </c>
      <c r="Z394" s="4" t="e">
        <f t="shared" si="92"/>
        <v>#VALUE!</v>
      </c>
      <c r="AA394" s="4" t="e">
        <f>FIND("Earliest publication #",A394)+LEN("Earliest publication #
")</f>
        <v>#VALUE!</v>
      </c>
      <c r="AB394" s="4" t="e">
        <f>FIND("Earliest publication date",A394,AA394)</f>
        <v>#VALUE!</v>
      </c>
      <c r="AC394" s="4" t="e">
        <f>CLEAN(TRIM(MID(A394,AA394,AB394-AA394)))</f>
        <v>#VALUE!</v>
      </c>
      <c r="AD394" s="4" t="e">
        <f t="shared" si="93"/>
        <v>#VALUE!</v>
      </c>
      <c r="AE394" s="4" t="e">
        <f>FIND("Earliest publication date",A394,AA394)+LEN("Earliest publication date")</f>
        <v>#VALUE!</v>
      </c>
      <c r="AF394" s="4" t="e">
        <f>FIND("Assignee for publication",A394)</f>
        <v>#VALUE!</v>
      </c>
      <c r="AG394" s="4" t="e">
        <f>CLEAN(SUBSTITUTE(MID(A394,AE394,AF394-AE394)," ",""))</f>
        <v>#VALUE!</v>
      </c>
      <c r="AH394" s="4" t="e">
        <f>FIND("Entity status",A394)+LEN("Entity status")</f>
        <v>#VALUE!</v>
      </c>
      <c r="AI394" s="4" t="e">
        <f>FIND("Earliest publication #",A394,AH394)</f>
        <v>#VALUE!</v>
      </c>
      <c r="AJ394" s="4" t="e">
        <f>CLEAN(TRIM(MID(A394,AH394,AI394-AH394)))</f>
        <v>#VALUE!</v>
      </c>
      <c r="AK394" s="4" t="e">
        <f>FIND("Applicants",A394)+LEN("Applicants")</f>
        <v>#VALUE!</v>
      </c>
      <c r="AL394" s="4" t="e">
        <f>FIND("United States Patent and Trademark Office 
United States Patent and Trademark Office 
 Browse By Topic",A394,AK394)</f>
        <v>#VALUE!</v>
      </c>
      <c r="AM394" s="4" t="e">
        <f>TRIM(CLEAN(MID(A394,AK394,AL394-AK394)))</f>
        <v>#VALUE!</v>
      </c>
      <c r="AN394" s="4" t="e">
        <f>FIND("Assignee for publication",A394)+LEN("Assignee for publication")</f>
        <v>#VALUE!</v>
      </c>
      <c r="AO394" s="4" t="e">
        <f>FIND("Confirmation #",A394,AN394)</f>
        <v>#VALUE!</v>
      </c>
      <c r="AP394" s="4" t="e">
        <f>MID(A394,AN394,AO394-AN394)</f>
        <v>#VALUE!</v>
      </c>
      <c r="AQ394" s="4" t="e">
        <f>FIND("Inventors",A394)+LEN("Inventors")</f>
        <v>#VALUE!</v>
      </c>
      <c r="AR394" s="4" t="e">
        <f>FIND("Applicants",A394,AQ394)</f>
        <v>#VALUE!</v>
      </c>
      <c r="AS394" s="4" t="e">
        <f>FIND("Show all inventors",A394)</f>
        <v>#VALUE!</v>
      </c>
      <c r="AT394" s="4" t="str">
        <f>IFERROR(MID(A394,AS394,24),"")</f>
        <v/>
      </c>
      <c r="AU394" s="7" t="e">
        <f>CLEAN(TRIM(MID(A394,AQ394,AR394-AQ394)))</f>
        <v>#VALUE!</v>
      </c>
      <c r="BJ394" s="4">
        <f t="shared" si="96"/>
        <v>0</v>
      </c>
      <c r="BK394" s="4" t="str">
        <f t="shared" si="97"/>
        <v/>
      </c>
      <c r="BL394" s="4" t="e">
        <f t="shared" si="98"/>
        <v>#VALUE!</v>
      </c>
      <c r="BM394" s="4" t="e">
        <f t="shared" si="99"/>
        <v>#VALUE!</v>
      </c>
      <c r="BN394" s="7" t="e">
        <f t="shared" si="100"/>
        <v>#VALUE!</v>
      </c>
      <c r="BO394" s="4" t="e">
        <f t="shared" si="101"/>
        <v>#VALUE!</v>
      </c>
      <c r="BP394" s="4" t="e">
        <f t="shared" si="102"/>
        <v>#VALUE!</v>
      </c>
      <c r="BQ394" s="7" t="e">
        <f t="shared" si="103"/>
        <v>#VALUE!</v>
      </c>
    </row>
    <row r="395" spans="1:69" ht="15" customHeight="1" x14ac:dyDescent="0.3">
      <c r="A395" s="5"/>
      <c r="B395" s="5"/>
      <c r="C395" s="5"/>
      <c r="D395" s="5"/>
      <c r="F395" s="6" t="s">
        <v>17</v>
      </c>
      <c r="G395" s="4" t="e">
        <f t="shared" si="104"/>
        <v>#VALUE!</v>
      </c>
      <c r="H395" s="4" t="e">
        <f t="shared" si="105"/>
        <v>#VALUE!</v>
      </c>
      <c r="I395" s="4" t="str">
        <f t="shared" si="94"/>
        <v/>
      </c>
      <c r="J395" s="4" t="e">
        <f>CLEAN(SUBSTITUTE(MID(A395,G395,H395-G395)," ",""))</f>
        <v>#VALUE!</v>
      </c>
      <c r="K395" s="4" t="e">
        <f>FIND("Filing or 371 (c) date",A395)+LEN("Filing or 371 (c) date")</f>
        <v>#VALUE!</v>
      </c>
      <c r="L395" s="4" t="e">
        <f>FIND("Status",A395,K395)</f>
        <v>#VALUE!</v>
      </c>
      <c r="M395" s="4" t="e">
        <f>TRIM(CLEAN(MID(A395,K395,L395-K395)))</f>
        <v>#VALUE!</v>
      </c>
      <c r="N395" s="4" t="e">
        <f>FIND("Patent #",A395)+LEN("Patent #")</f>
        <v>#VALUE!</v>
      </c>
      <c r="O395" s="4" t="e">
        <f>FIND("Filing or 371 (c) date",A395)</f>
        <v>#VALUE!</v>
      </c>
      <c r="P395" s="4" t="e">
        <f>MID(A395,N395,O395-N395)</f>
        <v>#VALUE!</v>
      </c>
      <c r="Q395" s="4" t="e">
        <f t="shared" si="95"/>
        <v>#VALUE!</v>
      </c>
      <c r="R395" s="4" t="e">
        <f>CLEAN(SUBSTITUTE(MID(P395,1,FIND("open",P395)-1)," ",""))</f>
        <v>#VALUE!</v>
      </c>
      <c r="S395" s="4" t="e">
        <f>FIND("open_in_new",P395)+LEN("open_in_new")</f>
        <v>#VALUE!</v>
      </c>
      <c r="T395" s="4" t="e">
        <f>FIND("-",P395,S395)</f>
        <v>#VALUE!</v>
      </c>
      <c r="U395" s="4" t="e">
        <f>CLEAN(SUBSTITUTE(MID(P395,S395,T395-S395)," ",""))</f>
        <v>#VALUE!</v>
      </c>
      <c r="V395" s="4" t="e">
        <f>RIGHT(CLEAN(SUBSTITUTE(P395," ","")),10)</f>
        <v>#VALUE!</v>
      </c>
      <c r="W395" s="4" t="e">
        <f>FIND("Status",A395,K395)+LEN("Status")</f>
        <v>#VALUE!</v>
      </c>
      <c r="X395" s="4" t="e">
        <f>FIND("Application Data 
Documents &amp; Transactions",A395)</f>
        <v>#VALUE!</v>
      </c>
      <c r="Y395" s="4" t="e">
        <f>MID(A395,W395,(X395-11)-W395)</f>
        <v>#VALUE!</v>
      </c>
      <c r="Z395" s="4" t="e">
        <f t="shared" si="92"/>
        <v>#VALUE!</v>
      </c>
      <c r="AA395" s="4" t="e">
        <f>FIND("Earliest publication #",A395)+LEN("Earliest publication #
")</f>
        <v>#VALUE!</v>
      </c>
      <c r="AB395" s="4" t="e">
        <f>FIND("Earliest publication date",A395,AA395)</f>
        <v>#VALUE!</v>
      </c>
      <c r="AC395" s="4" t="e">
        <f>CLEAN(TRIM(MID(A395,AA395,AB395-AA395)))</f>
        <v>#VALUE!</v>
      </c>
      <c r="AD395" s="4" t="e">
        <f t="shared" si="93"/>
        <v>#VALUE!</v>
      </c>
      <c r="AE395" s="4" t="e">
        <f>FIND("Earliest publication date",A395,AA395)+LEN("Earliest publication date")</f>
        <v>#VALUE!</v>
      </c>
      <c r="AF395" s="4" t="e">
        <f>FIND("Assignee for publication",A395)</f>
        <v>#VALUE!</v>
      </c>
      <c r="AG395" s="4" t="e">
        <f>CLEAN(SUBSTITUTE(MID(A395,AE395,AF395-AE395)," ",""))</f>
        <v>#VALUE!</v>
      </c>
      <c r="AH395" s="4" t="e">
        <f>FIND("Entity status",A395)+LEN("Entity status")</f>
        <v>#VALUE!</v>
      </c>
      <c r="AI395" s="4" t="e">
        <f>FIND("Earliest publication #",A395,AH395)</f>
        <v>#VALUE!</v>
      </c>
      <c r="AJ395" s="4" t="e">
        <f>CLEAN(TRIM(MID(A395,AH395,AI395-AH395)))</f>
        <v>#VALUE!</v>
      </c>
      <c r="AK395" s="4" t="e">
        <f>FIND("Applicants",A395)+LEN("Applicants")</f>
        <v>#VALUE!</v>
      </c>
      <c r="AL395" s="4" t="e">
        <f>FIND("United States Patent and Trademark Office 
United States Patent and Trademark Office 
 Browse By Topic",A395,AK395)</f>
        <v>#VALUE!</v>
      </c>
      <c r="AM395" s="4" t="e">
        <f>TRIM(CLEAN(MID(A395,AK395,AL395-AK395)))</f>
        <v>#VALUE!</v>
      </c>
      <c r="AN395" s="4" t="e">
        <f>FIND("Assignee for publication",A395)+LEN("Assignee for publication")</f>
        <v>#VALUE!</v>
      </c>
      <c r="AO395" s="4" t="e">
        <f>FIND("Confirmation #",A395,AN395)</f>
        <v>#VALUE!</v>
      </c>
      <c r="AP395" s="4" t="e">
        <f>MID(A395,AN395,AO395-AN395)</f>
        <v>#VALUE!</v>
      </c>
      <c r="AQ395" s="4" t="e">
        <f>FIND("Inventors",A395)+LEN("Inventors")</f>
        <v>#VALUE!</v>
      </c>
      <c r="AR395" s="4" t="e">
        <f>FIND("Applicants",A395,AQ395)</f>
        <v>#VALUE!</v>
      </c>
      <c r="AS395" s="4" t="e">
        <f>FIND("Show all inventors",A395)</f>
        <v>#VALUE!</v>
      </c>
      <c r="AT395" s="4" t="str">
        <f>IFERROR(MID(A395,AS395,24),"")</f>
        <v/>
      </c>
      <c r="AU395" s="7" t="e">
        <f>CLEAN(TRIM(MID(A395,AQ395,AR395-AQ395)))</f>
        <v>#VALUE!</v>
      </c>
      <c r="BJ395" s="4">
        <f t="shared" si="96"/>
        <v>0</v>
      </c>
      <c r="BK395" s="4" t="str">
        <f t="shared" si="97"/>
        <v/>
      </c>
      <c r="BL395" s="4" t="e">
        <f t="shared" si="98"/>
        <v>#VALUE!</v>
      </c>
      <c r="BM395" s="4" t="e">
        <f t="shared" si="99"/>
        <v>#VALUE!</v>
      </c>
      <c r="BN395" s="7" t="e">
        <f t="shared" si="100"/>
        <v>#VALUE!</v>
      </c>
      <c r="BO395" s="4" t="e">
        <f t="shared" si="101"/>
        <v>#VALUE!</v>
      </c>
      <c r="BP395" s="4" t="e">
        <f t="shared" si="102"/>
        <v>#VALUE!</v>
      </c>
      <c r="BQ395" s="7" t="e">
        <f t="shared" si="103"/>
        <v>#VALUE!</v>
      </c>
    </row>
    <row r="396" spans="1:69" ht="15" customHeight="1" x14ac:dyDescent="0.3">
      <c r="A396" s="5"/>
      <c r="B396" s="5"/>
      <c r="C396" s="5"/>
      <c r="D396" s="5"/>
      <c r="F396" s="6" t="s">
        <v>17</v>
      </c>
      <c r="G396" s="4" t="e">
        <f t="shared" si="104"/>
        <v>#VALUE!</v>
      </c>
      <c r="H396" s="4" t="e">
        <f t="shared" si="105"/>
        <v>#VALUE!</v>
      </c>
      <c r="I396" s="4" t="str">
        <f t="shared" si="94"/>
        <v/>
      </c>
      <c r="J396" s="4" t="e">
        <f>CLEAN(SUBSTITUTE(MID(A396,G396,H396-G396)," ",""))</f>
        <v>#VALUE!</v>
      </c>
      <c r="K396" s="4" t="e">
        <f>FIND("Filing or 371 (c) date",A396)+LEN("Filing or 371 (c) date")</f>
        <v>#VALUE!</v>
      </c>
      <c r="L396" s="4" t="e">
        <f>FIND("Status",A396,K396)</f>
        <v>#VALUE!</v>
      </c>
      <c r="M396" s="4" t="e">
        <f>TRIM(CLEAN(MID(A396,K396,L396-K396)))</f>
        <v>#VALUE!</v>
      </c>
      <c r="N396" s="4" t="e">
        <f>FIND("Patent #",A396)+LEN("Patent #")</f>
        <v>#VALUE!</v>
      </c>
      <c r="O396" s="4" t="e">
        <f>FIND("Filing or 371 (c) date",A396)</f>
        <v>#VALUE!</v>
      </c>
      <c r="P396" s="4" t="e">
        <f>MID(A396,N396,O396-N396)</f>
        <v>#VALUE!</v>
      </c>
      <c r="Q396" s="4" t="e">
        <f t="shared" si="95"/>
        <v>#VALUE!</v>
      </c>
      <c r="R396" s="4" t="e">
        <f>CLEAN(SUBSTITUTE(MID(P396,1,FIND("open",P396)-1)," ",""))</f>
        <v>#VALUE!</v>
      </c>
      <c r="S396" s="4" t="e">
        <f>FIND("open_in_new",P396)+LEN("open_in_new")</f>
        <v>#VALUE!</v>
      </c>
      <c r="T396" s="4" t="e">
        <f>FIND("-",P396,S396)</f>
        <v>#VALUE!</v>
      </c>
      <c r="U396" s="4" t="e">
        <f>CLEAN(SUBSTITUTE(MID(P396,S396,T396-S396)," ",""))</f>
        <v>#VALUE!</v>
      </c>
      <c r="V396" s="4" t="e">
        <f>RIGHT(CLEAN(SUBSTITUTE(P396," ","")),10)</f>
        <v>#VALUE!</v>
      </c>
      <c r="W396" s="4" t="e">
        <f>FIND("Status",A396,K396)+LEN("Status")</f>
        <v>#VALUE!</v>
      </c>
      <c r="X396" s="4" t="e">
        <f>FIND("Application Data 
Documents &amp; Transactions",A396)</f>
        <v>#VALUE!</v>
      </c>
      <c r="Y396" s="4" t="e">
        <f>MID(A396,W396,(X396-11)-W396)</f>
        <v>#VALUE!</v>
      </c>
      <c r="Z396" s="4" t="e">
        <f t="shared" si="92"/>
        <v>#VALUE!</v>
      </c>
      <c r="AA396" s="4" t="e">
        <f>FIND("Earliest publication #",A396)+LEN("Earliest publication #
")</f>
        <v>#VALUE!</v>
      </c>
      <c r="AB396" s="4" t="e">
        <f>FIND("Earliest publication date",A396,AA396)</f>
        <v>#VALUE!</v>
      </c>
      <c r="AC396" s="4" t="e">
        <f>CLEAN(TRIM(MID(A396,AA396,AB396-AA396)))</f>
        <v>#VALUE!</v>
      </c>
      <c r="AD396" s="4" t="e">
        <f t="shared" si="93"/>
        <v>#VALUE!</v>
      </c>
      <c r="AE396" s="4" t="e">
        <f>FIND("Earliest publication date",A396,AA396)+LEN("Earliest publication date")</f>
        <v>#VALUE!</v>
      </c>
      <c r="AF396" s="4" t="e">
        <f>FIND("Assignee for publication",A396)</f>
        <v>#VALUE!</v>
      </c>
      <c r="AG396" s="4" t="e">
        <f>CLEAN(SUBSTITUTE(MID(A396,AE396,AF396-AE396)," ",""))</f>
        <v>#VALUE!</v>
      </c>
      <c r="AH396" s="4" t="e">
        <f>FIND("Entity status",A396)+LEN("Entity status")</f>
        <v>#VALUE!</v>
      </c>
      <c r="AI396" s="4" t="e">
        <f>FIND("Earliest publication #",A396,AH396)</f>
        <v>#VALUE!</v>
      </c>
      <c r="AJ396" s="4" t="e">
        <f>CLEAN(TRIM(MID(A396,AH396,AI396-AH396)))</f>
        <v>#VALUE!</v>
      </c>
      <c r="AK396" s="4" t="e">
        <f>FIND("Applicants",A396)+LEN("Applicants")</f>
        <v>#VALUE!</v>
      </c>
      <c r="AL396" s="4" t="e">
        <f>FIND("United States Patent and Trademark Office 
United States Patent and Trademark Office 
 Browse By Topic",A396,AK396)</f>
        <v>#VALUE!</v>
      </c>
      <c r="AM396" s="4" t="e">
        <f>TRIM(CLEAN(MID(A396,AK396,AL396-AK396)))</f>
        <v>#VALUE!</v>
      </c>
      <c r="AN396" s="4" t="e">
        <f>FIND("Assignee for publication",A396)+LEN("Assignee for publication")</f>
        <v>#VALUE!</v>
      </c>
      <c r="AO396" s="4" t="e">
        <f>FIND("Confirmation #",A396,AN396)</f>
        <v>#VALUE!</v>
      </c>
      <c r="AP396" s="4" t="e">
        <f>MID(A396,AN396,AO396-AN396)</f>
        <v>#VALUE!</v>
      </c>
      <c r="AQ396" s="4" t="e">
        <f>FIND("Inventors",A396)+LEN("Inventors")</f>
        <v>#VALUE!</v>
      </c>
      <c r="AR396" s="4" t="e">
        <f>FIND("Applicants",A396,AQ396)</f>
        <v>#VALUE!</v>
      </c>
      <c r="AS396" s="4" t="e">
        <f>FIND("Show all inventors",A396)</f>
        <v>#VALUE!</v>
      </c>
      <c r="AT396" s="4" t="str">
        <f>IFERROR(MID(A396,AS396,24),"")</f>
        <v/>
      </c>
      <c r="AU396" s="7" t="e">
        <f>CLEAN(TRIM(MID(A396,AQ396,AR396-AQ396)))</f>
        <v>#VALUE!</v>
      </c>
      <c r="BJ396" s="4">
        <f t="shared" si="96"/>
        <v>0</v>
      </c>
      <c r="BK396" s="4" t="str">
        <f t="shared" si="97"/>
        <v/>
      </c>
      <c r="BL396" s="4" t="e">
        <f t="shared" si="98"/>
        <v>#VALUE!</v>
      </c>
      <c r="BM396" s="4" t="e">
        <f t="shared" si="99"/>
        <v>#VALUE!</v>
      </c>
      <c r="BN396" s="7" t="e">
        <f t="shared" si="100"/>
        <v>#VALUE!</v>
      </c>
      <c r="BO396" s="4" t="e">
        <f t="shared" si="101"/>
        <v>#VALUE!</v>
      </c>
      <c r="BP396" s="4" t="e">
        <f t="shared" si="102"/>
        <v>#VALUE!</v>
      </c>
      <c r="BQ396" s="7" t="e">
        <f t="shared" si="103"/>
        <v>#VALUE!</v>
      </c>
    </row>
    <row r="397" spans="1:69" ht="15" customHeight="1" x14ac:dyDescent="0.3">
      <c r="A397" s="5"/>
      <c r="B397" s="5"/>
      <c r="C397" s="5"/>
      <c r="D397" s="5"/>
      <c r="F397" s="6" t="s">
        <v>17</v>
      </c>
      <c r="G397" s="4" t="e">
        <f t="shared" si="104"/>
        <v>#VALUE!</v>
      </c>
      <c r="H397" s="4" t="e">
        <f t="shared" si="105"/>
        <v>#VALUE!</v>
      </c>
      <c r="I397" s="4" t="str">
        <f t="shared" si="94"/>
        <v/>
      </c>
      <c r="J397" s="4" t="e">
        <f>CLEAN(SUBSTITUTE(MID(A397,G397,H397-G397)," ",""))</f>
        <v>#VALUE!</v>
      </c>
      <c r="K397" s="4" t="e">
        <f>FIND("Filing or 371 (c) date",A397)+LEN("Filing or 371 (c) date")</f>
        <v>#VALUE!</v>
      </c>
      <c r="L397" s="4" t="e">
        <f>FIND("Status",A397,K397)</f>
        <v>#VALUE!</v>
      </c>
      <c r="M397" s="4" t="e">
        <f>TRIM(CLEAN(MID(A397,K397,L397-K397)))</f>
        <v>#VALUE!</v>
      </c>
      <c r="N397" s="4" t="e">
        <f>FIND("Patent #",A397)+LEN("Patent #")</f>
        <v>#VALUE!</v>
      </c>
      <c r="O397" s="4" t="e">
        <f>FIND("Filing or 371 (c) date",A397)</f>
        <v>#VALUE!</v>
      </c>
      <c r="P397" s="4" t="e">
        <f>MID(A397,N397,O397-N397)</f>
        <v>#VALUE!</v>
      </c>
      <c r="Q397" s="4" t="e">
        <f t="shared" si="95"/>
        <v>#VALUE!</v>
      </c>
      <c r="R397" s="4" t="e">
        <f>CLEAN(SUBSTITUTE(MID(P397,1,FIND("open",P397)-1)," ",""))</f>
        <v>#VALUE!</v>
      </c>
      <c r="S397" s="4" t="e">
        <f>FIND("open_in_new",P397)+LEN("open_in_new")</f>
        <v>#VALUE!</v>
      </c>
      <c r="T397" s="4" t="e">
        <f>FIND("-",P397,S397)</f>
        <v>#VALUE!</v>
      </c>
      <c r="U397" s="4" t="e">
        <f>CLEAN(SUBSTITUTE(MID(P397,S397,T397-S397)," ",""))</f>
        <v>#VALUE!</v>
      </c>
      <c r="V397" s="4" t="e">
        <f>RIGHT(CLEAN(SUBSTITUTE(P397," ","")),10)</f>
        <v>#VALUE!</v>
      </c>
      <c r="W397" s="4" t="e">
        <f>FIND("Status",A397,K397)+LEN("Status")</f>
        <v>#VALUE!</v>
      </c>
      <c r="X397" s="4" t="e">
        <f>FIND("Application Data 
Documents &amp; Transactions",A397)</f>
        <v>#VALUE!</v>
      </c>
      <c r="Y397" s="4" t="e">
        <f>MID(A397,W397,(X397-11)-W397)</f>
        <v>#VALUE!</v>
      </c>
      <c r="Z397" s="4" t="e">
        <f t="shared" si="92"/>
        <v>#VALUE!</v>
      </c>
      <c r="AA397" s="4" t="e">
        <f>FIND("Earliest publication #",A397)+LEN("Earliest publication #
")</f>
        <v>#VALUE!</v>
      </c>
      <c r="AB397" s="4" t="e">
        <f>FIND("Earliest publication date",A397,AA397)</f>
        <v>#VALUE!</v>
      </c>
      <c r="AC397" s="4" t="e">
        <f>CLEAN(TRIM(MID(A397,AA397,AB397-AA397)))</f>
        <v>#VALUE!</v>
      </c>
      <c r="AD397" s="4" t="e">
        <f t="shared" si="93"/>
        <v>#VALUE!</v>
      </c>
      <c r="AE397" s="4" t="e">
        <f>FIND("Earliest publication date",A397,AA397)+LEN("Earliest publication date")</f>
        <v>#VALUE!</v>
      </c>
      <c r="AF397" s="4" t="e">
        <f>FIND("Assignee for publication",A397)</f>
        <v>#VALUE!</v>
      </c>
      <c r="AG397" s="4" t="e">
        <f>CLEAN(SUBSTITUTE(MID(A397,AE397,AF397-AE397)," ",""))</f>
        <v>#VALUE!</v>
      </c>
      <c r="AH397" s="4" t="e">
        <f>FIND("Entity status",A397)+LEN("Entity status")</f>
        <v>#VALUE!</v>
      </c>
      <c r="AI397" s="4" t="e">
        <f>FIND("Earliest publication #",A397,AH397)</f>
        <v>#VALUE!</v>
      </c>
      <c r="AJ397" s="4" t="e">
        <f>CLEAN(TRIM(MID(A397,AH397,AI397-AH397)))</f>
        <v>#VALUE!</v>
      </c>
      <c r="AK397" s="4" t="e">
        <f>FIND("Applicants",A397)+LEN("Applicants")</f>
        <v>#VALUE!</v>
      </c>
      <c r="AL397" s="4" t="e">
        <f>FIND("United States Patent and Trademark Office 
United States Patent and Trademark Office 
 Browse By Topic",A397,AK397)</f>
        <v>#VALUE!</v>
      </c>
      <c r="AM397" s="4" t="e">
        <f>TRIM(CLEAN(MID(A397,AK397,AL397-AK397)))</f>
        <v>#VALUE!</v>
      </c>
      <c r="AN397" s="4" t="e">
        <f>FIND("Assignee for publication",A397)+LEN("Assignee for publication")</f>
        <v>#VALUE!</v>
      </c>
      <c r="AO397" s="4" t="e">
        <f>FIND("Confirmation #",A397,AN397)</f>
        <v>#VALUE!</v>
      </c>
      <c r="AP397" s="4" t="e">
        <f>MID(A397,AN397,AO397-AN397)</f>
        <v>#VALUE!</v>
      </c>
      <c r="AQ397" s="4" t="e">
        <f>FIND("Inventors",A397)+LEN("Inventors")</f>
        <v>#VALUE!</v>
      </c>
      <c r="AR397" s="4" t="e">
        <f>FIND("Applicants",A397,AQ397)</f>
        <v>#VALUE!</v>
      </c>
      <c r="AS397" s="4" t="e">
        <f>FIND("Show all inventors",A397)</f>
        <v>#VALUE!</v>
      </c>
      <c r="AT397" s="4" t="str">
        <f>IFERROR(MID(A397,AS397,24),"")</f>
        <v/>
      </c>
      <c r="AU397" s="7" t="e">
        <f>CLEAN(TRIM(MID(A397,AQ397,AR397-AQ397)))</f>
        <v>#VALUE!</v>
      </c>
      <c r="BJ397" s="4">
        <f t="shared" si="96"/>
        <v>0</v>
      </c>
      <c r="BK397" s="4" t="str">
        <f t="shared" si="97"/>
        <v/>
      </c>
      <c r="BL397" s="4" t="e">
        <f t="shared" si="98"/>
        <v>#VALUE!</v>
      </c>
      <c r="BM397" s="4" t="e">
        <f t="shared" si="99"/>
        <v>#VALUE!</v>
      </c>
      <c r="BN397" s="7" t="e">
        <f t="shared" si="100"/>
        <v>#VALUE!</v>
      </c>
      <c r="BO397" s="4" t="e">
        <f t="shared" si="101"/>
        <v>#VALUE!</v>
      </c>
      <c r="BP397" s="4" t="e">
        <f t="shared" si="102"/>
        <v>#VALUE!</v>
      </c>
      <c r="BQ397" s="7" t="e">
        <f t="shared" si="103"/>
        <v>#VALUE!</v>
      </c>
    </row>
    <row r="398" spans="1:69" ht="15" customHeight="1" x14ac:dyDescent="0.3">
      <c r="A398" s="5"/>
      <c r="B398" s="5"/>
      <c r="C398" s="5"/>
      <c r="D398" s="5"/>
      <c r="F398" s="6" t="s">
        <v>17</v>
      </c>
      <c r="G398" s="4" t="e">
        <f t="shared" si="104"/>
        <v>#VALUE!</v>
      </c>
      <c r="H398" s="4" t="e">
        <f t="shared" si="105"/>
        <v>#VALUE!</v>
      </c>
      <c r="I398" s="4" t="str">
        <f t="shared" si="94"/>
        <v/>
      </c>
      <c r="J398" s="4" t="e">
        <f>CLEAN(SUBSTITUTE(MID(A398,G398,H398-G398)," ",""))</f>
        <v>#VALUE!</v>
      </c>
      <c r="K398" s="4" t="e">
        <f>FIND("Filing or 371 (c) date",A398)+LEN("Filing or 371 (c) date")</f>
        <v>#VALUE!</v>
      </c>
      <c r="L398" s="4" t="e">
        <f>FIND("Status",A398,K398)</f>
        <v>#VALUE!</v>
      </c>
      <c r="M398" s="4" t="e">
        <f>TRIM(CLEAN(MID(A398,K398,L398-K398)))</f>
        <v>#VALUE!</v>
      </c>
      <c r="N398" s="4" t="e">
        <f>FIND("Patent #",A398)+LEN("Patent #")</f>
        <v>#VALUE!</v>
      </c>
      <c r="O398" s="4" t="e">
        <f>FIND("Filing or 371 (c) date",A398)</f>
        <v>#VALUE!</v>
      </c>
      <c r="P398" s="4" t="e">
        <f>MID(A398,N398,O398-N398)</f>
        <v>#VALUE!</v>
      </c>
      <c r="Q398" s="4" t="e">
        <f t="shared" si="95"/>
        <v>#VALUE!</v>
      </c>
      <c r="R398" s="4" t="e">
        <f>CLEAN(SUBSTITUTE(MID(P398,1,FIND("open",P398)-1)," ",""))</f>
        <v>#VALUE!</v>
      </c>
      <c r="S398" s="4" t="e">
        <f>FIND("open_in_new",P398)+LEN("open_in_new")</f>
        <v>#VALUE!</v>
      </c>
      <c r="T398" s="4" t="e">
        <f>FIND("-",P398,S398)</f>
        <v>#VALUE!</v>
      </c>
      <c r="U398" s="4" t="e">
        <f>CLEAN(SUBSTITUTE(MID(P398,S398,T398-S398)," ",""))</f>
        <v>#VALUE!</v>
      </c>
      <c r="V398" s="4" t="e">
        <f>RIGHT(CLEAN(SUBSTITUTE(P398," ","")),10)</f>
        <v>#VALUE!</v>
      </c>
      <c r="W398" s="4" t="e">
        <f>FIND("Status",A398,K398)+LEN("Status")</f>
        <v>#VALUE!</v>
      </c>
      <c r="X398" s="4" t="e">
        <f>FIND("Application Data 
Documents &amp; Transactions",A398)</f>
        <v>#VALUE!</v>
      </c>
      <c r="Y398" s="4" t="e">
        <f>MID(A398,W398,(X398-11)-W398)</f>
        <v>#VALUE!</v>
      </c>
      <c r="Z398" s="4" t="e">
        <f t="shared" si="92"/>
        <v>#VALUE!</v>
      </c>
      <c r="AA398" s="4" t="e">
        <f>FIND("Earliest publication #",A398)+LEN("Earliest publication #
")</f>
        <v>#VALUE!</v>
      </c>
      <c r="AB398" s="4" t="e">
        <f>FIND("Earliest publication date",A398,AA398)</f>
        <v>#VALUE!</v>
      </c>
      <c r="AC398" s="4" t="e">
        <f>CLEAN(TRIM(MID(A398,AA398,AB398-AA398)))</f>
        <v>#VALUE!</v>
      </c>
      <c r="AD398" s="4" t="e">
        <f t="shared" si="93"/>
        <v>#VALUE!</v>
      </c>
      <c r="AE398" s="4" t="e">
        <f>FIND("Earliest publication date",A398,AA398)+LEN("Earliest publication date")</f>
        <v>#VALUE!</v>
      </c>
      <c r="AF398" s="4" t="e">
        <f>FIND("Assignee for publication",A398)</f>
        <v>#VALUE!</v>
      </c>
      <c r="AG398" s="4" t="e">
        <f>CLEAN(SUBSTITUTE(MID(A398,AE398,AF398-AE398)," ",""))</f>
        <v>#VALUE!</v>
      </c>
      <c r="AH398" s="4" t="e">
        <f>FIND("Entity status",A398)+LEN("Entity status")</f>
        <v>#VALUE!</v>
      </c>
      <c r="AI398" s="4" t="e">
        <f>FIND("Earliest publication #",A398,AH398)</f>
        <v>#VALUE!</v>
      </c>
      <c r="AJ398" s="4" t="e">
        <f>CLEAN(TRIM(MID(A398,AH398,AI398-AH398)))</f>
        <v>#VALUE!</v>
      </c>
      <c r="AK398" s="4" t="e">
        <f>FIND("Applicants",A398)+LEN("Applicants")</f>
        <v>#VALUE!</v>
      </c>
      <c r="AL398" s="4" t="e">
        <f>FIND("United States Patent and Trademark Office 
United States Patent and Trademark Office 
 Browse By Topic",A398,AK398)</f>
        <v>#VALUE!</v>
      </c>
      <c r="AM398" s="4" t="e">
        <f>TRIM(CLEAN(MID(A398,AK398,AL398-AK398)))</f>
        <v>#VALUE!</v>
      </c>
      <c r="AN398" s="4" t="e">
        <f>FIND("Assignee for publication",A398)+LEN("Assignee for publication")</f>
        <v>#VALUE!</v>
      </c>
      <c r="AO398" s="4" t="e">
        <f>FIND("Confirmation #",A398,AN398)</f>
        <v>#VALUE!</v>
      </c>
      <c r="AP398" s="4" t="e">
        <f>MID(A398,AN398,AO398-AN398)</f>
        <v>#VALUE!</v>
      </c>
      <c r="AQ398" s="4" t="e">
        <f>FIND("Inventors",A398)+LEN("Inventors")</f>
        <v>#VALUE!</v>
      </c>
      <c r="AR398" s="4" t="e">
        <f>FIND("Applicants",A398,AQ398)</f>
        <v>#VALUE!</v>
      </c>
      <c r="AS398" s="4" t="e">
        <f>FIND("Show all inventors",A398)</f>
        <v>#VALUE!</v>
      </c>
      <c r="AT398" s="4" t="str">
        <f>IFERROR(MID(A398,AS398,24),"")</f>
        <v/>
      </c>
      <c r="AU398" s="7" t="e">
        <f>CLEAN(TRIM(MID(A398,AQ398,AR398-AQ398)))</f>
        <v>#VALUE!</v>
      </c>
      <c r="BJ398" s="4">
        <f t="shared" si="96"/>
        <v>0</v>
      </c>
      <c r="BK398" s="4" t="str">
        <f t="shared" si="97"/>
        <v/>
      </c>
      <c r="BL398" s="4" t="e">
        <f t="shared" si="98"/>
        <v>#VALUE!</v>
      </c>
      <c r="BM398" s="4" t="e">
        <f t="shared" si="99"/>
        <v>#VALUE!</v>
      </c>
      <c r="BN398" s="7" t="e">
        <f t="shared" si="100"/>
        <v>#VALUE!</v>
      </c>
      <c r="BO398" s="4" t="e">
        <f t="shared" si="101"/>
        <v>#VALUE!</v>
      </c>
      <c r="BP398" s="4" t="e">
        <f t="shared" si="102"/>
        <v>#VALUE!</v>
      </c>
      <c r="BQ398" s="7" t="e">
        <f t="shared" si="103"/>
        <v>#VALUE!</v>
      </c>
    </row>
    <row r="399" spans="1:69" ht="15" customHeight="1" x14ac:dyDescent="0.3">
      <c r="A399" s="5"/>
      <c r="B399" s="5"/>
      <c r="C399" s="5"/>
      <c r="D399" s="5"/>
      <c r="F399" s="6" t="s">
        <v>17</v>
      </c>
      <c r="G399" s="4" t="e">
        <f t="shared" si="104"/>
        <v>#VALUE!</v>
      </c>
      <c r="H399" s="4" t="e">
        <f t="shared" si="105"/>
        <v>#VALUE!</v>
      </c>
      <c r="I399" s="4" t="str">
        <f t="shared" si="94"/>
        <v/>
      </c>
      <c r="J399" s="4" t="e">
        <f>CLEAN(SUBSTITUTE(MID(A399,G399,H399-G399)," ",""))</f>
        <v>#VALUE!</v>
      </c>
      <c r="K399" s="4" t="e">
        <f>FIND("Filing or 371 (c) date",A399)+LEN("Filing or 371 (c) date")</f>
        <v>#VALUE!</v>
      </c>
      <c r="L399" s="4" t="e">
        <f>FIND("Status",A399,K399)</f>
        <v>#VALUE!</v>
      </c>
      <c r="M399" s="4" t="e">
        <f>TRIM(CLEAN(MID(A399,K399,L399-K399)))</f>
        <v>#VALUE!</v>
      </c>
      <c r="N399" s="4" t="e">
        <f>FIND("Patent #",A399)+LEN("Patent #")</f>
        <v>#VALUE!</v>
      </c>
      <c r="O399" s="4" t="e">
        <f>FIND("Filing or 371 (c) date",A399)</f>
        <v>#VALUE!</v>
      </c>
      <c r="P399" s="4" t="e">
        <f>MID(A399,N399,O399-N399)</f>
        <v>#VALUE!</v>
      </c>
      <c r="Q399" s="4" t="e">
        <f t="shared" si="95"/>
        <v>#VALUE!</v>
      </c>
      <c r="R399" s="4" t="e">
        <f>CLEAN(SUBSTITUTE(MID(P399,1,FIND("open",P399)-1)," ",""))</f>
        <v>#VALUE!</v>
      </c>
      <c r="S399" s="4" t="e">
        <f>FIND("open_in_new",P399)+LEN("open_in_new")</f>
        <v>#VALUE!</v>
      </c>
      <c r="T399" s="4" t="e">
        <f>FIND("-",P399,S399)</f>
        <v>#VALUE!</v>
      </c>
      <c r="U399" s="4" t="e">
        <f>CLEAN(SUBSTITUTE(MID(P399,S399,T399-S399)," ",""))</f>
        <v>#VALUE!</v>
      </c>
      <c r="V399" s="4" t="e">
        <f>RIGHT(CLEAN(SUBSTITUTE(P399," ","")),10)</f>
        <v>#VALUE!</v>
      </c>
      <c r="W399" s="4" t="e">
        <f>FIND("Status",A399,K399)+LEN("Status")</f>
        <v>#VALUE!</v>
      </c>
      <c r="X399" s="4" t="e">
        <f>FIND("Application Data 
Documents &amp; Transactions",A399)</f>
        <v>#VALUE!</v>
      </c>
      <c r="Y399" s="4" t="e">
        <f>MID(A399,W399,(X399-11)-W399)</f>
        <v>#VALUE!</v>
      </c>
      <c r="Z399" s="4" t="e">
        <f t="shared" si="92"/>
        <v>#VALUE!</v>
      </c>
      <c r="AA399" s="4" t="e">
        <f>FIND("Earliest publication #",A399)+LEN("Earliest publication #
")</f>
        <v>#VALUE!</v>
      </c>
      <c r="AB399" s="4" t="e">
        <f>FIND("Earliest publication date",A399,AA399)</f>
        <v>#VALUE!</v>
      </c>
      <c r="AC399" s="4" t="e">
        <f>CLEAN(TRIM(MID(A399,AA399,AB399-AA399)))</f>
        <v>#VALUE!</v>
      </c>
      <c r="AD399" s="4" t="e">
        <f t="shared" si="93"/>
        <v>#VALUE!</v>
      </c>
      <c r="AE399" s="4" t="e">
        <f>FIND("Earliest publication date",A399,AA399)+LEN("Earliest publication date")</f>
        <v>#VALUE!</v>
      </c>
      <c r="AF399" s="4" t="e">
        <f>FIND("Assignee for publication",A399)</f>
        <v>#VALUE!</v>
      </c>
      <c r="AG399" s="4" t="e">
        <f>CLEAN(SUBSTITUTE(MID(A399,AE399,AF399-AE399)," ",""))</f>
        <v>#VALUE!</v>
      </c>
      <c r="AH399" s="4" t="e">
        <f>FIND("Entity status",A399)+LEN("Entity status")</f>
        <v>#VALUE!</v>
      </c>
      <c r="AI399" s="4" t="e">
        <f>FIND("Earliest publication #",A399,AH399)</f>
        <v>#VALUE!</v>
      </c>
      <c r="AJ399" s="4" t="e">
        <f>CLEAN(TRIM(MID(A399,AH399,AI399-AH399)))</f>
        <v>#VALUE!</v>
      </c>
      <c r="AK399" s="4" t="e">
        <f>FIND("Applicants",A399)+LEN("Applicants")</f>
        <v>#VALUE!</v>
      </c>
      <c r="AL399" s="4" t="e">
        <f>FIND("United States Patent and Trademark Office 
United States Patent and Trademark Office 
 Browse By Topic",A399,AK399)</f>
        <v>#VALUE!</v>
      </c>
      <c r="AM399" s="4" t="e">
        <f>TRIM(CLEAN(MID(A399,AK399,AL399-AK399)))</f>
        <v>#VALUE!</v>
      </c>
      <c r="AN399" s="4" t="e">
        <f>FIND("Assignee for publication",A399)+LEN("Assignee for publication")</f>
        <v>#VALUE!</v>
      </c>
      <c r="AO399" s="4" t="e">
        <f>FIND("Confirmation #",A399,AN399)</f>
        <v>#VALUE!</v>
      </c>
      <c r="AP399" s="4" t="e">
        <f>MID(A399,AN399,AO399-AN399)</f>
        <v>#VALUE!</v>
      </c>
      <c r="AQ399" s="4" t="e">
        <f>FIND("Inventors",A399)+LEN("Inventors")</f>
        <v>#VALUE!</v>
      </c>
      <c r="AR399" s="4" t="e">
        <f>FIND("Applicants",A399,AQ399)</f>
        <v>#VALUE!</v>
      </c>
      <c r="AS399" s="4" t="e">
        <f>FIND("Show all inventors",A399)</f>
        <v>#VALUE!</v>
      </c>
      <c r="AT399" s="4" t="str">
        <f>IFERROR(MID(A399,AS399,24),"")</f>
        <v/>
      </c>
      <c r="AU399" s="7" t="e">
        <f>CLEAN(TRIM(MID(A399,AQ399,AR399-AQ399)))</f>
        <v>#VALUE!</v>
      </c>
      <c r="BJ399" s="4">
        <f t="shared" si="96"/>
        <v>0</v>
      </c>
      <c r="BK399" s="4" t="str">
        <f t="shared" si="97"/>
        <v/>
      </c>
      <c r="BL399" s="4" t="e">
        <f t="shared" si="98"/>
        <v>#VALUE!</v>
      </c>
      <c r="BM399" s="4" t="e">
        <f t="shared" si="99"/>
        <v>#VALUE!</v>
      </c>
      <c r="BN399" s="7" t="e">
        <f t="shared" si="100"/>
        <v>#VALUE!</v>
      </c>
      <c r="BO399" s="4" t="e">
        <f t="shared" si="101"/>
        <v>#VALUE!</v>
      </c>
      <c r="BP399" s="4" t="e">
        <f t="shared" si="102"/>
        <v>#VALUE!</v>
      </c>
      <c r="BQ399" s="7" t="e">
        <f t="shared" si="103"/>
        <v>#VALUE!</v>
      </c>
    </row>
    <row r="400" spans="1:69" ht="15" customHeight="1" x14ac:dyDescent="0.3">
      <c r="A400" s="5"/>
      <c r="B400" s="5"/>
      <c r="C400" s="5"/>
      <c r="D400" s="5"/>
      <c r="F400" s="6" t="s">
        <v>17</v>
      </c>
      <c r="G400" s="4" t="e">
        <f t="shared" si="104"/>
        <v>#VALUE!</v>
      </c>
      <c r="H400" s="4" t="e">
        <f t="shared" si="105"/>
        <v>#VALUE!</v>
      </c>
      <c r="I400" s="4" t="str">
        <f t="shared" si="94"/>
        <v/>
      </c>
      <c r="J400" s="4" t="e">
        <f>CLEAN(SUBSTITUTE(MID(A400,G400,H400-G400)," ",""))</f>
        <v>#VALUE!</v>
      </c>
      <c r="K400" s="4" t="e">
        <f>FIND("Filing or 371 (c) date",A400)+LEN("Filing or 371 (c) date")</f>
        <v>#VALUE!</v>
      </c>
      <c r="L400" s="4" t="e">
        <f>FIND("Status",A400,K400)</f>
        <v>#VALUE!</v>
      </c>
      <c r="M400" s="4" t="e">
        <f>TRIM(CLEAN(MID(A400,K400,L400-K400)))</f>
        <v>#VALUE!</v>
      </c>
      <c r="N400" s="4" t="e">
        <f>FIND("Patent #",A400)+LEN("Patent #")</f>
        <v>#VALUE!</v>
      </c>
      <c r="O400" s="4" t="e">
        <f>FIND("Filing or 371 (c) date",A400)</f>
        <v>#VALUE!</v>
      </c>
      <c r="P400" s="4" t="e">
        <f>MID(A400,N400,O400-N400)</f>
        <v>#VALUE!</v>
      </c>
      <c r="Q400" s="4" t="e">
        <f t="shared" si="95"/>
        <v>#VALUE!</v>
      </c>
      <c r="R400" s="4" t="e">
        <f>CLEAN(SUBSTITUTE(MID(P400,1,FIND("open",P400)-1)," ",""))</f>
        <v>#VALUE!</v>
      </c>
      <c r="S400" s="4" t="e">
        <f>FIND("open_in_new",P400)+LEN("open_in_new")</f>
        <v>#VALUE!</v>
      </c>
      <c r="T400" s="4" t="e">
        <f>FIND("-",P400,S400)</f>
        <v>#VALUE!</v>
      </c>
      <c r="U400" s="4" t="e">
        <f>CLEAN(SUBSTITUTE(MID(P400,S400,T400-S400)," ",""))</f>
        <v>#VALUE!</v>
      </c>
      <c r="V400" s="4" t="e">
        <f>RIGHT(CLEAN(SUBSTITUTE(P400," ","")),10)</f>
        <v>#VALUE!</v>
      </c>
      <c r="W400" s="4" t="e">
        <f>FIND("Status",A400,K400)+LEN("Status")</f>
        <v>#VALUE!</v>
      </c>
      <c r="X400" s="4" t="e">
        <f>FIND("Application Data 
Documents &amp; Transactions",A400)</f>
        <v>#VALUE!</v>
      </c>
      <c r="Y400" s="4" t="e">
        <f>MID(A400,W400,(X400-11)-W400)</f>
        <v>#VALUE!</v>
      </c>
      <c r="Z400" s="4" t="e">
        <f t="shared" si="92"/>
        <v>#VALUE!</v>
      </c>
      <c r="AA400" s="4" t="e">
        <f>FIND("Earliest publication #",A400)+LEN("Earliest publication #
")</f>
        <v>#VALUE!</v>
      </c>
      <c r="AB400" s="4" t="e">
        <f>FIND("Earliest publication date",A400,AA400)</f>
        <v>#VALUE!</v>
      </c>
      <c r="AC400" s="4" t="e">
        <f>CLEAN(TRIM(MID(A400,AA400,AB400-AA400)))</f>
        <v>#VALUE!</v>
      </c>
      <c r="AD400" s="4" t="e">
        <f t="shared" si="93"/>
        <v>#VALUE!</v>
      </c>
      <c r="AE400" s="4" t="e">
        <f>FIND("Earliest publication date",A400,AA400)+LEN("Earliest publication date")</f>
        <v>#VALUE!</v>
      </c>
      <c r="AF400" s="4" t="e">
        <f>FIND("Assignee for publication",A400)</f>
        <v>#VALUE!</v>
      </c>
      <c r="AG400" s="4" t="e">
        <f>CLEAN(SUBSTITUTE(MID(A400,AE400,AF400-AE400)," ",""))</f>
        <v>#VALUE!</v>
      </c>
      <c r="AH400" s="4" t="e">
        <f>FIND("Entity status",A400)+LEN("Entity status")</f>
        <v>#VALUE!</v>
      </c>
      <c r="AI400" s="4" t="e">
        <f>FIND("Earliest publication #",A400,AH400)</f>
        <v>#VALUE!</v>
      </c>
      <c r="AJ400" s="4" t="e">
        <f>CLEAN(TRIM(MID(A400,AH400,AI400-AH400)))</f>
        <v>#VALUE!</v>
      </c>
      <c r="AK400" s="4" t="e">
        <f>FIND("Applicants",A400)+LEN("Applicants")</f>
        <v>#VALUE!</v>
      </c>
      <c r="AL400" s="4" t="e">
        <f>FIND("United States Patent and Trademark Office 
United States Patent and Trademark Office 
 Browse By Topic",A400,AK400)</f>
        <v>#VALUE!</v>
      </c>
      <c r="AM400" s="4" t="e">
        <f>TRIM(CLEAN(MID(A400,AK400,AL400-AK400)))</f>
        <v>#VALUE!</v>
      </c>
      <c r="AN400" s="4" t="e">
        <f>FIND("Assignee for publication",A400)+LEN("Assignee for publication")</f>
        <v>#VALUE!</v>
      </c>
      <c r="AO400" s="4" t="e">
        <f>FIND("Confirmation #",A400,AN400)</f>
        <v>#VALUE!</v>
      </c>
      <c r="AP400" s="4" t="e">
        <f>MID(A400,AN400,AO400-AN400)</f>
        <v>#VALUE!</v>
      </c>
      <c r="AQ400" s="4" t="e">
        <f>FIND("Inventors",A400)+LEN("Inventors")</f>
        <v>#VALUE!</v>
      </c>
      <c r="AR400" s="4" t="e">
        <f>FIND("Applicants",A400,AQ400)</f>
        <v>#VALUE!</v>
      </c>
      <c r="AS400" s="4" t="e">
        <f>FIND("Show all inventors",A400)</f>
        <v>#VALUE!</v>
      </c>
      <c r="AT400" s="4" t="str">
        <f>IFERROR(MID(A400,AS400,24),"")</f>
        <v/>
      </c>
      <c r="AU400" s="7" t="e">
        <f>CLEAN(TRIM(MID(A400,AQ400,AR400-AQ400)))</f>
        <v>#VALUE!</v>
      </c>
      <c r="BJ400" s="4">
        <f t="shared" si="96"/>
        <v>0</v>
      </c>
      <c r="BK400" s="4" t="str">
        <f t="shared" si="97"/>
        <v/>
      </c>
      <c r="BL400" s="4" t="e">
        <f t="shared" si="98"/>
        <v>#VALUE!</v>
      </c>
      <c r="BM400" s="4" t="e">
        <f t="shared" si="99"/>
        <v>#VALUE!</v>
      </c>
      <c r="BN400" s="7" t="e">
        <f t="shared" si="100"/>
        <v>#VALUE!</v>
      </c>
      <c r="BO400" s="4" t="e">
        <f t="shared" si="101"/>
        <v>#VALUE!</v>
      </c>
      <c r="BP400" s="4" t="e">
        <f t="shared" si="102"/>
        <v>#VALUE!</v>
      </c>
      <c r="BQ400" s="7" t="e">
        <f t="shared" si="103"/>
        <v>#VALUE!</v>
      </c>
    </row>
    <row r="401" spans="1:69" ht="15" customHeight="1" x14ac:dyDescent="0.3">
      <c r="A401" s="5"/>
      <c r="B401" s="5"/>
      <c r="C401" s="5"/>
      <c r="D401" s="5"/>
      <c r="F401" s="6" t="s">
        <v>17</v>
      </c>
      <c r="G401" s="4" t="e">
        <f t="shared" si="104"/>
        <v>#VALUE!</v>
      </c>
      <c r="H401" s="4" t="e">
        <f t="shared" si="105"/>
        <v>#VALUE!</v>
      </c>
      <c r="I401" s="4" t="str">
        <f t="shared" si="94"/>
        <v/>
      </c>
      <c r="J401" s="4" t="e">
        <f>CLEAN(SUBSTITUTE(MID(A401,G401,H401-G401)," ",""))</f>
        <v>#VALUE!</v>
      </c>
      <c r="K401" s="4" t="e">
        <f>FIND("Filing or 371 (c) date",A401)+LEN("Filing or 371 (c) date")</f>
        <v>#VALUE!</v>
      </c>
      <c r="L401" s="4" t="e">
        <f>FIND("Status",A401,K401)</f>
        <v>#VALUE!</v>
      </c>
      <c r="M401" s="4" t="e">
        <f>TRIM(CLEAN(MID(A401,K401,L401-K401)))</f>
        <v>#VALUE!</v>
      </c>
      <c r="N401" s="4" t="e">
        <f>FIND("Patent #",A401)+LEN("Patent #")</f>
        <v>#VALUE!</v>
      </c>
      <c r="O401" s="4" t="e">
        <f>FIND("Filing or 371 (c) date",A401)</f>
        <v>#VALUE!</v>
      </c>
      <c r="P401" s="4" t="e">
        <f>MID(A401,N401,O401-N401)</f>
        <v>#VALUE!</v>
      </c>
      <c r="Q401" s="4" t="e">
        <f t="shared" si="95"/>
        <v>#VALUE!</v>
      </c>
      <c r="R401" s="4" t="e">
        <f>CLEAN(SUBSTITUTE(MID(P401,1,FIND("open",P401)-1)," ",""))</f>
        <v>#VALUE!</v>
      </c>
      <c r="S401" s="4" t="e">
        <f>FIND("open_in_new",P401)+LEN("open_in_new")</f>
        <v>#VALUE!</v>
      </c>
      <c r="T401" s="4" t="e">
        <f>FIND("-",P401,S401)</f>
        <v>#VALUE!</v>
      </c>
      <c r="U401" s="4" t="e">
        <f>CLEAN(SUBSTITUTE(MID(P401,S401,T401-S401)," ",""))</f>
        <v>#VALUE!</v>
      </c>
      <c r="V401" s="4" t="e">
        <f>RIGHT(CLEAN(SUBSTITUTE(P401," ","")),10)</f>
        <v>#VALUE!</v>
      </c>
      <c r="W401" s="4" t="e">
        <f>FIND("Status",A401,K401)+LEN("Status")</f>
        <v>#VALUE!</v>
      </c>
      <c r="X401" s="4" t="e">
        <f>FIND("Application Data 
Documents &amp; Transactions",A401)</f>
        <v>#VALUE!</v>
      </c>
      <c r="Y401" s="4" t="e">
        <f>MID(A401,W401,(X401-11)-W401)</f>
        <v>#VALUE!</v>
      </c>
      <c r="Z401" s="4" t="e">
        <f t="shared" si="92"/>
        <v>#VALUE!</v>
      </c>
      <c r="AA401" s="4" t="e">
        <f>FIND("Earliest publication #",A401)+LEN("Earliest publication #
")</f>
        <v>#VALUE!</v>
      </c>
      <c r="AB401" s="4" t="e">
        <f>FIND("Earliest publication date",A401,AA401)</f>
        <v>#VALUE!</v>
      </c>
      <c r="AC401" s="4" t="e">
        <f>CLEAN(TRIM(MID(A401,AA401,AB401-AA401)))</f>
        <v>#VALUE!</v>
      </c>
      <c r="AD401" s="4" t="e">
        <f t="shared" si="93"/>
        <v>#VALUE!</v>
      </c>
      <c r="AE401" s="4" t="e">
        <f>FIND("Earliest publication date",A401,AA401)+LEN("Earliest publication date")</f>
        <v>#VALUE!</v>
      </c>
      <c r="AF401" s="4" t="e">
        <f>FIND("Assignee for publication",A401)</f>
        <v>#VALUE!</v>
      </c>
      <c r="AG401" s="4" t="e">
        <f>CLEAN(SUBSTITUTE(MID(A401,AE401,AF401-AE401)," ",""))</f>
        <v>#VALUE!</v>
      </c>
      <c r="AH401" s="4" t="e">
        <f>FIND("Entity status",A401)+LEN("Entity status")</f>
        <v>#VALUE!</v>
      </c>
      <c r="AI401" s="4" t="e">
        <f>FIND("Earliest publication #",A401,AH401)</f>
        <v>#VALUE!</v>
      </c>
      <c r="AJ401" s="4" t="e">
        <f>CLEAN(TRIM(MID(A401,AH401,AI401-AH401)))</f>
        <v>#VALUE!</v>
      </c>
      <c r="AK401" s="4" t="e">
        <f>FIND("Applicants",A401)+LEN("Applicants")</f>
        <v>#VALUE!</v>
      </c>
      <c r="AL401" s="4" t="e">
        <f>FIND("United States Patent and Trademark Office 
United States Patent and Trademark Office 
 Browse By Topic",A401,AK401)</f>
        <v>#VALUE!</v>
      </c>
      <c r="AM401" s="4" t="e">
        <f>TRIM(CLEAN(MID(A401,AK401,AL401-AK401)))</f>
        <v>#VALUE!</v>
      </c>
      <c r="AN401" s="4" t="e">
        <f>FIND("Assignee for publication",A401)+LEN("Assignee for publication")</f>
        <v>#VALUE!</v>
      </c>
      <c r="AO401" s="4" t="e">
        <f>FIND("Confirmation #",A401,AN401)</f>
        <v>#VALUE!</v>
      </c>
      <c r="AP401" s="4" t="e">
        <f>MID(A401,AN401,AO401-AN401)</f>
        <v>#VALUE!</v>
      </c>
      <c r="AQ401" s="4" t="e">
        <f>FIND("Inventors",A401)+LEN("Inventors")</f>
        <v>#VALUE!</v>
      </c>
      <c r="AR401" s="4" t="e">
        <f>FIND("Applicants",A401,AQ401)</f>
        <v>#VALUE!</v>
      </c>
      <c r="AS401" s="4" t="e">
        <f>FIND("Show all inventors",A401)</f>
        <v>#VALUE!</v>
      </c>
      <c r="AT401" s="4" t="str">
        <f>IFERROR(MID(A401,AS401,24),"")</f>
        <v/>
      </c>
      <c r="AU401" s="7" t="e">
        <f>CLEAN(TRIM(MID(A401,AQ401,AR401-AQ401)))</f>
        <v>#VALUE!</v>
      </c>
      <c r="BJ401" s="4">
        <f t="shared" si="96"/>
        <v>0</v>
      </c>
      <c r="BK401" s="4" t="str">
        <f t="shared" si="97"/>
        <v/>
      </c>
      <c r="BL401" s="4" t="e">
        <f t="shared" si="98"/>
        <v>#VALUE!</v>
      </c>
      <c r="BM401" s="4" t="e">
        <f t="shared" si="99"/>
        <v>#VALUE!</v>
      </c>
      <c r="BN401" s="7" t="e">
        <f t="shared" si="100"/>
        <v>#VALUE!</v>
      </c>
      <c r="BO401" s="4" t="e">
        <f t="shared" si="101"/>
        <v>#VALUE!</v>
      </c>
      <c r="BP401" s="4" t="e">
        <f t="shared" si="102"/>
        <v>#VALUE!</v>
      </c>
      <c r="BQ401" s="7" t="e">
        <f t="shared" si="103"/>
        <v>#VALUE!</v>
      </c>
    </row>
    <row r="402" spans="1:69" ht="15" customHeight="1" x14ac:dyDescent="0.3">
      <c r="A402" s="5"/>
      <c r="B402" s="5"/>
      <c r="C402" s="5"/>
      <c r="D402" s="5"/>
      <c r="F402" s="6" t="s">
        <v>17</v>
      </c>
      <c r="G402" s="4" t="e">
        <f t="shared" si="104"/>
        <v>#VALUE!</v>
      </c>
      <c r="H402" s="4" t="e">
        <f t="shared" si="105"/>
        <v>#VALUE!</v>
      </c>
      <c r="I402" s="4" t="str">
        <f t="shared" si="94"/>
        <v/>
      </c>
      <c r="J402" s="4" t="e">
        <f>CLEAN(SUBSTITUTE(MID(A402,G402,H402-G402)," ",""))</f>
        <v>#VALUE!</v>
      </c>
      <c r="K402" s="4" t="e">
        <f>FIND("Filing or 371 (c) date",A402)+LEN("Filing or 371 (c) date")</f>
        <v>#VALUE!</v>
      </c>
      <c r="L402" s="4" t="e">
        <f>FIND("Status",A402,K402)</f>
        <v>#VALUE!</v>
      </c>
      <c r="M402" s="4" t="e">
        <f>TRIM(CLEAN(MID(A402,K402,L402-K402)))</f>
        <v>#VALUE!</v>
      </c>
      <c r="N402" s="4" t="e">
        <f>FIND("Patent #",A402)+LEN("Patent #")</f>
        <v>#VALUE!</v>
      </c>
      <c r="O402" s="4" t="e">
        <f>FIND("Filing or 371 (c) date",A402)</f>
        <v>#VALUE!</v>
      </c>
      <c r="P402" s="4" t="e">
        <f>MID(A402,N402,O402-N402)</f>
        <v>#VALUE!</v>
      </c>
      <c r="Q402" s="4" t="e">
        <f t="shared" si="95"/>
        <v>#VALUE!</v>
      </c>
      <c r="R402" s="4" t="e">
        <f>CLEAN(SUBSTITUTE(MID(P402,1,FIND("open",P402)-1)," ",""))</f>
        <v>#VALUE!</v>
      </c>
      <c r="S402" s="4" t="e">
        <f>FIND("open_in_new",P402)+LEN("open_in_new")</f>
        <v>#VALUE!</v>
      </c>
      <c r="T402" s="4" t="e">
        <f>FIND("-",P402,S402)</f>
        <v>#VALUE!</v>
      </c>
      <c r="U402" s="4" t="e">
        <f>CLEAN(SUBSTITUTE(MID(P402,S402,T402-S402)," ",""))</f>
        <v>#VALUE!</v>
      </c>
      <c r="V402" s="4" t="e">
        <f>RIGHT(CLEAN(SUBSTITUTE(P402," ","")),10)</f>
        <v>#VALUE!</v>
      </c>
      <c r="W402" s="4" t="e">
        <f>FIND("Status",A402,K402)+LEN("Status")</f>
        <v>#VALUE!</v>
      </c>
      <c r="X402" s="4" t="e">
        <f>FIND("Application Data 
Documents &amp; Transactions",A402)</f>
        <v>#VALUE!</v>
      </c>
      <c r="Y402" s="4" t="e">
        <f>MID(A402,W402,(X402-11)-W402)</f>
        <v>#VALUE!</v>
      </c>
      <c r="Z402" s="4" t="e">
        <f t="shared" si="92"/>
        <v>#VALUE!</v>
      </c>
      <c r="AA402" s="4" t="e">
        <f>FIND("Earliest publication #",A402)+LEN("Earliest publication #
")</f>
        <v>#VALUE!</v>
      </c>
      <c r="AB402" s="4" t="e">
        <f>FIND("Earliest publication date",A402,AA402)</f>
        <v>#VALUE!</v>
      </c>
      <c r="AC402" s="4" t="e">
        <f>CLEAN(TRIM(MID(A402,AA402,AB402-AA402)))</f>
        <v>#VALUE!</v>
      </c>
      <c r="AD402" s="4" t="e">
        <f t="shared" si="93"/>
        <v>#VALUE!</v>
      </c>
      <c r="AE402" s="4" t="e">
        <f>FIND("Earliest publication date",A402,AA402)+LEN("Earliest publication date")</f>
        <v>#VALUE!</v>
      </c>
      <c r="AF402" s="4" t="e">
        <f>FIND("Assignee for publication",A402)</f>
        <v>#VALUE!</v>
      </c>
      <c r="AG402" s="4" t="e">
        <f>CLEAN(SUBSTITUTE(MID(A402,AE402,AF402-AE402)," ",""))</f>
        <v>#VALUE!</v>
      </c>
      <c r="AH402" s="4" t="e">
        <f>FIND("Entity status",A402)+LEN("Entity status")</f>
        <v>#VALUE!</v>
      </c>
      <c r="AI402" s="4" t="e">
        <f>FIND("Earliest publication #",A402,AH402)</f>
        <v>#VALUE!</v>
      </c>
      <c r="AJ402" s="4" t="e">
        <f>CLEAN(TRIM(MID(A402,AH402,AI402-AH402)))</f>
        <v>#VALUE!</v>
      </c>
      <c r="AK402" s="4" t="e">
        <f>FIND("Applicants",A402)+LEN("Applicants")</f>
        <v>#VALUE!</v>
      </c>
      <c r="AL402" s="4" t="e">
        <f>FIND("United States Patent and Trademark Office 
United States Patent and Trademark Office 
 Browse By Topic",A402,AK402)</f>
        <v>#VALUE!</v>
      </c>
      <c r="AM402" s="4" t="e">
        <f>TRIM(CLEAN(MID(A402,AK402,AL402-AK402)))</f>
        <v>#VALUE!</v>
      </c>
      <c r="AN402" s="4" t="e">
        <f>FIND("Assignee for publication",A402)+LEN("Assignee for publication")</f>
        <v>#VALUE!</v>
      </c>
      <c r="AO402" s="4" t="e">
        <f>FIND("Confirmation #",A402,AN402)</f>
        <v>#VALUE!</v>
      </c>
      <c r="AP402" s="4" t="e">
        <f>MID(A402,AN402,AO402-AN402)</f>
        <v>#VALUE!</v>
      </c>
      <c r="AQ402" s="4" t="e">
        <f>FIND("Inventors",A402)+LEN("Inventors")</f>
        <v>#VALUE!</v>
      </c>
      <c r="AR402" s="4" t="e">
        <f>FIND("Applicants",A402,AQ402)</f>
        <v>#VALUE!</v>
      </c>
      <c r="AS402" s="4" t="e">
        <f>FIND("Show all inventors",A402)</f>
        <v>#VALUE!</v>
      </c>
      <c r="AT402" s="4" t="str">
        <f>IFERROR(MID(A402,AS402,24),"")</f>
        <v/>
      </c>
      <c r="AU402" s="7" t="e">
        <f>CLEAN(TRIM(MID(A402,AQ402,AR402-AQ402)))</f>
        <v>#VALUE!</v>
      </c>
      <c r="BJ402" s="4">
        <f t="shared" si="96"/>
        <v>0</v>
      </c>
      <c r="BK402" s="4" t="str">
        <f t="shared" si="97"/>
        <v/>
      </c>
      <c r="BL402" s="4" t="e">
        <f t="shared" si="98"/>
        <v>#VALUE!</v>
      </c>
      <c r="BM402" s="4" t="e">
        <f t="shared" si="99"/>
        <v>#VALUE!</v>
      </c>
      <c r="BN402" s="7" t="e">
        <f t="shared" si="100"/>
        <v>#VALUE!</v>
      </c>
      <c r="BO402" s="4" t="e">
        <f t="shared" si="101"/>
        <v>#VALUE!</v>
      </c>
      <c r="BP402" s="4" t="e">
        <f t="shared" si="102"/>
        <v>#VALUE!</v>
      </c>
      <c r="BQ402" s="7" t="e">
        <f t="shared" si="103"/>
        <v>#VALUE!</v>
      </c>
    </row>
    <row r="403" spans="1:69" ht="15" customHeight="1" x14ac:dyDescent="0.3">
      <c r="A403" s="5"/>
      <c r="B403" s="5"/>
      <c r="C403" s="5"/>
      <c r="D403" s="5"/>
      <c r="F403" s="6" t="s">
        <v>17</v>
      </c>
      <c r="G403" s="4" t="e">
        <f t="shared" si="104"/>
        <v>#VALUE!</v>
      </c>
      <c r="H403" s="4" t="e">
        <f t="shared" si="105"/>
        <v>#VALUE!</v>
      </c>
      <c r="I403" s="4" t="str">
        <f t="shared" si="94"/>
        <v/>
      </c>
      <c r="J403" s="4" t="e">
        <f>CLEAN(SUBSTITUTE(MID(A403,G403,H403-G403)," ",""))</f>
        <v>#VALUE!</v>
      </c>
      <c r="K403" s="4" t="e">
        <f>FIND("Filing or 371 (c) date",A403)+LEN("Filing or 371 (c) date")</f>
        <v>#VALUE!</v>
      </c>
      <c r="L403" s="4" t="e">
        <f>FIND("Status",A403,K403)</f>
        <v>#VALUE!</v>
      </c>
      <c r="M403" s="4" t="e">
        <f>TRIM(CLEAN(MID(A403,K403,L403-K403)))</f>
        <v>#VALUE!</v>
      </c>
      <c r="N403" s="4" t="e">
        <f>FIND("Patent #",A403)+LEN("Patent #")</f>
        <v>#VALUE!</v>
      </c>
      <c r="O403" s="4" t="e">
        <f>FIND("Filing or 371 (c) date",A403)</f>
        <v>#VALUE!</v>
      </c>
      <c r="P403" s="4" t="e">
        <f>MID(A403,N403,O403-N403)</f>
        <v>#VALUE!</v>
      </c>
      <c r="Q403" s="4" t="e">
        <f t="shared" si="95"/>
        <v>#VALUE!</v>
      </c>
      <c r="R403" s="4" t="e">
        <f>CLEAN(SUBSTITUTE(MID(P403,1,FIND("open",P403)-1)," ",""))</f>
        <v>#VALUE!</v>
      </c>
      <c r="S403" s="4" t="e">
        <f>FIND("open_in_new",P403)+LEN("open_in_new")</f>
        <v>#VALUE!</v>
      </c>
      <c r="T403" s="4" t="e">
        <f>FIND("-",P403,S403)</f>
        <v>#VALUE!</v>
      </c>
      <c r="U403" s="4" t="e">
        <f>CLEAN(SUBSTITUTE(MID(P403,S403,T403-S403)," ",""))</f>
        <v>#VALUE!</v>
      </c>
      <c r="V403" s="4" t="e">
        <f>RIGHT(CLEAN(SUBSTITUTE(P403," ","")),10)</f>
        <v>#VALUE!</v>
      </c>
      <c r="W403" s="4" t="e">
        <f>FIND("Status",A403,K403)+LEN("Status")</f>
        <v>#VALUE!</v>
      </c>
      <c r="X403" s="4" t="e">
        <f>FIND("Application Data 
Documents &amp; Transactions",A403)</f>
        <v>#VALUE!</v>
      </c>
      <c r="Y403" s="4" t="e">
        <f>MID(A403,W403,(X403-11)-W403)</f>
        <v>#VALUE!</v>
      </c>
      <c r="Z403" s="4" t="e">
        <f t="shared" si="92"/>
        <v>#VALUE!</v>
      </c>
      <c r="AA403" s="4" t="e">
        <f>FIND("Earliest publication #",A403)+LEN("Earliest publication #
")</f>
        <v>#VALUE!</v>
      </c>
      <c r="AB403" s="4" t="e">
        <f>FIND("Earliest publication date",A403,AA403)</f>
        <v>#VALUE!</v>
      </c>
      <c r="AC403" s="4" t="e">
        <f>CLEAN(TRIM(MID(A403,AA403,AB403-AA403)))</f>
        <v>#VALUE!</v>
      </c>
      <c r="AD403" s="4" t="e">
        <f t="shared" si="93"/>
        <v>#VALUE!</v>
      </c>
      <c r="AE403" s="4" t="e">
        <f>FIND("Earliest publication date",A403,AA403)+LEN("Earliest publication date")</f>
        <v>#VALUE!</v>
      </c>
      <c r="AF403" s="4" t="e">
        <f>FIND("Assignee for publication",A403)</f>
        <v>#VALUE!</v>
      </c>
      <c r="AG403" s="4" t="e">
        <f>CLEAN(SUBSTITUTE(MID(A403,AE403,AF403-AE403)," ",""))</f>
        <v>#VALUE!</v>
      </c>
      <c r="AH403" s="4" t="e">
        <f>FIND("Entity status",A403)+LEN("Entity status")</f>
        <v>#VALUE!</v>
      </c>
      <c r="AI403" s="4" t="e">
        <f>FIND("Earliest publication #",A403,AH403)</f>
        <v>#VALUE!</v>
      </c>
      <c r="AJ403" s="4" t="e">
        <f>CLEAN(TRIM(MID(A403,AH403,AI403-AH403)))</f>
        <v>#VALUE!</v>
      </c>
      <c r="AK403" s="4" t="e">
        <f>FIND("Applicants",A403)+LEN("Applicants")</f>
        <v>#VALUE!</v>
      </c>
      <c r="AL403" s="4" t="e">
        <f>FIND("United States Patent and Trademark Office 
United States Patent and Trademark Office 
 Browse By Topic",A403,AK403)</f>
        <v>#VALUE!</v>
      </c>
      <c r="AM403" s="4" t="e">
        <f>TRIM(CLEAN(MID(A403,AK403,AL403-AK403)))</f>
        <v>#VALUE!</v>
      </c>
      <c r="AN403" s="4" t="e">
        <f>FIND("Assignee for publication",A403)+LEN("Assignee for publication")</f>
        <v>#VALUE!</v>
      </c>
      <c r="AO403" s="4" t="e">
        <f>FIND("Confirmation #",A403,AN403)</f>
        <v>#VALUE!</v>
      </c>
      <c r="AP403" s="4" t="e">
        <f>MID(A403,AN403,AO403-AN403)</f>
        <v>#VALUE!</v>
      </c>
      <c r="AQ403" s="4" t="e">
        <f>FIND("Inventors",A403)+LEN("Inventors")</f>
        <v>#VALUE!</v>
      </c>
      <c r="AR403" s="4" t="e">
        <f>FIND("Applicants",A403,AQ403)</f>
        <v>#VALUE!</v>
      </c>
      <c r="AS403" s="4" t="e">
        <f>FIND("Show all inventors",A403)</f>
        <v>#VALUE!</v>
      </c>
      <c r="AT403" s="4" t="str">
        <f>IFERROR(MID(A403,AS403,24),"")</f>
        <v/>
      </c>
      <c r="AU403" s="7" t="e">
        <f>CLEAN(TRIM(MID(A403,AQ403,AR403-AQ403)))</f>
        <v>#VALUE!</v>
      </c>
      <c r="BJ403" s="4">
        <f t="shared" si="96"/>
        <v>0</v>
      </c>
      <c r="BK403" s="4" t="str">
        <f t="shared" si="97"/>
        <v/>
      </c>
      <c r="BL403" s="4" t="e">
        <f t="shared" si="98"/>
        <v>#VALUE!</v>
      </c>
      <c r="BM403" s="4" t="e">
        <f t="shared" si="99"/>
        <v>#VALUE!</v>
      </c>
      <c r="BN403" s="7" t="e">
        <f t="shared" si="100"/>
        <v>#VALUE!</v>
      </c>
      <c r="BO403" s="4" t="e">
        <f t="shared" si="101"/>
        <v>#VALUE!</v>
      </c>
      <c r="BP403" s="4" t="e">
        <f t="shared" si="102"/>
        <v>#VALUE!</v>
      </c>
      <c r="BQ403" s="7" t="e">
        <f t="shared" si="103"/>
        <v>#VALUE!</v>
      </c>
    </row>
    <row r="404" spans="1:69" ht="15" customHeight="1" x14ac:dyDescent="0.3">
      <c r="A404" s="5"/>
      <c r="B404" s="5"/>
      <c r="C404" s="5"/>
      <c r="D404" s="5"/>
      <c r="F404" s="6" t="s">
        <v>17</v>
      </c>
      <c r="G404" s="4" t="e">
        <f t="shared" si="104"/>
        <v>#VALUE!</v>
      </c>
      <c r="H404" s="4" t="e">
        <f t="shared" si="105"/>
        <v>#VALUE!</v>
      </c>
      <c r="I404" s="4" t="str">
        <f t="shared" si="94"/>
        <v/>
      </c>
      <c r="J404" s="4" t="e">
        <f>CLEAN(SUBSTITUTE(MID(A404,G404,H404-G404)," ",""))</f>
        <v>#VALUE!</v>
      </c>
      <c r="K404" s="4" t="e">
        <f>FIND("Filing or 371 (c) date",A404)+LEN("Filing or 371 (c) date")</f>
        <v>#VALUE!</v>
      </c>
      <c r="L404" s="4" t="e">
        <f>FIND("Status",A404,K404)</f>
        <v>#VALUE!</v>
      </c>
      <c r="M404" s="4" t="e">
        <f>TRIM(CLEAN(MID(A404,K404,L404-K404)))</f>
        <v>#VALUE!</v>
      </c>
      <c r="N404" s="4" t="e">
        <f>FIND("Patent #",A404)+LEN("Patent #")</f>
        <v>#VALUE!</v>
      </c>
      <c r="O404" s="4" t="e">
        <f>FIND("Filing or 371 (c) date",A404)</f>
        <v>#VALUE!</v>
      </c>
      <c r="P404" s="4" t="e">
        <f>MID(A404,N404,O404-N404)</f>
        <v>#VALUE!</v>
      </c>
      <c r="Q404" s="4" t="e">
        <f t="shared" si="95"/>
        <v>#VALUE!</v>
      </c>
      <c r="R404" s="4" t="e">
        <f>CLEAN(SUBSTITUTE(MID(P404,1,FIND("open",P404)-1)," ",""))</f>
        <v>#VALUE!</v>
      </c>
      <c r="S404" s="4" t="e">
        <f>FIND("open_in_new",P404)+LEN("open_in_new")</f>
        <v>#VALUE!</v>
      </c>
      <c r="T404" s="4" t="e">
        <f>FIND("-",P404,S404)</f>
        <v>#VALUE!</v>
      </c>
      <c r="U404" s="4" t="e">
        <f>CLEAN(SUBSTITUTE(MID(P404,S404,T404-S404)," ",""))</f>
        <v>#VALUE!</v>
      </c>
      <c r="V404" s="4" t="e">
        <f>RIGHT(CLEAN(SUBSTITUTE(P404," ","")),10)</f>
        <v>#VALUE!</v>
      </c>
      <c r="W404" s="4" t="e">
        <f>FIND("Status",A404,K404)+LEN("Status")</f>
        <v>#VALUE!</v>
      </c>
      <c r="X404" s="4" t="e">
        <f>FIND("Application Data 
Documents &amp; Transactions",A404)</f>
        <v>#VALUE!</v>
      </c>
      <c r="Y404" s="4" t="e">
        <f>MID(A404,W404,(X404-11)-W404)</f>
        <v>#VALUE!</v>
      </c>
      <c r="Z404" s="4" t="e">
        <f t="shared" si="92"/>
        <v>#VALUE!</v>
      </c>
      <c r="AA404" s="4" t="e">
        <f>FIND("Earliest publication #",A404)+LEN("Earliest publication #
")</f>
        <v>#VALUE!</v>
      </c>
      <c r="AB404" s="4" t="e">
        <f>FIND("Earliest publication date",A404,AA404)</f>
        <v>#VALUE!</v>
      </c>
      <c r="AC404" s="4" t="e">
        <f>CLEAN(TRIM(MID(A404,AA404,AB404-AA404)))</f>
        <v>#VALUE!</v>
      </c>
      <c r="AD404" s="4" t="e">
        <f t="shared" si="93"/>
        <v>#VALUE!</v>
      </c>
      <c r="AE404" s="4" t="e">
        <f>FIND("Earliest publication date",A404,AA404)+LEN("Earliest publication date")</f>
        <v>#VALUE!</v>
      </c>
      <c r="AF404" s="4" t="e">
        <f>FIND("Assignee for publication",A404)</f>
        <v>#VALUE!</v>
      </c>
      <c r="AG404" s="4" t="e">
        <f>CLEAN(SUBSTITUTE(MID(A404,AE404,AF404-AE404)," ",""))</f>
        <v>#VALUE!</v>
      </c>
      <c r="AH404" s="4" t="e">
        <f>FIND("Entity status",A404)+LEN("Entity status")</f>
        <v>#VALUE!</v>
      </c>
      <c r="AI404" s="4" t="e">
        <f>FIND("Earliest publication #",A404,AH404)</f>
        <v>#VALUE!</v>
      </c>
      <c r="AJ404" s="4" t="e">
        <f>CLEAN(TRIM(MID(A404,AH404,AI404-AH404)))</f>
        <v>#VALUE!</v>
      </c>
      <c r="AK404" s="4" t="e">
        <f>FIND("Applicants",A404)+LEN("Applicants")</f>
        <v>#VALUE!</v>
      </c>
      <c r="AL404" s="4" t="e">
        <f>FIND("United States Patent and Trademark Office 
United States Patent and Trademark Office 
 Browse By Topic",A404,AK404)</f>
        <v>#VALUE!</v>
      </c>
      <c r="AM404" s="4" t="e">
        <f>TRIM(CLEAN(MID(A404,AK404,AL404-AK404)))</f>
        <v>#VALUE!</v>
      </c>
      <c r="AN404" s="4" t="e">
        <f>FIND("Assignee for publication",A404)+LEN("Assignee for publication")</f>
        <v>#VALUE!</v>
      </c>
      <c r="AO404" s="4" t="e">
        <f>FIND("Confirmation #",A404,AN404)</f>
        <v>#VALUE!</v>
      </c>
      <c r="AP404" s="4" t="e">
        <f>MID(A404,AN404,AO404-AN404)</f>
        <v>#VALUE!</v>
      </c>
      <c r="AQ404" s="4" t="e">
        <f>FIND("Inventors",A404)+LEN("Inventors")</f>
        <v>#VALUE!</v>
      </c>
      <c r="AR404" s="4" t="e">
        <f>FIND("Applicants",A404,AQ404)</f>
        <v>#VALUE!</v>
      </c>
      <c r="AS404" s="4" t="e">
        <f>FIND("Show all inventors",A404)</f>
        <v>#VALUE!</v>
      </c>
      <c r="AT404" s="4" t="str">
        <f>IFERROR(MID(A404,AS404,24),"")</f>
        <v/>
      </c>
      <c r="AU404" s="7" t="e">
        <f>CLEAN(TRIM(MID(A404,AQ404,AR404-AQ404)))</f>
        <v>#VALUE!</v>
      </c>
      <c r="BJ404" s="4">
        <f t="shared" si="96"/>
        <v>0</v>
      </c>
      <c r="BK404" s="4" t="str">
        <f t="shared" si="97"/>
        <v/>
      </c>
      <c r="BL404" s="4" t="e">
        <f t="shared" si="98"/>
        <v>#VALUE!</v>
      </c>
      <c r="BM404" s="4" t="e">
        <f t="shared" si="99"/>
        <v>#VALUE!</v>
      </c>
      <c r="BN404" s="7" t="e">
        <f t="shared" si="100"/>
        <v>#VALUE!</v>
      </c>
      <c r="BO404" s="4" t="e">
        <f t="shared" si="101"/>
        <v>#VALUE!</v>
      </c>
      <c r="BP404" s="4" t="e">
        <f t="shared" si="102"/>
        <v>#VALUE!</v>
      </c>
      <c r="BQ404" s="7" t="e">
        <f t="shared" si="103"/>
        <v>#VALUE!</v>
      </c>
    </row>
    <row r="405" spans="1:69" ht="15" customHeight="1" x14ac:dyDescent="0.3">
      <c r="A405" s="5"/>
      <c r="B405" s="5"/>
      <c r="C405" s="5"/>
      <c r="D405" s="5"/>
      <c r="F405" s="6" t="s">
        <v>17</v>
      </c>
      <c r="G405" s="4" t="e">
        <f t="shared" si="104"/>
        <v>#VALUE!</v>
      </c>
      <c r="H405" s="4" t="e">
        <f t="shared" si="105"/>
        <v>#VALUE!</v>
      </c>
      <c r="I405" s="4" t="str">
        <f t="shared" si="94"/>
        <v/>
      </c>
      <c r="J405" s="4" t="e">
        <f>CLEAN(SUBSTITUTE(MID(A405,G405,H405-G405)," ",""))</f>
        <v>#VALUE!</v>
      </c>
      <c r="K405" s="4" t="e">
        <f>FIND("Filing or 371 (c) date",A405)+LEN("Filing or 371 (c) date")</f>
        <v>#VALUE!</v>
      </c>
      <c r="L405" s="4" t="e">
        <f>FIND("Status",A405,K405)</f>
        <v>#VALUE!</v>
      </c>
      <c r="M405" s="4" t="e">
        <f>TRIM(CLEAN(MID(A405,K405,L405-K405)))</f>
        <v>#VALUE!</v>
      </c>
      <c r="N405" s="4" t="e">
        <f>FIND("Patent #",A405)+LEN("Patent #")</f>
        <v>#VALUE!</v>
      </c>
      <c r="O405" s="4" t="e">
        <f>FIND("Filing or 371 (c) date",A405)</f>
        <v>#VALUE!</v>
      </c>
      <c r="P405" s="4" t="e">
        <f>MID(A405,N405,O405-N405)</f>
        <v>#VALUE!</v>
      </c>
      <c r="Q405" s="4" t="e">
        <f t="shared" si="95"/>
        <v>#VALUE!</v>
      </c>
      <c r="R405" s="4" t="e">
        <f>CLEAN(SUBSTITUTE(MID(P405,1,FIND("open",P405)-1)," ",""))</f>
        <v>#VALUE!</v>
      </c>
      <c r="S405" s="4" t="e">
        <f>FIND("open_in_new",P405)+LEN("open_in_new")</f>
        <v>#VALUE!</v>
      </c>
      <c r="T405" s="4" t="e">
        <f>FIND("-",P405,S405)</f>
        <v>#VALUE!</v>
      </c>
      <c r="U405" s="4" t="e">
        <f>CLEAN(SUBSTITUTE(MID(P405,S405,T405-S405)," ",""))</f>
        <v>#VALUE!</v>
      </c>
      <c r="V405" s="4" t="e">
        <f>RIGHT(CLEAN(SUBSTITUTE(P405," ","")),10)</f>
        <v>#VALUE!</v>
      </c>
      <c r="W405" s="4" t="e">
        <f>FIND("Status",A405,K405)+LEN("Status")</f>
        <v>#VALUE!</v>
      </c>
      <c r="X405" s="4" t="e">
        <f>FIND("Application Data 
Documents &amp; Transactions",A405)</f>
        <v>#VALUE!</v>
      </c>
      <c r="Y405" s="4" t="e">
        <f>MID(A405,W405,(X405-11)-W405)</f>
        <v>#VALUE!</v>
      </c>
      <c r="Z405" s="4" t="e">
        <f t="shared" si="92"/>
        <v>#VALUE!</v>
      </c>
      <c r="AA405" s="4" t="e">
        <f>FIND("Earliest publication #",A405)+LEN("Earliest publication #
")</f>
        <v>#VALUE!</v>
      </c>
      <c r="AB405" s="4" t="e">
        <f>FIND("Earliest publication date",A405,AA405)</f>
        <v>#VALUE!</v>
      </c>
      <c r="AC405" s="4" t="e">
        <f>CLEAN(TRIM(MID(A405,AA405,AB405-AA405)))</f>
        <v>#VALUE!</v>
      </c>
      <c r="AD405" s="4" t="e">
        <f t="shared" si="93"/>
        <v>#VALUE!</v>
      </c>
      <c r="AE405" s="4" t="e">
        <f>FIND("Earliest publication date",A405,AA405)+LEN("Earliest publication date")</f>
        <v>#VALUE!</v>
      </c>
      <c r="AF405" s="4" t="e">
        <f>FIND("Assignee for publication",A405)</f>
        <v>#VALUE!</v>
      </c>
      <c r="AG405" s="4" t="e">
        <f>CLEAN(SUBSTITUTE(MID(A405,AE405,AF405-AE405)," ",""))</f>
        <v>#VALUE!</v>
      </c>
      <c r="AH405" s="4" t="e">
        <f>FIND("Entity status",A405)+LEN("Entity status")</f>
        <v>#VALUE!</v>
      </c>
      <c r="AI405" s="4" t="e">
        <f>FIND("Earliest publication #",A405,AH405)</f>
        <v>#VALUE!</v>
      </c>
      <c r="AJ405" s="4" t="e">
        <f>CLEAN(TRIM(MID(A405,AH405,AI405-AH405)))</f>
        <v>#VALUE!</v>
      </c>
      <c r="AK405" s="4" t="e">
        <f>FIND("Applicants",A405)+LEN("Applicants")</f>
        <v>#VALUE!</v>
      </c>
      <c r="AL405" s="4" t="e">
        <f>FIND("United States Patent and Trademark Office 
United States Patent and Trademark Office 
 Browse By Topic",A405,AK405)</f>
        <v>#VALUE!</v>
      </c>
      <c r="AM405" s="4" t="e">
        <f>TRIM(CLEAN(MID(A405,AK405,AL405-AK405)))</f>
        <v>#VALUE!</v>
      </c>
      <c r="AN405" s="4" t="e">
        <f>FIND("Assignee for publication",A405)+LEN("Assignee for publication")</f>
        <v>#VALUE!</v>
      </c>
      <c r="AO405" s="4" t="e">
        <f>FIND("Confirmation #",A405,AN405)</f>
        <v>#VALUE!</v>
      </c>
      <c r="AP405" s="4" t="e">
        <f>MID(A405,AN405,AO405-AN405)</f>
        <v>#VALUE!</v>
      </c>
      <c r="AQ405" s="4" t="e">
        <f>FIND("Inventors",A405)+LEN("Inventors")</f>
        <v>#VALUE!</v>
      </c>
      <c r="AR405" s="4" t="e">
        <f>FIND("Applicants",A405,AQ405)</f>
        <v>#VALUE!</v>
      </c>
      <c r="AS405" s="4" t="e">
        <f>FIND("Show all inventors",A405)</f>
        <v>#VALUE!</v>
      </c>
      <c r="AT405" s="4" t="str">
        <f>IFERROR(MID(A405,AS405,24),"")</f>
        <v/>
      </c>
      <c r="AU405" s="7" t="e">
        <f>CLEAN(TRIM(MID(A405,AQ405,AR405-AQ405)))</f>
        <v>#VALUE!</v>
      </c>
      <c r="BJ405" s="4">
        <f t="shared" si="96"/>
        <v>0</v>
      </c>
      <c r="BK405" s="4" t="str">
        <f t="shared" si="97"/>
        <v/>
      </c>
      <c r="BL405" s="4" t="e">
        <f t="shared" si="98"/>
        <v>#VALUE!</v>
      </c>
      <c r="BM405" s="4" t="e">
        <f t="shared" si="99"/>
        <v>#VALUE!</v>
      </c>
      <c r="BN405" s="7" t="e">
        <f t="shared" si="100"/>
        <v>#VALUE!</v>
      </c>
      <c r="BO405" s="4" t="e">
        <f t="shared" si="101"/>
        <v>#VALUE!</v>
      </c>
      <c r="BP405" s="4" t="e">
        <f t="shared" si="102"/>
        <v>#VALUE!</v>
      </c>
      <c r="BQ405" s="7" t="e">
        <f t="shared" si="103"/>
        <v>#VALUE!</v>
      </c>
    </row>
    <row r="406" spans="1:69" ht="15" customHeight="1" x14ac:dyDescent="0.3">
      <c r="A406" s="5"/>
      <c r="B406" s="5"/>
      <c r="C406" s="5"/>
      <c r="D406" s="5"/>
      <c r="F406" s="6" t="s">
        <v>17</v>
      </c>
      <c r="G406" s="4" t="e">
        <f t="shared" si="104"/>
        <v>#VALUE!</v>
      </c>
      <c r="H406" s="4" t="e">
        <f t="shared" si="105"/>
        <v>#VALUE!</v>
      </c>
      <c r="I406" s="4" t="str">
        <f t="shared" si="94"/>
        <v/>
      </c>
      <c r="J406" s="4" t="e">
        <f>CLEAN(SUBSTITUTE(MID(A406,G406,H406-G406)," ",""))</f>
        <v>#VALUE!</v>
      </c>
      <c r="K406" s="4" t="e">
        <f>FIND("Filing or 371 (c) date",A406)+LEN("Filing or 371 (c) date")</f>
        <v>#VALUE!</v>
      </c>
      <c r="L406" s="4" t="e">
        <f>FIND("Status",A406,K406)</f>
        <v>#VALUE!</v>
      </c>
      <c r="M406" s="4" t="e">
        <f>TRIM(CLEAN(MID(A406,K406,L406-K406)))</f>
        <v>#VALUE!</v>
      </c>
      <c r="N406" s="4" t="e">
        <f>FIND("Patent #",A406)+LEN("Patent #")</f>
        <v>#VALUE!</v>
      </c>
      <c r="O406" s="4" t="e">
        <f>FIND("Filing or 371 (c) date",A406)</f>
        <v>#VALUE!</v>
      </c>
      <c r="P406" s="4" t="e">
        <f>MID(A406,N406,O406-N406)</f>
        <v>#VALUE!</v>
      </c>
      <c r="Q406" s="4" t="e">
        <f t="shared" si="95"/>
        <v>#VALUE!</v>
      </c>
      <c r="R406" s="4" t="e">
        <f>CLEAN(SUBSTITUTE(MID(P406,1,FIND("open",P406)-1)," ",""))</f>
        <v>#VALUE!</v>
      </c>
      <c r="S406" s="4" t="e">
        <f>FIND("open_in_new",P406)+LEN("open_in_new")</f>
        <v>#VALUE!</v>
      </c>
      <c r="T406" s="4" t="e">
        <f>FIND("-",P406,S406)</f>
        <v>#VALUE!</v>
      </c>
      <c r="U406" s="4" t="e">
        <f>CLEAN(SUBSTITUTE(MID(P406,S406,T406-S406)," ",""))</f>
        <v>#VALUE!</v>
      </c>
      <c r="V406" s="4" t="e">
        <f>RIGHT(CLEAN(SUBSTITUTE(P406," ","")),10)</f>
        <v>#VALUE!</v>
      </c>
      <c r="W406" s="4" t="e">
        <f>FIND("Status",A406,K406)+LEN("Status")</f>
        <v>#VALUE!</v>
      </c>
      <c r="X406" s="4" t="e">
        <f>FIND("Application Data 
Documents &amp; Transactions",A406)</f>
        <v>#VALUE!</v>
      </c>
      <c r="Y406" s="4" t="e">
        <f>MID(A406,W406,(X406-11)-W406)</f>
        <v>#VALUE!</v>
      </c>
      <c r="Z406" s="4" t="e">
        <f t="shared" si="92"/>
        <v>#VALUE!</v>
      </c>
      <c r="AA406" s="4" t="e">
        <f>FIND("Earliest publication #",A406)+LEN("Earliest publication #
")</f>
        <v>#VALUE!</v>
      </c>
      <c r="AB406" s="4" t="e">
        <f>FIND("Earliest publication date",A406,AA406)</f>
        <v>#VALUE!</v>
      </c>
      <c r="AC406" s="4" t="e">
        <f>CLEAN(TRIM(MID(A406,AA406,AB406-AA406)))</f>
        <v>#VALUE!</v>
      </c>
      <c r="AD406" s="4" t="e">
        <f t="shared" si="93"/>
        <v>#VALUE!</v>
      </c>
      <c r="AE406" s="4" t="e">
        <f>FIND("Earliest publication date",A406,AA406)+LEN("Earliest publication date")</f>
        <v>#VALUE!</v>
      </c>
      <c r="AF406" s="4" t="e">
        <f>FIND("Assignee for publication",A406)</f>
        <v>#VALUE!</v>
      </c>
      <c r="AG406" s="4" t="e">
        <f>CLEAN(SUBSTITUTE(MID(A406,AE406,AF406-AE406)," ",""))</f>
        <v>#VALUE!</v>
      </c>
      <c r="AH406" s="4" t="e">
        <f>FIND("Entity status",A406)+LEN("Entity status")</f>
        <v>#VALUE!</v>
      </c>
      <c r="AI406" s="4" t="e">
        <f>FIND("Earliest publication #",A406,AH406)</f>
        <v>#VALUE!</v>
      </c>
      <c r="AJ406" s="4" t="e">
        <f>CLEAN(TRIM(MID(A406,AH406,AI406-AH406)))</f>
        <v>#VALUE!</v>
      </c>
      <c r="AK406" s="4" t="e">
        <f>FIND("Applicants",A406)+LEN("Applicants")</f>
        <v>#VALUE!</v>
      </c>
      <c r="AL406" s="4" t="e">
        <f>FIND("United States Patent and Trademark Office 
United States Patent and Trademark Office 
 Browse By Topic",A406,AK406)</f>
        <v>#VALUE!</v>
      </c>
      <c r="AM406" s="4" t="e">
        <f>TRIM(CLEAN(MID(A406,AK406,AL406-AK406)))</f>
        <v>#VALUE!</v>
      </c>
      <c r="AN406" s="4" t="e">
        <f>FIND("Assignee for publication",A406)+LEN("Assignee for publication")</f>
        <v>#VALUE!</v>
      </c>
      <c r="AO406" s="4" t="e">
        <f>FIND("Confirmation #",A406,AN406)</f>
        <v>#VALUE!</v>
      </c>
      <c r="AP406" s="4" t="e">
        <f>MID(A406,AN406,AO406-AN406)</f>
        <v>#VALUE!</v>
      </c>
      <c r="AQ406" s="4" t="e">
        <f>FIND("Inventors",A406)+LEN("Inventors")</f>
        <v>#VALUE!</v>
      </c>
      <c r="AR406" s="4" t="e">
        <f>FIND("Applicants",A406,AQ406)</f>
        <v>#VALUE!</v>
      </c>
      <c r="AS406" s="4" t="e">
        <f>FIND("Show all inventors",A406)</f>
        <v>#VALUE!</v>
      </c>
      <c r="AT406" s="4" t="str">
        <f>IFERROR(MID(A406,AS406,24),"")</f>
        <v/>
      </c>
      <c r="AU406" s="7" t="e">
        <f>CLEAN(TRIM(MID(A406,AQ406,AR406-AQ406)))</f>
        <v>#VALUE!</v>
      </c>
      <c r="BJ406" s="4">
        <f t="shared" si="96"/>
        <v>0</v>
      </c>
      <c r="BK406" s="4" t="str">
        <f t="shared" si="97"/>
        <v/>
      </c>
      <c r="BL406" s="4" t="e">
        <f t="shared" si="98"/>
        <v>#VALUE!</v>
      </c>
      <c r="BM406" s="4" t="e">
        <f t="shared" si="99"/>
        <v>#VALUE!</v>
      </c>
      <c r="BN406" s="7" t="e">
        <f t="shared" si="100"/>
        <v>#VALUE!</v>
      </c>
      <c r="BO406" s="4" t="e">
        <f t="shared" si="101"/>
        <v>#VALUE!</v>
      </c>
      <c r="BP406" s="4" t="e">
        <f t="shared" si="102"/>
        <v>#VALUE!</v>
      </c>
      <c r="BQ406" s="7" t="e">
        <f t="shared" si="103"/>
        <v>#VALUE!</v>
      </c>
    </row>
    <row r="407" spans="1:69" ht="15" customHeight="1" x14ac:dyDescent="0.3">
      <c r="A407" s="5"/>
      <c r="B407" s="5"/>
      <c r="C407" s="5"/>
      <c r="D407" s="5"/>
      <c r="F407" s="6" t="s">
        <v>17</v>
      </c>
      <c r="G407" s="4" t="e">
        <f t="shared" si="104"/>
        <v>#VALUE!</v>
      </c>
      <c r="H407" s="4" t="e">
        <f t="shared" si="105"/>
        <v>#VALUE!</v>
      </c>
      <c r="I407" s="4" t="str">
        <f t="shared" si="94"/>
        <v/>
      </c>
      <c r="J407" s="4" t="e">
        <f>CLEAN(SUBSTITUTE(MID(A407,G407,H407-G407)," ",""))</f>
        <v>#VALUE!</v>
      </c>
      <c r="K407" s="4" t="e">
        <f>FIND("Filing or 371 (c) date",A407)+LEN("Filing or 371 (c) date")</f>
        <v>#VALUE!</v>
      </c>
      <c r="L407" s="4" t="e">
        <f>FIND("Status",A407,K407)</f>
        <v>#VALUE!</v>
      </c>
      <c r="M407" s="4" t="e">
        <f>TRIM(CLEAN(MID(A407,K407,L407-K407)))</f>
        <v>#VALUE!</v>
      </c>
      <c r="N407" s="4" t="e">
        <f>FIND("Patent #",A407)+LEN("Patent #")</f>
        <v>#VALUE!</v>
      </c>
      <c r="O407" s="4" t="e">
        <f>FIND("Filing or 371 (c) date",A407)</f>
        <v>#VALUE!</v>
      </c>
      <c r="P407" s="4" t="e">
        <f>MID(A407,N407,O407-N407)</f>
        <v>#VALUE!</v>
      </c>
      <c r="Q407" s="4" t="e">
        <f t="shared" si="95"/>
        <v>#VALUE!</v>
      </c>
      <c r="R407" s="4" t="e">
        <f>CLEAN(SUBSTITUTE(MID(P407,1,FIND("open",P407)-1)," ",""))</f>
        <v>#VALUE!</v>
      </c>
      <c r="S407" s="4" t="e">
        <f>FIND("open_in_new",P407)+LEN("open_in_new")</f>
        <v>#VALUE!</v>
      </c>
      <c r="T407" s="4" t="e">
        <f>FIND("-",P407,S407)</f>
        <v>#VALUE!</v>
      </c>
      <c r="U407" s="4" t="e">
        <f>CLEAN(SUBSTITUTE(MID(P407,S407,T407-S407)," ",""))</f>
        <v>#VALUE!</v>
      </c>
      <c r="V407" s="4" t="e">
        <f>RIGHT(CLEAN(SUBSTITUTE(P407," ","")),10)</f>
        <v>#VALUE!</v>
      </c>
      <c r="W407" s="4" t="e">
        <f>FIND("Status",A407,K407)+LEN("Status")</f>
        <v>#VALUE!</v>
      </c>
      <c r="X407" s="4" t="e">
        <f>FIND("Application Data 
Documents &amp; Transactions",A407)</f>
        <v>#VALUE!</v>
      </c>
      <c r="Y407" s="4" t="e">
        <f>MID(A407,W407,(X407-11)-W407)</f>
        <v>#VALUE!</v>
      </c>
      <c r="Z407" s="4" t="e">
        <f t="shared" si="92"/>
        <v>#VALUE!</v>
      </c>
      <c r="AA407" s="4" t="e">
        <f>FIND("Earliest publication #",A407)+LEN("Earliest publication #
")</f>
        <v>#VALUE!</v>
      </c>
      <c r="AB407" s="4" t="e">
        <f>FIND("Earliest publication date",A407,AA407)</f>
        <v>#VALUE!</v>
      </c>
      <c r="AC407" s="4" t="e">
        <f>CLEAN(TRIM(MID(A407,AA407,AB407-AA407)))</f>
        <v>#VALUE!</v>
      </c>
      <c r="AD407" s="4" t="e">
        <f t="shared" si="93"/>
        <v>#VALUE!</v>
      </c>
      <c r="AE407" s="4" t="e">
        <f>FIND("Earliest publication date",A407,AA407)+LEN("Earliest publication date")</f>
        <v>#VALUE!</v>
      </c>
      <c r="AF407" s="4" t="e">
        <f>FIND("Assignee for publication",A407)</f>
        <v>#VALUE!</v>
      </c>
      <c r="AG407" s="4" t="e">
        <f>CLEAN(SUBSTITUTE(MID(A407,AE407,AF407-AE407)," ",""))</f>
        <v>#VALUE!</v>
      </c>
      <c r="AH407" s="4" t="e">
        <f>FIND("Entity status",A407)+LEN("Entity status")</f>
        <v>#VALUE!</v>
      </c>
      <c r="AI407" s="4" t="e">
        <f>FIND("Earliest publication #",A407,AH407)</f>
        <v>#VALUE!</v>
      </c>
      <c r="AJ407" s="4" t="e">
        <f>CLEAN(TRIM(MID(A407,AH407,AI407-AH407)))</f>
        <v>#VALUE!</v>
      </c>
      <c r="AK407" s="4" t="e">
        <f>FIND("Applicants",A407)+LEN("Applicants")</f>
        <v>#VALUE!</v>
      </c>
      <c r="AL407" s="4" t="e">
        <f>FIND("United States Patent and Trademark Office 
United States Patent and Trademark Office 
 Browse By Topic",A407,AK407)</f>
        <v>#VALUE!</v>
      </c>
      <c r="AM407" s="4" t="e">
        <f>TRIM(CLEAN(MID(A407,AK407,AL407-AK407)))</f>
        <v>#VALUE!</v>
      </c>
      <c r="AN407" s="4" t="e">
        <f>FIND("Assignee for publication",A407)+LEN("Assignee for publication")</f>
        <v>#VALUE!</v>
      </c>
      <c r="AO407" s="4" t="e">
        <f>FIND("Confirmation #",A407,AN407)</f>
        <v>#VALUE!</v>
      </c>
      <c r="AP407" s="4" t="e">
        <f>MID(A407,AN407,AO407-AN407)</f>
        <v>#VALUE!</v>
      </c>
      <c r="AQ407" s="4" t="e">
        <f>FIND("Inventors",A407)+LEN("Inventors")</f>
        <v>#VALUE!</v>
      </c>
      <c r="AR407" s="4" t="e">
        <f>FIND("Applicants",A407,AQ407)</f>
        <v>#VALUE!</v>
      </c>
      <c r="AS407" s="4" t="e">
        <f>FIND("Show all inventors",A407)</f>
        <v>#VALUE!</v>
      </c>
      <c r="AT407" s="4" t="str">
        <f>IFERROR(MID(A407,AS407,24),"")</f>
        <v/>
      </c>
      <c r="AU407" s="7" t="e">
        <f>CLEAN(TRIM(MID(A407,AQ407,AR407-AQ407)))</f>
        <v>#VALUE!</v>
      </c>
      <c r="BJ407" s="4">
        <f t="shared" si="96"/>
        <v>0</v>
      </c>
      <c r="BK407" s="4" t="str">
        <f t="shared" si="97"/>
        <v/>
      </c>
      <c r="BL407" s="4" t="e">
        <f t="shared" si="98"/>
        <v>#VALUE!</v>
      </c>
      <c r="BM407" s="4" t="e">
        <f t="shared" si="99"/>
        <v>#VALUE!</v>
      </c>
      <c r="BN407" s="7" t="e">
        <f t="shared" si="100"/>
        <v>#VALUE!</v>
      </c>
      <c r="BO407" s="4" t="e">
        <f t="shared" si="101"/>
        <v>#VALUE!</v>
      </c>
      <c r="BP407" s="4" t="e">
        <f t="shared" si="102"/>
        <v>#VALUE!</v>
      </c>
      <c r="BQ407" s="7" t="e">
        <f t="shared" si="103"/>
        <v>#VALUE!</v>
      </c>
    </row>
    <row r="408" spans="1:69" ht="15" customHeight="1" x14ac:dyDescent="0.3">
      <c r="A408" s="5"/>
      <c r="B408" s="5"/>
      <c r="C408" s="5"/>
      <c r="D408" s="5"/>
      <c r="F408" s="6" t="s">
        <v>17</v>
      </c>
      <c r="G408" s="4" t="e">
        <f t="shared" si="104"/>
        <v>#VALUE!</v>
      </c>
      <c r="H408" s="4" t="e">
        <f t="shared" si="105"/>
        <v>#VALUE!</v>
      </c>
      <c r="I408" s="4" t="str">
        <f t="shared" si="94"/>
        <v/>
      </c>
      <c r="J408" s="4" t="e">
        <f>CLEAN(SUBSTITUTE(MID(A408,G408,H408-G408)," ",""))</f>
        <v>#VALUE!</v>
      </c>
      <c r="K408" s="4" t="e">
        <f>FIND("Filing or 371 (c) date",A408)+LEN("Filing or 371 (c) date")</f>
        <v>#VALUE!</v>
      </c>
      <c r="L408" s="4" t="e">
        <f>FIND("Status",A408,K408)</f>
        <v>#VALUE!</v>
      </c>
      <c r="M408" s="4" t="e">
        <f>TRIM(CLEAN(MID(A408,K408,L408-K408)))</f>
        <v>#VALUE!</v>
      </c>
      <c r="N408" s="4" t="e">
        <f>FIND("Patent #",A408)+LEN("Patent #")</f>
        <v>#VALUE!</v>
      </c>
      <c r="O408" s="4" t="e">
        <f>FIND("Filing or 371 (c) date",A408)</f>
        <v>#VALUE!</v>
      </c>
      <c r="P408" s="4" t="e">
        <f>MID(A408,N408,O408-N408)</f>
        <v>#VALUE!</v>
      </c>
      <c r="Q408" s="4" t="e">
        <f t="shared" si="95"/>
        <v>#VALUE!</v>
      </c>
      <c r="R408" s="4" t="e">
        <f>CLEAN(SUBSTITUTE(MID(P408,1,FIND("open",P408)-1)," ",""))</f>
        <v>#VALUE!</v>
      </c>
      <c r="S408" s="4" t="e">
        <f>FIND("open_in_new",P408)+LEN("open_in_new")</f>
        <v>#VALUE!</v>
      </c>
      <c r="T408" s="4" t="e">
        <f>FIND("-",P408,S408)</f>
        <v>#VALUE!</v>
      </c>
      <c r="U408" s="4" t="e">
        <f>CLEAN(SUBSTITUTE(MID(P408,S408,T408-S408)," ",""))</f>
        <v>#VALUE!</v>
      </c>
      <c r="V408" s="4" t="e">
        <f>RIGHT(CLEAN(SUBSTITUTE(P408," ","")),10)</f>
        <v>#VALUE!</v>
      </c>
      <c r="W408" s="4" t="e">
        <f>FIND("Status",A408,K408)+LEN("Status")</f>
        <v>#VALUE!</v>
      </c>
      <c r="X408" s="4" t="e">
        <f>FIND("Application Data 
Documents &amp; Transactions",A408)</f>
        <v>#VALUE!</v>
      </c>
      <c r="Y408" s="4" t="e">
        <f>MID(A408,W408,(X408-11)-W408)</f>
        <v>#VALUE!</v>
      </c>
      <c r="Z408" s="4" t="e">
        <f t="shared" si="92"/>
        <v>#VALUE!</v>
      </c>
      <c r="AA408" s="4" t="e">
        <f>FIND("Earliest publication #",A408)+LEN("Earliest publication #
")</f>
        <v>#VALUE!</v>
      </c>
      <c r="AB408" s="4" t="e">
        <f>FIND("Earliest publication date",A408,AA408)</f>
        <v>#VALUE!</v>
      </c>
      <c r="AC408" s="4" t="e">
        <f>CLEAN(TRIM(MID(A408,AA408,AB408-AA408)))</f>
        <v>#VALUE!</v>
      </c>
      <c r="AD408" s="4" t="e">
        <f t="shared" si="93"/>
        <v>#VALUE!</v>
      </c>
      <c r="AE408" s="4" t="e">
        <f>FIND("Earliest publication date",A408,AA408)+LEN("Earliest publication date")</f>
        <v>#VALUE!</v>
      </c>
      <c r="AF408" s="4" t="e">
        <f>FIND("Assignee for publication",A408)</f>
        <v>#VALUE!</v>
      </c>
      <c r="AG408" s="4" t="e">
        <f>CLEAN(SUBSTITUTE(MID(A408,AE408,AF408-AE408)," ",""))</f>
        <v>#VALUE!</v>
      </c>
      <c r="AH408" s="4" t="e">
        <f>FIND("Entity status",A408)+LEN("Entity status")</f>
        <v>#VALUE!</v>
      </c>
      <c r="AI408" s="4" t="e">
        <f>FIND("Earliest publication #",A408,AH408)</f>
        <v>#VALUE!</v>
      </c>
      <c r="AJ408" s="4" t="e">
        <f>CLEAN(TRIM(MID(A408,AH408,AI408-AH408)))</f>
        <v>#VALUE!</v>
      </c>
      <c r="AK408" s="4" t="e">
        <f>FIND("Applicants",A408)+LEN("Applicants")</f>
        <v>#VALUE!</v>
      </c>
      <c r="AL408" s="4" t="e">
        <f>FIND("United States Patent and Trademark Office 
United States Patent and Trademark Office 
 Browse By Topic",A408,AK408)</f>
        <v>#VALUE!</v>
      </c>
      <c r="AM408" s="4" t="e">
        <f>TRIM(CLEAN(MID(A408,AK408,AL408-AK408)))</f>
        <v>#VALUE!</v>
      </c>
      <c r="AN408" s="4" t="e">
        <f>FIND("Assignee for publication",A408)+LEN("Assignee for publication")</f>
        <v>#VALUE!</v>
      </c>
      <c r="AO408" s="4" t="e">
        <f>FIND("Confirmation #",A408,AN408)</f>
        <v>#VALUE!</v>
      </c>
      <c r="AP408" s="4" t="e">
        <f>MID(A408,AN408,AO408-AN408)</f>
        <v>#VALUE!</v>
      </c>
      <c r="AQ408" s="4" t="e">
        <f>FIND("Inventors",A408)+LEN("Inventors")</f>
        <v>#VALUE!</v>
      </c>
      <c r="AR408" s="4" t="e">
        <f>FIND("Applicants",A408,AQ408)</f>
        <v>#VALUE!</v>
      </c>
      <c r="AS408" s="4" t="e">
        <f>FIND("Show all inventors",A408)</f>
        <v>#VALUE!</v>
      </c>
      <c r="AT408" s="4" t="str">
        <f>IFERROR(MID(A408,AS408,24),"")</f>
        <v/>
      </c>
      <c r="AU408" s="7" t="e">
        <f>CLEAN(TRIM(MID(A408,AQ408,AR408-AQ408)))</f>
        <v>#VALUE!</v>
      </c>
      <c r="BJ408" s="4">
        <f t="shared" si="96"/>
        <v>0</v>
      </c>
      <c r="BK408" s="4" t="str">
        <f t="shared" si="97"/>
        <v/>
      </c>
      <c r="BL408" s="4" t="e">
        <f t="shared" si="98"/>
        <v>#VALUE!</v>
      </c>
      <c r="BM408" s="4" t="e">
        <f t="shared" si="99"/>
        <v>#VALUE!</v>
      </c>
      <c r="BN408" s="7" t="e">
        <f t="shared" si="100"/>
        <v>#VALUE!</v>
      </c>
      <c r="BO408" s="4" t="e">
        <f t="shared" si="101"/>
        <v>#VALUE!</v>
      </c>
      <c r="BP408" s="4" t="e">
        <f t="shared" si="102"/>
        <v>#VALUE!</v>
      </c>
      <c r="BQ408" s="7" t="e">
        <f t="shared" si="103"/>
        <v>#VALUE!</v>
      </c>
    </row>
    <row r="409" spans="1:69" ht="15" customHeight="1" x14ac:dyDescent="0.3">
      <c r="A409" s="5"/>
      <c r="B409" s="5"/>
      <c r="C409" s="5"/>
      <c r="D409" s="5"/>
      <c r="F409" s="6" t="s">
        <v>17</v>
      </c>
      <c r="G409" s="4" t="e">
        <f t="shared" si="104"/>
        <v>#VALUE!</v>
      </c>
      <c r="H409" s="4" t="e">
        <f t="shared" si="105"/>
        <v>#VALUE!</v>
      </c>
      <c r="I409" s="4" t="str">
        <f t="shared" si="94"/>
        <v/>
      </c>
      <c r="J409" s="4" t="e">
        <f>CLEAN(SUBSTITUTE(MID(A409,G409,H409-G409)," ",""))</f>
        <v>#VALUE!</v>
      </c>
      <c r="K409" s="4" t="e">
        <f>FIND("Filing or 371 (c) date",A409)+LEN("Filing or 371 (c) date")</f>
        <v>#VALUE!</v>
      </c>
      <c r="L409" s="4" t="e">
        <f>FIND("Status",A409,K409)</f>
        <v>#VALUE!</v>
      </c>
      <c r="M409" s="4" t="e">
        <f>TRIM(CLEAN(MID(A409,K409,L409-K409)))</f>
        <v>#VALUE!</v>
      </c>
      <c r="N409" s="4" t="e">
        <f>FIND("Patent #",A409)+LEN("Patent #")</f>
        <v>#VALUE!</v>
      </c>
      <c r="O409" s="4" t="e">
        <f>FIND("Filing or 371 (c) date",A409)</f>
        <v>#VALUE!</v>
      </c>
      <c r="P409" s="4" t="e">
        <f>MID(A409,N409,O409-N409)</f>
        <v>#VALUE!</v>
      </c>
      <c r="Q409" s="4" t="e">
        <f t="shared" si="95"/>
        <v>#VALUE!</v>
      </c>
      <c r="R409" s="4" t="e">
        <f>CLEAN(SUBSTITUTE(MID(P409,1,FIND("open",P409)-1)," ",""))</f>
        <v>#VALUE!</v>
      </c>
      <c r="S409" s="4" t="e">
        <f>FIND("open_in_new",P409)+LEN("open_in_new")</f>
        <v>#VALUE!</v>
      </c>
      <c r="T409" s="4" t="e">
        <f>FIND("-",P409,S409)</f>
        <v>#VALUE!</v>
      </c>
      <c r="U409" s="4" t="e">
        <f>CLEAN(SUBSTITUTE(MID(P409,S409,T409-S409)," ",""))</f>
        <v>#VALUE!</v>
      </c>
      <c r="V409" s="4" t="e">
        <f>RIGHT(CLEAN(SUBSTITUTE(P409," ","")),10)</f>
        <v>#VALUE!</v>
      </c>
      <c r="W409" s="4" t="e">
        <f>FIND("Status",A409,K409)+LEN("Status")</f>
        <v>#VALUE!</v>
      </c>
      <c r="X409" s="4" t="e">
        <f>FIND("Application Data 
Documents &amp; Transactions",A409)</f>
        <v>#VALUE!</v>
      </c>
      <c r="Y409" s="4" t="e">
        <f>MID(A409,W409,(X409-11)-W409)</f>
        <v>#VALUE!</v>
      </c>
      <c r="Z409" s="4" t="e">
        <f t="shared" si="92"/>
        <v>#VALUE!</v>
      </c>
      <c r="AA409" s="4" t="e">
        <f>FIND("Earliest publication #",A409)+LEN("Earliest publication #
")</f>
        <v>#VALUE!</v>
      </c>
      <c r="AB409" s="4" t="e">
        <f>FIND("Earliest publication date",A409,AA409)</f>
        <v>#VALUE!</v>
      </c>
      <c r="AC409" s="4" t="e">
        <f>CLEAN(TRIM(MID(A409,AA409,AB409-AA409)))</f>
        <v>#VALUE!</v>
      </c>
      <c r="AD409" s="4" t="e">
        <f t="shared" si="93"/>
        <v>#VALUE!</v>
      </c>
      <c r="AE409" s="4" t="e">
        <f>FIND("Earliest publication date",A409,AA409)+LEN("Earliest publication date")</f>
        <v>#VALUE!</v>
      </c>
      <c r="AF409" s="4" t="e">
        <f>FIND("Assignee for publication",A409)</f>
        <v>#VALUE!</v>
      </c>
      <c r="AG409" s="4" t="e">
        <f>CLEAN(SUBSTITUTE(MID(A409,AE409,AF409-AE409)," ",""))</f>
        <v>#VALUE!</v>
      </c>
      <c r="AH409" s="4" t="e">
        <f>FIND("Entity status",A409)+LEN("Entity status")</f>
        <v>#VALUE!</v>
      </c>
      <c r="AI409" s="4" t="e">
        <f>FIND("Earliest publication #",A409,AH409)</f>
        <v>#VALUE!</v>
      </c>
      <c r="AJ409" s="4" t="e">
        <f>CLEAN(TRIM(MID(A409,AH409,AI409-AH409)))</f>
        <v>#VALUE!</v>
      </c>
      <c r="AK409" s="4" t="e">
        <f>FIND("Applicants",A409)+LEN("Applicants")</f>
        <v>#VALUE!</v>
      </c>
      <c r="AL409" s="4" t="e">
        <f>FIND("United States Patent and Trademark Office 
United States Patent and Trademark Office 
 Browse By Topic",A409,AK409)</f>
        <v>#VALUE!</v>
      </c>
      <c r="AM409" s="4" t="e">
        <f>TRIM(CLEAN(MID(A409,AK409,AL409-AK409)))</f>
        <v>#VALUE!</v>
      </c>
      <c r="AN409" s="4" t="e">
        <f>FIND("Assignee for publication",A409)+LEN("Assignee for publication")</f>
        <v>#VALUE!</v>
      </c>
      <c r="AO409" s="4" t="e">
        <f>FIND("Confirmation #",A409,AN409)</f>
        <v>#VALUE!</v>
      </c>
      <c r="AP409" s="4" t="e">
        <f>MID(A409,AN409,AO409-AN409)</f>
        <v>#VALUE!</v>
      </c>
      <c r="AQ409" s="4" t="e">
        <f>FIND("Inventors",A409)+LEN("Inventors")</f>
        <v>#VALUE!</v>
      </c>
      <c r="AR409" s="4" t="e">
        <f>FIND("Applicants",A409,AQ409)</f>
        <v>#VALUE!</v>
      </c>
      <c r="AS409" s="4" t="e">
        <f>FIND("Show all inventors",A409)</f>
        <v>#VALUE!</v>
      </c>
      <c r="AT409" s="4" t="str">
        <f>IFERROR(MID(A409,AS409,24),"")</f>
        <v/>
      </c>
      <c r="AU409" s="7" t="e">
        <f>CLEAN(TRIM(MID(A409,AQ409,AR409-AQ409)))</f>
        <v>#VALUE!</v>
      </c>
      <c r="BJ409" s="4">
        <f t="shared" si="96"/>
        <v>0</v>
      </c>
      <c r="BK409" s="4" t="str">
        <f t="shared" si="97"/>
        <v/>
      </c>
      <c r="BL409" s="4" t="e">
        <f t="shared" si="98"/>
        <v>#VALUE!</v>
      </c>
      <c r="BM409" s="4" t="e">
        <f t="shared" si="99"/>
        <v>#VALUE!</v>
      </c>
      <c r="BN409" s="7" t="e">
        <f t="shared" si="100"/>
        <v>#VALUE!</v>
      </c>
      <c r="BO409" s="4" t="e">
        <f t="shared" si="101"/>
        <v>#VALUE!</v>
      </c>
      <c r="BP409" s="4" t="e">
        <f t="shared" si="102"/>
        <v>#VALUE!</v>
      </c>
      <c r="BQ409" s="7" t="e">
        <f t="shared" si="103"/>
        <v>#VALUE!</v>
      </c>
    </row>
    <row r="410" spans="1:69" ht="15" customHeight="1" x14ac:dyDescent="0.3">
      <c r="A410" s="5"/>
      <c r="B410" s="5"/>
      <c r="C410" s="5"/>
      <c r="D410" s="5"/>
      <c r="F410" s="6" t="s">
        <v>17</v>
      </c>
      <c r="G410" s="4" t="e">
        <f t="shared" si="104"/>
        <v>#VALUE!</v>
      </c>
      <c r="H410" s="4" t="e">
        <f t="shared" si="105"/>
        <v>#VALUE!</v>
      </c>
      <c r="I410" s="4" t="str">
        <f t="shared" si="94"/>
        <v/>
      </c>
      <c r="J410" s="4" t="e">
        <f>CLEAN(SUBSTITUTE(MID(A410,G410,H410-G410)," ",""))</f>
        <v>#VALUE!</v>
      </c>
      <c r="K410" s="4" t="e">
        <f>FIND("Filing or 371 (c) date",A410)+LEN("Filing or 371 (c) date")</f>
        <v>#VALUE!</v>
      </c>
      <c r="L410" s="4" t="e">
        <f>FIND("Status",A410,K410)</f>
        <v>#VALUE!</v>
      </c>
      <c r="M410" s="4" t="e">
        <f>TRIM(CLEAN(MID(A410,K410,L410-K410)))</f>
        <v>#VALUE!</v>
      </c>
      <c r="N410" s="4" t="e">
        <f>FIND("Patent #",A410)+LEN("Patent #")</f>
        <v>#VALUE!</v>
      </c>
      <c r="O410" s="4" t="e">
        <f>FIND("Filing or 371 (c) date",A410)</f>
        <v>#VALUE!</v>
      </c>
      <c r="P410" s="4" t="e">
        <f>MID(A410,N410,O410-N410)</f>
        <v>#VALUE!</v>
      </c>
      <c r="Q410" s="4" t="e">
        <f t="shared" si="95"/>
        <v>#VALUE!</v>
      </c>
      <c r="R410" s="4" t="e">
        <f>CLEAN(SUBSTITUTE(MID(P410,1,FIND("open",P410)-1)," ",""))</f>
        <v>#VALUE!</v>
      </c>
      <c r="S410" s="4" t="e">
        <f>FIND("open_in_new",P410)+LEN("open_in_new")</f>
        <v>#VALUE!</v>
      </c>
      <c r="T410" s="4" t="e">
        <f>FIND("-",P410,S410)</f>
        <v>#VALUE!</v>
      </c>
      <c r="U410" s="4" t="e">
        <f>CLEAN(SUBSTITUTE(MID(P410,S410,T410-S410)," ",""))</f>
        <v>#VALUE!</v>
      </c>
      <c r="V410" s="4" t="e">
        <f>RIGHT(CLEAN(SUBSTITUTE(P410," ","")),10)</f>
        <v>#VALUE!</v>
      </c>
      <c r="W410" s="4" t="e">
        <f>FIND("Status",A410,K410)+LEN("Status")</f>
        <v>#VALUE!</v>
      </c>
      <c r="X410" s="4" t="e">
        <f>FIND("Application Data 
Documents &amp; Transactions",A410)</f>
        <v>#VALUE!</v>
      </c>
      <c r="Y410" s="4" t="e">
        <f>MID(A410,W410,(X410-11)-W410)</f>
        <v>#VALUE!</v>
      </c>
      <c r="Z410" s="4" t="e">
        <f t="shared" si="92"/>
        <v>#VALUE!</v>
      </c>
      <c r="AA410" s="4" t="e">
        <f>FIND("Earliest publication #",A410)+LEN("Earliest publication #
")</f>
        <v>#VALUE!</v>
      </c>
      <c r="AB410" s="4" t="e">
        <f>FIND("Earliest publication date",A410,AA410)</f>
        <v>#VALUE!</v>
      </c>
      <c r="AC410" s="4" t="e">
        <f>CLEAN(TRIM(MID(A410,AA410,AB410-AA410)))</f>
        <v>#VALUE!</v>
      </c>
      <c r="AD410" s="4" t="e">
        <f t="shared" si="93"/>
        <v>#VALUE!</v>
      </c>
      <c r="AE410" s="4" t="e">
        <f>FIND("Earliest publication date",A410,AA410)+LEN("Earliest publication date")</f>
        <v>#VALUE!</v>
      </c>
      <c r="AF410" s="4" t="e">
        <f>FIND("Assignee for publication",A410)</f>
        <v>#VALUE!</v>
      </c>
      <c r="AG410" s="4" t="e">
        <f>CLEAN(SUBSTITUTE(MID(A410,AE410,AF410-AE410)," ",""))</f>
        <v>#VALUE!</v>
      </c>
      <c r="AH410" s="4" t="e">
        <f>FIND("Entity status",A410)+LEN("Entity status")</f>
        <v>#VALUE!</v>
      </c>
      <c r="AI410" s="4" t="e">
        <f>FIND("Earliest publication #",A410,AH410)</f>
        <v>#VALUE!</v>
      </c>
      <c r="AJ410" s="4" t="e">
        <f>CLEAN(TRIM(MID(A410,AH410,AI410-AH410)))</f>
        <v>#VALUE!</v>
      </c>
      <c r="AK410" s="4" t="e">
        <f>FIND("Applicants",A410)+LEN("Applicants")</f>
        <v>#VALUE!</v>
      </c>
      <c r="AL410" s="4" t="e">
        <f>FIND("United States Patent and Trademark Office 
United States Patent and Trademark Office 
 Browse By Topic",A410,AK410)</f>
        <v>#VALUE!</v>
      </c>
      <c r="AM410" s="4" t="e">
        <f>TRIM(CLEAN(MID(A410,AK410,AL410-AK410)))</f>
        <v>#VALUE!</v>
      </c>
      <c r="AN410" s="4" t="e">
        <f>FIND("Assignee for publication",A410)+LEN("Assignee for publication")</f>
        <v>#VALUE!</v>
      </c>
      <c r="AO410" s="4" t="e">
        <f>FIND("Confirmation #",A410,AN410)</f>
        <v>#VALUE!</v>
      </c>
      <c r="AP410" s="4" t="e">
        <f>MID(A410,AN410,AO410-AN410)</f>
        <v>#VALUE!</v>
      </c>
      <c r="AQ410" s="4" t="e">
        <f>FIND("Inventors",A410)+LEN("Inventors")</f>
        <v>#VALUE!</v>
      </c>
      <c r="AR410" s="4" t="e">
        <f>FIND("Applicants",A410,AQ410)</f>
        <v>#VALUE!</v>
      </c>
      <c r="AS410" s="4" t="e">
        <f>FIND("Show all inventors",A410)</f>
        <v>#VALUE!</v>
      </c>
      <c r="AT410" s="4" t="str">
        <f>IFERROR(MID(A410,AS410,24),"")</f>
        <v/>
      </c>
      <c r="AU410" s="7" t="e">
        <f>CLEAN(TRIM(MID(A410,AQ410,AR410-AQ410)))</f>
        <v>#VALUE!</v>
      </c>
      <c r="BJ410" s="4">
        <f t="shared" si="96"/>
        <v>0</v>
      </c>
      <c r="BK410" s="4" t="str">
        <f t="shared" si="97"/>
        <v/>
      </c>
      <c r="BL410" s="4" t="e">
        <f t="shared" si="98"/>
        <v>#VALUE!</v>
      </c>
      <c r="BM410" s="4" t="e">
        <f t="shared" si="99"/>
        <v>#VALUE!</v>
      </c>
      <c r="BN410" s="7" t="e">
        <f t="shared" si="100"/>
        <v>#VALUE!</v>
      </c>
      <c r="BO410" s="4" t="e">
        <f t="shared" si="101"/>
        <v>#VALUE!</v>
      </c>
      <c r="BP410" s="4" t="e">
        <f t="shared" si="102"/>
        <v>#VALUE!</v>
      </c>
      <c r="BQ410" s="7" t="e">
        <f t="shared" si="103"/>
        <v>#VALUE!</v>
      </c>
    </row>
    <row r="411" spans="1:69" ht="15" customHeight="1" x14ac:dyDescent="0.3">
      <c r="A411" s="5"/>
      <c r="B411" s="5"/>
      <c r="C411" s="5"/>
      <c r="D411" s="5"/>
      <c r="F411" s="6" t="s">
        <v>17</v>
      </c>
      <c r="G411" s="4" t="e">
        <f t="shared" si="104"/>
        <v>#VALUE!</v>
      </c>
      <c r="H411" s="4" t="e">
        <f t="shared" si="105"/>
        <v>#VALUE!</v>
      </c>
      <c r="I411" s="4" t="str">
        <f t="shared" si="94"/>
        <v/>
      </c>
      <c r="J411" s="4" t="e">
        <f>CLEAN(SUBSTITUTE(MID(A411,G411,H411-G411)," ",""))</f>
        <v>#VALUE!</v>
      </c>
      <c r="K411" s="4" t="e">
        <f>FIND("Filing or 371 (c) date",A411)+LEN("Filing or 371 (c) date")</f>
        <v>#VALUE!</v>
      </c>
      <c r="L411" s="4" t="e">
        <f>FIND("Status",A411,K411)</f>
        <v>#VALUE!</v>
      </c>
      <c r="M411" s="4" t="e">
        <f>TRIM(CLEAN(MID(A411,K411,L411-K411)))</f>
        <v>#VALUE!</v>
      </c>
      <c r="N411" s="4" t="e">
        <f>FIND("Patent #",A411)+LEN("Patent #")</f>
        <v>#VALUE!</v>
      </c>
      <c r="O411" s="4" t="e">
        <f>FIND("Filing or 371 (c) date",A411)</f>
        <v>#VALUE!</v>
      </c>
      <c r="P411" s="4" t="e">
        <f>MID(A411,N411,O411-N411)</f>
        <v>#VALUE!</v>
      </c>
      <c r="Q411" s="4" t="e">
        <f t="shared" si="95"/>
        <v>#VALUE!</v>
      </c>
      <c r="R411" s="4" t="e">
        <f>CLEAN(SUBSTITUTE(MID(P411,1,FIND("open",P411)-1)," ",""))</f>
        <v>#VALUE!</v>
      </c>
      <c r="S411" s="4" t="e">
        <f>FIND("open_in_new",P411)+LEN("open_in_new")</f>
        <v>#VALUE!</v>
      </c>
      <c r="T411" s="4" t="e">
        <f>FIND("-",P411,S411)</f>
        <v>#VALUE!</v>
      </c>
      <c r="U411" s="4" t="e">
        <f>CLEAN(SUBSTITUTE(MID(P411,S411,T411-S411)," ",""))</f>
        <v>#VALUE!</v>
      </c>
      <c r="V411" s="4" t="e">
        <f>RIGHT(CLEAN(SUBSTITUTE(P411," ","")),10)</f>
        <v>#VALUE!</v>
      </c>
      <c r="W411" s="4" t="e">
        <f>FIND("Status",A411,K411)+LEN("Status")</f>
        <v>#VALUE!</v>
      </c>
      <c r="X411" s="4" t="e">
        <f>FIND("Application Data 
Documents &amp; Transactions",A411)</f>
        <v>#VALUE!</v>
      </c>
      <c r="Y411" s="4" t="e">
        <f>MID(A411,W411,(X411-11)-W411)</f>
        <v>#VALUE!</v>
      </c>
      <c r="Z411" s="4" t="e">
        <f t="shared" si="92"/>
        <v>#VALUE!</v>
      </c>
      <c r="AA411" s="4" t="e">
        <f>FIND("Earliest publication #",A411)+LEN("Earliest publication #
")</f>
        <v>#VALUE!</v>
      </c>
      <c r="AB411" s="4" t="e">
        <f>FIND("Earliest publication date",A411,AA411)</f>
        <v>#VALUE!</v>
      </c>
      <c r="AC411" s="4" t="e">
        <f>CLEAN(TRIM(MID(A411,AA411,AB411-AA411)))</f>
        <v>#VALUE!</v>
      </c>
      <c r="AD411" s="4" t="e">
        <f t="shared" si="93"/>
        <v>#VALUE!</v>
      </c>
      <c r="AE411" s="4" t="e">
        <f>FIND("Earliest publication date",A411,AA411)+LEN("Earliest publication date")</f>
        <v>#VALUE!</v>
      </c>
      <c r="AF411" s="4" t="e">
        <f>FIND("Assignee for publication",A411)</f>
        <v>#VALUE!</v>
      </c>
      <c r="AG411" s="4" t="e">
        <f>CLEAN(SUBSTITUTE(MID(A411,AE411,AF411-AE411)," ",""))</f>
        <v>#VALUE!</v>
      </c>
      <c r="AH411" s="4" t="e">
        <f>FIND("Entity status",A411)+LEN("Entity status")</f>
        <v>#VALUE!</v>
      </c>
      <c r="AI411" s="4" t="e">
        <f>FIND("Earliest publication #",A411,AH411)</f>
        <v>#VALUE!</v>
      </c>
      <c r="AJ411" s="4" t="e">
        <f>CLEAN(TRIM(MID(A411,AH411,AI411-AH411)))</f>
        <v>#VALUE!</v>
      </c>
      <c r="AK411" s="4" t="e">
        <f>FIND("Applicants",A411)+LEN("Applicants")</f>
        <v>#VALUE!</v>
      </c>
      <c r="AL411" s="4" t="e">
        <f>FIND("United States Patent and Trademark Office 
United States Patent and Trademark Office 
 Browse By Topic",A411,AK411)</f>
        <v>#VALUE!</v>
      </c>
      <c r="AM411" s="4" t="e">
        <f>TRIM(CLEAN(MID(A411,AK411,AL411-AK411)))</f>
        <v>#VALUE!</v>
      </c>
      <c r="AN411" s="4" t="e">
        <f>FIND("Assignee for publication",A411)+LEN("Assignee for publication")</f>
        <v>#VALUE!</v>
      </c>
      <c r="AO411" s="4" t="e">
        <f>FIND("Confirmation #",A411,AN411)</f>
        <v>#VALUE!</v>
      </c>
      <c r="AP411" s="4" t="e">
        <f>MID(A411,AN411,AO411-AN411)</f>
        <v>#VALUE!</v>
      </c>
      <c r="AQ411" s="4" t="e">
        <f>FIND("Inventors",A411)+LEN("Inventors")</f>
        <v>#VALUE!</v>
      </c>
      <c r="AR411" s="4" t="e">
        <f>FIND("Applicants",A411,AQ411)</f>
        <v>#VALUE!</v>
      </c>
      <c r="AS411" s="4" t="e">
        <f>FIND("Show all inventors",A411)</f>
        <v>#VALUE!</v>
      </c>
      <c r="AT411" s="4" t="str">
        <f>IFERROR(MID(A411,AS411,24),"")</f>
        <v/>
      </c>
      <c r="AU411" s="7" t="e">
        <f>CLEAN(TRIM(MID(A411,AQ411,AR411-AQ411)))</f>
        <v>#VALUE!</v>
      </c>
      <c r="BJ411" s="4">
        <f t="shared" si="96"/>
        <v>0</v>
      </c>
      <c r="BK411" s="4" t="str">
        <f t="shared" si="97"/>
        <v/>
      </c>
      <c r="BL411" s="4" t="e">
        <f t="shared" si="98"/>
        <v>#VALUE!</v>
      </c>
      <c r="BM411" s="4" t="e">
        <f t="shared" si="99"/>
        <v>#VALUE!</v>
      </c>
      <c r="BN411" s="7" t="e">
        <f t="shared" si="100"/>
        <v>#VALUE!</v>
      </c>
      <c r="BO411" s="4" t="e">
        <f t="shared" si="101"/>
        <v>#VALUE!</v>
      </c>
      <c r="BP411" s="4" t="e">
        <f t="shared" si="102"/>
        <v>#VALUE!</v>
      </c>
      <c r="BQ411" s="7" t="e">
        <f t="shared" si="103"/>
        <v>#VALUE!</v>
      </c>
    </row>
    <row r="412" spans="1:69" ht="15" customHeight="1" x14ac:dyDescent="0.3">
      <c r="A412" s="5"/>
      <c r="B412" s="5"/>
      <c r="C412" s="5"/>
      <c r="D412" s="5"/>
      <c r="F412" s="6" t="s">
        <v>17</v>
      </c>
      <c r="G412" s="4" t="e">
        <f t="shared" si="104"/>
        <v>#VALUE!</v>
      </c>
      <c r="H412" s="4" t="e">
        <f t="shared" si="105"/>
        <v>#VALUE!</v>
      </c>
      <c r="I412" s="4" t="str">
        <f t="shared" si="94"/>
        <v/>
      </c>
      <c r="J412" s="4" t="e">
        <f>CLEAN(SUBSTITUTE(MID(A412,G412,H412-G412)," ",""))</f>
        <v>#VALUE!</v>
      </c>
      <c r="K412" s="4" t="e">
        <f>FIND("Filing or 371 (c) date",A412)+LEN("Filing or 371 (c) date")</f>
        <v>#VALUE!</v>
      </c>
      <c r="L412" s="4" t="e">
        <f>FIND("Status",A412,K412)</f>
        <v>#VALUE!</v>
      </c>
      <c r="M412" s="4" t="e">
        <f>TRIM(CLEAN(MID(A412,K412,L412-K412)))</f>
        <v>#VALUE!</v>
      </c>
      <c r="N412" s="4" t="e">
        <f>FIND("Patent #",A412)+LEN("Patent #")</f>
        <v>#VALUE!</v>
      </c>
      <c r="O412" s="4" t="e">
        <f>FIND("Filing or 371 (c) date",A412)</f>
        <v>#VALUE!</v>
      </c>
      <c r="P412" s="4" t="e">
        <f>MID(A412,N412,O412-N412)</f>
        <v>#VALUE!</v>
      </c>
      <c r="Q412" s="4" t="e">
        <f t="shared" si="95"/>
        <v>#VALUE!</v>
      </c>
      <c r="R412" s="4" t="e">
        <f>CLEAN(SUBSTITUTE(MID(P412,1,FIND("open",P412)-1)," ",""))</f>
        <v>#VALUE!</v>
      </c>
      <c r="S412" s="4" t="e">
        <f>FIND("open_in_new",P412)+LEN("open_in_new")</f>
        <v>#VALUE!</v>
      </c>
      <c r="T412" s="4" t="e">
        <f>FIND("-",P412,S412)</f>
        <v>#VALUE!</v>
      </c>
      <c r="U412" s="4" t="e">
        <f>CLEAN(SUBSTITUTE(MID(P412,S412,T412-S412)," ",""))</f>
        <v>#VALUE!</v>
      </c>
      <c r="V412" s="4" t="e">
        <f>RIGHT(CLEAN(SUBSTITUTE(P412," ","")),10)</f>
        <v>#VALUE!</v>
      </c>
      <c r="W412" s="4" t="e">
        <f>FIND("Status",A412,K412)+LEN("Status")</f>
        <v>#VALUE!</v>
      </c>
      <c r="X412" s="4" t="e">
        <f>FIND("Application Data 
Documents &amp; Transactions",A412)</f>
        <v>#VALUE!</v>
      </c>
      <c r="Y412" s="4" t="e">
        <f>MID(A412,W412,(X412-11)-W412)</f>
        <v>#VALUE!</v>
      </c>
      <c r="Z412" s="4" t="e">
        <f t="shared" si="92"/>
        <v>#VALUE!</v>
      </c>
      <c r="AA412" s="4" t="e">
        <f>FIND("Earliest publication #",A412)+LEN("Earliest publication #
")</f>
        <v>#VALUE!</v>
      </c>
      <c r="AB412" s="4" t="e">
        <f>FIND("Earliest publication date",A412,AA412)</f>
        <v>#VALUE!</v>
      </c>
      <c r="AC412" s="4" t="e">
        <f>CLEAN(TRIM(MID(A412,AA412,AB412-AA412)))</f>
        <v>#VALUE!</v>
      </c>
      <c r="AD412" s="4" t="e">
        <f t="shared" si="93"/>
        <v>#VALUE!</v>
      </c>
      <c r="AE412" s="4" t="e">
        <f>FIND("Earliest publication date",A412,AA412)+LEN("Earliest publication date")</f>
        <v>#VALUE!</v>
      </c>
      <c r="AF412" s="4" t="e">
        <f>FIND("Assignee for publication",A412)</f>
        <v>#VALUE!</v>
      </c>
      <c r="AG412" s="4" t="e">
        <f>CLEAN(SUBSTITUTE(MID(A412,AE412,AF412-AE412)," ",""))</f>
        <v>#VALUE!</v>
      </c>
      <c r="AH412" s="4" t="e">
        <f>FIND("Entity status",A412)+LEN("Entity status")</f>
        <v>#VALUE!</v>
      </c>
      <c r="AI412" s="4" t="e">
        <f>FIND("Earliest publication #",A412,AH412)</f>
        <v>#VALUE!</v>
      </c>
      <c r="AJ412" s="4" t="e">
        <f>CLEAN(TRIM(MID(A412,AH412,AI412-AH412)))</f>
        <v>#VALUE!</v>
      </c>
      <c r="AK412" s="4" t="e">
        <f>FIND("Applicants",A412)+LEN("Applicants")</f>
        <v>#VALUE!</v>
      </c>
      <c r="AL412" s="4" t="e">
        <f>FIND("United States Patent and Trademark Office 
United States Patent and Trademark Office 
 Browse By Topic",A412,AK412)</f>
        <v>#VALUE!</v>
      </c>
      <c r="AM412" s="4" t="e">
        <f>TRIM(CLEAN(MID(A412,AK412,AL412-AK412)))</f>
        <v>#VALUE!</v>
      </c>
      <c r="AN412" s="4" t="e">
        <f>FIND("Assignee for publication",A412)+LEN("Assignee for publication")</f>
        <v>#VALUE!</v>
      </c>
      <c r="AO412" s="4" t="e">
        <f>FIND("Confirmation #",A412,AN412)</f>
        <v>#VALUE!</v>
      </c>
      <c r="AP412" s="4" t="e">
        <f>MID(A412,AN412,AO412-AN412)</f>
        <v>#VALUE!</v>
      </c>
      <c r="AQ412" s="4" t="e">
        <f>FIND("Inventors",A412)+LEN("Inventors")</f>
        <v>#VALUE!</v>
      </c>
      <c r="AR412" s="4" t="e">
        <f>FIND("Applicants",A412,AQ412)</f>
        <v>#VALUE!</v>
      </c>
      <c r="AS412" s="4" t="e">
        <f>FIND("Show all inventors",A412)</f>
        <v>#VALUE!</v>
      </c>
      <c r="AT412" s="4" t="str">
        <f>IFERROR(MID(A412,AS412,24),"")</f>
        <v/>
      </c>
      <c r="AU412" s="7" t="e">
        <f>CLEAN(TRIM(MID(A412,AQ412,AR412-AQ412)))</f>
        <v>#VALUE!</v>
      </c>
      <c r="BJ412" s="4">
        <f t="shared" si="96"/>
        <v>0</v>
      </c>
      <c r="BK412" s="4" t="str">
        <f t="shared" si="97"/>
        <v/>
      </c>
      <c r="BL412" s="4" t="e">
        <f t="shared" si="98"/>
        <v>#VALUE!</v>
      </c>
      <c r="BM412" s="4" t="e">
        <f t="shared" si="99"/>
        <v>#VALUE!</v>
      </c>
      <c r="BN412" s="7" t="e">
        <f t="shared" si="100"/>
        <v>#VALUE!</v>
      </c>
      <c r="BO412" s="4" t="e">
        <f t="shared" si="101"/>
        <v>#VALUE!</v>
      </c>
      <c r="BP412" s="4" t="e">
        <f t="shared" si="102"/>
        <v>#VALUE!</v>
      </c>
      <c r="BQ412" s="7" t="e">
        <f t="shared" si="103"/>
        <v>#VALUE!</v>
      </c>
    </row>
    <row r="413" spans="1:69" ht="15" customHeight="1" x14ac:dyDescent="0.3">
      <c r="A413" s="5"/>
      <c r="B413" s="5"/>
      <c r="C413" s="5"/>
      <c r="D413" s="5"/>
      <c r="F413" s="6" t="s">
        <v>17</v>
      </c>
      <c r="G413" s="4" t="e">
        <f t="shared" si="104"/>
        <v>#VALUE!</v>
      </c>
      <c r="H413" s="4" t="e">
        <f t="shared" si="105"/>
        <v>#VALUE!</v>
      </c>
      <c r="I413" s="4" t="str">
        <f t="shared" si="94"/>
        <v/>
      </c>
      <c r="J413" s="4" t="e">
        <f>CLEAN(SUBSTITUTE(MID(A413,G413,H413-G413)," ",""))</f>
        <v>#VALUE!</v>
      </c>
      <c r="K413" s="4" t="e">
        <f>FIND("Filing or 371 (c) date",A413)+LEN("Filing or 371 (c) date")</f>
        <v>#VALUE!</v>
      </c>
      <c r="L413" s="4" t="e">
        <f>FIND("Status",A413,K413)</f>
        <v>#VALUE!</v>
      </c>
      <c r="M413" s="4" t="e">
        <f>TRIM(CLEAN(MID(A413,K413,L413-K413)))</f>
        <v>#VALUE!</v>
      </c>
      <c r="N413" s="4" t="e">
        <f>FIND("Patent #",A413)+LEN("Patent #")</f>
        <v>#VALUE!</v>
      </c>
      <c r="O413" s="4" t="e">
        <f>FIND("Filing or 371 (c) date",A413)</f>
        <v>#VALUE!</v>
      </c>
      <c r="P413" s="4" t="e">
        <f>MID(A413,N413,O413-N413)</f>
        <v>#VALUE!</v>
      </c>
      <c r="Q413" s="4" t="e">
        <f t="shared" si="95"/>
        <v>#VALUE!</v>
      </c>
      <c r="R413" s="4" t="e">
        <f>CLEAN(SUBSTITUTE(MID(P413,1,FIND("open",P413)-1)," ",""))</f>
        <v>#VALUE!</v>
      </c>
      <c r="S413" s="4" t="e">
        <f>FIND("open_in_new",P413)+LEN("open_in_new")</f>
        <v>#VALUE!</v>
      </c>
      <c r="T413" s="4" t="e">
        <f>FIND("-",P413,S413)</f>
        <v>#VALUE!</v>
      </c>
      <c r="U413" s="4" t="e">
        <f>CLEAN(SUBSTITUTE(MID(P413,S413,T413-S413)," ",""))</f>
        <v>#VALUE!</v>
      </c>
      <c r="V413" s="4" t="e">
        <f>RIGHT(CLEAN(SUBSTITUTE(P413," ","")),10)</f>
        <v>#VALUE!</v>
      </c>
      <c r="W413" s="4" t="e">
        <f>FIND("Status",A413,K413)+LEN("Status")</f>
        <v>#VALUE!</v>
      </c>
      <c r="X413" s="4" t="e">
        <f>FIND("Application Data 
Documents &amp; Transactions",A413)</f>
        <v>#VALUE!</v>
      </c>
      <c r="Y413" s="4" t="e">
        <f>MID(A413,W413,(X413-11)-W413)</f>
        <v>#VALUE!</v>
      </c>
      <c r="Z413" s="4" t="e">
        <f t="shared" si="92"/>
        <v>#VALUE!</v>
      </c>
      <c r="AA413" s="4" t="e">
        <f>FIND("Earliest publication #",A413)+LEN("Earliest publication #
")</f>
        <v>#VALUE!</v>
      </c>
      <c r="AB413" s="4" t="e">
        <f>FIND("Earliest publication date",A413,AA413)</f>
        <v>#VALUE!</v>
      </c>
      <c r="AC413" s="4" t="e">
        <f>CLEAN(TRIM(MID(A413,AA413,AB413-AA413)))</f>
        <v>#VALUE!</v>
      </c>
      <c r="AD413" s="4" t="e">
        <f t="shared" si="93"/>
        <v>#VALUE!</v>
      </c>
      <c r="AE413" s="4" t="e">
        <f>FIND("Earliest publication date",A413,AA413)+LEN("Earliest publication date")</f>
        <v>#VALUE!</v>
      </c>
      <c r="AF413" s="4" t="e">
        <f>FIND("Assignee for publication",A413)</f>
        <v>#VALUE!</v>
      </c>
      <c r="AG413" s="4" t="e">
        <f>CLEAN(SUBSTITUTE(MID(A413,AE413,AF413-AE413)," ",""))</f>
        <v>#VALUE!</v>
      </c>
      <c r="AH413" s="4" t="e">
        <f>FIND("Entity status",A413)+LEN("Entity status")</f>
        <v>#VALUE!</v>
      </c>
      <c r="AI413" s="4" t="e">
        <f>FIND("Earliest publication #",A413,AH413)</f>
        <v>#VALUE!</v>
      </c>
      <c r="AJ413" s="4" t="e">
        <f>CLEAN(TRIM(MID(A413,AH413,AI413-AH413)))</f>
        <v>#VALUE!</v>
      </c>
      <c r="AK413" s="4" t="e">
        <f>FIND("Applicants",A413)+LEN("Applicants")</f>
        <v>#VALUE!</v>
      </c>
      <c r="AL413" s="4" t="e">
        <f>FIND("United States Patent and Trademark Office 
United States Patent and Trademark Office 
 Browse By Topic",A413,AK413)</f>
        <v>#VALUE!</v>
      </c>
      <c r="AM413" s="4" t="e">
        <f>TRIM(CLEAN(MID(A413,AK413,AL413-AK413)))</f>
        <v>#VALUE!</v>
      </c>
      <c r="AN413" s="4" t="e">
        <f>FIND("Assignee for publication",A413)+LEN("Assignee for publication")</f>
        <v>#VALUE!</v>
      </c>
      <c r="AO413" s="4" t="e">
        <f>FIND("Confirmation #",A413,AN413)</f>
        <v>#VALUE!</v>
      </c>
      <c r="AP413" s="4" t="e">
        <f>MID(A413,AN413,AO413-AN413)</f>
        <v>#VALUE!</v>
      </c>
      <c r="AQ413" s="4" t="e">
        <f>FIND("Inventors",A413)+LEN("Inventors")</f>
        <v>#VALUE!</v>
      </c>
      <c r="AR413" s="4" t="e">
        <f>FIND("Applicants",A413,AQ413)</f>
        <v>#VALUE!</v>
      </c>
      <c r="AS413" s="4" t="e">
        <f>FIND("Show all inventors",A413)</f>
        <v>#VALUE!</v>
      </c>
      <c r="AT413" s="4" t="str">
        <f>IFERROR(MID(A413,AS413,24),"")</f>
        <v/>
      </c>
      <c r="AU413" s="7" t="e">
        <f>CLEAN(TRIM(MID(A413,AQ413,AR413-AQ413)))</f>
        <v>#VALUE!</v>
      </c>
      <c r="BJ413" s="4">
        <f t="shared" si="96"/>
        <v>0</v>
      </c>
      <c r="BK413" s="4" t="str">
        <f t="shared" si="97"/>
        <v/>
      </c>
      <c r="BL413" s="4" t="e">
        <f t="shared" si="98"/>
        <v>#VALUE!</v>
      </c>
      <c r="BM413" s="4" t="e">
        <f t="shared" si="99"/>
        <v>#VALUE!</v>
      </c>
      <c r="BN413" s="7" t="e">
        <f t="shared" si="100"/>
        <v>#VALUE!</v>
      </c>
      <c r="BO413" s="4" t="e">
        <f t="shared" si="101"/>
        <v>#VALUE!</v>
      </c>
      <c r="BP413" s="4" t="e">
        <f t="shared" si="102"/>
        <v>#VALUE!</v>
      </c>
      <c r="BQ413" s="7" t="e">
        <f t="shared" si="103"/>
        <v>#VALUE!</v>
      </c>
    </row>
    <row r="414" spans="1:69" ht="15" customHeight="1" x14ac:dyDescent="0.3">
      <c r="A414" s="5"/>
      <c r="B414" s="5"/>
      <c r="C414" s="5"/>
      <c r="D414" s="5"/>
      <c r="F414" s="6" t="s">
        <v>17</v>
      </c>
      <c r="G414" s="4" t="e">
        <f t="shared" si="104"/>
        <v>#VALUE!</v>
      </c>
      <c r="H414" s="4" t="e">
        <f t="shared" si="105"/>
        <v>#VALUE!</v>
      </c>
      <c r="I414" s="4" t="str">
        <f t="shared" si="94"/>
        <v/>
      </c>
      <c r="J414" s="4" t="e">
        <f>CLEAN(SUBSTITUTE(MID(A414,G414,H414-G414)," ",""))</f>
        <v>#VALUE!</v>
      </c>
      <c r="K414" s="4" t="e">
        <f>FIND("Filing or 371 (c) date",A414)+LEN("Filing or 371 (c) date")</f>
        <v>#VALUE!</v>
      </c>
      <c r="L414" s="4" t="e">
        <f>FIND("Status",A414,K414)</f>
        <v>#VALUE!</v>
      </c>
      <c r="M414" s="4" t="e">
        <f>TRIM(CLEAN(MID(A414,K414,L414-K414)))</f>
        <v>#VALUE!</v>
      </c>
      <c r="N414" s="4" t="e">
        <f>FIND("Patent #",A414)+LEN("Patent #")</f>
        <v>#VALUE!</v>
      </c>
      <c r="O414" s="4" t="e">
        <f>FIND("Filing or 371 (c) date",A414)</f>
        <v>#VALUE!</v>
      </c>
      <c r="P414" s="4" t="e">
        <f>MID(A414,N414,O414-N414)</f>
        <v>#VALUE!</v>
      </c>
      <c r="Q414" s="4" t="e">
        <f t="shared" si="95"/>
        <v>#VALUE!</v>
      </c>
      <c r="R414" s="4" t="e">
        <f>CLEAN(SUBSTITUTE(MID(P414,1,FIND("open",P414)-1)," ",""))</f>
        <v>#VALUE!</v>
      </c>
      <c r="S414" s="4" t="e">
        <f>FIND("open_in_new",P414)+LEN("open_in_new")</f>
        <v>#VALUE!</v>
      </c>
      <c r="T414" s="4" t="e">
        <f>FIND("-",P414,S414)</f>
        <v>#VALUE!</v>
      </c>
      <c r="U414" s="4" t="e">
        <f>CLEAN(SUBSTITUTE(MID(P414,S414,T414-S414)," ",""))</f>
        <v>#VALUE!</v>
      </c>
      <c r="V414" s="4" t="e">
        <f>RIGHT(CLEAN(SUBSTITUTE(P414," ","")),10)</f>
        <v>#VALUE!</v>
      </c>
      <c r="W414" s="4" t="e">
        <f>FIND("Status",A414,K414)+LEN("Status")</f>
        <v>#VALUE!</v>
      </c>
      <c r="X414" s="4" t="e">
        <f>FIND("Application Data 
Documents &amp; Transactions",A414)</f>
        <v>#VALUE!</v>
      </c>
      <c r="Y414" s="4" t="e">
        <f>MID(A414,W414,(X414-11)-W414)</f>
        <v>#VALUE!</v>
      </c>
      <c r="Z414" s="4" t="e">
        <f t="shared" si="92"/>
        <v>#VALUE!</v>
      </c>
      <c r="AA414" s="4" t="e">
        <f>FIND("Earliest publication #",A414)+LEN("Earliest publication #
")</f>
        <v>#VALUE!</v>
      </c>
      <c r="AB414" s="4" t="e">
        <f>FIND("Earliest publication date",A414,AA414)</f>
        <v>#VALUE!</v>
      </c>
      <c r="AC414" s="4" t="e">
        <f>CLEAN(TRIM(MID(A414,AA414,AB414-AA414)))</f>
        <v>#VALUE!</v>
      </c>
      <c r="AD414" s="4" t="e">
        <f t="shared" si="93"/>
        <v>#VALUE!</v>
      </c>
      <c r="AE414" s="4" t="e">
        <f>FIND("Earliest publication date",A414,AA414)+LEN("Earliest publication date")</f>
        <v>#VALUE!</v>
      </c>
      <c r="AF414" s="4" t="e">
        <f>FIND("Assignee for publication",A414)</f>
        <v>#VALUE!</v>
      </c>
      <c r="AG414" s="4" t="e">
        <f>CLEAN(SUBSTITUTE(MID(A414,AE414,AF414-AE414)," ",""))</f>
        <v>#VALUE!</v>
      </c>
      <c r="AH414" s="4" t="e">
        <f>FIND("Entity status",A414)+LEN("Entity status")</f>
        <v>#VALUE!</v>
      </c>
      <c r="AI414" s="4" t="e">
        <f>FIND("Earliest publication #",A414,AH414)</f>
        <v>#VALUE!</v>
      </c>
      <c r="AJ414" s="4" t="e">
        <f>CLEAN(TRIM(MID(A414,AH414,AI414-AH414)))</f>
        <v>#VALUE!</v>
      </c>
      <c r="AK414" s="4" t="e">
        <f>FIND("Applicants",A414)+LEN("Applicants")</f>
        <v>#VALUE!</v>
      </c>
      <c r="AL414" s="4" t="e">
        <f>FIND("United States Patent and Trademark Office 
United States Patent and Trademark Office 
 Browse By Topic",A414,AK414)</f>
        <v>#VALUE!</v>
      </c>
      <c r="AM414" s="4" t="e">
        <f>TRIM(CLEAN(MID(A414,AK414,AL414-AK414)))</f>
        <v>#VALUE!</v>
      </c>
      <c r="AN414" s="4" t="e">
        <f>FIND("Assignee for publication",A414)+LEN("Assignee for publication")</f>
        <v>#VALUE!</v>
      </c>
      <c r="AO414" s="4" t="e">
        <f>FIND("Confirmation #",A414,AN414)</f>
        <v>#VALUE!</v>
      </c>
      <c r="AP414" s="4" t="e">
        <f>MID(A414,AN414,AO414-AN414)</f>
        <v>#VALUE!</v>
      </c>
      <c r="AQ414" s="4" t="e">
        <f>FIND("Inventors",A414)+LEN("Inventors")</f>
        <v>#VALUE!</v>
      </c>
      <c r="AR414" s="4" t="e">
        <f>FIND("Applicants",A414,AQ414)</f>
        <v>#VALUE!</v>
      </c>
      <c r="AS414" s="4" t="e">
        <f>FIND("Show all inventors",A414)</f>
        <v>#VALUE!</v>
      </c>
      <c r="AT414" s="4" t="str">
        <f>IFERROR(MID(A414,AS414,24),"")</f>
        <v/>
      </c>
      <c r="AU414" s="7" t="e">
        <f>CLEAN(TRIM(MID(A414,AQ414,AR414-AQ414)))</f>
        <v>#VALUE!</v>
      </c>
      <c r="BJ414" s="4">
        <f t="shared" si="96"/>
        <v>0</v>
      </c>
      <c r="BK414" s="4" t="str">
        <f t="shared" si="97"/>
        <v/>
      </c>
      <c r="BL414" s="4" t="e">
        <f t="shared" si="98"/>
        <v>#VALUE!</v>
      </c>
      <c r="BM414" s="4" t="e">
        <f t="shared" si="99"/>
        <v>#VALUE!</v>
      </c>
      <c r="BN414" s="7" t="e">
        <f t="shared" si="100"/>
        <v>#VALUE!</v>
      </c>
      <c r="BO414" s="4" t="e">
        <f t="shared" si="101"/>
        <v>#VALUE!</v>
      </c>
      <c r="BP414" s="4" t="e">
        <f t="shared" si="102"/>
        <v>#VALUE!</v>
      </c>
      <c r="BQ414" s="7" t="e">
        <f t="shared" si="103"/>
        <v>#VALUE!</v>
      </c>
    </row>
    <row r="415" spans="1:69" ht="15" customHeight="1" x14ac:dyDescent="0.3">
      <c r="A415" s="5"/>
      <c r="B415" s="5"/>
      <c r="C415" s="5"/>
      <c r="D415" s="5"/>
      <c r="F415" s="6" t="s">
        <v>17</v>
      </c>
      <c r="G415" s="4" t="e">
        <f t="shared" si="104"/>
        <v>#VALUE!</v>
      </c>
      <c r="H415" s="4" t="e">
        <f t="shared" si="105"/>
        <v>#VALUE!</v>
      </c>
      <c r="I415" s="4" t="str">
        <f t="shared" si="94"/>
        <v/>
      </c>
      <c r="J415" s="4" t="e">
        <f>CLEAN(SUBSTITUTE(MID(A415,G415,H415-G415)," ",""))</f>
        <v>#VALUE!</v>
      </c>
      <c r="K415" s="4" t="e">
        <f>FIND("Filing or 371 (c) date",A415)+LEN("Filing or 371 (c) date")</f>
        <v>#VALUE!</v>
      </c>
      <c r="L415" s="4" t="e">
        <f>FIND("Status",A415,K415)</f>
        <v>#VALUE!</v>
      </c>
      <c r="M415" s="4" t="e">
        <f>TRIM(CLEAN(MID(A415,K415,L415-K415)))</f>
        <v>#VALUE!</v>
      </c>
      <c r="N415" s="4" t="e">
        <f>FIND("Patent #",A415)+LEN("Patent #")</f>
        <v>#VALUE!</v>
      </c>
      <c r="O415" s="4" t="e">
        <f>FIND("Filing or 371 (c) date",A415)</f>
        <v>#VALUE!</v>
      </c>
      <c r="P415" s="4" t="e">
        <f>MID(A415,N415,O415-N415)</f>
        <v>#VALUE!</v>
      </c>
      <c r="Q415" s="4" t="e">
        <f t="shared" si="95"/>
        <v>#VALUE!</v>
      </c>
      <c r="R415" s="4" t="e">
        <f>CLEAN(SUBSTITUTE(MID(P415,1,FIND("open",P415)-1)," ",""))</f>
        <v>#VALUE!</v>
      </c>
      <c r="S415" s="4" t="e">
        <f>FIND("open_in_new",P415)+LEN("open_in_new")</f>
        <v>#VALUE!</v>
      </c>
      <c r="T415" s="4" t="e">
        <f>FIND("-",P415,S415)</f>
        <v>#VALUE!</v>
      </c>
      <c r="U415" s="4" t="e">
        <f>CLEAN(SUBSTITUTE(MID(P415,S415,T415-S415)," ",""))</f>
        <v>#VALUE!</v>
      </c>
      <c r="V415" s="4" t="e">
        <f>RIGHT(CLEAN(SUBSTITUTE(P415," ","")),10)</f>
        <v>#VALUE!</v>
      </c>
      <c r="W415" s="4" t="e">
        <f>FIND("Status",A415,K415)+LEN("Status")</f>
        <v>#VALUE!</v>
      </c>
      <c r="X415" s="4" t="e">
        <f>FIND("Application Data 
Documents &amp; Transactions",A415)</f>
        <v>#VALUE!</v>
      </c>
      <c r="Y415" s="4" t="e">
        <f>MID(A415,W415,(X415-11)-W415)</f>
        <v>#VALUE!</v>
      </c>
      <c r="Z415" s="4" t="e">
        <f t="shared" si="92"/>
        <v>#VALUE!</v>
      </c>
      <c r="AA415" s="4" t="e">
        <f>FIND("Earliest publication #",A415)+LEN("Earliest publication #
")</f>
        <v>#VALUE!</v>
      </c>
      <c r="AB415" s="4" t="e">
        <f>FIND("Earliest publication date",A415,AA415)</f>
        <v>#VALUE!</v>
      </c>
      <c r="AC415" s="4" t="e">
        <f>CLEAN(TRIM(MID(A415,AA415,AB415-AA415)))</f>
        <v>#VALUE!</v>
      </c>
      <c r="AD415" s="4" t="e">
        <f t="shared" si="93"/>
        <v>#VALUE!</v>
      </c>
      <c r="AE415" s="4" t="e">
        <f>FIND("Earliest publication date",A415,AA415)+LEN("Earliest publication date")</f>
        <v>#VALUE!</v>
      </c>
      <c r="AF415" s="4" t="e">
        <f>FIND("Assignee for publication",A415)</f>
        <v>#VALUE!</v>
      </c>
      <c r="AG415" s="4" t="e">
        <f>CLEAN(SUBSTITUTE(MID(A415,AE415,AF415-AE415)," ",""))</f>
        <v>#VALUE!</v>
      </c>
      <c r="AH415" s="4" t="e">
        <f>FIND("Entity status",A415)+LEN("Entity status")</f>
        <v>#VALUE!</v>
      </c>
      <c r="AI415" s="4" t="e">
        <f>FIND("Earliest publication #",A415,AH415)</f>
        <v>#VALUE!</v>
      </c>
      <c r="AJ415" s="4" t="e">
        <f>CLEAN(TRIM(MID(A415,AH415,AI415-AH415)))</f>
        <v>#VALUE!</v>
      </c>
      <c r="AK415" s="4" t="e">
        <f>FIND("Applicants",A415)+LEN("Applicants")</f>
        <v>#VALUE!</v>
      </c>
      <c r="AL415" s="4" t="e">
        <f>FIND("United States Patent and Trademark Office 
United States Patent and Trademark Office 
 Browse By Topic",A415,AK415)</f>
        <v>#VALUE!</v>
      </c>
      <c r="AM415" s="4" t="e">
        <f>TRIM(CLEAN(MID(A415,AK415,AL415-AK415)))</f>
        <v>#VALUE!</v>
      </c>
      <c r="AN415" s="4" t="e">
        <f>FIND("Assignee for publication",A415)+LEN("Assignee for publication")</f>
        <v>#VALUE!</v>
      </c>
      <c r="AO415" s="4" t="e">
        <f>FIND("Confirmation #",A415,AN415)</f>
        <v>#VALUE!</v>
      </c>
      <c r="AP415" s="4" t="e">
        <f>MID(A415,AN415,AO415-AN415)</f>
        <v>#VALUE!</v>
      </c>
      <c r="AQ415" s="4" t="e">
        <f>FIND("Inventors",A415)+LEN("Inventors")</f>
        <v>#VALUE!</v>
      </c>
      <c r="AR415" s="4" t="e">
        <f>FIND("Applicants",A415,AQ415)</f>
        <v>#VALUE!</v>
      </c>
      <c r="AS415" s="4" t="e">
        <f>FIND("Show all inventors",A415)</f>
        <v>#VALUE!</v>
      </c>
      <c r="AT415" s="4" t="str">
        <f>IFERROR(MID(A415,AS415,24),"")</f>
        <v/>
      </c>
      <c r="AU415" s="7" t="e">
        <f>CLEAN(TRIM(MID(A415,AQ415,AR415-AQ415)))</f>
        <v>#VALUE!</v>
      </c>
      <c r="BJ415" s="4">
        <f t="shared" si="96"/>
        <v>0</v>
      </c>
      <c r="BK415" s="4" t="str">
        <f t="shared" si="97"/>
        <v/>
      </c>
      <c r="BL415" s="4" t="e">
        <f t="shared" si="98"/>
        <v>#VALUE!</v>
      </c>
      <c r="BM415" s="4" t="e">
        <f t="shared" si="99"/>
        <v>#VALUE!</v>
      </c>
      <c r="BN415" s="7" t="e">
        <f t="shared" si="100"/>
        <v>#VALUE!</v>
      </c>
      <c r="BO415" s="4" t="e">
        <f t="shared" si="101"/>
        <v>#VALUE!</v>
      </c>
      <c r="BP415" s="4" t="e">
        <f t="shared" si="102"/>
        <v>#VALUE!</v>
      </c>
      <c r="BQ415" s="7" t="e">
        <f t="shared" si="103"/>
        <v>#VALUE!</v>
      </c>
    </row>
    <row r="416" spans="1:69" ht="15" customHeight="1" x14ac:dyDescent="0.3">
      <c r="A416" s="5"/>
      <c r="B416" s="5"/>
      <c r="C416" s="5"/>
      <c r="D416" s="5"/>
      <c r="F416" s="6" t="s">
        <v>17</v>
      </c>
      <c r="G416" s="4" t="e">
        <f t="shared" si="104"/>
        <v>#VALUE!</v>
      </c>
      <c r="H416" s="4" t="e">
        <f t="shared" si="105"/>
        <v>#VALUE!</v>
      </c>
      <c r="I416" s="4" t="str">
        <f t="shared" si="94"/>
        <v/>
      </c>
      <c r="J416" s="4" t="e">
        <f>CLEAN(SUBSTITUTE(MID(A416,G416,H416-G416)," ",""))</f>
        <v>#VALUE!</v>
      </c>
      <c r="K416" s="4" t="e">
        <f>FIND("Filing or 371 (c) date",A416)+LEN("Filing or 371 (c) date")</f>
        <v>#VALUE!</v>
      </c>
      <c r="L416" s="4" t="e">
        <f>FIND("Status",A416,K416)</f>
        <v>#VALUE!</v>
      </c>
      <c r="M416" s="4" t="e">
        <f>TRIM(CLEAN(MID(A416,K416,L416-K416)))</f>
        <v>#VALUE!</v>
      </c>
      <c r="N416" s="4" t="e">
        <f>FIND("Patent #",A416)+LEN("Patent #")</f>
        <v>#VALUE!</v>
      </c>
      <c r="O416" s="4" t="e">
        <f>FIND("Filing or 371 (c) date",A416)</f>
        <v>#VALUE!</v>
      </c>
      <c r="P416" s="4" t="e">
        <f>MID(A416,N416,O416-N416)</f>
        <v>#VALUE!</v>
      </c>
      <c r="Q416" s="4" t="e">
        <f t="shared" si="95"/>
        <v>#VALUE!</v>
      </c>
      <c r="R416" s="4" t="e">
        <f>CLEAN(SUBSTITUTE(MID(P416,1,FIND("open",P416)-1)," ",""))</f>
        <v>#VALUE!</v>
      </c>
      <c r="S416" s="4" t="e">
        <f>FIND("open_in_new",P416)+LEN("open_in_new")</f>
        <v>#VALUE!</v>
      </c>
      <c r="T416" s="4" t="e">
        <f>FIND("-",P416,S416)</f>
        <v>#VALUE!</v>
      </c>
      <c r="U416" s="4" t="e">
        <f>CLEAN(SUBSTITUTE(MID(P416,S416,T416-S416)," ",""))</f>
        <v>#VALUE!</v>
      </c>
      <c r="V416" s="4" t="e">
        <f>RIGHT(CLEAN(SUBSTITUTE(P416," ","")),10)</f>
        <v>#VALUE!</v>
      </c>
      <c r="W416" s="4" t="e">
        <f>FIND("Status",A416,K416)+LEN("Status")</f>
        <v>#VALUE!</v>
      </c>
      <c r="X416" s="4" t="e">
        <f>FIND("Application Data 
Documents &amp; Transactions",A416)</f>
        <v>#VALUE!</v>
      </c>
      <c r="Y416" s="4" t="e">
        <f>MID(A416,W416,(X416-11)-W416)</f>
        <v>#VALUE!</v>
      </c>
      <c r="Z416" s="4" t="e">
        <f t="shared" si="92"/>
        <v>#VALUE!</v>
      </c>
      <c r="AA416" s="4" t="e">
        <f>FIND("Earliest publication #",A416)+LEN("Earliest publication #
")</f>
        <v>#VALUE!</v>
      </c>
      <c r="AB416" s="4" t="e">
        <f>FIND("Earliest publication date",A416,AA416)</f>
        <v>#VALUE!</v>
      </c>
      <c r="AC416" s="4" t="e">
        <f>CLEAN(TRIM(MID(A416,AA416,AB416-AA416)))</f>
        <v>#VALUE!</v>
      </c>
      <c r="AD416" s="4" t="e">
        <f t="shared" si="93"/>
        <v>#VALUE!</v>
      </c>
      <c r="AE416" s="4" t="e">
        <f>FIND("Earliest publication date",A416,AA416)+LEN("Earliest publication date")</f>
        <v>#VALUE!</v>
      </c>
      <c r="AF416" s="4" t="e">
        <f>FIND("Assignee for publication",A416)</f>
        <v>#VALUE!</v>
      </c>
      <c r="AG416" s="4" t="e">
        <f>CLEAN(SUBSTITUTE(MID(A416,AE416,AF416-AE416)," ",""))</f>
        <v>#VALUE!</v>
      </c>
      <c r="AH416" s="4" t="e">
        <f>FIND("Entity status",A416)+LEN("Entity status")</f>
        <v>#VALUE!</v>
      </c>
      <c r="AI416" s="4" t="e">
        <f>FIND("Earliest publication #",A416,AH416)</f>
        <v>#VALUE!</v>
      </c>
      <c r="AJ416" s="4" t="e">
        <f>CLEAN(TRIM(MID(A416,AH416,AI416-AH416)))</f>
        <v>#VALUE!</v>
      </c>
      <c r="AK416" s="4" t="e">
        <f>FIND("Applicants",A416)+LEN("Applicants")</f>
        <v>#VALUE!</v>
      </c>
      <c r="AL416" s="4" t="e">
        <f>FIND("United States Patent and Trademark Office 
United States Patent and Trademark Office 
 Browse By Topic",A416,AK416)</f>
        <v>#VALUE!</v>
      </c>
      <c r="AM416" s="4" t="e">
        <f>TRIM(CLEAN(MID(A416,AK416,AL416-AK416)))</f>
        <v>#VALUE!</v>
      </c>
      <c r="AN416" s="4" t="e">
        <f>FIND("Assignee for publication",A416)+LEN("Assignee for publication")</f>
        <v>#VALUE!</v>
      </c>
      <c r="AO416" s="4" t="e">
        <f>FIND("Confirmation #",A416,AN416)</f>
        <v>#VALUE!</v>
      </c>
      <c r="AP416" s="4" t="e">
        <f>MID(A416,AN416,AO416-AN416)</f>
        <v>#VALUE!</v>
      </c>
      <c r="AQ416" s="4" t="e">
        <f>FIND("Inventors",A416)+LEN("Inventors")</f>
        <v>#VALUE!</v>
      </c>
      <c r="AR416" s="4" t="e">
        <f>FIND("Applicants",A416,AQ416)</f>
        <v>#VALUE!</v>
      </c>
      <c r="AS416" s="4" t="e">
        <f>FIND("Show all inventors",A416)</f>
        <v>#VALUE!</v>
      </c>
      <c r="AT416" s="4" t="str">
        <f>IFERROR(MID(A416,AS416,24),"")</f>
        <v/>
      </c>
      <c r="AU416" s="7" t="e">
        <f>CLEAN(TRIM(MID(A416,AQ416,AR416-AQ416)))</f>
        <v>#VALUE!</v>
      </c>
      <c r="BJ416" s="4">
        <f t="shared" si="96"/>
        <v>0</v>
      </c>
      <c r="BK416" s="4" t="str">
        <f t="shared" si="97"/>
        <v/>
      </c>
      <c r="BL416" s="4" t="e">
        <f t="shared" si="98"/>
        <v>#VALUE!</v>
      </c>
      <c r="BM416" s="4" t="e">
        <f t="shared" si="99"/>
        <v>#VALUE!</v>
      </c>
      <c r="BN416" s="7" t="e">
        <f t="shared" si="100"/>
        <v>#VALUE!</v>
      </c>
      <c r="BO416" s="4" t="e">
        <f t="shared" si="101"/>
        <v>#VALUE!</v>
      </c>
      <c r="BP416" s="4" t="e">
        <f t="shared" si="102"/>
        <v>#VALUE!</v>
      </c>
      <c r="BQ416" s="7" t="e">
        <f t="shared" si="103"/>
        <v>#VALUE!</v>
      </c>
    </row>
    <row r="417" spans="1:69" ht="15" customHeight="1" x14ac:dyDescent="0.3">
      <c r="A417" s="5"/>
      <c r="B417" s="5"/>
      <c r="C417" s="5"/>
      <c r="D417" s="5"/>
      <c r="F417" s="6" t="s">
        <v>17</v>
      </c>
      <c r="G417" s="4" t="e">
        <f t="shared" si="104"/>
        <v>#VALUE!</v>
      </c>
      <c r="H417" s="4" t="e">
        <f t="shared" si="105"/>
        <v>#VALUE!</v>
      </c>
      <c r="I417" s="4" t="str">
        <f t="shared" si="94"/>
        <v/>
      </c>
      <c r="J417" s="4" t="e">
        <f>CLEAN(SUBSTITUTE(MID(A417,G417,H417-G417)," ",""))</f>
        <v>#VALUE!</v>
      </c>
      <c r="K417" s="4" t="e">
        <f>FIND("Filing or 371 (c) date",A417)+LEN("Filing or 371 (c) date")</f>
        <v>#VALUE!</v>
      </c>
      <c r="L417" s="4" t="e">
        <f>FIND("Status",A417,K417)</f>
        <v>#VALUE!</v>
      </c>
      <c r="M417" s="4" t="e">
        <f>TRIM(CLEAN(MID(A417,K417,L417-K417)))</f>
        <v>#VALUE!</v>
      </c>
      <c r="N417" s="4" t="e">
        <f>FIND("Patent #",A417)+LEN("Patent #")</f>
        <v>#VALUE!</v>
      </c>
      <c r="O417" s="4" t="e">
        <f>FIND("Filing or 371 (c) date",A417)</f>
        <v>#VALUE!</v>
      </c>
      <c r="P417" s="4" t="e">
        <f>MID(A417,N417,O417-N417)</f>
        <v>#VALUE!</v>
      </c>
      <c r="Q417" s="4" t="e">
        <f t="shared" si="95"/>
        <v>#VALUE!</v>
      </c>
      <c r="R417" s="4" t="e">
        <f>CLEAN(SUBSTITUTE(MID(P417,1,FIND("open",P417)-1)," ",""))</f>
        <v>#VALUE!</v>
      </c>
      <c r="S417" s="4" t="e">
        <f>FIND("open_in_new",P417)+LEN("open_in_new")</f>
        <v>#VALUE!</v>
      </c>
      <c r="T417" s="4" t="e">
        <f>FIND("-",P417,S417)</f>
        <v>#VALUE!</v>
      </c>
      <c r="U417" s="4" t="e">
        <f>CLEAN(SUBSTITUTE(MID(P417,S417,T417-S417)," ",""))</f>
        <v>#VALUE!</v>
      </c>
      <c r="V417" s="4" t="e">
        <f>RIGHT(CLEAN(SUBSTITUTE(P417," ","")),10)</f>
        <v>#VALUE!</v>
      </c>
      <c r="W417" s="4" t="e">
        <f>FIND("Status",A417,K417)+LEN("Status")</f>
        <v>#VALUE!</v>
      </c>
      <c r="X417" s="4" t="e">
        <f>FIND("Application Data 
Documents &amp; Transactions",A417)</f>
        <v>#VALUE!</v>
      </c>
      <c r="Y417" s="4" t="e">
        <f>MID(A417,W417,(X417-11)-W417)</f>
        <v>#VALUE!</v>
      </c>
      <c r="Z417" s="4" t="e">
        <f t="shared" si="92"/>
        <v>#VALUE!</v>
      </c>
      <c r="AA417" s="4" t="e">
        <f>FIND("Earliest publication #",A417)+LEN("Earliest publication #
")</f>
        <v>#VALUE!</v>
      </c>
      <c r="AB417" s="4" t="e">
        <f>FIND("Earliest publication date",A417,AA417)</f>
        <v>#VALUE!</v>
      </c>
      <c r="AC417" s="4" t="e">
        <f>CLEAN(TRIM(MID(A417,AA417,AB417-AA417)))</f>
        <v>#VALUE!</v>
      </c>
      <c r="AD417" s="4" t="e">
        <f t="shared" si="93"/>
        <v>#VALUE!</v>
      </c>
      <c r="AE417" s="4" t="e">
        <f>FIND("Earliest publication date",A417,AA417)+LEN("Earliest publication date")</f>
        <v>#VALUE!</v>
      </c>
      <c r="AF417" s="4" t="e">
        <f>FIND("Assignee for publication",A417)</f>
        <v>#VALUE!</v>
      </c>
      <c r="AG417" s="4" t="e">
        <f>CLEAN(SUBSTITUTE(MID(A417,AE417,AF417-AE417)," ",""))</f>
        <v>#VALUE!</v>
      </c>
      <c r="AH417" s="4" t="e">
        <f>FIND("Entity status",A417)+LEN("Entity status")</f>
        <v>#VALUE!</v>
      </c>
      <c r="AI417" s="4" t="e">
        <f>FIND("Earliest publication #",A417,AH417)</f>
        <v>#VALUE!</v>
      </c>
      <c r="AJ417" s="4" t="e">
        <f>CLEAN(TRIM(MID(A417,AH417,AI417-AH417)))</f>
        <v>#VALUE!</v>
      </c>
      <c r="AK417" s="4" t="e">
        <f>FIND("Applicants",A417)+LEN("Applicants")</f>
        <v>#VALUE!</v>
      </c>
      <c r="AL417" s="4" t="e">
        <f>FIND("United States Patent and Trademark Office 
United States Patent and Trademark Office 
 Browse By Topic",A417,AK417)</f>
        <v>#VALUE!</v>
      </c>
      <c r="AM417" s="4" t="e">
        <f>TRIM(CLEAN(MID(A417,AK417,AL417-AK417)))</f>
        <v>#VALUE!</v>
      </c>
      <c r="AN417" s="4" t="e">
        <f>FIND("Assignee for publication",A417)+LEN("Assignee for publication")</f>
        <v>#VALUE!</v>
      </c>
      <c r="AO417" s="4" t="e">
        <f>FIND("Confirmation #",A417,AN417)</f>
        <v>#VALUE!</v>
      </c>
      <c r="AP417" s="4" t="e">
        <f>MID(A417,AN417,AO417-AN417)</f>
        <v>#VALUE!</v>
      </c>
      <c r="AQ417" s="4" t="e">
        <f>FIND("Inventors",A417)+LEN("Inventors")</f>
        <v>#VALUE!</v>
      </c>
      <c r="AR417" s="4" t="e">
        <f>FIND("Applicants",A417,AQ417)</f>
        <v>#VALUE!</v>
      </c>
      <c r="AS417" s="4" t="e">
        <f>FIND("Show all inventors",A417)</f>
        <v>#VALUE!</v>
      </c>
      <c r="AT417" s="4" t="str">
        <f>IFERROR(MID(A417,AS417,24),"")</f>
        <v/>
      </c>
      <c r="AU417" s="7" t="e">
        <f>CLEAN(TRIM(MID(A417,AQ417,AR417-AQ417)))</f>
        <v>#VALUE!</v>
      </c>
      <c r="BJ417" s="4">
        <f t="shared" si="96"/>
        <v>0</v>
      </c>
      <c r="BK417" s="4" t="str">
        <f t="shared" si="97"/>
        <v/>
      </c>
      <c r="BL417" s="4" t="e">
        <f t="shared" si="98"/>
        <v>#VALUE!</v>
      </c>
      <c r="BM417" s="4" t="e">
        <f t="shared" si="99"/>
        <v>#VALUE!</v>
      </c>
      <c r="BN417" s="7" t="e">
        <f t="shared" si="100"/>
        <v>#VALUE!</v>
      </c>
      <c r="BO417" s="4" t="e">
        <f t="shared" si="101"/>
        <v>#VALUE!</v>
      </c>
      <c r="BP417" s="4" t="e">
        <f t="shared" si="102"/>
        <v>#VALUE!</v>
      </c>
      <c r="BQ417" s="7" t="e">
        <f t="shared" si="103"/>
        <v>#VALUE!</v>
      </c>
    </row>
    <row r="418" spans="1:69" ht="15" customHeight="1" x14ac:dyDescent="0.3">
      <c r="A418" s="5"/>
      <c r="B418" s="5"/>
      <c r="C418" s="5"/>
      <c r="D418" s="5"/>
      <c r="F418" s="6" t="s">
        <v>17</v>
      </c>
      <c r="G418" s="4" t="e">
        <f t="shared" si="104"/>
        <v>#VALUE!</v>
      </c>
      <c r="H418" s="4" t="e">
        <f t="shared" si="105"/>
        <v>#VALUE!</v>
      </c>
      <c r="I418" s="4" t="str">
        <f t="shared" si="94"/>
        <v/>
      </c>
      <c r="J418" s="4" t="e">
        <f>CLEAN(SUBSTITUTE(MID(A418,G418,H418-G418)," ",""))</f>
        <v>#VALUE!</v>
      </c>
      <c r="K418" s="4" t="e">
        <f>FIND("Filing or 371 (c) date",A418)+LEN("Filing or 371 (c) date")</f>
        <v>#VALUE!</v>
      </c>
      <c r="L418" s="4" t="e">
        <f>FIND("Status",A418,K418)</f>
        <v>#VALUE!</v>
      </c>
      <c r="M418" s="4" t="e">
        <f>TRIM(CLEAN(MID(A418,K418,L418-K418)))</f>
        <v>#VALUE!</v>
      </c>
      <c r="N418" s="4" t="e">
        <f>FIND("Patent #",A418)+LEN("Patent #")</f>
        <v>#VALUE!</v>
      </c>
      <c r="O418" s="4" t="e">
        <f>FIND("Filing or 371 (c) date",A418)</f>
        <v>#VALUE!</v>
      </c>
      <c r="P418" s="4" t="e">
        <f>MID(A418,N418,O418-N418)</f>
        <v>#VALUE!</v>
      </c>
      <c r="Q418" s="4" t="e">
        <f t="shared" si="95"/>
        <v>#VALUE!</v>
      </c>
      <c r="R418" s="4" t="e">
        <f>CLEAN(SUBSTITUTE(MID(P418,1,FIND("open",P418)-1)," ",""))</f>
        <v>#VALUE!</v>
      </c>
      <c r="S418" s="4" t="e">
        <f>FIND("open_in_new",P418)+LEN("open_in_new")</f>
        <v>#VALUE!</v>
      </c>
      <c r="T418" s="4" t="e">
        <f>FIND("-",P418,S418)</f>
        <v>#VALUE!</v>
      </c>
      <c r="U418" s="4" t="e">
        <f>CLEAN(SUBSTITUTE(MID(P418,S418,T418-S418)," ",""))</f>
        <v>#VALUE!</v>
      </c>
      <c r="V418" s="4" t="e">
        <f>RIGHT(CLEAN(SUBSTITUTE(P418," ","")),10)</f>
        <v>#VALUE!</v>
      </c>
      <c r="W418" s="4" t="e">
        <f>FIND("Status",A418,K418)+LEN("Status")</f>
        <v>#VALUE!</v>
      </c>
      <c r="X418" s="4" t="e">
        <f>FIND("Application Data 
Documents &amp; Transactions",A418)</f>
        <v>#VALUE!</v>
      </c>
      <c r="Y418" s="4" t="e">
        <f>MID(A418,W418,(X418-11)-W418)</f>
        <v>#VALUE!</v>
      </c>
      <c r="Z418" s="4" t="e">
        <f t="shared" si="92"/>
        <v>#VALUE!</v>
      </c>
      <c r="AA418" s="4" t="e">
        <f>FIND("Earliest publication #",A418)+LEN("Earliest publication #
")</f>
        <v>#VALUE!</v>
      </c>
      <c r="AB418" s="4" t="e">
        <f>FIND("Earliest publication date",A418,AA418)</f>
        <v>#VALUE!</v>
      </c>
      <c r="AC418" s="4" t="e">
        <f>CLEAN(TRIM(MID(A418,AA418,AB418-AA418)))</f>
        <v>#VALUE!</v>
      </c>
      <c r="AD418" s="4" t="e">
        <f t="shared" si="93"/>
        <v>#VALUE!</v>
      </c>
      <c r="AE418" s="4" t="e">
        <f>FIND("Earliest publication date",A418,AA418)+LEN("Earliest publication date")</f>
        <v>#VALUE!</v>
      </c>
      <c r="AF418" s="4" t="e">
        <f>FIND("Assignee for publication",A418)</f>
        <v>#VALUE!</v>
      </c>
      <c r="AG418" s="4" t="e">
        <f>CLEAN(SUBSTITUTE(MID(A418,AE418,AF418-AE418)," ",""))</f>
        <v>#VALUE!</v>
      </c>
      <c r="AH418" s="4" t="e">
        <f>FIND("Entity status",A418)+LEN("Entity status")</f>
        <v>#VALUE!</v>
      </c>
      <c r="AI418" s="4" t="e">
        <f>FIND("Earliest publication #",A418,AH418)</f>
        <v>#VALUE!</v>
      </c>
      <c r="AJ418" s="4" t="e">
        <f>CLEAN(TRIM(MID(A418,AH418,AI418-AH418)))</f>
        <v>#VALUE!</v>
      </c>
      <c r="AK418" s="4" t="e">
        <f>FIND("Applicants",A418)+LEN("Applicants")</f>
        <v>#VALUE!</v>
      </c>
      <c r="AL418" s="4" t="e">
        <f>FIND("United States Patent and Trademark Office 
United States Patent and Trademark Office 
 Browse By Topic",A418,AK418)</f>
        <v>#VALUE!</v>
      </c>
      <c r="AM418" s="4" t="e">
        <f>TRIM(CLEAN(MID(A418,AK418,AL418-AK418)))</f>
        <v>#VALUE!</v>
      </c>
      <c r="AN418" s="4" t="e">
        <f>FIND("Assignee for publication",A418)+LEN("Assignee for publication")</f>
        <v>#VALUE!</v>
      </c>
      <c r="AO418" s="4" t="e">
        <f>FIND("Confirmation #",A418,AN418)</f>
        <v>#VALUE!</v>
      </c>
      <c r="AP418" s="4" t="e">
        <f>MID(A418,AN418,AO418-AN418)</f>
        <v>#VALUE!</v>
      </c>
      <c r="AQ418" s="4" t="e">
        <f>FIND("Inventors",A418)+LEN("Inventors")</f>
        <v>#VALUE!</v>
      </c>
      <c r="AR418" s="4" t="e">
        <f>FIND("Applicants",A418,AQ418)</f>
        <v>#VALUE!</v>
      </c>
      <c r="AS418" s="4" t="e">
        <f>FIND("Show all inventors",A418)</f>
        <v>#VALUE!</v>
      </c>
      <c r="AT418" s="4" t="str">
        <f>IFERROR(MID(A418,AS418,24),"")</f>
        <v/>
      </c>
      <c r="AU418" s="7" t="e">
        <f>CLEAN(TRIM(MID(A418,AQ418,AR418-AQ418)))</f>
        <v>#VALUE!</v>
      </c>
      <c r="BJ418" s="4">
        <f t="shared" si="96"/>
        <v>0</v>
      </c>
      <c r="BK418" s="4" t="str">
        <f t="shared" si="97"/>
        <v/>
      </c>
      <c r="BL418" s="4" t="e">
        <f t="shared" si="98"/>
        <v>#VALUE!</v>
      </c>
      <c r="BM418" s="4" t="e">
        <f t="shared" si="99"/>
        <v>#VALUE!</v>
      </c>
      <c r="BN418" s="7" t="e">
        <f t="shared" si="100"/>
        <v>#VALUE!</v>
      </c>
      <c r="BO418" s="4" t="e">
        <f t="shared" si="101"/>
        <v>#VALUE!</v>
      </c>
      <c r="BP418" s="4" t="e">
        <f t="shared" si="102"/>
        <v>#VALUE!</v>
      </c>
      <c r="BQ418" s="7" t="e">
        <f t="shared" si="103"/>
        <v>#VALUE!</v>
      </c>
    </row>
    <row r="419" spans="1:69" ht="15" customHeight="1" x14ac:dyDescent="0.3">
      <c r="A419" s="5"/>
      <c r="B419" s="5"/>
      <c r="C419" s="5"/>
      <c r="D419" s="5"/>
      <c r="F419" s="6" t="s">
        <v>17</v>
      </c>
      <c r="G419" s="4" t="e">
        <f t="shared" si="104"/>
        <v>#VALUE!</v>
      </c>
      <c r="H419" s="4" t="e">
        <f t="shared" si="105"/>
        <v>#VALUE!</v>
      </c>
      <c r="I419" s="4" t="str">
        <f t="shared" si="94"/>
        <v/>
      </c>
      <c r="J419" s="4" t="e">
        <f>CLEAN(SUBSTITUTE(MID(A419,G419,H419-G419)," ",""))</f>
        <v>#VALUE!</v>
      </c>
      <c r="K419" s="4" t="e">
        <f>FIND("Filing or 371 (c) date",A419)+LEN("Filing or 371 (c) date")</f>
        <v>#VALUE!</v>
      </c>
      <c r="L419" s="4" t="e">
        <f>FIND("Status",A419,K419)</f>
        <v>#VALUE!</v>
      </c>
      <c r="M419" s="4" t="e">
        <f>TRIM(CLEAN(MID(A419,K419,L419-K419)))</f>
        <v>#VALUE!</v>
      </c>
      <c r="N419" s="4" t="e">
        <f>FIND("Patent #",A419)+LEN("Patent #")</f>
        <v>#VALUE!</v>
      </c>
      <c r="O419" s="4" t="e">
        <f>FIND("Filing or 371 (c) date",A419)</f>
        <v>#VALUE!</v>
      </c>
      <c r="P419" s="4" t="e">
        <f>MID(A419,N419,O419-N419)</f>
        <v>#VALUE!</v>
      </c>
      <c r="Q419" s="4" t="e">
        <f t="shared" si="95"/>
        <v>#VALUE!</v>
      </c>
      <c r="R419" s="4" t="e">
        <f>CLEAN(SUBSTITUTE(MID(P419,1,FIND("open",P419)-1)," ",""))</f>
        <v>#VALUE!</v>
      </c>
      <c r="S419" s="4" t="e">
        <f>FIND("open_in_new",P419)+LEN("open_in_new")</f>
        <v>#VALUE!</v>
      </c>
      <c r="T419" s="4" t="e">
        <f>FIND("-",P419,S419)</f>
        <v>#VALUE!</v>
      </c>
      <c r="U419" s="4" t="e">
        <f>CLEAN(SUBSTITUTE(MID(P419,S419,T419-S419)," ",""))</f>
        <v>#VALUE!</v>
      </c>
      <c r="V419" s="4" t="e">
        <f>RIGHT(CLEAN(SUBSTITUTE(P419," ","")),10)</f>
        <v>#VALUE!</v>
      </c>
      <c r="W419" s="4" t="e">
        <f>FIND("Status",A419,K419)+LEN("Status")</f>
        <v>#VALUE!</v>
      </c>
      <c r="X419" s="4" t="e">
        <f>FIND("Application Data 
Documents &amp; Transactions",A419)</f>
        <v>#VALUE!</v>
      </c>
      <c r="Y419" s="4" t="e">
        <f>MID(A419,W419,(X419-11)-W419)</f>
        <v>#VALUE!</v>
      </c>
      <c r="Z419" s="4" t="e">
        <f t="shared" si="92"/>
        <v>#VALUE!</v>
      </c>
      <c r="AA419" s="4" t="e">
        <f>FIND("Earliest publication #",A419)+LEN("Earliest publication #
")</f>
        <v>#VALUE!</v>
      </c>
      <c r="AB419" s="4" t="e">
        <f>FIND("Earliest publication date",A419,AA419)</f>
        <v>#VALUE!</v>
      </c>
      <c r="AC419" s="4" t="e">
        <f>CLEAN(TRIM(MID(A419,AA419,AB419-AA419)))</f>
        <v>#VALUE!</v>
      </c>
      <c r="AD419" s="4" t="e">
        <f t="shared" si="93"/>
        <v>#VALUE!</v>
      </c>
      <c r="AE419" s="4" t="e">
        <f>FIND("Earliest publication date",A419,AA419)+LEN("Earliest publication date")</f>
        <v>#VALUE!</v>
      </c>
      <c r="AF419" s="4" t="e">
        <f>FIND("Assignee for publication",A419)</f>
        <v>#VALUE!</v>
      </c>
      <c r="AG419" s="4" t="e">
        <f>CLEAN(SUBSTITUTE(MID(A419,AE419,AF419-AE419)," ",""))</f>
        <v>#VALUE!</v>
      </c>
      <c r="AH419" s="4" t="e">
        <f>FIND("Entity status",A419)+LEN("Entity status")</f>
        <v>#VALUE!</v>
      </c>
      <c r="AI419" s="4" t="e">
        <f>FIND("Earliest publication #",A419,AH419)</f>
        <v>#VALUE!</v>
      </c>
      <c r="AJ419" s="4" t="e">
        <f>CLEAN(TRIM(MID(A419,AH419,AI419-AH419)))</f>
        <v>#VALUE!</v>
      </c>
      <c r="AK419" s="4" t="e">
        <f>FIND("Applicants",A419)+LEN("Applicants")</f>
        <v>#VALUE!</v>
      </c>
      <c r="AL419" s="4" t="e">
        <f>FIND("United States Patent and Trademark Office 
United States Patent and Trademark Office 
 Browse By Topic",A419,AK419)</f>
        <v>#VALUE!</v>
      </c>
      <c r="AM419" s="4" t="e">
        <f>TRIM(CLEAN(MID(A419,AK419,AL419-AK419)))</f>
        <v>#VALUE!</v>
      </c>
      <c r="AN419" s="4" t="e">
        <f>FIND("Assignee for publication",A419)+LEN("Assignee for publication")</f>
        <v>#VALUE!</v>
      </c>
      <c r="AO419" s="4" t="e">
        <f>FIND("Confirmation #",A419,AN419)</f>
        <v>#VALUE!</v>
      </c>
      <c r="AP419" s="4" t="e">
        <f>MID(A419,AN419,AO419-AN419)</f>
        <v>#VALUE!</v>
      </c>
      <c r="AQ419" s="4" t="e">
        <f>FIND("Inventors",A419)+LEN("Inventors")</f>
        <v>#VALUE!</v>
      </c>
      <c r="AR419" s="4" t="e">
        <f>FIND("Applicants",A419,AQ419)</f>
        <v>#VALUE!</v>
      </c>
      <c r="AS419" s="4" t="e">
        <f>FIND("Show all inventors",A419)</f>
        <v>#VALUE!</v>
      </c>
      <c r="AT419" s="4" t="str">
        <f>IFERROR(MID(A419,AS419,24),"")</f>
        <v/>
      </c>
      <c r="AU419" s="7" t="e">
        <f>CLEAN(TRIM(MID(A419,AQ419,AR419-AQ419)))</f>
        <v>#VALUE!</v>
      </c>
      <c r="BJ419" s="4">
        <f t="shared" si="96"/>
        <v>0</v>
      </c>
      <c r="BK419" s="4" t="str">
        <f t="shared" si="97"/>
        <v/>
      </c>
      <c r="BL419" s="4" t="e">
        <f t="shared" si="98"/>
        <v>#VALUE!</v>
      </c>
      <c r="BM419" s="4" t="e">
        <f t="shared" si="99"/>
        <v>#VALUE!</v>
      </c>
      <c r="BN419" s="7" t="e">
        <f t="shared" si="100"/>
        <v>#VALUE!</v>
      </c>
      <c r="BO419" s="4" t="e">
        <f t="shared" si="101"/>
        <v>#VALUE!</v>
      </c>
      <c r="BP419" s="4" t="e">
        <f t="shared" si="102"/>
        <v>#VALUE!</v>
      </c>
      <c r="BQ419" s="7" t="e">
        <f t="shared" si="103"/>
        <v>#VALUE!</v>
      </c>
    </row>
    <row r="420" spans="1:69" ht="15" customHeight="1" x14ac:dyDescent="0.3">
      <c r="A420" s="5"/>
      <c r="B420" s="5"/>
      <c r="C420" s="5"/>
      <c r="D420" s="5"/>
      <c r="F420" s="6" t="s">
        <v>17</v>
      </c>
      <c r="G420" s="4" t="e">
        <f t="shared" si="104"/>
        <v>#VALUE!</v>
      </c>
      <c r="H420" s="4" t="e">
        <f t="shared" si="105"/>
        <v>#VALUE!</v>
      </c>
      <c r="I420" s="4" t="str">
        <f t="shared" si="94"/>
        <v/>
      </c>
      <c r="J420" s="4" t="e">
        <f>CLEAN(SUBSTITUTE(MID(A420,G420,H420-G420)," ",""))</f>
        <v>#VALUE!</v>
      </c>
      <c r="K420" s="4" t="e">
        <f>FIND("Filing or 371 (c) date",A420)+LEN("Filing or 371 (c) date")</f>
        <v>#VALUE!</v>
      </c>
      <c r="L420" s="4" t="e">
        <f>FIND("Status",A420,K420)</f>
        <v>#VALUE!</v>
      </c>
      <c r="M420" s="4" t="e">
        <f>TRIM(CLEAN(MID(A420,K420,L420-K420)))</f>
        <v>#VALUE!</v>
      </c>
      <c r="N420" s="4" t="e">
        <f>FIND("Patent #",A420)+LEN("Patent #")</f>
        <v>#VALUE!</v>
      </c>
      <c r="O420" s="4" t="e">
        <f>FIND("Filing or 371 (c) date",A420)</f>
        <v>#VALUE!</v>
      </c>
      <c r="P420" s="4" t="e">
        <f>MID(A420,N420,O420-N420)</f>
        <v>#VALUE!</v>
      </c>
      <c r="Q420" s="4" t="e">
        <f t="shared" si="95"/>
        <v>#VALUE!</v>
      </c>
      <c r="R420" s="4" t="e">
        <f>CLEAN(SUBSTITUTE(MID(P420,1,FIND("open",P420)-1)," ",""))</f>
        <v>#VALUE!</v>
      </c>
      <c r="S420" s="4" t="e">
        <f>FIND("open_in_new",P420)+LEN("open_in_new")</f>
        <v>#VALUE!</v>
      </c>
      <c r="T420" s="4" t="e">
        <f>FIND("-",P420,S420)</f>
        <v>#VALUE!</v>
      </c>
      <c r="U420" s="4" t="e">
        <f>CLEAN(SUBSTITUTE(MID(P420,S420,T420-S420)," ",""))</f>
        <v>#VALUE!</v>
      </c>
      <c r="V420" s="4" t="e">
        <f>RIGHT(CLEAN(SUBSTITUTE(P420," ","")),10)</f>
        <v>#VALUE!</v>
      </c>
      <c r="W420" s="4" t="e">
        <f>FIND("Status",A420,K420)+LEN("Status")</f>
        <v>#VALUE!</v>
      </c>
      <c r="X420" s="4" t="e">
        <f>FIND("Application Data 
Documents &amp; Transactions",A420)</f>
        <v>#VALUE!</v>
      </c>
      <c r="Y420" s="4" t="e">
        <f>MID(A420,W420,(X420-11)-W420)</f>
        <v>#VALUE!</v>
      </c>
      <c r="Z420" s="4" t="e">
        <f t="shared" si="92"/>
        <v>#VALUE!</v>
      </c>
      <c r="AA420" s="4" t="e">
        <f>FIND("Earliest publication #",A420)+LEN("Earliest publication #
")</f>
        <v>#VALUE!</v>
      </c>
      <c r="AB420" s="4" t="e">
        <f>FIND("Earliest publication date",A420,AA420)</f>
        <v>#VALUE!</v>
      </c>
      <c r="AC420" s="4" t="e">
        <f>CLEAN(TRIM(MID(A420,AA420,AB420-AA420)))</f>
        <v>#VALUE!</v>
      </c>
      <c r="AD420" s="4" t="e">
        <f t="shared" si="93"/>
        <v>#VALUE!</v>
      </c>
      <c r="AE420" s="4" t="e">
        <f>FIND("Earliest publication date",A420,AA420)+LEN("Earliest publication date")</f>
        <v>#VALUE!</v>
      </c>
      <c r="AF420" s="4" t="e">
        <f>FIND("Assignee for publication",A420)</f>
        <v>#VALUE!</v>
      </c>
      <c r="AG420" s="4" t="e">
        <f>CLEAN(SUBSTITUTE(MID(A420,AE420,AF420-AE420)," ",""))</f>
        <v>#VALUE!</v>
      </c>
      <c r="AH420" s="4" t="e">
        <f>FIND("Entity status",A420)+LEN("Entity status")</f>
        <v>#VALUE!</v>
      </c>
      <c r="AI420" s="4" t="e">
        <f>FIND("Earliest publication #",A420,AH420)</f>
        <v>#VALUE!</v>
      </c>
      <c r="AJ420" s="4" t="e">
        <f>CLEAN(TRIM(MID(A420,AH420,AI420-AH420)))</f>
        <v>#VALUE!</v>
      </c>
      <c r="AK420" s="4" t="e">
        <f>FIND("Applicants",A420)+LEN("Applicants")</f>
        <v>#VALUE!</v>
      </c>
      <c r="AL420" s="4" t="e">
        <f>FIND("United States Patent and Trademark Office 
United States Patent and Trademark Office 
 Browse By Topic",A420,AK420)</f>
        <v>#VALUE!</v>
      </c>
      <c r="AM420" s="4" t="e">
        <f>TRIM(CLEAN(MID(A420,AK420,AL420-AK420)))</f>
        <v>#VALUE!</v>
      </c>
      <c r="AN420" s="4" t="e">
        <f>FIND("Assignee for publication",A420)+LEN("Assignee for publication")</f>
        <v>#VALUE!</v>
      </c>
      <c r="AO420" s="4" t="e">
        <f>FIND("Confirmation #",A420,AN420)</f>
        <v>#VALUE!</v>
      </c>
      <c r="AP420" s="4" t="e">
        <f>MID(A420,AN420,AO420-AN420)</f>
        <v>#VALUE!</v>
      </c>
      <c r="AQ420" s="4" t="e">
        <f>FIND("Inventors",A420)+LEN("Inventors")</f>
        <v>#VALUE!</v>
      </c>
      <c r="AR420" s="4" t="e">
        <f>FIND("Applicants",A420,AQ420)</f>
        <v>#VALUE!</v>
      </c>
      <c r="AS420" s="4" t="e">
        <f>FIND("Show all inventors",A420)</f>
        <v>#VALUE!</v>
      </c>
      <c r="AT420" s="4" t="str">
        <f>IFERROR(MID(A420,AS420,24),"")</f>
        <v/>
      </c>
      <c r="AU420" s="7" t="e">
        <f>CLEAN(TRIM(MID(A420,AQ420,AR420-AQ420)))</f>
        <v>#VALUE!</v>
      </c>
      <c r="BJ420" s="4">
        <f t="shared" si="96"/>
        <v>0</v>
      </c>
      <c r="BK420" s="4" t="str">
        <f t="shared" si="97"/>
        <v/>
      </c>
      <c r="BL420" s="4" t="e">
        <f t="shared" si="98"/>
        <v>#VALUE!</v>
      </c>
      <c r="BM420" s="4" t="e">
        <f t="shared" si="99"/>
        <v>#VALUE!</v>
      </c>
      <c r="BN420" s="7" t="e">
        <f t="shared" si="100"/>
        <v>#VALUE!</v>
      </c>
      <c r="BO420" s="4" t="e">
        <f t="shared" si="101"/>
        <v>#VALUE!</v>
      </c>
      <c r="BP420" s="4" t="e">
        <f t="shared" si="102"/>
        <v>#VALUE!</v>
      </c>
      <c r="BQ420" s="7" t="e">
        <f t="shared" si="103"/>
        <v>#VALUE!</v>
      </c>
    </row>
    <row r="421" spans="1:69" ht="15" customHeight="1" x14ac:dyDescent="0.3">
      <c r="A421" s="5"/>
      <c r="B421" s="5"/>
      <c r="C421" s="5"/>
      <c r="D421" s="5"/>
      <c r="F421" s="6" t="s">
        <v>17</v>
      </c>
      <c r="G421" s="4" t="e">
        <f t="shared" si="104"/>
        <v>#VALUE!</v>
      </c>
      <c r="H421" s="4" t="e">
        <f t="shared" si="105"/>
        <v>#VALUE!</v>
      </c>
      <c r="I421" s="4" t="str">
        <f t="shared" si="94"/>
        <v/>
      </c>
      <c r="J421" s="4" t="e">
        <f>CLEAN(SUBSTITUTE(MID(A421,G421,H421-G421)," ",""))</f>
        <v>#VALUE!</v>
      </c>
      <c r="K421" s="4" t="e">
        <f>FIND("Filing or 371 (c) date",A421)+LEN("Filing or 371 (c) date")</f>
        <v>#VALUE!</v>
      </c>
      <c r="L421" s="4" t="e">
        <f>FIND("Status",A421,K421)</f>
        <v>#VALUE!</v>
      </c>
      <c r="M421" s="4" t="e">
        <f>TRIM(CLEAN(MID(A421,K421,L421-K421)))</f>
        <v>#VALUE!</v>
      </c>
      <c r="N421" s="4" t="e">
        <f>FIND("Patent #",A421)+LEN("Patent #")</f>
        <v>#VALUE!</v>
      </c>
      <c r="O421" s="4" t="e">
        <f>FIND("Filing or 371 (c) date",A421)</f>
        <v>#VALUE!</v>
      </c>
      <c r="P421" s="4" t="e">
        <f>MID(A421,N421,O421-N421)</f>
        <v>#VALUE!</v>
      </c>
      <c r="Q421" s="4" t="e">
        <f t="shared" si="95"/>
        <v>#VALUE!</v>
      </c>
      <c r="R421" s="4" t="e">
        <f>CLEAN(SUBSTITUTE(MID(P421,1,FIND("open",P421)-1)," ",""))</f>
        <v>#VALUE!</v>
      </c>
      <c r="S421" s="4" t="e">
        <f>FIND("open_in_new",P421)+LEN("open_in_new")</f>
        <v>#VALUE!</v>
      </c>
      <c r="T421" s="4" t="e">
        <f>FIND("-",P421,S421)</f>
        <v>#VALUE!</v>
      </c>
      <c r="U421" s="4" t="e">
        <f>CLEAN(SUBSTITUTE(MID(P421,S421,T421-S421)," ",""))</f>
        <v>#VALUE!</v>
      </c>
      <c r="V421" s="4" t="e">
        <f>RIGHT(CLEAN(SUBSTITUTE(P421," ","")),10)</f>
        <v>#VALUE!</v>
      </c>
      <c r="W421" s="4" t="e">
        <f>FIND("Status",A421,K421)+LEN("Status")</f>
        <v>#VALUE!</v>
      </c>
      <c r="X421" s="4" t="e">
        <f>FIND("Application Data 
Documents &amp; Transactions",A421)</f>
        <v>#VALUE!</v>
      </c>
      <c r="Y421" s="4" t="e">
        <f>MID(A421,W421,(X421-11)-W421)</f>
        <v>#VALUE!</v>
      </c>
      <c r="Z421" s="4" t="e">
        <f t="shared" si="92"/>
        <v>#VALUE!</v>
      </c>
      <c r="AA421" s="4" t="e">
        <f>FIND("Earliest publication #",A421)+LEN("Earliest publication #
")</f>
        <v>#VALUE!</v>
      </c>
      <c r="AB421" s="4" t="e">
        <f>FIND("Earliest publication date",A421,AA421)</f>
        <v>#VALUE!</v>
      </c>
      <c r="AC421" s="4" t="e">
        <f>CLEAN(TRIM(MID(A421,AA421,AB421-AA421)))</f>
        <v>#VALUE!</v>
      </c>
      <c r="AD421" s="4" t="e">
        <f t="shared" si="93"/>
        <v>#VALUE!</v>
      </c>
      <c r="AE421" s="4" t="e">
        <f>FIND("Earliest publication date",A421,AA421)+LEN("Earliest publication date")</f>
        <v>#VALUE!</v>
      </c>
      <c r="AF421" s="4" t="e">
        <f>FIND("Assignee for publication",A421)</f>
        <v>#VALUE!</v>
      </c>
      <c r="AG421" s="4" t="e">
        <f>CLEAN(SUBSTITUTE(MID(A421,AE421,AF421-AE421)," ",""))</f>
        <v>#VALUE!</v>
      </c>
      <c r="AH421" s="4" t="e">
        <f>FIND("Entity status",A421)+LEN("Entity status")</f>
        <v>#VALUE!</v>
      </c>
      <c r="AI421" s="4" t="e">
        <f>FIND("Earliest publication #",A421,AH421)</f>
        <v>#VALUE!</v>
      </c>
      <c r="AJ421" s="4" t="e">
        <f>CLEAN(TRIM(MID(A421,AH421,AI421-AH421)))</f>
        <v>#VALUE!</v>
      </c>
      <c r="AK421" s="4" t="e">
        <f>FIND("Applicants",A421)+LEN("Applicants")</f>
        <v>#VALUE!</v>
      </c>
      <c r="AL421" s="4" t="e">
        <f>FIND("United States Patent and Trademark Office 
United States Patent and Trademark Office 
 Browse By Topic",A421,AK421)</f>
        <v>#VALUE!</v>
      </c>
      <c r="AM421" s="4" t="e">
        <f>TRIM(CLEAN(MID(A421,AK421,AL421-AK421)))</f>
        <v>#VALUE!</v>
      </c>
      <c r="AN421" s="4" t="e">
        <f>FIND("Assignee for publication",A421)+LEN("Assignee for publication")</f>
        <v>#VALUE!</v>
      </c>
      <c r="AO421" s="4" t="e">
        <f>FIND("Confirmation #",A421,AN421)</f>
        <v>#VALUE!</v>
      </c>
      <c r="AP421" s="4" t="e">
        <f>MID(A421,AN421,AO421-AN421)</f>
        <v>#VALUE!</v>
      </c>
      <c r="AQ421" s="4" t="e">
        <f>FIND("Inventors",A421)+LEN("Inventors")</f>
        <v>#VALUE!</v>
      </c>
      <c r="AR421" s="4" t="e">
        <f>FIND("Applicants",A421,AQ421)</f>
        <v>#VALUE!</v>
      </c>
      <c r="AS421" s="4" t="e">
        <f>FIND("Show all inventors",A421)</f>
        <v>#VALUE!</v>
      </c>
      <c r="AT421" s="4" t="str">
        <f>IFERROR(MID(A421,AS421,24),"")</f>
        <v/>
      </c>
      <c r="AU421" s="7" t="e">
        <f>CLEAN(TRIM(MID(A421,AQ421,AR421-AQ421)))</f>
        <v>#VALUE!</v>
      </c>
      <c r="BJ421" s="4">
        <f t="shared" si="96"/>
        <v>0</v>
      </c>
      <c r="BK421" s="4" t="str">
        <f t="shared" si="97"/>
        <v/>
      </c>
      <c r="BL421" s="4" t="e">
        <f t="shared" si="98"/>
        <v>#VALUE!</v>
      </c>
      <c r="BM421" s="4" t="e">
        <f t="shared" si="99"/>
        <v>#VALUE!</v>
      </c>
      <c r="BN421" s="7" t="e">
        <f t="shared" si="100"/>
        <v>#VALUE!</v>
      </c>
      <c r="BO421" s="4" t="e">
        <f t="shared" si="101"/>
        <v>#VALUE!</v>
      </c>
      <c r="BP421" s="4" t="e">
        <f t="shared" si="102"/>
        <v>#VALUE!</v>
      </c>
      <c r="BQ421" s="7" t="e">
        <f t="shared" si="103"/>
        <v>#VALUE!</v>
      </c>
    </row>
    <row r="422" spans="1:69" ht="15" customHeight="1" x14ac:dyDescent="0.3">
      <c r="A422" s="5"/>
      <c r="B422" s="5"/>
      <c r="C422" s="5"/>
      <c r="D422" s="5"/>
      <c r="F422" s="6" t="s">
        <v>17</v>
      </c>
      <c r="G422" s="4" t="e">
        <f t="shared" si="104"/>
        <v>#VALUE!</v>
      </c>
      <c r="H422" s="4" t="e">
        <f t="shared" si="105"/>
        <v>#VALUE!</v>
      </c>
      <c r="I422" s="4" t="str">
        <f t="shared" si="94"/>
        <v/>
      </c>
      <c r="J422" s="4" t="e">
        <f>CLEAN(SUBSTITUTE(MID(A422,G422,H422-G422)," ",""))</f>
        <v>#VALUE!</v>
      </c>
      <c r="K422" s="4" t="e">
        <f>FIND("Filing or 371 (c) date",A422)+LEN("Filing or 371 (c) date")</f>
        <v>#VALUE!</v>
      </c>
      <c r="L422" s="4" t="e">
        <f>FIND("Status",A422,K422)</f>
        <v>#VALUE!</v>
      </c>
      <c r="M422" s="4" t="e">
        <f>TRIM(CLEAN(MID(A422,K422,L422-K422)))</f>
        <v>#VALUE!</v>
      </c>
      <c r="N422" s="4" t="e">
        <f>FIND("Patent #",A422)+LEN("Patent #")</f>
        <v>#VALUE!</v>
      </c>
      <c r="O422" s="4" t="e">
        <f>FIND("Filing or 371 (c) date",A422)</f>
        <v>#VALUE!</v>
      </c>
      <c r="P422" s="4" t="e">
        <f>MID(A422,N422,O422-N422)</f>
        <v>#VALUE!</v>
      </c>
      <c r="Q422" s="4" t="e">
        <f t="shared" si="95"/>
        <v>#VALUE!</v>
      </c>
      <c r="R422" s="4" t="e">
        <f>CLEAN(SUBSTITUTE(MID(P422,1,FIND("open",P422)-1)," ",""))</f>
        <v>#VALUE!</v>
      </c>
      <c r="S422" s="4" t="e">
        <f>FIND("open_in_new",P422)+LEN("open_in_new")</f>
        <v>#VALUE!</v>
      </c>
      <c r="T422" s="4" t="e">
        <f>FIND("-",P422,S422)</f>
        <v>#VALUE!</v>
      </c>
      <c r="U422" s="4" t="e">
        <f>CLEAN(SUBSTITUTE(MID(P422,S422,T422-S422)," ",""))</f>
        <v>#VALUE!</v>
      </c>
      <c r="V422" s="4" t="e">
        <f>RIGHT(CLEAN(SUBSTITUTE(P422," ","")),10)</f>
        <v>#VALUE!</v>
      </c>
      <c r="W422" s="4" t="e">
        <f>FIND("Status",A422,K422)+LEN("Status")</f>
        <v>#VALUE!</v>
      </c>
      <c r="X422" s="4" t="e">
        <f>FIND("Application Data 
Documents &amp; Transactions",A422)</f>
        <v>#VALUE!</v>
      </c>
      <c r="Y422" s="4" t="e">
        <f>MID(A422,W422,(X422-11)-W422)</f>
        <v>#VALUE!</v>
      </c>
      <c r="Z422" s="4" t="e">
        <f t="shared" si="92"/>
        <v>#VALUE!</v>
      </c>
      <c r="AA422" s="4" t="e">
        <f>FIND("Earliest publication #",A422)+LEN("Earliest publication #
")</f>
        <v>#VALUE!</v>
      </c>
      <c r="AB422" s="4" t="e">
        <f>FIND("Earliest publication date",A422,AA422)</f>
        <v>#VALUE!</v>
      </c>
      <c r="AC422" s="4" t="e">
        <f>CLEAN(TRIM(MID(A422,AA422,AB422-AA422)))</f>
        <v>#VALUE!</v>
      </c>
      <c r="AD422" s="4" t="e">
        <f t="shared" si="93"/>
        <v>#VALUE!</v>
      </c>
      <c r="AE422" s="4" t="e">
        <f>FIND("Earliest publication date",A422,AA422)+LEN("Earliest publication date")</f>
        <v>#VALUE!</v>
      </c>
      <c r="AF422" s="4" t="e">
        <f>FIND("Assignee for publication",A422)</f>
        <v>#VALUE!</v>
      </c>
      <c r="AG422" s="4" t="e">
        <f>CLEAN(SUBSTITUTE(MID(A422,AE422,AF422-AE422)," ",""))</f>
        <v>#VALUE!</v>
      </c>
      <c r="AH422" s="4" t="e">
        <f>FIND("Entity status",A422)+LEN("Entity status")</f>
        <v>#VALUE!</v>
      </c>
      <c r="AI422" s="4" t="e">
        <f>FIND("Earliest publication #",A422,AH422)</f>
        <v>#VALUE!</v>
      </c>
      <c r="AJ422" s="4" t="e">
        <f>CLEAN(TRIM(MID(A422,AH422,AI422-AH422)))</f>
        <v>#VALUE!</v>
      </c>
      <c r="AK422" s="4" t="e">
        <f>FIND("Applicants",A422)+LEN("Applicants")</f>
        <v>#VALUE!</v>
      </c>
      <c r="AL422" s="4" t="e">
        <f>FIND("United States Patent and Trademark Office 
United States Patent and Trademark Office 
 Browse By Topic",A422,AK422)</f>
        <v>#VALUE!</v>
      </c>
      <c r="AM422" s="4" t="e">
        <f>TRIM(CLEAN(MID(A422,AK422,AL422-AK422)))</f>
        <v>#VALUE!</v>
      </c>
      <c r="AN422" s="4" t="e">
        <f>FIND("Assignee for publication",A422)+LEN("Assignee for publication")</f>
        <v>#VALUE!</v>
      </c>
      <c r="AO422" s="4" t="e">
        <f>FIND("Confirmation #",A422,AN422)</f>
        <v>#VALUE!</v>
      </c>
      <c r="AP422" s="4" t="e">
        <f>MID(A422,AN422,AO422-AN422)</f>
        <v>#VALUE!</v>
      </c>
      <c r="AQ422" s="4" t="e">
        <f>FIND("Inventors",A422)+LEN("Inventors")</f>
        <v>#VALUE!</v>
      </c>
      <c r="AR422" s="4" t="e">
        <f>FIND("Applicants",A422,AQ422)</f>
        <v>#VALUE!</v>
      </c>
      <c r="AS422" s="4" t="e">
        <f>FIND("Show all inventors",A422)</f>
        <v>#VALUE!</v>
      </c>
      <c r="AT422" s="4" t="str">
        <f>IFERROR(MID(A422,AS422,24),"")</f>
        <v/>
      </c>
      <c r="AU422" s="7" t="e">
        <f>CLEAN(TRIM(MID(A422,AQ422,AR422-AQ422)))</f>
        <v>#VALUE!</v>
      </c>
      <c r="BJ422" s="4">
        <f t="shared" si="96"/>
        <v>0</v>
      </c>
      <c r="BK422" s="4" t="str">
        <f t="shared" si="97"/>
        <v/>
      </c>
      <c r="BL422" s="4" t="e">
        <f t="shared" si="98"/>
        <v>#VALUE!</v>
      </c>
      <c r="BM422" s="4" t="e">
        <f t="shared" si="99"/>
        <v>#VALUE!</v>
      </c>
      <c r="BN422" s="7" t="e">
        <f t="shared" si="100"/>
        <v>#VALUE!</v>
      </c>
      <c r="BO422" s="4" t="e">
        <f t="shared" si="101"/>
        <v>#VALUE!</v>
      </c>
      <c r="BP422" s="4" t="e">
        <f t="shared" si="102"/>
        <v>#VALUE!</v>
      </c>
      <c r="BQ422" s="7" t="e">
        <f t="shared" si="103"/>
        <v>#VALUE!</v>
      </c>
    </row>
    <row r="423" spans="1:69" ht="15" customHeight="1" x14ac:dyDescent="0.3">
      <c r="A423" s="5"/>
      <c r="B423" s="5"/>
      <c r="C423" s="5"/>
      <c r="D423" s="5"/>
      <c r="F423" s="6" t="s">
        <v>17</v>
      </c>
      <c r="G423" s="4" t="e">
        <f t="shared" si="104"/>
        <v>#VALUE!</v>
      </c>
      <c r="H423" s="4" t="e">
        <f t="shared" si="105"/>
        <v>#VALUE!</v>
      </c>
      <c r="I423" s="4" t="str">
        <f t="shared" si="94"/>
        <v/>
      </c>
      <c r="J423" s="4" t="e">
        <f>CLEAN(SUBSTITUTE(MID(A423,G423,H423-G423)," ",""))</f>
        <v>#VALUE!</v>
      </c>
      <c r="K423" s="4" t="e">
        <f>FIND("Filing or 371 (c) date",A423)+LEN("Filing or 371 (c) date")</f>
        <v>#VALUE!</v>
      </c>
      <c r="L423" s="4" t="e">
        <f>FIND("Status",A423,K423)</f>
        <v>#VALUE!</v>
      </c>
      <c r="M423" s="4" t="e">
        <f>TRIM(CLEAN(MID(A423,K423,L423-K423)))</f>
        <v>#VALUE!</v>
      </c>
      <c r="N423" s="4" t="e">
        <f>FIND("Patent #",A423)+LEN("Patent #")</f>
        <v>#VALUE!</v>
      </c>
      <c r="O423" s="4" t="e">
        <f>FIND("Filing or 371 (c) date",A423)</f>
        <v>#VALUE!</v>
      </c>
      <c r="P423" s="4" t="e">
        <f>MID(A423,N423,O423-N423)</f>
        <v>#VALUE!</v>
      </c>
      <c r="Q423" s="4" t="e">
        <f t="shared" si="95"/>
        <v>#VALUE!</v>
      </c>
      <c r="R423" s="4" t="e">
        <f>CLEAN(SUBSTITUTE(MID(P423,1,FIND("open",P423)-1)," ",""))</f>
        <v>#VALUE!</v>
      </c>
      <c r="S423" s="4" t="e">
        <f>FIND("open_in_new",P423)+LEN("open_in_new")</f>
        <v>#VALUE!</v>
      </c>
      <c r="T423" s="4" t="e">
        <f>FIND("-",P423,S423)</f>
        <v>#VALUE!</v>
      </c>
      <c r="U423" s="4" t="e">
        <f>CLEAN(SUBSTITUTE(MID(P423,S423,T423-S423)," ",""))</f>
        <v>#VALUE!</v>
      </c>
      <c r="V423" s="4" t="e">
        <f>RIGHT(CLEAN(SUBSTITUTE(P423," ","")),10)</f>
        <v>#VALUE!</v>
      </c>
      <c r="W423" s="4" t="e">
        <f>FIND("Status",A423,K423)+LEN("Status")</f>
        <v>#VALUE!</v>
      </c>
      <c r="X423" s="4" t="e">
        <f>FIND("Application Data 
Documents &amp; Transactions",A423)</f>
        <v>#VALUE!</v>
      </c>
      <c r="Y423" s="4" t="e">
        <f>MID(A423,W423,(X423-11)-W423)</f>
        <v>#VALUE!</v>
      </c>
      <c r="Z423" s="4" t="e">
        <f t="shared" si="92"/>
        <v>#VALUE!</v>
      </c>
      <c r="AA423" s="4" t="e">
        <f>FIND("Earliest publication #",A423)+LEN("Earliest publication #
")</f>
        <v>#VALUE!</v>
      </c>
      <c r="AB423" s="4" t="e">
        <f>FIND("Earliest publication date",A423,AA423)</f>
        <v>#VALUE!</v>
      </c>
      <c r="AC423" s="4" t="e">
        <f>CLEAN(TRIM(MID(A423,AA423,AB423-AA423)))</f>
        <v>#VALUE!</v>
      </c>
      <c r="AD423" s="4" t="e">
        <f t="shared" si="93"/>
        <v>#VALUE!</v>
      </c>
      <c r="AE423" s="4" t="e">
        <f>FIND("Earliest publication date",A423,AA423)+LEN("Earliest publication date")</f>
        <v>#VALUE!</v>
      </c>
      <c r="AF423" s="4" t="e">
        <f>FIND("Assignee for publication",A423)</f>
        <v>#VALUE!</v>
      </c>
      <c r="AG423" s="4" t="e">
        <f>CLEAN(SUBSTITUTE(MID(A423,AE423,AF423-AE423)," ",""))</f>
        <v>#VALUE!</v>
      </c>
      <c r="AH423" s="4" t="e">
        <f>FIND("Entity status",A423)+LEN("Entity status")</f>
        <v>#VALUE!</v>
      </c>
      <c r="AI423" s="4" t="e">
        <f>FIND("Earliest publication #",A423,AH423)</f>
        <v>#VALUE!</v>
      </c>
      <c r="AJ423" s="4" t="e">
        <f>CLEAN(TRIM(MID(A423,AH423,AI423-AH423)))</f>
        <v>#VALUE!</v>
      </c>
      <c r="AK423" s="4" t="e">
        <f>FIND("Applicants",A423)+LEN("Applicants")</f>
        <v>#VALUE!</v>
      </c>
      <c r="AL423" s="4" t="e">
        <f>FIND("United States Patent and Trademark Office 
United States Patent and Trademark Office 
 Browse By Topic",A423,AK423)</f>
        <v>#VALUE!</v>
      </c>
      <c r="AM423" s="4" t="e">
        <f>TRIM(CLEAN(MID(A423,AK423,AL423-AK423)))</f>
        <v>#VALUE!</v>
      </c>
      <c r="AN423" s="4" t="e">
        <f>FIND("Assignee for publication",A423)+LEN("Assignee for publication")</f>
        <v>#VALUE!</v>
      </c>
      <c r="AO423" s="4" t="e">
        <f>FIND("Confirmation #",A423,AN423)</f>
        <v>#VALUE!</v>
      </c>
      <c r="AP423" s="4" t="e">
        <f>MID(A423,AN423,AO423-AN423)</f>
        <v>#VALUE!</v>
      </c>
      <c r="AQ423" s="4" t="e">
        <f>FIND("Inventors",A423)+LEN("Inventors")</f>
        <v>#VALUE!</v>
      </c>
      <c r="AR423" s="4" t="e">
        <f>FIND("Applicants",A423,AQ423)</f>
        <v>#VALUE!</v>
      </c>
      <c r="AS423" s="4" t="e">
        <f>FIND("Show all inventors",A423)</f>
        <v>#VALUE!</v>
      </c>
      <c r="AT423" s="4" t="str">
        <f>IFERROR(MID(A423,AS423,24),"")</f>
        <v/>
      </c>
      <c r="AU423" s="7" t="e">
        <f>CLEAN(TRIM(MID(A423,AQ423,AR423-AQ423)))</f>
        <v>#VALUE!</v>
      </c>
      <c r="BJ423" s="4">
        <f t="shared" si="96"/>
        <v>0</v>
      </c>
      <c r="BK423" s="4" t="str">
        <f t="shared" si="97"/>
        <v/>
      </c>
      <c r="BL423" s="4" t="e">
        <f t="shared" si="98"/>
        <v>#VALUE!</v>
      </c>
      <c r="BM423" s="4" t="e">
        <f t="shared" si="99"/>
        <v>#VALUE!</v>
      </c>
      <c r="BN423" s="7" t="e">
        <f t="shared" si="100"/>
        <v>#VALUE!</v>
      </c>
      <c r="BO423" s="4" t="e">
        <f t="shared" si="101"/>
        <v>#VALUE!</v>
      </c>
      <c r="BP423" s="4" t="e">
        <f t="shared" si="102"/>
        <v>#VALUE!</v>
      </c>
      <c r="BQ423" s="7" t="e">
        <f t="shared" si="103"/>
        <v>#VALUE!</v>
      </c>
    </row>
    <row r="424" spans="1:69" ht="15" customHeight="1" x14ac:dyDescent="0.3">
      <c r="A424" s="5"/>
      <c r="B424" s="5"/>
      <c r="C424" s="5"/>
      <c r="D424" s="5"/>
      <c r="F424" s="6" t="s">
        <v>17</v>
      </c>
      <c r="G424" s="4" t="e">
        <f t="shared" si="104"/>
        <v>#VALUE!</v>
      </c>
      <c r="H424" s="4" t="e">
        <f t="shared" si="105"/>
        <v>#VALUE!</v>
      </c>
      <c r="I424" s="4" t="str">
        <f t="shared" si="94"/>
        <v/>
      </c>
      <c r="J424" s="4" t="e">
        <f>CLEAN(SUBSTITUTE(MID(A424,G424,H424-G424)," ",""))</f>
        <v>#VALUE!</v>
      </c>
      <c r="K424" s="4" t="e">
        <f>FIND("Filing or 371 (c) date",A424)+LEN("Filing or 371 (c) date")</f>
        <v>#VALUE!</v>
      </c>
      <c r="L424" s="4" t="e">
        <f>FIND("Status",A424,K424)</f>
        <v>#VALUE!</v>
      </c>
      <c r="M424" s="4" t="e">
        <f>TRIM(CLEAN(MID(A424,K424,L424-K424)))</f>
        <v>#VALUE!</v>
      </c>
      <c r="N424" s="4" t="e">
        <f>FIND("Patent #",A424)+LEN("Patent #")</f>
        <v>#VALUE!</v>
      </c>
      <c r="O424" s="4" t="e">
        <f>FIND("Filing or 371 (c) date",A424)</f>
        <v>#VALUE!</v>
      </c>
      <c r="P424" s="4" t="e">
        <f>MID(A424,N424,O424-N424)</f>
        <v>#VALUE!</v>
      </c>
      <c r="Q424" s="4" t="e">
        <f t="shared" si="95"/>
        <v>#VALUE!</v>
      </c>
      <c r="R424" s="4" t="e">
        <f>CLEAN(SUBSTITUTE(MID(P424,1,FIND("open",P424)-1)," ",""))</f>
        <v>#VALUE!</v>
      </c>
      <c r="S424" s="4" t="e">
        <f>FIND("open_in_new",P424)+LEN("open_in_new")</f>
        <v>#VALUE!</v>
      </c>
      <c r="T424" s="4" t="e">
        <f>FIND("-",P424,S424)</f>
        <v>#VALUE!</v>
      </c>
      <c r="U424" s="4" t="e">
        <f>CLEAN(SUBSTITUTE(MID(P424,S424,T424-S424)," ",""))</f>
        <v>#VALUE!</v>
      </c>
      <c r="V424" s="4" t="e">
        <f>RIGHT(CLEAN(SUBSTITUTE(P424," ","")),10)</f>
        <v>#VALUE!</v>
      </c>
      <c r="W424" s="4" t="e">
        <f>FIND("Status",A424,K424)+LEN("Status")</f>
        <v>#VALUE!</v>
      </c>
      <c r="X424" s="4" t="e">
        <f>FIND("Application Data 
Documents &amp; Transactions",A424)</f>
        <v>#VALUE!</v>
      </c>
      <c r="Y424" s="4" t="e">
        <f>MID(A424,W424,(X424-11)-W424)</f>
        <v>#VALUE!</v>
      </c>
      <c r="Z424" s="4" t="e">
        <f t="shared" si="92"/>
        <v>#VALUE!</v>
      </c>
      <c r="AA424" s="4" t="e">
        <f>FIND("Earliest publication #",A424)+LEN("Earliest publication #
")</f>
        <v>#VALUE!</v>
      </c>
      <c r="AB424" s="4" t="e">
        <f>FIND("Earliest publication date",A424,AA424)</f>
        <v>#VALUE!</v>
      </c>
      <c r="AC424" s="4" t="e">
        <f>CLEAN(TRIM(MID(A424,AA424,AB424-AA424)))</f>
        <v>#VALUE!</v>
      </c>
      <c r="AD424" s="4" t="e">
        <f t="shared" si="93"/>
        <v>#VALUE!</v>
      </c>
      <c r="AE424" s="4" t="e">
        <f>FIND("Earliest publication date",A424,AA424)+LEN("Earliest publication date")</f>
        <v>#VALUE!</v>
      </c>
      <c r="AF424" s="4" t="e">
        <f>FIND("Assignee for publication",A424)</f>
        <v>#VALUE!</v>
      </c>
      <c r="AG424" s="4" t="e">
        <f>CLEAN(SUBSTITUTE(MID(A424,AE424,AF424-AE424)," ",""))</f>
        <v>#VALUE!</v>
      </c>
      <c r="AH424" s="4" t="e">
        <f>FIND("Entity status",A424)+LEN("Entity status")</f>
        <v>#VALUE!</v>
      </c>
      <c r="AI424" s="4" t="e">
        <f>FIND("Earliest publication #",A424,AH424)</f>
        <v>#VALUE!</v>
      </c>
      <c r="AJ424" s="4" t="e">
        <f>CLEAN(TRIM(MID(A424,AH424,AI424-AH424)))</f>
        <v>#VALUE!</v>
      </c>
      <c r="AK424" s="4" t="e">
        <f>FIND("Applicants",A424)+LEN("Applicants")</f>
        <v>#VALUE!</v>
      </c>
      <c r="AL424" s="4" t="e">
        <f>FIND("United States Patent and Trademark Office 
United States Patent and Trademark Office 
 Browse By Topic",A424,AK424)</f>
        <v>#VALUE!</v>
      </c>
      <c r="AM424" s="4" t="e">
        <f>TRIM(CLEAN(MID(A424,AK424,AL424-AK424)))</f>
        <v>#VALUE!</v>
      </c>
      <c r="AN424" s="4" t="e">
        <f>FIND("Assignee for publication",A424)+LEN("Assignee for publication")</f>
        <v>#VALUE!</v>
      </c>
      <c r="AO424" s="4" t="e">
        <f>FIND("Confirmation #",A424,AN424)</f>
        <v>#VALUE!</v>
      </c>
      <c r="AP424" s="4" t="e">
        <f>MID(A424,AN424,AO424-AN424)</f>
        <v>#VALUE!</v>
      </c>
      <c r="AQ424" s="4" t="e">
        <f>FIND("Inventors",A424)+LEN("Inventors")</f>
        <v>#VALUE!</v>
      </c>
      <c r="AR424" s="4" t="e">
        <f>FIND("Applicants",A424,AQ424)</f>
        <v>#VALUE!</v>
      </c>
      <c r="AS424" s="4" t="e">
        <f>FIND("Show all inventors",A424)</f>
        <v>#VALUE!</v>
      </c>
      <c r="AT424" s="4" t="str">
        <f>IFERROR(MID(A424,AS424,24),"")</f>
        <v/>
      </c>
      <c r="AU424" s="7" t="e">
        <f>CLEAN(TRIM(MID(A424,AQ424,AR424-AQ424)))</f>
        <v>#VALUE!</v>
      </c>
      <c r="BJ424" s="4">
        <f t="shared" si="96"/>
        <v>0</v>
      </c>
      <c r="BK424" s="4" t="str">
        <f t="shared" si="97"/>
        <v/>
      </c>
      <c r="BL424" s="4" t="e">
        <f t="shared" si="98"/>
        <v>#VALUE!</v>
      </c>
      <c r="BM424" s="4" t="e">
        <f t="shared" si="99"/>
        <v>#VALUE!</v>
      </c>
      <c r="BN424" s="7" t="e">
        <f t="shared" si="100"/>
        <v>#VALUE!</v>
      </c>
      <c r="BO424" s="4" t="e">
        <f t="shared" si="101"/>
        <v>#VALUE!</v>
      </c>
      <c r="BP424" s="4" t="e">
        <f t="shared" si="102"/>
        <v>#VALUE!</v>
      </c>
      <c r="BQ424" s="7" t="e">
        <f t="shared" si="103"/>
        <v>#VALUE!</v>
      </c>
    </row>
    <row r="425" spans="1:69" ht="15" customHeight="1" x14ac:dyDescent="0.3">
      <c r="A425" s="5"/>
      <c r="B425" s="5"/>
      <c r="C425" s="5"/>
      <c r="D425" s="5"/>
      <c r="F425" s="6" t="s">
        <v>17</v>
      </c>
      <c r="G425" s="4" t="e">
        <f t="shared" si="104"/>
        <v>#VALUE!</v>
      </c>
      <c r="H425" s="4" t="e">
        <f t="shared" si="105"/>
        <v>#VALUE!</v>
      </c>
      <c r="I425" s="4" t="str">
        <f t="shared" si="94"/>
        <v/>
      </c>
      <c r="J425" s="4" t="e">
        <f>CLEAN(SUBSTITUTE(MID(A425,G425,H425-G425)," ",""))</f>
        <v>#VALUE!</v>
      </c>
      <c r="K425" s="4" t="e">
        <f>FIND("Filing or 371 (c) date",A425)+LEN("Filing or 371 (c) date")</f>
        <v>#VALUE!</v>
      </c>
      <c r="L425" s="4" t="e">
        <f>FIND("Status",A425,K425)</f>
        <v>#VALUE!</v>
      </c>
      <c r="M425" s="4" t="e">
        <f>TRIM(CLEAN(MID(A425,K425,L425-K425)))</f>
        <v>#VALUE!</v>
      </c>
      <c r="N425" s="4" t="e">
        <f>FIND("Patent #",A425)+LEN("Patent #")</f>
        <v>#VALUE!</v>
      </c>
      <c r="O425" s="4" t="e">
        <f>FIND("Filing or 371 (c) date",A425)</f>
        <v>#VALUE!</v>
      </c>
      <c r="P425" s="4" t="e">
        <f>MID(A425,N425,O425-N425)</f>
        <v>#VALUE!</v>
      </c>
      <c r="Q425" s="4" t="e">
        <f t="shared" si="95"/>
        <v>#VALUE!</v>
      </c>
      <c r="R425" s="4" t="e">
        <f>CLEAN(SUBSTITUTE(MID(P425,1,FIND("open",P425)-1)," ",""))</f>
        <v>#VALUE!</v>
      </c>
      <c r="S425" s="4" t="e">
        <f>FIND("open_in_new",P425)+LEN("open_in_new")</f>
        <v>#VALUE!</v>
      </c>
      <c r="T425" s="4" t="e">
        <f>FIND("-",P425,S425)</f>
        <v>#VALUE!</v>
      </c>
      <c r="U425" s="4" t="e">
        <f>CLEAN(SUBSTITUTE(MID(P425,S425,T425-S425)," ",""))</f>
        <v>#VALUE!</v>
      </c>
      <c r="V425" s="4" t="e">
        <f>RIGHT(CLEAN(SUBSTITUTE(P425," ","")),10)</f>
        <v>#VALUE!</v>
      </c>
      <c r="W425" s="4" t="e">
        <f>FIND("Status",A425,K425)+LEN("Status")</f>
        <v>#VALUE!</v>
      </c>
      <c r="X425" s="4" t="e">
        <f>FIND("Application Data 
Documents &amp; Transactions",A425)</f>
        <v>#VALUE!</v>
      </c>
      <c r="Y425" s="4" t="e">
        <f>MID(A425,W425,(X425-11)-W425)</f>
        <v>#VALUE!</v>
      </c>
      <c r="Z425" s="4" t="e">
        <f t="shared" si="92"/>
        <v>#VALUE!</v>
      </c>
      <c r="AA425" s="4" t="e">
        <f>FIND("Earliest publication #",A425)+LEN("Earliest publication #
")</f>
        <v>#VALUE!</v>
      </c>
      <c r="AB425" s="4" t="e">
        <f>FIND("Earliest publication date",A425,AA425)</f>
        <v>#VALUE!</v>
      </c>
      <c r="AC425" s="4" t="e">
        <f>CLEAN(TRIM(MID(A425,AA425,AB425-AA425)))</f>
        <v>#VALUE!</v>
      </c>
      <c r="AD425" s="4" t="e">
        <f t="shared" si="93"/>
        <v>#VALUE!</v>
      </c>
      <c r="AE425" s="4" t="e">
        <f>FIND("Earliest publication date",A425,AA425)+LEN("Earliest publication date")</f>
        <v>#VALUE!</v>
      </c>
      <c r="AF425" s="4" t="e">
        <f>FIND("Assignee for publication",A425)</f>
        <v>#VALUE!</v>
      </c>
      <c r="AG425" s="4" t="e">
        <f>CLEAN(SUBSTITUTE(MID(A425,AE425,AF425-AE425)," ",""))</f>
        <v>#VALUE!</v>
      </c>
      <c r="AH425" s="4" t="e">
        <f>FIND("Entity status",A425)+LEN("Entity status")</f>
        <v>#VALUE!</v>
      </c>
      <c r="AI425" s="4" t="e">
        <f>FIND("Earliest publication #",A425,AH425)</f>
        <v>#VALUE!</v>
      </c>
      <c r="AJ425" s="4" t="e">
        <f>CLEAN(TRIM(MID(A425,AH425,AI425-AH425)))</f>
        <v>#VALUE!</v>
      </c>
      <c r="AK425" s="4" t="e">
        <f>FIND("Applicants",A425)+LEN("Applicants")</f>
        <v>#VALUE!</v>
      </c>
      <c r="AL425" s="4" t="e">
        <f>FIND("United States Patent and Trademark Office 
United States Patent and Trademark Office 
 Browse By Topic",A425,AK425)</f>
        <v>#VALUE!</v>
      </c>
      <c r="AM425" s="4" t="e">
        <f>TRIM(CLEAN(MID(A425,AK425,AL425-AK425)))</f>
        <v>#VALUE!</v>
      </c>
      <c r="AN425" s="4" t="e">
        <f>FIND("Assignee for publication",A425)+LEN("Assignee for publication")</f>
        <v>#VALUE!</v>
      </c>
      <c r="AO425" s="4" t="e">
        <f>FIND("Confirmation #",A425,AN425)</f>
        <v>#VALUE!</v>
      </c>
      <c r="AP425" s="4" t="e">
        <f>MID(A425,AN425,AO425-AN425)</f>
        <v>#VALUE!</v>
      </c>
      <c r="AQ425" s="4" t="e">
        <f>FIND("Inventors",A425)+LEN("Inventors")</f>
        <v>#VALUE!</v>
      </c>
      <c r="AR425" s="4" t="e">
        <f>FIND("Applicants",A425,AQ425)</f>
        <v>#VALUE!</v>
      </c>
      <c r="AS425" s="4" t="e">
        <f>FIND("Show all inventors",A425)</f>
        <v>#VALUE!</v>
      </c>
      <c r="AT425" s="4" t="str">
        <f>IFERROR(MID(A425,AS425,24),"")</f>
        <v/>
      </c>
      <c r="AU425" s="7" t="e">
        <f>CLEAN(TRIM(MID(A425,AQ425,AR425-AQ425)))</f>
        <v>#VALUE!</v>
      </c>
      <c r="BJ425" s="4">
        <f t="shared" si="96"/>
        <v>0</v>
      </c>
      <c r="BK425" s="4" t="str">
        <f t="shared" si="97"/>
        <v/>
      </c>
      <c r="BL425" s="4" t="e">
        <f t="shared" si="98"/>
        <v>#VALUE!</v>
      </c>
      <c r="BM425" s="4" t="e">
        <f t="shared" si="99"/>
        <v>#VALUE!</v>
      </c>
      <c r="BN425" s="7" t="e">
        <f t="shared" si="100"/>
        <v>#VALUE!</v>
      </c>
      <c r="BO425" s="4" t="e">
        <f t="shared" si="101"/>
        <v>#VALUE!</v>
      </c>
      <c r="BP425" s="4" t="e">
        <f t="shared" si="102"/>
        <v>#VALUE!</v>
      </c>
      <c r="BQ425" s="7" t="e">
        <f t="shared" si="103"/>
        <v>#VALUE!</v>
      </c>
    </row>
    <row r="426" spans="1:69" ht="15" customHeight="1" x14ac:dyDescent="0.3">
      <c r="A426" s="5"/>
      <c r="B426" s="5"/>
      <c r="C426" s="5"/>
      <c r="D426" s="5"/>
      <c r="F426" s="6" t="s">
        <v>17</v>
      </c>
      <c r="G426" s="4" t="e">
        <f t="shared" si="104"/>
        <v>#VALUE!</v>
      </c>
      <c r="H426" s="4" t="e">
        <f t="shared" si="105"/>
        <v>#VALUE!</v>
      </c>
      <c r="I426" s="4" t="str">
        <f t="shared" si="94"/>
        <v/>
      </c>
      <c r="J426" s="4" t="e">
        <f>CLEAN(SUBSTITUTE(MID(A426,G426,H426-G426)," ",""))</f>
        <v>#VALUE!</v>
      </c>
      <c r="K426" s="4" t="e">
        <f>FIND("Filing or 371 (c) date",A426)+LEN("Filing or 371 (c) date")</f>
        <v>#VALUE!</v>
      </c>
      <c r="L426" s="4" t="e">
        <f>FIND("Status",A426,K426)</f>
        <v>#VALUE!</v>
      </c>
      <c r="M426" s="4" t="e">
        <f>TRIM(CLEAN(MID(A426,K426,L426-K426)))</f>
        <v>#VALUE!</v>
      </c>
      <c r="N426" s="4" t="e">
        <f>FIND("Patent #",A426)+LEN("Patent #")</f>
        <v>#VALUE!</v>
      </c>
      <c r="O426" s="4" t="e">
        <f>FIND("Filing or 371 (c) date",A426)</f>
        <v>#VALUE!</v>
      </c>
      <c r="P426" s="4" t="e">
        <f>MID(A426,N426,O426-N426)</f>
        <v>#VALUE!</v>
      </c>
      <c r="Q426" s="4" t="e">
        <f t="shared" si="95"/>
        <v>#VALUE!</v>
      </c>
      <c r="R426" s="4" t="e">
        <f>CLEAN(SUBSTITUTE(MID(P426,1,FIND("open",P426)-1)," ",""))</f>
        <v>#VALUE!</v>
      </c>
      <c r="S426" s="4" t="e">
        <f>FIND("open_in_new",P426)+LEN("open_in_new")</f>
        <v>#VALUE!</v>
      </c>
      <c r="T426" s="4" t="e">
        <f>FIND("-",P426,S426)</f>
        <v>#VALUE!</v>
      </c>
      <c r="U426" s="4" t="e">
        <f>CLEAN(SUBSTITUTE(MID(P426,S426,T426-S426)," ",""))</f>
        <v>#VALUE!</v>
      </c>
      <c r="V426" s="4" t="e">
        <f>RIGHT(CLEAN(SUBSTITUTE(P426," ","")),10)</f>
        <v>#VALUE!</v>
      </c>
      <c r="W426" s="4" t="e">
        <f>FIND("Status",A426,K426)+LEN("Status")</f>
        <v>#VALUE!</v>
      </c>
      <c r="X426" s="4" t="e">
        <f>FIND("Application Data 
Documents &amp; Transactions",A426)</f>
        <v>#VALUE!</v>
      </c>
      <c r="Y426" s="4" t="e">
        <f>MID(A426,W426,(X426-11)-W426)</f>
        <v>#VALUE!</v>
      </c>
      <c r="Z426" s="4" t="e">
        <f t="shared" si="92"/>
        <v>#VALUE!</v>
      </c>
      <c r="AA426" s="4" t="e">
        <f>FIND("Earliest publication #",A426)+LEN("Earliest publication #
")</f>
        <v>#VALUE!</v>
      </c>
      <c r="AB426" s="4" t="e">
        <f>FIND("Earliest publication date",A426,AA426)</f>
        <v>#VALUE!</v>
      </c>
      <c r="AC426" s="4" t="e">
        <f>CLEAN(TRIM(MID(A426,AA426,AB426-AA426)))</f>
        <v>#VALUE!</v>
      </c>
      <c r="AD426" s="4" t="e">
        <f t="shared" si="93"/>
        <v>#VALUE!</v>
      </c>
      <c r="AE426" s="4" t="e">
        <f>FIND("Earliest publication date",A426,AA426)+LEN("Earliest publication date")</f>
        <v>#VALUE!</v>
      </c>
      <c r="AF426" s="4" t="e">
        <f>FIND("Assignee for publication",A426)</f>
        <v>#VALUE!</v>
      </c>
      <c r="AG426" s="4" t="e">
        <f>CLEAN(SUBSTITUTE(MID(A426,AE426,AF426-AE426)," ",""))</f>
        <v>#VALUE!</v>
      </c>
      <c r="AH426" s="4" t="e">
        <f>FIND("Entity status",A426)+LEN("Entity status")</f>
        <v>#VALUE!</v>
      </c>
      <c r="AI426" s="4" t="e">
        <f>FIND("Earliest publication #",A426,AH426)</f>
        <v>#VALUE!</v>
      </c>
      <c r="AJ426" s="4" t="e">
        <f>CLEAN(TRIM(MID(A426,AH426,AI426-AH426)))</f>
        <v>#VALUE!</v>
      </c>
      <c r="AK426" s="4" t="e">
        <f>FIND("Applicants",A426)+LEN("Applicants")</f>
        <v>#VALUE!</v>
      </c>
      <c r="AL426" s="4" t="e">
        <f>FIND("United States Patent and Trademark Office 
United States Patent and Trademark Office 
 Browse By Topic",A426,AK426)</f>
        <v>#VALUE!</v>
      </c>
      <c r="AM426" s="4" t="e">
        <f>TRIM(CLEAN(MID(A426,AK426,AL426-AK426)))</f>
        <v>#VALUE!</v>
      </c>
      <c r="AN426" s="4" t="e">
        <f>FIND("Assignee for publication",A426)+LEN("Assignee for publication")</f>
        <v>#VALUE!</v>
      </c>
      <c r="AO426" s="4" t="e">
        <f>FIND("Confirmation #",A426,AN426)</f>
        <v>#VALUE!</v>
      </c>
      <c r="AP426" s="4" t="e">
        <f>MID(A426,AN426,AO426-AN426)</f>
        <v>#VALUE!</v>
      </c>
      <c r="AQ426" s="4" t="e">
        <f>FIND("Inventors",A426)+LEN("Inventors")</f>
        <v>#VALUE!</v>
      </c>
      <c r="AR426" s="4" t="e">
        <f>FIND("Applicants",A426,AQ426)</f>
        <v>#VALUE!</v>
      </c>
      <c r="AS426" s="4" t="e">
        <f>FIND("Show all inventors",A426)</f>
        <v>#VALUE!</v>
      </c>
      <c r="AT426" s="4" t="str">
        <f>IFERROR(MID(A426,AS426,24),"")</f>
        <v/>
      </c>
      <c r="AU426" s="7" t="e">
        <f>CLEAN(TRIM(MID(A426,AQ426,AR426-AQ426)))</f>
        <v>#VALUE!</v>
      </c>
      <c r="BJ426" s="4">
        <f t="shared" si="96"/>
        <v>0</v>
      </c>
      <c r="BK426" s="4" t="str">
        <f t="shared" si="97"/>
        <v/>
      </c>
      <c r="BL426" s="4" t="e">
        <f t="shared" si="98"/>
        <v>#VALUE!</v>
      </c>
      <c r="BM426" s="4" t="e">
        <f t="shared" si="99"/>
        <v>#VALUE!</v>
      </c>
      <c r="BN426" s="7" t="e">
        <f t="shared" si="100"/>
        <v>#VALUE!</v>
      </c>
      <c r="BO426" s="4" t="e">
        <f t="shared" si="101"/>
        <v>#VALUE!</v>
      </c>
      <c r="BP426" s="4" t="e">
        <f t="shared" si="102"/>
        <v>#VALUE!</v>
      </c>
      <c r="BQ426" s="7" t="e">
        <f t="shared" si="103"/>
        <v>#VALUE!</v>
      </c>
    </row>
    <row r="427" spans="1:69" ht="15" customHeight="1" x14ac:dyDescent="0.3">
      <c r="A427" s="5"/>
      <c r="B427" s="5"/>
      <c r="C427" s="5"/>
      <c r="D427" s="5"/>
      <c r="F427" s="6" t="s">
        <v>17</v>
      </c>
      <c r="G427" s="4" t="e">
        <f t="shared" si="104"/>
        <v>#VALUE!</v>
      </c>
      <c r="H427" s="4" t="e">
        <f t="shared" si="105"/>
        <v>#VALUE!</v>
      </c>
      <c r="I427" s="4" t="str">
        <f t="shared" si="94"/>
        <v/>
      </c>
      <c r="J427" s="4" t="e">
        <f>CLEAN(SUBSTITUTE(MID(A427,G427,H427-G427)," ",""))</f>
        <v>#VALUE!</v>
      </c>
      <c r="K427" s="4" t="e">
        <f>FIND("Filing or 371 (c) date",A427)+LEN("Filing or 371 (c) date")</f>
        <v>#VALUE!</v>
      </c>
      <c r="L427" s="4" t="e">
        <f>FIND("Status",A427,K427)</f>
        <v>#VALUE!</v>
      </c>
      <c r="M427" s="4" t="e">
        <f>TRIM(CLEAN(MID(A427,K427,L427-K427)))</f>
        <v>#VALUE!</v>
      </c>
      <c r="N427" s="4" t="e">
        <f>FIND("Patent #",A427)+LEN("Patent #")</f>
        <v>#VALUE!</v>
      </c>
      <c r="O427" s="4" t="e">
        <f>FIND("Filing or 371 (c) date",A427)</f>
        <v>#VALUE!</v>
      </c>
      <c r="P427" s="4" t="e">
        <f>MID(A427,N427,O427-N427)</f>
        <v>#VALUE!</v>
      </c>
      <c r="Q427" s="4" t="e">
        <f t="shared" si="95"/>
        <v>#VALUE!</v>
      </c>
      <c r="R427" s="4" t="e">
        <f>CLEAN(SUBSTITUTE(MID(P427,1,FIND("open",P427)-1)," ",""))</f>
        <v>#VALUE!</v>
      </c>
      <c r="S427" s="4" t="e">
        <f>FIND("open_in_new",P427)+LEN("open_in_new")</f>
        <v>#VALUE!</v>
      </c>
      <c r="T427" s="4" t="e">
        <f>FIND("-",P427,S427)</f>
        <v>#VALUE!</v>
      </c>
      <c r="U427" s="4" t="e">
        <f>CLEAN(SUBSTITUTE(MID(P427,S427,T427-S427)," ",""))</f>
        <v>#VALUE!</v>
      </c>
      <c r="V427" s="4" t="e">
        <f>RIGHT(CLEAN(SUBSTITUTE(P427," ","")),10)</f>
        <v>#VALUE!</v>
      </c>
      <c r="W427" s="4" t="e">
        <f>FIND("Status",A427,K427)+LEN("Status")</f>
        <v>#VALUE!</v>
      </c>
      <c r="X427" s="4" t="e">
        <f>FIND("Application Data 
Documents &amp; Transactions",A427)</f>
        <v>#VALUE!</v>
      </c>
      <c r="Y427" s="4" t="e">
        <f>MID(A427,W427,(X427-11)-W427)</f>
        <v>#VALUE!</v>
      </c>
      <c r="Z427" s="4" t="e">
        <f t="shared" si="92"/>
        <v>#VALUE!</v>
      </c>
      <c r="AA427" s="4" t="e">
        <f>FIND("Earliest publication #",A427)+LEN("Earliest publication #
")</f>
        <v>#VALUE!</v>
      </c>
      <c r="AB427" s="4" t="e">
        <f>FIND("Earliest publication date",A427,AA427)</f>
        <v>#VALUE!</v>
      </c>
      <c r="AC427" s="4" t="e">
        <f>CLEAN(TRIM(MID(A427,AA427,AB427-AA427)))</f>
        <v>#VALUE!</v>
      </c>
      <c r="AD427" s="4" t="e">
        <f t="shared" si="93"/>
        <v>#VALUE!</v>
      </c>
      <c r="AE427" s="4" t="e">
        <f>FIND("Earliest publication date",A427,AA427)+LEN("Earliest publication date")</f>
        <v>#VALUE!</v>
      </c>
      <c r="AF427" s="4" t="e">
        <f>FIND("Assignee for publication",A427)</f>
        <v>#VALUE!</v>
      </c>
      <c r="AG427" s="4" t="e">
        <f>CLEAN(SUBSTITUTE(MID(A427,AE427,AF427-AE427)," ",""))</f>
        <v>#VALUE!</v>
      </c>
      <c r="AH427" s="4" t="e">
        <f>FIND("Entity status",A427)+LEN("Entity status")</f>
        <v>#VALUE!</v>
      </c>
      <c r="AI427" s="4" t="e">
        <f>FIND("Earliest publication #",A427,AH427)</f>
        <v>#VALUE!</v>
      </c>
      <c r="AJ427" s="4" t="e">
        <f>CLEAN(TRIM(MID(A427,AH427,AI427-AH427)))</f>
        <v>#VALUE!</v>
      </c>
      <c r="AK427" s="4" t="e">
        <f>FIND("Applicants",A427)+LEN("Applicants")</f>
        <v>#VALUE!</v>
      </c>
      <c r="AL427" s="4" t="e">
        <f>FIND("United States Patent and Trademark Office 
United States Patent and Trademark Office 
 Browse By Topic",A427,AK427)</f>
        <v>#VALUE!</v>
      </c>
      <c r="AM427" s="4" t="e">
        <f>TRIM(CLEAN(MID(A427,AK427,AL427-AK427)))</f>
        <v>#VALUE!</v>
      </c>
      <c r="AN427" s="4" t="e">
        <f>FIND("Assignee for publication",A427)+LEN("Assignee for publication")</f>
        <v>#VALUE!</v>
      </c>
      <c r="AO427" s="4" t="e">
        <f>FIND("Confirmation #",A427,AN427)</f>
        <v>#VALUE!</v>
      </c>
      <c r="AP427" s="4" t="e">
        <f>MID(A427,AN427,AO427-AN427)</f>
        <v>#VALUE!</v>
      </c>
      <c r="AQ427" s="4" t="e">
        <f>FIND("Inventors",A427)+LEN("Inventors")</f>
        <v>#VALUE!</v>
      </c>
      <c r="AR427" s="4" t="e">
        <f>FIND("Applicants",A427,AQ427)</f>
        <v>#VALUE!</v>
      </c>
      <c r="AS427" s="4" t="e">
        <f>FIND("Show all inventors",A427)</f>
        <v>#VALUE!</v>
      </c>
      <c r="AT427" s="4" t="str">
        <f>IFERROR(MID(A427,AS427,24),"")</f>
        <v/>
      </c>
      <c r="AU427" s="7" t="e">
        <f>CLEAN(TRIM(MID(A427,AQ427,AR427-AQ427)))</f>
        <v>#VALUE!</v>
      </c>
      <c r="BJ427" s="4">
        <f t="shared" si="96"/>
        <v>0</v>
      </c>
      <c r="BK427" s="4" t="str">
        <f t="shared" si="97"/>
        <v/>
      </c>
      <c r="BL427" s="4" t="e">
        <f t="shared" si="98"/>
        <v>#VALUE!</v>
      </c>
      <c r="BM427" s="4" t="e">
        <f t="shared" si="99"/>
        <v>#VALUE!</v>
      </c>
      <c r="BN427" s="7" t="e">
        <f t="shared" si="100"/>
        <v>#VALUE!</v>
      </c>
      <c r="BO427" s="4" t="e">
        <f t="shared" si="101"/>
        <v>#VALUE!</v>
      </c>
      <c r="BP427" s="4" t="e">
        <f t="shared" si="102"/>
        <v>#VALUE!</v>
      </c>
      <c r="BQ427" s="7" t="e">
        <f t="shared" si="103"/>
        <v>#VALUE!</v>
      </c>
    </row>
    <row r="428" spans="1:69" ht="15" customHeight="1" x14ac:dyDescent="0.3">
      <c r="A428" s="5"/>
      <c r="B428" s="5"/>
      <c r="C428" s="5"/>
      <c r="D428" s="5"/>
      <c r="F428" s="6" t="s">
        <v>17</v>
      </c>
      <c r="G428" s="4" t="e">
        <f t="shared" si="104"/>
        <v>#VALUE!</v>
      </c>
      <c r="H428" s="4" t="e">
        <f t="shared" si="105"/>
        <v>#VALUE!</v>
      </c>
      <c r="I428" s="4" t="str">
        <f t="shared" si="94"/>
        <v/>
      </c>
      <c r="J428" s="4" t="e">
        <f>CLEAN(SUBSTITUTE(MID(A428,G428,H428-G428)," ",""))</f>
        <v>#VALUE!</v>
      </c>
      <c r="K428" s="4" t="e">
        <f>FIND("Filing or 371 (c) date",A428)+LEN("Filing or 371 (c) date")</f>
        <v>#VALUE!</v>
      </c>
      <c r="L428" s="4" t="e">
        <f>FIND("Status",A428,K428)</f>
        <v>#VALUE!</v>
      </c>
      <c r="M428" s="4" t="e">
        <f>TRIM(CLEAN(MID(A428,K428,L428-K428)))</f>
        <v>#VALUE!</v>
      </c>
      <c r="N428" s="4" t="e">
        <f>FIND("Patent #",A428)+LEN("Patent #")</f>
        <v>#VALUE!</v>
      </c>
      <c r="O428" s="4" t="e">
        <f>FIND("Filing or 371 (c) date",A428)</f>
        <v>#VALUE!</v>
      </c>
      <c r="P428" s="4" t="e">
        <f>MID(A428,N428,O428-N428)</f>
        <v>#VALUE!</v>
      </c>
      <c r="Q428" s="4" t="e">
        <f t="shared" si="95"/>
        <v>#VALUE!</v>
      </c>
      <c r="R428" s="4" t="e">
        <f>CLEAN(SUBSTITUTE(MID(P428,1,FIND("open",P428)-1)," ",""))</f>
        <v>#VALUE!</v>
      </c>
      <c r="S428" s="4" t="e">
        <f>FIND("open_in_new",P428)+LEN("open_in_new")</f>
        <v>#VALUE!</v>
      </c>
      <c r="T428" s="4" t="e">
        <f>FIND("-",P428,S428)</f>
        <v>#VALUE!</v>
      </c>
      <c r="U428" s="4" t="e">
        <f>CLEAN(SUBSTITUTE(MID(P428,S428,T428-S428)," ",""))</f>
        <v>#VALUE!</v>
      </c>
      <c r="V428" s="4" t="e">
        <f>RIGHT(CLEAN(SUBSTITUTE(P428," ","")),10)</f>
        <v>#VALUE!</v>
      </c>
      <c r="W428" s="4" t="e">
        <f>FIND("Status",A428,K428)+LEN("Status")</f>
        <v>#VALUE!</v>
      </c>
      <c r="X428" s="4" t="e">
        <f>FIND("Application Data 
Documents &amp; Transactions",A428)</f>
        <v>#VALUE!</v>
      </c>
      <c r="Y428" s="4" t="e">
        <f>MID(A428,W428,(X428-11)-W428)</f>
        <v>#VALUE!</v>
      </c>
      <c r="Z428" s="4" t="e">
        <f t="shared" si="92"/>
        <v>#VALUE!</v>
      </c>
      <c r="AA428" s="4" t="e">
        <f>FIND("Earliest publication #",A428)+LEN("Earliest publication #
")</f>
        <v>#VALUE!</v>
      </c>
      <c r="AB428" s="4" t="e">
        <f>FIND("Earliest publication date",A428,AA428)</f>
        <v>#VALUE!</v>
      </c>
      <c r="AC428" s="4" t="e">
        <f>CLEAN(TRIM(MID(A428,AA428,AB428-AA428)))</f>
        <v>#VALUE!</v>
      </c>
      <c r="AD428" s="4" t="e">
        <f t="shared" si="93"/>
        <v>#VALUE!</v>
      </c>
      <c r="AE428" s="4" t="e">
        <f>FIND("Earliest publication date",A428,AA428)+LEN("Earliest publication date")</f>
        <v>#VALUE!</v>
      </c>
      <c r="AF428" s="4" t="e">
        <f>FIND("Assignee for publication",A428)</f>
        <v>#VALUE!</v>
      </c>
      <c r="AG428" s="4" t="e">
        <f>CLEAN(SUBSTITUTE(MID(A428,AE428,AF428-AE428)," ",""))</f>
        <v>#VALUE!</v>
      </c>
      <c r="AH428" s="4" t="e">
        <f>FIND("Entity status",A428)+LEN("Entity status")</f>
        <v>#VALUE!</v>
      </c>
      <c r="AI428" s="4" t="e">
        <f>FIND("Earliest publication #",A428,AH428)</f>
        <v>#VALUE!</v>
      </c>
      <c r="AJ428" s="4" t="e">
        <f>CLEAN(TRIM(MID(A428,AH428,AI428-AH428)))</f>
        <v>#VALUE!</v>
      </c>
      <c r="AK428" s="4" t="e">
        <f>FIND("Applicants",A428)+LEN("Applicants")</f>
        <v>#VALUE!</v>
      </c>
      <c r="AL428" s="4" t="e">
        <f>FIND("United States Patent and Trademark Office 
United States Patent and Trademark Office 
 Browse By Topic",A428,AK428)</f>
        <v>#VALUE!</v>
      </c>
      <c r="AM428" s="4" t="e">
        <f>TRIM(CLEAN(MID(A428,AK428,AL428-AK428)))</f>
        <v>#VALUE!</v>
      </c>
      <c r="AN428" s="4" t="e">
        <f>FIND("Assignee for publication",A428)+LEN("Assignee for publication")</f>
        <v>#VALUE!</v>
      </c>
      <c r="AO428" s="4" t="e">
        <f>FIND("Confirmation #",A428,AN428)</f>
        <v>#VALUE!</v>
      </c>
      <c r="AP428" s="4" t="e">
        <f>MID(A428,AN428,AO428-AN428)</f>
        <v>#VALUE!</v>
      </c>
      <c r="AQ428" s="4" t="e">
        <f>FIND("Inventors",A428)+LEN("Inventors")</f>
        <v>#VALUE!</v>
      </c>
      <c r="AR428" s="4" t="e">
        <f>FIND("Applicants",A428,AQ428)</f>
        <v>#VALUE!</v>
      </c>
      <c r="AS428" s="4" t="e">
        <f>FIND("Show all inventors",A428)</f>
        <v>#VALUE!</v>
      </c>
      <c r="AT428" s="4" t="str">
        <f>IFERROR(MID(A428,AS428,24),"")</f>
        <v/>
      </c>
      <c r="AU428" s="7" t="e">
        <f>CLEAN(TRIM(MID(A428,AQ428,AR428-AQ428)))</f>
        <v>#VALUE!</v>
      </c>
      <c r="BJ428" s="4">
        <f t="shared" si="96"/>
        <v>0</v>
      </c>
      <c r="BK428" s="4" t="str">
        <f t="shared" si="97"/>
        <v/>
      </c>
      <c r="BL428" s="4" t="e">
        <f t="shared" si="98"/>
        <v>#VALUE!</v>
      </c>
      <c r="BM428" s="4" t="e">
        <f t="shared" si="99"/>
        <v>#VALUE!</v>
      </c>
      <c r="BN428" s="7" t="e">
        <f t="shared" si="100"/>
        <v>#VALUE!</v>
      </c>
      <c r="BO428" s="4" t="e">
        <f t="shared" si="101"/>
        <v>#VALUE!</v>
      </c>
      <c r="BP428" s="4" t="e">
        <f t="shared" si="102"/>
        <v>#VALUE!</v>
      </c>
      <c r="BQ428" s="7" t="e">
        <f t="shared" si="103"/>
        <v>#VALUE!</v>
      </c>
    </row>
    <row r="429" spans="1:69" ht="15" customHeight="1" x14ac:dyDescent="0.3">
      <c r="A429" s="5"/>
      <c r="B429" s="5"/>
      <c r="C429" s="5"/>
      <c r="D429" s="5"/>
      <c r="F429" s="6" t="s">
        <v>17</v>
      </c>
      <c r="G429" s="4" t="e">
        <f t="shared" si="104"/>
        <v>#VALUE!</v>
      </c>
      <c r="H429" s="4" t="e">
        <f t="shared" si="105"/>
        <v>#VALUE!</v>
      </c>
      <c r="I429" s="4" t="str">
        <f t="shared" si="94"/>
        <v/>
      </c>
      <c r="J429" s="4" t="e">
        <f>CLEAN(SUBSTITUTE(MID(A429,G429,H429-G429)," ",""))</f>
        <v>#VALUE!</v>
      </c>
      <c r="K429" s="4" t="e">
        <f>FIND("Filing or 371 (c) date",A429)+LEN("Filing or 371 (c) date")</f>
        <v>#VALUE!</v>
      </c>
      <c r="L429" s="4" t="e">
        <f>FIND("Status",A429,K429)</f>
        <v>#VALUE!</v>
      </c>
      <c r="M429" s="4" t="e">
        <f>TRIM(CLEAN(MID(A429,K429,L429-K429)))</f>
        <v>#VALUE!</v>
      </c>
      <c r="N429" s="4" t="e">
        <f>FIND("Patent #",A429)+LEN("Patent #")</f>
        <v>#VALUE!</v>
      </c>
      <c r="O429" s="4" t="e">
        <f>FIND("Filing or 371 (c) date",A429)</f>
        <v>#VALUE!</v>
      </c>
      <c r="P429" s="4" t="e">
        <f>MID(A429,N429,O429-N429)</f>
        <v>#VALUE!</v>
      </c>
      <c r="Q429" s="4" t="e">
        <f t="shared" si="95"/>
        <v>#VALUE!</v>
      </c>
      <c r="R429" s="4" t="e">
        <f>CLEAN(SUBSTITUTE(MID(P429,1,FIND("open",P429)-1)," ",""))</f>
        <v>#VALUE!</v>
      </c>
      <c r="S429" s="4" t="e">
        <f>FIND("open_in_new",P429)+LEN("open_in_new")</f>
        <v>#VALUE!</v>
      </c>
      <c r="T429" s="4" t="e">
        <f>FIND("-",P429,S429)</f>
        <v>#VALUE!</v>
      </c>
      <c r="U429" s="4" t="e">
        <f>CLEAN(SUBSTITUTE(MID(P429,S429,T429-S429)," ",""))</f>
        <v>#VALUE!</v>
      </c>
      <c r="V429" s="4" t="e">
        <f>RIGHT(CLEAN(SUBSTITUTE(P429," ","")),10)</f>
        <v>#VALUE!</v>
      </c>
      <c r="W429" s="4" t="e">
        <f>FIND("Status",A429,K429)+LEN("Status")</f>
        <v>#VALUE!</v>
      </c>
      <c r="X429" s="4" t="e">
        <f>FIND("Application Data 
Documents &amp; Transactions",A429)</f>
        <v>#VALUE!</v>
      </c>
      <c r="Y429" s="4" t="e">
        <f>MID(A429,W429,(X429-11)-W429)</f>
        <v>#VALUE!</v>
      </c>
      <c r="Z429" s="4" t="e">
        <f t="shared" si="92"/>
        <v>#VALUE!</v>
      </c>
      <c r="AA429" s="4" t="e">
        <f>FIND("Earliest publication #",A429)+LEN("Earliest publication #
")</f>
        <v>#VALUE!</v>
      </c>
      <c r="AB429" s="4" t="e">
        <f>FIND("Earliest publication date",A429,AA429)</f>
        <v>#VALUE!</v>
      </c>
      <c r="AC429" s="4" t="e">
        <f>CLEAN(TRIM(MID(A429,AA429,AB429-AA429)))</f>
        <v>#VALUE!</v>
      </c>
      <c r="AD429" s="4" t="e">
        <f t="shared" si="93"/>
        <v>#VALUE!</v>
      </c>
      <c r="AE429" s="4" t="e">
        <f>FIND("Earliest publication date",A429,AA429)+LEN("Earliest publication date")</f>
        <v>#VALUE!</v>
      </c>
      <c r="AF429" s="4" t="e">
        <f>FIND("Assignee for publication",A429)</f>
        <v>#VALUE!</v>
      </c>
      <c r="AG429" s="4" t="e">
        <f>CLEAN(SUBSTITUTE(MID(A429,AE429,AF429-AE429)," ",""))</f>
        <v>#VALUE!</v>
      </c>
      <c r="AH429" s="4" t="e">
        <f>FIND("Entity status",A429)+LEN("Entity status")</f>
        <v>#VALUE!</v>
      </c>
      <c r="AI429" s="4" t="e">
        <f>FIND("Earliest publication #",A429,AH429)</f>
        <v>#VALUE!</v>
      </c>
      <c r="AJ429" s="4" t="e">
        <f>CLEAN(TRIM(MID(A429,AH429,AI429-AH429)))</f>
        <v>#VALUE!</v>
      </c>
      <c r="AK429" s="4" t="e">
        <f>FIND("Applicants",A429)+LEN("Applicants")</f>
        <v>#VALUE!</v>
      </c>
      <c r="AL429" s="4" t="e">
        <f>FIND("United States Patent and Trademark Office 
United States Patent and Trademark Office 
 Browse By Topic",A429,AK429)</f>
        <v>#VALUE!</v>
      </c>
      <c r="AM429" s="4" t="e">
        <f>TRIM(CLEAN(MID(A429,AK429,AL429-AK429)))</f>
        <v>#VALUE!</v>
      </c>
      <c r="AN429" s="4" t="e">
        <f>FIND("Assignee for publication",A429)+LEN("Assignee for publication")</f>
        <v>#VALUE!</v>
      </c>
      <c r="AO429" s="4" t="e">
        <f>FIND("Confirmation #",A429,AN429)</f>
        <v>#VALUE!</v>
      </c>
      <c r="AP429" s="4" t="e">
        <f>MID(A429,AN429,AO429-AN429)</f>
        <v>#VALUE!</v>
      </c>
      <c r="AQ429" s="4" t="e">
        <f>FIND("Inventors",A429)+LEN("Inventors")</f>
        <v>#VALUE!</v>
      </c>
      <c r="AR429" s="4" t="e">
        <f>FIND("Applicants",A429,AQ429)</f>
        <v>#VALUE!</v>
      </c>
      <c r="AS429" s="4" t="e">
        <f>FIND("Show all inventors",A429)</f>
        <v>#VALUE!</v>
      </c>
      <c r="AT429" s="4" t="str">
        <f>IFERROR(MID(A429,AS429,24),"")</f>
        <v/>
      </c>
      <c r="AU429" s="7" t="e">
        <f>CLEAN(TRIM(MID(A429,AQ429,AR429-AQ429)))</f>
        <v>#VALUE!</v>
      </c>
      <c r="BJ429" s="4">
        <f t="shared" si="96"/>
        <v>0</v>
      </c>
      <c r="BK429" s="4" t="str">
        <f t="shared" si="97"/>
        <v/>
      </c>
      <c r="BL429" s="4" t="e">
        <f t="shared" si="98"/>
        <v>#VALUE!</v>
      </c>
      <c r="BM429" s="4" t="e">
        <f t="shared" si="99"/>
        <v>#VALUE!</v>
      </c>
      <c r="BN429" s="7" t="e">
        <f t="shared" si="100"/>
        <v>#VALUE!</v>
      </c>
      <c r="BO429" s="4" t="e">
        <f t="shared" si="101"/>
        <v>#VALUE!</v>
      </c>
      <c r="BP429" s="4" t="e">
        <f t="shared" si="102"/>
        <v>#VALUE!</v>
      </c>
      <c r="BQ429" s="7" t="e">
        <f t="shared" si="103"/>
        <v>#VALUE!</v>
      </c>
    </row>
    <row r="430" spans="1:69" ht="15" customHeight="1" x14ac:dyDescent="0.3">
      <c r="A430" s="5"/>
      <c r="B430" s="5"/>
      <c r="C430" s="5"/>
      <c r="D430" s="5"/>
      <c r="F430" s="6" t="s">
        <v>17</v>
      </c>
      <c r="G430" s="4" t="e">
        <f t="shared" si="104"/>
        <v>#VALUE!</v>
      </c>
      <c r="H430" s="4" t="e">
        <f t="shared" si="105"/>
        <v>#VALUE!</v>
      </c>
      <c r="I430" s="4" t="str">
        <f t="shared" si="94"/>
        <v/>
      </c>
      <c r="J430" s="4" t="e">
        <f>CLEAN(SUBSTITUTE(MID(A430,G430,H430-G430)," ",""))</f>
        <v>#VALUE!</v>
      </c>
      <c r="K430" s="4" t="e">
        <f>FIND("Filing or 371 (c) date",A430)+LEN("Filing or 371 (c) date")</f>
        <v>#VALUE!</v>
      </c>
      <c r="L430" s="4" t="e">
        <f>FIND("Status",A430,K430)</f>
        <v>#VALUE!</v>
      </c>
      <c r="M430" s="4" t="e">
        <f>TRIM(CLEAN(MID(A430,K430,L430-K430)))</f>
        <v>#VALUE!</v>
      </c>
      <c r="N430" s="4" t="e">
        <f>FIND("Patent #",A430)+LEN("Patent #")</f>
        <v>#VALUE!</v>
      </c>
      <c r="O430" s="4" t="e">
        <f>FIND("Filing or 371 (c) date",A430)</f>
        <v>#VALUE!</v>
      </c>
      <c r="P430" s="4" t="e">
        <f>MID(A430,N430,O430-N430)</f>
        <v>#VALUE!</v>
      </c>
      <c r="Q430" s="4" t="e">
        <f t="shared" si="95"/>
        <v>#VALUE!</v>
      </c>
      <c r="R430" s="4" t="e">
        <f>CLEAN(SUBSTITUTE(MID(P430,1,FIND("open",P430)-1)," ",""))</f>
        <v>#VALUE!</v>
      </c>
      <c r="S430" s="4" t="e">
        <f>FIND("open_in_new",P430)+LEN("open_in_new")</f>
        <v>#VALUE!</v>
      </c>
      <c r="T430" s="4" t="e">
        <f>FIND("-",P430,S430)</f>
        <v>#VALUE!</v>
      </c>
      <c r="U430" s="4" t="e">
        <f>CLEAN(SUBSTITUTE(MID(P430,S430,T430-S430)," ",""))</f>
        <v>#VALUE!</v>
      </c>
      <c r="V430" s="4" t="e">
        <f>RIGHT(CLEAN(SUBSTITUTE(P430," ","")),10)</f>
        <v>#VALUE!</v>
      </c>
      <c r="W430" s="4" t="e">
        <f>FIND("Status",A430,K430)+LEN("Status")</f>
        <v>#VALUE!</v>
      </c>
      <c r="X430" s="4" t="e">
        <f>FIND("Application Data 
Documents &amp; Transactions",A430)</f>
        <v>#VALUE!</v>
      </c>
      <c r="Y430" s="4" t="e">
        <f>MID(A430,W430,(X430-11)-W430)</f>
        <v>#VALUE!</v>
      </c>
      <c r="Z430" s="4" t="e">
        <f t="shared" si="92"/>
        <v>#VALUE!</v>
      </c>
      <c r="AA430" s="4" t="e">
        <f>FIND("Earliest publication #",A430)+LEN("Earliest publication #
")</f>
        <v>#VALUE!</v>
      </c>
      <c r="AB430" s="4" t="e">
        <f>FIND("Earliest publication date",A430,AA430)</f>
        <v>#VALUE!</v>
      </c>
      <c r="AC430" s="4" t="e">
        <f>CLEAN(TRIM(MID(A430,AA430,AB430-AA430)))</f>
        <v>#VALUE!</v>
      </c>
      <c r="AD430" s="4" t="e">
        <f t="shared" si="93"/>
        <v>#VALUE!</v>
      </c>
      <c r="AE430" s="4" t="e">
        <f>FIND("Earliest publication date",A430,AA430)+LEN("Earliest publication date")</f>
        <v>#VALUE!</v>
      </c>
      <c r="AF430" s="4" t="e">
        <f>FIND("Assignee for publication",A430)</f>
        <v>#VALUE!</v>
      </c>
      <c r="AG430" s="4" t="e">
        <f>CLEAN(SUBSTITUTE(MID(A430,AE430,AF430-AE430)," ",""))</f>
        <v>#VALUE!</v>
      </c>
      <c r="AH430" s="4" t="e">
        <f>FIND("Entity status",A430)+LEN("Entity status")</f>
        <v>#VALUE!</v>
      </c>
      <c r="AI430" s="4" t="e">
        <f>FIND("Earliest publication #",A430,AH430)</f>
        <v>#VALUE!</v>
      </c>
      <c r="AJ430" s="4" t="e">
        <f>CLEAN(TRIM(MID(A430,AH430,AI430-AH430)))</f>
        <v>#VALUE!</v>
      </c>
      <c r="AK430" s="4" t="e">
        <f>FIND("Applicants",A430)+LEN("Applicants")</f>
        <v>#VALUE!</v>
      </c>
      <c r="AL430" s="4" t="e">
        <f>FIND("United States Patent and Trademark Office 
United States Patent and Trademark Office 
 Browse By Topic",A430,AK430)</f>
        <v>#VALUE!</v>
      </c>
      <c r="AM430" s="4" t="e">
        <f>TRIM(CLEAN(MID(A430,AK430,AL430-AK430)))</f>
        <v>#VALUE!</v>
      </c>
      <c r="AN430" s="4" t="e">
        <f>FIND("Assignee for publication",A430)+LEN("Assignee for publication")</f>
        <v>#VALUE!</v>
      </c>
      <c r="AO430" s="4" t="e">
        <f>FIND("Confirmation #",A430,AN430)</f>
        <v>#VALUE!</v>
      </c>
      <c r="AP430" s="4" t="e">
        <f>MID(A430,AN430,AO430-AN430)</f>
        <v>#VALUE!</v>
      </c>
      <c r="AQ430" s="4" t="e">
        <f>FIND("Inventors",A430)+LEN("Inventors")</f>
        <v>#VALUE!</v>
      </c>
      <c r="AR430" s="4" t="e">
        <f>FIND("Applicants",A430,AQ430)</f>
        <v>#VALUE!</v>
      </c>
      <c r="AS430" s="4" t="e">
        <f>FIND("Show all inventors",A430)</f>
        <v>#VALUE!</v>
      </c>
      <c r="AT430" s="4" t="str">
        <f>IFERROR(MID(A430,AS430,24),"")</f>
        <v/>
      </c>
      <c r="AU430" s="7" t="e">
        <f>CLEAN(TRIM(MID(A430,AQ430,AR430-AQ430)))</f>
        <v>#VALUE!</v>
      </c>
      <c r="BJ430" s="4">
        <f t="shared" si="96"/>
        <v>0</v>
      </c>
      <c r="BK430" s="4" t="str">
        <f t="shared" si="97"/>
        <v/>
      </c>
      <c r="BL430" s="4" t="e">
        <f t="shared" si="98"/>
        <v>#VALUE!</v>
      </c>
      <c r="BM430" s="4" t="e">
        <f t="shared" si="99"/>
        <v>#VALUE!</v>
      </c>
      <c r="BN430" s="7" t="e">
        <f t="shared" si="100"/>
        <v>#VALUE!</v>
      </c>
      <c r="BO430" s="4" t="e">
        <f t="shared" si="101"/>
        <v>#VALUE!</v>
      </c>
      <c r="BP430" s="4" t="e">
        <f t="shared" si="102"/>
        <v>#VALUE!</v>
      </c>
      <c r="BQ430" s="7" t="e">
        <f t="shared" si="103"/>
        <v>#VALUE!</v>
      </c>
    </row>
    <row r="431" spans="1:69" ht="15" customHeight="1" x14ac:dyDescent="0.3">
      <c r="A431" s="5"/>
      <c r="B431" s="5"/>
      <c r="C431" s="5"/>
      <c r="D431" s="5"/>
      <c r="F431" s="6" t="s">
        <v>17</v>
      </c>
      <c r="G431" s="4" t="e">
        <f t="shared" si="104"/>
        <v>#VALUE!</v>
      </c>
      <c r="H431" s="4" t="e">
        <f t="shared" si="105"/>
        <v>#VALUE!</v>
      </c>
      <c r="I431" s="4" t="str">
        <f t="shared" si="94"/>
        <v/>
      </c>
      <c r="J431" s="4" t="e">
        <f>CLEAN(SUBSTITUTE(MID(A431,G431,H431-G431)," ",""))</f>
        <v>#VALUE!</v>
      </c>
      <c r="K431" s="4" t="e">
        <f>FIND("Filing or 371 (c) date",A431)+LEN("Filing or 371 (c) date")</f>
        <v>#VALUE!</v>
      </c>
      <c r="L431" s="4" t="e">
        <f>FIND("Status",A431,K431)</f>
        <v>#VALUE!</v>
      </c>
      <c r="M431" s="4" t="e">
        <f>TRIM(CLEAN(MID(A431,K431,L431-K431)))</f>
        <v>#VALUE!</v>
      </c>
      <c r="N431" s="4" t="e">
        <f>FIND("Patent #",A431)+LEN("Patent #")</f>
        <v>#VALUE!</v>
      </c>
      <c r="O431" s="4" t="e">
        <f>FIND("Filing or 371 (c) date",A431)</f>
        <v>#VALUE!</v>
      </c>
      <c r="P431" s="4" t="e">
        <f>MID(A431,N431,O431-N431)</f>
        <v>#VALUE!</v>
      </c>
      <c r="Q431" s="4" t="e">
        <f t="shared" si="95"/>
        <v>#VALUE!</v>
      </c>
      <c r="R431" s="4" t="e">
        <f>CLEAN(SUBSTITUTE(MID(P431,1,FIND("open",P431)-1)," ",""))</f>
        <v>#VALUE!</v>
      </c>
      <c r="S431" s="4" t="e">
        <f>FIND("open_in_new",P431)+LEN("open_in_new")</f>
        <v>#VALUE!</v>
      </c>
      <c r="T431" s="4" t="e">
        <f>FIND("-",P431,S431)</f>
        <v>#VALUE!</v>
      </c>
      <c r="U431" s="4" t="e">
        <f>CLEAN(SUBSTITUTE(MID(P431,S431,T431-S431)," ",""))</f>
        <v>#VALUE!</v>
      </c>
      <c r="V431" s="4" t="e">
        <f>RIGHT(CLEAN(SUBSTITUTE(P431," ","")),10)</f>
        <v>#VALUE!</v>
      </c>
      <c r="W431" s="4" t="e">
        <f>FIND("Status",A431,K431)+LEN("Status")</f>
        <v>#VALUE!</v>
      </c>
      <c r="X431" s="4" t="e">
        <f>FIND("Application Data 
Documents &amp; Transactions",A431)</f>
        <v>#VALUE!</v>
      </c>
      <c r="Y431" s="4" t="e">
        <f>MID(A431,W431,(X431-11)-W431)</f>
        <v>#VALUE!</v>
      </c>
      <c r="Z431" s="4" t="e">
        <f t="shared" si="92"/>
        <v>#VALUE!</v>
      </c>
      <c r="AA431" s="4" t="e">
        <f>FIND("Earliest publication #",A431)+LEN("Earliest publication #
")</f>
        <v>#VALUE!</v>
      </c>
      <c r="AB431" s="4" t="e">
        <f>FIND("Earliest publication date",A431,AA431)</f>
        <v>#VALUE!</v>
      </c>
      <c r="AC431" s="4" t="e">
        <f>CLEAN(TRIM(MID(A431,AA431,AB431-AA431)))</f>
        <v>#VALUE!</v>
      </c>
      <c r="AD431" s="4" t="e">
        <f t="shared" si="93"/>
        <v>#VALUE!</v>
      </c>
      <c r="AE431" s="4" t="e">
        <f>FIND("Earliest publication date",A431,AA431)+LEN("Earliest publication date")</f>
        <v>#VALUE!</v>
      </c>
      <c r="AF431" s="4" t="e">
        <f>FIND("Assignee for publication",A431)</f>
        <v>#VALUE!</v>
      </c>
      <c r="AG431" s="4" t="e">
        <f>CLEAN(SUBSTITUTE(MID(A431,AE431,AF431-AE431)," ",""))</f>
        <v>#VALUE!</v>
      </c>
      <c r="AH431" s="4" t="e">
        <f>FIND("Entity status",A431)+LEN("Entity status")</f>
        <v>#VALUE!</v>
      </c>
      <c r="AI431" s="4" t="e">
        <f>FIND("Earliest publication #",A431,AH431)</f>
        <v>#VALUE!</v>
      </c>
      <c r="AJ431" s="4" t="e">
        <f>CLEAN(TRIM(MID(A431,AH431,AI431-AH431)))</f>
        <v>#VALUE!</v>
      </c>
      <c r="AK431" s="4" t="e">
        <f>FIND("Applicants",A431)+LEN("Applicants")</f>
        <v>#VALUE!</v>
      </c>
      <c r="AL431" s="4" t="e">
        <f>FIND("United States Patent and Trademark Office 
United States Patent and Trademark Office 
 Browse By Topic",A431,AK431)</f>
        <v>#VALUE!</v>
      </c>
      <c r="AM431" s="4" t="e">
        <f>TRIM(CLEAN(MID(A431,AK431,AL431-AK431)))</f>
        <v>#VALUE!</v>
      </c>
      <c r="AN431" s="4" t="e">
        <f>FIND("Assignee for publication",A431)+LEN("Assignee for publication")</f>
        <v>#VALUE!</v>
      </c>
      <c r="AO431" s="4" t="e">
        <f>FIND("Confirmation #",A431,AN431)</f>
        <v>#VALUE!</v>
      </c>
      <c r="AP431" s="4" t="e">
        <f>MID(A431,AN431,AO431-AN431)</f>
        <v>#VALUE!</v>
      </c>
      <c r="AQ431" s="4" t="e">
        <f>FIND("Inventors",A431)+LEN("Inventors")</f>
        <v>#VALUE!</v>
      </c>
      <c r="AR431" s="4" t="e">
        <f>FIND("Applicants",A431,AQ431)</f>
        <v>#VALUE!</v>
      </c>
      <c r="AS431" s="4" t="e">
        <f>FIND("Show all inventors",A431)</f>
        <v>#VALUE!</v>
      </c>
      <c r="AT431" s="4" t="str">
        <f>IFERROR(MID(A431,AS431,24),"")</f>
        <v/>
      </c>
      <c r="AU431" s="7" t="e">
        <f>CLEAN(TRIM(MID(A431,AQ431,AR431-AQ431)))</f>
        <v>#VALUE!</v>
      </c>
      <c r="BJ431" s="4">
        <f t="shared" si="96"/>
        <v>0</v>
      </c>
      <c r="BK431" s="4" t="str">
        <f t="shared" si="97"/>
        <v/>
      </c>
      <c r="BL431" s="4" t="e">
        <f t="shared" si="98"/>
        <v>#VALUE!</v>
      </c>
      <c r="BM431" s="4" t="e">
        <f t="shared" si="99"/>
        <v>#VALUE!</v>
      </c>
      <c r="BN431" s="7" t="e">
        <f t="shared" si="100"/>
        <v>#VALUE!</v>
      </c>
      <c r="BO431" s="4" t="e">
        <f t="shared" si="101"/>
        <v>#VALUE!</v>
      </c>
      <c r="BP431" s="4" t="e">
        <f t="shared" si="102"/>
        <v>#VALUE!</v>
      </c>
      <c r="BQ431" s="7" t="e">
        <f t="shared" si="103"/>
        <v>#VALUE!</v>
      </c>
    </row>
    <row r="432" spans="1:69" ht="15" customHeight="1" x14ac:dyDescent="0.3">
      <c r="A432" s="5"/>
      <c r="B432" s="5"/>
      <c r="C432" s="5"/>
      <c r="D432" s="5"/>
      <c r="F432" s="6" t="s">
        <v>17</v>
      </c>
      <c r="G432" s="4" t="e">
        <f t="shared" si="104"/>
        <v>#VALUE!</v>
      </c>
      <c r="H432" s="4" t="e">
        <f t="shared" si="105"/>
        <v>#VALUE!</v>
      </c>
      <c r="I432" s="4" t="str">
        <f t="shared" si="94"/>
        <v/>
      </c>
      <c r="J432" s="4" t="e">
        <f>CLEAN(SUBSTITUTE(MID(A432,G432,H432-G432)," ",""))</f>
        <v>#VALUE!</v>
      </c>
      <c r="K432" s="4" t="e">
        <f>FIND("Filing or 371 (c) date",A432)+LEN("Filing or 371 (c) date")</f>
        <v>#VALUE!</v>
      </c>
      <c r="L432" s="4" t="e">
        <f>FIND("Status",A432,K432)</f>
        <v>#VALUE!</v>
      </c>
      <c r="M432" s="4" t="e">
        <f>TRIM(CLEAN(MID(A432,K432,L432-K432)))</f>
        <v>#VALUE!</v>
      </c>
      <c r="N432" s="4" t="e">
        <f>FIND("Patent #",A432)+LEN("Patent #")</f>
        <v>#VALUE!</v>
      </c>
      <c r="O432" s="4" t="e">
        <f>FIND("Filing or 371 (c) date",A432)</f>
        <v>#VALUE!</v>
      </c>
      <c r="P432" s="4" t="e">
        <f>MID(A432,N432,O432-N432)</f>
        <v>#VALUE!</v>
      </c>
      <c r="Q432" s="4" t="e">
        <f t="shared" si="95"/>
        <v>#VALUE!</v>
      </c>
      <c r="R432" s="4" t="e">
        <f>CLEAN(SUBSTITUTE(MID(P432,1,FIND("open",P432)-1)," ",""))</f>
        <v>#VALUE!</v>
      </c>
      <c r="S432" s="4" t="e">
        <f>FIND("open_in_new",P432)+LEN("open_in_new")</f>
        <v>#VALUE!</v>
      </c>
      <c r="T432" s="4" t="e">
        <f>FIND("-",P432,S432)</f>
        <v>#VALUE!</v>
      </c>
      <c r="U432" s="4" t="e">
        <f>CLEAN(SUBSTITUTE(MID(P432,S432,T432-S432)," ",""))</f>
        <v>#VALUE!</v>
      </c>
      <c r="V432" s="4" t="e">
        <f>RIGHT(CLEAN(SUBSTITUTE(P432," ","")),10)</f>
        <v>#VALUE!</v>
      </c>
      <c r="W432" s="4" t="e">
        <f>FIND("Status",A432,K432)+LEN("Status")</f>
        <v>#VALUE!</v>
      </c>
      <c r="X432" s="4" t="e">
        <f>FIND("Application Data 
Documents &amp; Transactions",A432)</f>
        <v>#VALUE!</v>
      </c>
      <c r="Y432" s="4" t="e">
        <f>MID(A432,W432,(X432-11)-W432)</f>
        <v>#VALUE!</v>
      </c>
      <c r="Z432" s="4" t="e">
        <f t="shared" si="92"/>
        <v>#VALUE!</v>
      </c>
      <c r="AA432" s="4" t="e">
        <f>FIND("Earliest publication #",A432)+LEN("Earliest publication #
")</f>
        <v>#VALUE!</v>
      </c>
      <c r="AB432" s="4" t="e">
        <f>FIND("Earliest publication date",A432,AA432)</f>
        <v>#VALUE!</v>
      </c>
      <c r="AC432" s="4" t="e">
        <f>CLEAN(TRIM(MID(A432,AA432,AB432-AA432)))</f>
        <v>#VALUE!</v>
      </c>
      <c r="AD432" s="4" t="e">
        <f t="shared" si="93"/>
        <v>#VALUE!</v>
      </c>
      <c r="AE432" s="4" t="e">
        <f>FIND("Earliest publication date",A432,AA432)+LEN("Earliest publication date")</f>
        <v>#VALUE!</v>
      </c>
      <c r="AF432" s="4" t="e">
        <f>FIND("Assignee for publication",A432)</f>
        <v>#VALUE!</v>
      </c>
      <c r="AG432" s="4" t="e">
        <f>CLEAN(SUBSTITUTE(MID(A432,AE432,AF432-AE432)," ",""))</f>
        <v>#VALUE!</v>
      </c>
      <c r="AH432" s="4" t="e">
        <f>FIND("Entity status",A432)+LEN("Entity status")</f>
        <v>#VALUE!</v>
      </c>
      <c r="AI432" s="4" t="e">
        <f>FIND("Earliest publication #",A432,AH432)</f>
        <v>#VALUE!</v>
      </c>
      <c r="AJ432" s="4" t="e">
        <f>CLEAN(TRIM(MID(A432,AH432,AI432-AH432)))</f>
        <v>#VALUE!</v>
      </c>
      <c r="AK432" s="4" t="e">
        <f>FIND("Applicants",A432)+LEN("Applicants")</f>
        <v>#VALUE!</v>
      </c>
      <c r="AL432" s="4" t="e">
        <f>FIND("United States Patent and Trademark Office 
United States Patent and Trademark Office 
 Browse By Topic",A432,AK432)</f>
        <v>#VALUE!</v>
      </c>
      <c r="AM432" s="4" t="e">
        <f>TRIM(CLEAN(MID(A432,AK432,AL432-AK432)))</f>
        <v>#VALUE!</v>
      </c>
      <c r="AN432" s="4" t="e">
        <f>FIND("Assignee for publication",A432)+LEN("Assignee for publication")</f>
        <v>#VALUE!</v>
      </c>
      <c r="AO432" s="4" t="e">
        <f>FIND("Confirmation #",A432,AN432)</f>
        <v>#VALUE!</v>
      </c>
      <c r="AP432" s="4" t="e">
        <f>MID(A432,AN432,AO432-AN432)</f>
        <v>#VALUE!</v>
      </c>
      <c r="AQ432" s="4" t="e">
        <f>FIND("Inventors",A432)+LEN("Inventors")</f>
        <v>#VALUE!</v>
      </c>
      <c r="AR432" s="4" t="e">
        <f>FIND("Applicants",A432,AQ432)</f>
        <v>#VALUE!</v>
      </c>
      <c r="AS432" s="4" t="e">
        <f>FIND("Show all inventors",A432)</f>
        <v>#VALUE!</v>
      </c>
      <c r="AT432" s="4" t="str">
        <f>IFERROR(MID(A432,AS432,24),"")</f>
        <v/>
      </c>
      <c r="AU432" s="7" t="e">
        <f>CLEAN(TRIM(MID(A432,AQ432,AR432-AQ432)))</f>
        <v>#VALUE!</v>
      </c>
      <c r="BJ432" s="4">
        <f t="shared" si="96"/>
        <v>0</v>
      </c>
      <c r="BK432" s="4" t="str">
        <f t="shared" si="97"/>
        <v/>
      </c>
      <c r="BL432" s="4" t="e">
        <f t="shared" si="98"/>
        <v>#VALUE!</v>
      </c>
      <c r="BM432" s="4" t="e">
        <f t="shared" si="99"/>
        <v>#VALUE!</v>
      </c>
      <c r="BN432" s="7" t="e">
        <f t="shared" si="100"/>
        <v>#VALUE!</v>
      </c>
      <c r="BO432" s="4" t="e">
        <f t="shared" si="101"/>
        <v>#VALUE!</v>
      </c>
      <c r="BP432" s="4" t="e">
        <f t="shared" si="102"/>
        <v>#VALUE!</v>
      </c>
      <c r="BQ432" s="7" t="e">
        <f t="shared" si="103"/>
        <v>#VALUE!</v>
      </c>
    </row>
    <row r="433" spans="1:69" ht="15" customHeight="1" x14ac:dyDescent="0.3">
      <c r="A433" s="5"/>
      <c r="B433" s="5"/>
      <c r="C433" s="5"/>
      <c r="D433" s="5"/>
      <c r="F433" s="6" t="s">
        <v>17</v>
      </c>
      <c r="G433" s="4" t="e">
        <f t="shared" si="104"/>
        <v>#VALUE!</v>
      </c>
      <c r="H433" s="4" t="e">
        <f t="shared" si="105"/>
        <v>#VALUE!</v>
      </c>
      <c r="I433" s="4" t="str">
        <f t="shared" si="94"/>
        <v/>
      </c>
      <c r="J433" s="4" t="e">
        <f>CLEAN(SUBSTITUTE(MID(A433,G433,H433-G433)," ",""))</f>
        <v>#VALUE!</v>
      </c>
      <c r="K433" s="4" t="e">
        <f>FIND("Filing or 371 (c) date",A433)+LEN("Filing or 371 (c) date")</f>
        <v>#VALUE!</v>
      </c>
      <c r="L433" s="4" t="e">
        <f>FIND("Status",A433,K433)</f>
        <v>#VALUE!</v>
      </c>
      <c r="M433" s="4" t="e">
        <f>TRIM(CLEAN(MID(A433,K433,L433-K433)))</f>
        <v>#VALUE!</v>
      </c>
      <c r="N433" s="4" t="e">
        <f>FIND("Patent #",A433)+LEN("Patent #")</f>
        <v>#VALUE!</v>
      </c>
      <c r="O433" s="4" t="e">
        <f>FIND("Filing or 371 (c) date",A433)</f>
        <v>#VALUE!</v>
      </c>
      <c r="P433" s="4" t="e">
        <f>MID(A433,N433,O433-N433)</f>
        <v>#VALUE!</v>
      </c>
      <c r="Q433" s="4" t="e">
        <f t="shared" si="95"/>
        <v>#VALUE!</v>
      </c>
      <c r="R433" s="4" t="e">
        <f>CLEAN(SUBSTITUTE(MID(P433,1,FIND("open",P433)-1)," ",""))</f>
        <v>#VALUE!</v>
      </c>
      <c r="S433" s="4" t="e">
        <f>FIND("open_in_new",P433)+LEN("open_in_new")</f>
        <v>#VALUE!</v>
      </c>
      <c r="T433" s="4" t="e">
        <f>FIND("-",P433,S433)</f>
        <v>#VALUE!</v>
      </c>
      <c r="U433" s="4" t="e">
        <f>CLEAN(SUBSTITUTE(MID(P433,S433,T433-S433)," ",""))</f>
        <v>#VALUE!</v>
      </c>
      <c r="V433" s="4" t="e">
        <f>RIGHT(CLEAN(SUBSTITUTE(P433," ","")),10)</f>
        <v>#VALUE!</v>
      </c>
      <c r="W433" s="4" t="e">
        <f>FIND("Status",A433,K433)+LEN("Status")</f>
        <v>#VALUE!</v>
      </c>
      <c r="X433" s="4" t="e">
        <f>FIND("Application Data 
Documents &amp; Transactions",A433)</f>
        <v>#VALUE!</v>
      </c>
      <c r="Y433" s="4" t="e">
        <f>MID(A433,W433,(X433-11)-W433)</f>
        <v>#VALUE!</v>
      </c>
      <c r="Z433" s="4" t="e">
        <f t="shared" si="92"/>
        <v>#VALUE!</v>
      </c>
      <c r="AA433" s="4" t="e">
        <f>FIND("Earliest publication #",A433)+LEN("Earliest publication #
")</f>
        <v>#VALUE!</v>
      </c>
      <c r="AB433" s="4" t="e">
        <f>FIND("Earliest publication date",A433,AA433)</f>
        <v>#VALUE!</v>
      </c>
      <c r="AC433" s="4" t="e">
        <f>CLEAN(TRIM(MID(A433,AA433,AB433-AA433)))</f>
        <v>#VALUE!</v>
      </c>
      <c r="AD433" s="4" t="e">
        <f t="shared" si="93"/>
        <v>#VALUE!</v>
      </c>
      <c r="AE433" s="4" t="e">
        <f>FIND("Earliest publication date",A433,AA433)+LEN("Earliest publication date")</f>
        <v>#VALUE!</v>
      </c>
      <c r="AF433" s="4" t="e">
        <f>FIND("Assignee for publication",A433)</f>
        <v>#VALUE!</v>
      </c>
      <c r="AG433" s="4" t="e">
        <f>CLEAN(SUBSTITUTE(MID(A433,AE433,AF433-AE433)," ",""))</f>
        <v>#VALUE!</v>
      </c>
      <c r="AH433" s="4" t="e">
        <f>FIND("Entity status",A433)+LEN("Entity status")</f>
        <v>#VALUE!</v>
      </c>
      <c r="AI433" s="4" t="e">
        <f>FIND("Earliest publication #",A433,AH433)</f>
        <v>#VALUE!</v>
      </c>
      <c r="AJ433" s="4" t="e">
        <f>CLEAN(TRIM(MID(A433,AH433,AI433-AH433)))</f>
        <v>#VALUE!</v>
      </c>
      <c r="AK433" s="4" t="e">
        <f>FIND("Applicants",A433)+LEN("Applicants")</f>
        <v>#VALUE!</v>
      </c>
      <c r="AL433" s="4" t="e">
        <f>FIND("United States Patent and Trademark Office 
United States Patent and Trademark Office 
 Browse By Topic",A433,AK433)</f>
        <v>#VALUE!</v>
      </c>
      <c r="AM433" s="4" t="e">
        <f>TRIM(CLEAN(MID(A433,AK433,AL433-AK433)))</f>
        <v>#VALUE!</v>
      </c>
      <c r="AN433" s="4" t="e">
        <f>FIND("Assignee for publication",A433)+LEN("Assignee for publication")</f>
        <v>#VALUE!</v>
      </c>
      <c r="AO433" s="4" t="e">
        <f>FIND("Confirmation #",A433,AN433)</f>
        <v>#VALUE!</v>
      </c>
      <c r="AP433" s="4" t="e">
        <f>MID(A433,AN433,AO433-AN433)</f>
        <v>#VALUE!</v>
      </c>
      <c r="AQ433" s="4" t="e">
        <f>FIND("Inventors",A433)+LEN("Inventors")</f>
        <v>#VALUE!</v>
      </c>
      <c r="AR433" s="4" t="e">
        <f>FIND("Applicants",A433,AQ433)</f>
        <v>#VALUE!</v>
      </c>
      <c r="AS433" s="4" t="e">
        <f>FIND("Show all inventors",A433)</f>
        <v>#VALUE!</v>
      </c>
      <c r="AT433" s="4" t="str">
        <f>IFERROR(MID(A433,AS433,24),"")</f>
        <v/>
      </c>
      <c r="AU433" s="7" t="e">
        <f>CLEAN(TRIM(MID(A433,AQ433,AR433-AQ433)))</f>
        <v>#VALUE!</v>
      </c>
      <c r="BJ433" s="4">
        <f t="shared" si="96"/>
        <v>0</v>
      </c>
      <c r="BK433" s="4" t="str">
        <f t="shared" si="97"/>
        <v/>
      </c>
      <c r="BL433" s="4" t="e">
        <f t="shared" si="98"/>
        <v>#VALUE!</v>
      </c>
      <c r="BM433" s="4" t="e">
        <f t="shared" si="99"/>
        <v>#VALUE!</v>
      </c>
      <c r="BN433" s="7" t="e">
        <f t="shared" si="100"/>
        <v>#VALUE!</v>
      </c>
      <c r="BO433" s="4" t="e">
        <f t="shared" si="101"/>
        <v>#VALUE!</v>
      </c>
      <c r="BP433" s="4" t="e">
        <f t="shared" si="102"/>
        <v>#VALUE!</v>
      </c>
      <c r="BQ433" s="7" t="e">
        <f t="shared" si="103"/>
        <v>#VALUE!</v>
      </c>
    </row>
    <row r="434" spans="1:69" ht="15" customHeight="1" x14ac:dyDescent="0.3">
      <c r="A434" s="5"/>
      <c r="B434" s="5"/>
      <c r="C434" s="5"/>
      <c r="D434" s="5"/>
      <c r="F434" s="6" t="s">
        <v>17</v>
      </c>
      <c r="G434" s="4" t="e">
        <f t="shared" si="104"/>
        <v>#VALUE!</v>
      </c>
      <c r="H434" s="4" t="e">
        <f t="shared" si="105"/>
        <v>#VALUE!</v>
      </c>
      <c r="I434" s="4" t="str">
        <f t="shared" si="94"/>
        <v/>
      </c>
      <c r="J434" s="4" t="e">
        <f>CLEAN(SUBSTITUTE(MID(A434,G434,H434-G434)," ",""))</f>
        <v>#VALUE!</v>
      </c>
      <c r="K434" s="4" t="e">
        <f>FIND("Filing or 371 (c) date",A434)+LEN("Filing or 371 (c) date")</f>
        <v>#VALUE!</v>
      </c>
      <c r="L434" s="4" t="e">
        <f>FIND("Status",A434,K434)</f>
        <v>#VALUE!</v>
      </c>
      <c r="M434" s="4" t="e">
        <f>TRIM(CLEAN(MID(A434,K434,L434-K434)))</f>
        <v>#VALUE!</v>
      </c>
      <c r="N434" s="4" t="e">
        <f>FIND("Patent #",A434)+LEN("Patent #")</f>
        <v>#VALUE!</v>
      </c>
      <c r="O434" s="4" t="e">
        <f>FIND("Filing or 371 (c) date",A434)</f>
        <v>#VALUE!</v>
      </c>
      <c r="P434" s="4" t="e">
        <f>MID(A434,N434,O434-N434)</f>
        <v>#VALUE!</v>
      </c>
      <c r="Q434" s="4" t="e">
        <f t="shared" si="95"/>
        <v>#VALUE!</v>
      </c>
      <c r="R434" s="4" t="e">
        <f>CLEAN(SUBSTITUTE(MID(P434,1,FIND("open",P434)-1)," ",""))</f>
        <v>#VALUE!</v>
      </c>
      <c r="S434" s="4" t="e">
        <f>FIND("open_in_new",P434)+LEN("open_in_new")</f>
        <v>#VALUE!</v>
      </c>
      <c r="T434" s="4" t="e">
        <f>FIND("-",P434,S434)</f>
        <v>#VALUE!</v>
      </c>
      <c r="U434" s="4" t="e">
        <f>CLEAN(SUBSTITUTE(MID(P434,S434,T434-S434)," ",""))</f>
        <v>#VALUE!</v>
      </c>
      <c r="V434" s="4" t="e">
        <f>RIGHT(CLEAN(SUBSTITUTE(P434," ","")),10)</f>
        <v>#VALUE!</v>
      </c>
      <c r="W434" s="4" t="e">
        <f>FIND("Status",A434,K434)+LEN("Status")</f>
        <v>#VALUE!</v>
      </c>
      <c r="X434" s="4" t="e">
        <f>FIND("Application Data 
Documents &amp; Transactions",A434)</f>
        <v>#VALUE!</v>
      </c>
      <c r="Y434" s="4" t="e">
        <f>MID(A434,W434,(X434-11)-W434)</f>
        <v>#VALUE!</v>
      </c>
      <c r="Z434" s="4" t="e">
        <f t="shared" si="92"/>
        <v>#VALUE!</v>
      </c>
      <c r="AA434" s="4" t="e">
        <f>FIND("Earliest publication #",A434)+LEN("Earliest publication #
")</f>
        <v>#VALUE!</v>
      </c>
      <c r="AB434" s="4" t="e">
        <f>FIND("Earliest publication date",A434,AA434)</f>
        <v>#VALUE!</v>
      </c>
      <c r="AC434" s="4" t="e">
        <f>CLEAN(TRIM(MID(A434,AA434,AB434-AA434)))</f>
        <v>#VALUE!</v>
      </c>
      <c r="AD434" s="4" t="e">
        <f t="shared" si="93"/>
        <v>#VALUE!</v>
      </c>
      <c r="AE434" s="4" t="e">
        <f>FIND("Earliest publication date",A434,AA434)+LEN("Earliest publication date")</f>
        <v>#VALUE!</v>
      </c>
      <c r="AF434" s="4" t="e">
        <f>FIND("Assignee for publication",A434)</f>
        <v>#VALUE!</v>
      </c>
      <c r="AG434" s="4" t="e">
        <f>CLEAN(SUBSTITUTE(MID(A434,AE434,AF434-AE434)," ",""))</f>
        <v>#VALUE!</v>
      </c>
      <c r="AH434" s="4" t="e">
        <f>FIND("Entity status",A434)+LEN("Entity status")</f>
        <v>#VALUE!</v>
      </c>
      <c r="AI434" s="4" t="e">
        <f>FIND("Earliest publication #",A434,AH434)</f>
        <v>#VALUE!</v>
      </c>
      <c r="AJ434" s="4" t="e">
        <f>CLEAN(TRIM(MID(A434,AH434,AI434-AH434)))</f>
        <v>#VALUE!</v>
      </c>
      <c r="AK434" s="4" t="e">
        <f>FIND("Applicants",A434)+LEN("Applicants")</f>
        <v>#VALUE!</v>
      </c>
      <c r="AL434" s="4" t="e">
        <f>FIND("United States Patent and Trademark Office 
United States Patent and Trademark Office 
 Browse By Topic",A434,AK434)</f>
        <v>#VALUE!</v>
      </c>
      <c r="AM434" s="4" t="e">
        <f>TRIM(CLEAN(MID(A434,AK434,AL434-AK434)))</f>
        <v>#VALUE!</v>
      </c>
      <c r="AN434" s="4" t="e">
        <f>FIND("Assignee for publication",A434)+LEN("Assignee for publication")</f>
        <v>#VALUE!</v>
      </c>
      <c r="AO434" s="4" t="e">
        <f>FIND("Confirmation #",A434,AN434)</f>
        <v>#VALUE!</v>
      </c>
      <c r="AP434" s="4" t="e">
        <f>MID(A434,AN434,AO434-AN434)</f>
        <v>#VALUE!</v>
      </c>
      <c r="AQ434" s="4" t="e">
        <f>FIND("Inventors",A434)+LEN("Inventors")</f>
        <v>#VALUE!</v>
      </c>
      <c r="AR434" s="4" t="e">
        <f>FIND("Applicants",A434,AQ434)</f>
        <v>#VALUE!</v>
      </c>
      <c r="AS434" s="4" t="e">
        <f>FIND("Show all inventors",A434)</f>
        <v>#VALUE!</v>
      </c>
      <c r="AT434" s="4" t="str">
        <f>IFERROR(MID(A434,AS434,24),"")</f>
        <v/>
      </c>
      <c r="AU434" s="7" t="e">
        <f>CLEAN(TRIM(MID(A434,AQ434,AR434-AQ434)))</f>
        <v>#VALUE!</v>
      </c>
      <c r="BJ434" s="4">
        <f t="shared" si="96"/>
        <v>0</v>
      </c>
      <c r="BK434" s="4" t="str">
        <f t="shared" si="97"/>
        <v/>
      </c>
      <c r="BL434" s="4" t="e">
        <f t="shared" si="98"/>
        <v>#VALUE!</v>
      </c>
      <c r="BM434" s="4" t="e">
        <f t="shared" si="99"/>
        <v>#VALUE!</v>
      </c>
      <c r="BN434" s="7" t="e">
        <f t="shared" si="100"/>
        <v>#VALUE!</v>
      </c>
      <c r="BO434" s="4" t="e">
        <f t="shared" si="101"/>
        <v>#VALUE!</v>
      </c>
      <c r="BP434" s="4" t="e">
        <f t="shared" si="102"/>
        <v>#VALUE!</v>
      </c>
      <c r="BQ434" s="7" t="e">
        <f t="shared" si="103"/>
        <v>#VALUE!</v>
      </c>
    </row>
    <row r="435" spans="1:69" ht="15" customHeight="1" x14ac:dyDescent="0.3">
      <c r="A435" s="5"/>
      <c r="B435" s="5"/>
      <c r="C435" s="5"/>
      <c r="D435" s="5"/>
      <c r="F435" s="6" t="s">
        <v>17</v>
      </c>
      <c r="G435" s="4" t="e">
        <f t="shared" si="104"/>
        <v>#VALUE!</v>
      </c>
      <c r="H435" s="4" t="e">
        <f t="shared" si="105"/>
        <v>#VALUE!</v>
      </c>
      <c r="I435" s="4" t="str">
        <f t="shared" si="94"/>
        <v/>
      </c>
      <c r="J435" s="4" t="e">
        <f>CLEAN(SUBSTITUTE(MID(A435,G435,H435-G435)," ",""))</f>
        <v>#VALUE!</v>
      </c>
      <c r="K435" s="4" t="e">
        <f>FIND("Filing or 371 (c) date",A435)+LEN("Filing or 371 (c) date")</f>
        <v>#VALUE!</v>
      </c>
      <c r="L435" s="4" t="e">
        <f>FIND("Status",A435,K435)</f>
        <v>#VALUE!</v>
      </c>
      <c r="M435" s="4" t="e">
        <f>TRIM(CLEAN(MID(A435,K435,L435-K435)))</f>
        <v>#VALUE!</v>
      </c>
      <c r="N435" s="4" t="e">
        <f>FIND("Patent #",A435)+LEN("Patent #")</f>
        <v>#VALUE!</v>
      </c>
      <c r="O435" s="4" t="e">
        <f>FIND("Filing or 371 (c) date",A435)</f>
        <v>#VALUE!</v>
      </c>
      <c r="P435" s="4" t="e">
        <f>MID(A435,N435,O435-N435)</f>
        <v>#VALUE!</v>
      </c>
      <c r="Q435" s="4" t="e">
        <f t="shared" si="95"/>
        <v>#VALUE!</v>
      </c>
      <c r="R435" s="4" t="e">
        <f>CLEAN(SUBSTITUTE(MID(P435,1,FIND("open",P435)-1)," ",""))</f>
        <v>#VALUE!</v>
      </c>
      <c r="S435" s="4" t="e">
        <f>FIND("open_in_new",P435)+LEN("open_in_new")</f>
        <v>#VALUE!</v>
      </c>
      <c r="T435" s="4" t="e">
        <f>FIND("-",P435,S435)</f>
        <v>#VALUE!</v>
      </c>
      <c r="U435" s="4" t="e">
        <f>CLEAN(SUBSTITUTE(MID(P435,S435,T435-S435)," ",""))</f>
        <v>#VALUE!</v>
      </c>
      <c r="V435" s="4" t="e">
        <f>RIGHT(CLEAN(SUBSTITUTE(P435," ","")),10)</f>
        <v>#VALUE!</v>
      </c>
      <c r="W435" s="4" t="e">
        <f>FIND("Status",A435,K435)+LEN("Status")</f>
        <v>#VALUE!</v>
      </c>
      <c r="X435" s="4" t="e">
        <f>FIND("Application Data 
Documents &amp; Transactions",A435)</f>
        <v>#VALUE!</v>
      </c>
      <c r="Y435" s="4" t="e">
        <f>MID(A435,W435,(X435-11)-W435)</f>
        <v>#VALUE!</v>
      </c>
      <c r="Z435" s="4" t="e">
        <f t="shared" si="92"/>
        <v>#VALUE!</v>
      </c>
      <c r="AA435" s="4" t="e">
        <f>FIND("Earliest publication #",A435)+LEN("Earliest publication #
")</f>
        <v>#VALUE!</v>
      </c>
      <c r="AB435" s="4" t="e">
        <f>FIND("Earliest publication date",A435,AA435)</f>
        <v>#VALUE!</v>
      </c>
      <c r="AC435" s="4" t="e">
        <f>CLEAN(TRIM(MID(A435,AA435,AB435-AA435)))</f>
        <v>#VALUE!</v>
      </c>
      <c r="AD435" s="4" t="e">
        <f t="shared" si="93"/>
        <v>#VALUE!</v>
      </c>
      <c r="AE435" s="4" t="e">
        <f>FIND("Earliest publication date",A435,AA435)+LEN("Earliest publication date")</f>
        <v>#VALUE!</v>
      </c>
      <c r="AF435" s="4" t="e">
        <f>FIND("Assignee for publication",A435)</f>
        <v>#VALUE!</v>
      </c>
      <c r="AG435" s="4" t="e">
        <f>CLEAN(SUBSTITUTE(MID(A435,AE435,AF435-AE435)," ",""))</f>
        <v>#VALUE!</v>
      </c>
      <c r="AH435" s="4" t="e">
        <f>FIND("Entity status",A435)+LEN("Entity status")</f>
        <v>#VALUE!</v>
      </c>
      <c r="AI435" s="4" t="e">
        <f>FIND("Earliest publication #",A435,AH435)</f>
        <v>#VALUE!</v>
      </c>
      <c r="AJ435" s="4" t="e">
        <f>CLEAN(TRIM(MID(A435,AH435,AI435-AH435)))</f>
        <v>#VALUE!</v>
      </c>
      <c r="AK435" s="4" t="e">
        <f>FIND("Applicants",A435)+LEN("Applicants")</f>
        <v>#VALUE!</v>
      </c>
      <c r="AL435" s="4" t="e">
        <f>FIND("United States Patent and Trademark Office 
United States Patent and Trademark Office 
 Browse By Topic",A435,AK435)</f>
        <v>#VALUE!</v>
      </c>
      <c r="AM435" s="4" t="e">
        <f>TRIM(CLEAN(MID(A435,AK435,AL435-AK435)))</f>
        <v>#VALUE!</v>
      </c>
      <c r="AN435" s="4" t="e">
        <f>FIND("Assignee for publication",A435)+LEN("Assignee for publication")</f>
        <v>#VALUE!</v>
      </c>
      <c r="AO435" s="4" t="e">
        <f>FIND("Confirmation #",A435,AN435)</f>
        <v>#VALUE!</v>
      </c>
      <c r="AP435" s="4" t="e">
        <f>MID(A435,AN435,AO435-AN435)</f>
        <v>#VALUE!</v>
      </c>
      <c r="AQ435" s="4" t="e">
        <f>FIND("Inventors",A435)+LEN("Inventors")</f>
        <v>#VALUE!</v>
      </c>
      <c r="AR435" s="4" t="e">
        <f>FIND("Applicants",A435,AQ435)</f>
        <v>#VALUE!</v>
      </c>
      <c r="AS435" s="4" t="e">
        <f>FIND("Show all inventors",A435)</f>
        <v>#VALUE!</v>
      </c>
      <c r="AT435" s="4" t="str">
        <f>IFERROR(MID(A435,AS435,24),"")</f>
        <v/>
      </c>
      <c r="AU435" s="7" t="e">
        <f>CLEAN(TRIM(MID(A435,AQ435,AR435-AQ435)))</f>
        <v>#VALUE!</v>
      </c>
      <c r="BJ435" s="4">
        <f t="shared" si="96"/>
        <v>0</v>
      </c>
      <c r="BK435" s="4" t="str">
        <f t="shared" si="97"/>
        <v/>
      </c>
      <c r="BL435" s="4" t="e">
        <f t="shared" si="98"/>
        <v>#VALUE!</v>
      </c>
      <c r="BM435" s="4" t="e">
        <f t="shared" si="99"/>
        <v>#VALUE!</v>
      </c>
      <c r="BN435" s="7" t="e">
        <f t="shared" si="100"/>
        <v>#VALUE!</v>
      </c>
      <c r="BO435" s="4" t="e">
        <f t="shared" si="101"/>
        <v>#VALUE!</v>
      </c>
      <c r="BP435" s="4" t="e">
        <f t="shared" si="102"/>
        <v>#VALUE!</v>
      </c>
      <c r="BQ435" s="7" t="e">
        <f t="shared" si="103"/>
        <v>#VALUE!</v>
      </c>
    </row>
    <row r="436" spans="1:69" ht="15" customHeight="1" x14ac:dyDescent="0.3">
      <c r="A436" s="5"/>
      <c r="B436" s="5"/>
      <c r="C436" s="5"/>
      <c r="D436" s="5"/>
      <c r="F436" s="6" t="s">
        <v>17</v>
      </c>
      <c r="G436" s="4" t="e">
        <f t="shared" si="104"/>
        <v>#VALUE!</v>
      </c>
      <c r="H436" s="4" t="e">
        <f t="shared" si="105"/>
        <v>#VALUE!</v>
      </c>
      <c r="I436" s="4" t="str">
        <f t="shared" si="94"/>
        <v/>
      </c>
      <c r="J436" s="4" t="e">
        <f>CLEAN(SUBSTITUTE(MID(A436,G436,H436-G436)," ",""))</f>
        <v>#VALUE!</v>
      </c>
      <c r="K436" s="4" t="e">
        <f>FIND("Filing or 371 (c) date",A436)+LEN("Filing or 371 (c) date")</f>
        <v>#VALUE!</v>
      </c>
      <c r="L436" s="4" t="e">
        <f>FIND("Status",A436,K436)</f>
        <v>#VALUE!</v>
      </c>
      <c r="M436" s="4" t="e">
        <f>TRIM(CLEAN(MID(A436,K436,L436-K436)))</f>
        <v>#VALUE!</v>
      </c>
      <c r="N436" s="4" t="e">
        <f>FIND("Patent #",A436)+LEN("Patent #")</f>
        <v>#VALUE!</v>
      </c>
      <c r="O436" s="4" t="e">
        <f>FIND("Filing or 371 (c) date",A436)</f>
        <v>#VALUE!</v>
      </c>
      <c r="P436" s="4" t="e">
        <f>MID(A436,N436,O436-N436)</f>
        <v>#VALUE!</v>
      </c>
      <c r="Q436" s="4" t="e">
        <f t="shared" si="95"/>
        <v>#VALUE!</v>
      </c>
      <c r="R436" s="4" t="e">
        <f>CLEAN(SUBSTITUTE(MID(P436,1,FIND("open",P436)-1)," ",""))</f>
        <v>#VALUE!</v>
      </c>
      <c r="S436" s="4" t="e">
        <f>FIND("open_in_new",P436)+LEN("open_in_new")</f>
        <v>#VALUE!</v>
      </c>
      <c r="T436" s="4" t="e">
        <f>FIND("-",P436,S436)</f>
        <v>#VALUE!</v>
      </c>
      <c r="U436" s="4" t="e">
        <f>CLEAN(SUBSTITUTE(MID(P436,S436,T436-S436)," ",""))</f>
        <v>#VALUE!</v>
      </c>
      <c r="V436" s="4" t="e">
        <f>RIGHT(CLEAN(SUBSTITUTE(P436," ","")),10)</f>
        <v>#VALUE!</v>
      </c>
      <c r="W436" s="4" t="e">
        <f>FIND("Status",A436,K436)+LEN("Status")</f>
        <v>#VALUE!</v>
      </c>
      <c r="X436" s="4" t="e">
        <f>FIND("Application Data 
Documents &amp; Transactions",A436)</f>
        <v>#VALUE!</v>
      </c>
      <c r="Y436" s="4" t="e">
        <f>MID(A436,W436,(X436-11)-W436)</f>
        <v>#VALUE!</v>
      </c>
      <c r="Z436" s="4" t="e">
        <f t="shared" si="92"/>
        <v>#VALUE!</v>
      </c>
      <c r="AA436" s="4" t="e">
        <f>FIND("Earliest publication #",A436)+LEN("Earliest publication #
")</f>
        <v>#VALUE!</v>
      </c>
      <c r="AB436" s="4" t="e">
        <f>FIND("Earliest publication date",A436,AA436)</f>
        <v>#VALUE!</v>
      </c>
      <c r="AC436" s="4" t="e">
        <f>CLEAN(TRIM(MID(A436,AA436,AB436-AA436)))</f>
        <v>#VALUE!</v>
      </c>
      <c r="AD436" s="4" t="e">
        <f t="shared" si="93"/>
        <v>#VALUE!</v>
      </c>
      <c r="AE436" s="4" t="e">
        <f>FIND("Earliest publication date",A436,AA436)+LEN("Earliest publication date")</f>
        <v>#VALUE!</v>
      </c>
      <c r="AF436" s="4" t="e">
        <f>FIND("Assignee for publication",A436)</f>
        <v>#VALUE!</v>
      </c>
      <c r="AG436" s="4" t="e">
        <f>CLEAN(SUBSTITUTE(MID(A436,AE436,AF436-AE436)," ",""))</f>
        <v>#VALUE!</v>
      </c>
      <c r="AH436" s="4" t="e">
        <f>FIND("Entity status",A436)+LEN("Entity status")</f>
        <v>#VALUE!</v>
      </c>
      <c r="AI436" s="4" t="e">
        <f>FIND("Earliest publication #",A436,AH436)</f>
        <v>#VALUE!</v>
      </c>
      <c r="AJ436" s="4" t="e">
        <f>CLEAN(TRIM(MID(A436,AH436,AI436-AH436)))</f>
        <v>#VALUE!</v>
      </c>
      <c r="AK436" s="4" t="e">
        <f>FIND("Applicants",A436)+LEN("Applicants")</f>
        <v>#VALUE!</v>
      </c>
      <c r="AL436" s="4" t="e">
        <f>FIND("United States Patent and Trademark Office 
United States Patent and Trademark Office 
 Browse By Topic",A436,AK436)</f>
        <v>#VALUE!</v>
      </c>
      <c r="AM436" s="4" t="e">
        <f>TRIM(CLEAN(MID(A436,AK436,AL436-AK436)))</f>
        <v>#VALUE!</v>
      </c>
      <c r="AN436" s="4" t="e">
        <f>FIND("Assignee for publication",A436)+LEN("Assignee for publication")</f>
        <v>#VALUE!</v>
      </c>
      <c r="AO436" s="4" t="e">
        <f>FIND("Confirmation #",A436,AN436)</f>
        <v>#VALUE!</v>
      </c>
      <c r="AP436" s="4" t="e">
        <f>MID(A436,AN436,AO436-AN436)</f>
        <v>#VALUE!</v>
      </c>
      <c r="AQ436" s="4" t="e">
        <f>FIND("Inventors",A436)+LEN("Inventors")</f>
        <v>#VALUE!</v>
      </c>
      <c r="AR436" s="4" t="e">
        <f>FIND("Applicants",A436,AQ436)</f>
        <v>#VALUE!</v>
      </c>
      <c r="AS436" s="4" t="e">
        <f>FIND("Show all inventors",A436)</f>
        <v>#VALUE!</v>
      </c>
      <c r="AT436" s="4" t="str">
        <f>IFERROR(MID(A436,AS436,24),"")</f>
        <v/>
      </c>
      <c r="AU436" s="7" t="e">
        <f>CLEAN(TRIM(MID(A436,AQ436,AR436-AQ436)))</f>
        <v>#VALUE!</v>
      </c>
      <c r="BJ436" s="4">
        <f t="shared" si="96"/>
        <v>0</v>
      </c>
      <c r="BK436" s="4" t="str">
        <f t="shared" si="97"/>
        <v/>
      </c>
      <c r="BL436" s="4" t="e">
        <f t="shared" si="98"/>
        <v>#VALUE!</v>
      </c>
      <c r="BM436" s="4" t="e">
        <f t="shared" si="99"/>
        <v>#VALUE!</v>
      </c>
      <c r="BN436" s="7" t="e">
        <f t="shared" si="100"/>
        <v>#VALUE!</v>
      </c>
      <c r="BO436" s="4" t="e">
        <f t="shared" si="101"/>
        <v>#VALUE!</v>
      </c>
      <c r="BP436" s="4" t="e">
        <f t="shared" si="102"/>
        <v>#VALUE!</v>
      </c>
      <c r="BQ436" s="7" t="e">
        <f t="shared" si="103"/>
        <v>#VALUE!</v>
      </c>
    </row>
    <row r="437" spans="1:69" ht="15" customHeight="1" x14ac:dyDescent="0.3">
      <c r="A437" s="5"/>
      <c r="B437" s="5"/>
      <c r="C437" s="5"/>
      <c r="D437" s="5"/>
      <c r="F437" s="6" t="s">
        <v>17</v>
      </c>
      <c r="G437" s="4" t="e">
        <f t="shared" si="104"/>
        <v>#VALUE!</v>
      </c>
      <c r="H437" s="4" t="e">
        <f t="shared" si="105"/>
        <v>#VALUE!</v>
      </c>
      <c r="I437" s="4" t="str">
        <f t="shared" si="94"/>
        <v/>
      </c>
      <c r="J437" s="4" t="e">
        <f>CLEAN(SUBSTITUTE(MID(A437,G437,H437-G437)," ",""))</f>
        <v>#VALUE!</v>
      </c>
      <c r="K437" s="4" t="e">
        <f>FIND("Filing or 371 (c) date",A437)+LEN("Filing or 371 (c) date")</f>
        <v>#VALUE!</v>
      </c>
      <c r="L437" s="4" t="e">
        <f>FIND("Status",A437,K437)</f>
        <v>#VALUE!</v>
      </c>
      <c r="M437" s="4" t="e">
        <f>TRIM(CLEAN(MID(A437,K437,L437-K437)))</f>
        <v>#VALUE!</v>
      </c>
      <c r="N437" s="4" t="e">
        <f>FIND("Patent #",A437)+LEN("Patent #")</f>
        <v>#VALUE!</v>
      </c>
      <c r="O437" s="4" t="e">
        <f>FIND("Filing or 371 (c) date",A437)</f>
        <v>#VALUE!</v>
      </c>
      <c r="P437" s="4" t="e">
        <f>MID(A437,N437,O437-N437)</f>
        <v>#VALUE!</v>
      </c>
      <c r="Q437" s="4" t="e">
        <f t="shared" si="95"/>
        <v>#VALUE!</v>
      </c>
      <c r="R437" s="4" t="e">
        <f>CLEAN(SUBSTITUTE(MID(P437,1,FIND("open",P437)-1)," ",""))</f>
        <v>#VALUE!</v>
      </c>
      <c r="S437" s="4" t="e">
        <f>FIND("open_in_new",P437)+LEN("open_in_new")</f>
        <v>#VALUE!</v>
      </c>
      <c r="T437" s="4" t="e">
        <f>FIND("-",P437,S437)</f>
        <v>#VALUE!</v>
      </c>
      <c r="U437" s="4" t="e">
        <f>CLEAN(SUBSTITUTE(MID(P437,S437,T437-S437)," ",""))</f>
        <v>#VALUE!</v>
      </c>
      <c r="V437" s="4" t="e">
        <f>RIGHT(CLEAN(SUBSTITUTE(P437," ","")),10)</f>
        <v>#VALUE!</v>
      </c>
      <c r="W437" s="4" t="e">
        <f>FIND("Status",A437,K437)+LEN("Status")</f>
        <v>#VALUE!</v>
      </c>
      <c r="X437" s="4" t="e">
        <f>FIND("Application Data 
Documents &amp; Transactions",A437)</f>
        <v>#VALUE!</v>
      </c>
      <c r="Y437" s="4" t="e">
        <f>MID(A437,W437,(X437-11)-W437)</f>
        <v>#VALUE!</v>
      </c>
      <c r="Z437" s="4" t="e">
        <f t="shared" si="92"/>
        <v>#VALUE!</v>
      </c>
      <c r="AA437" s="4" t="e">
        <f>FIND("Earliest publication #",A437)+LEN("Earliest publication #
")</f>
        <v>#VALUE!</v>
      </c>
      <c r="AB437" s="4" t="e">
        <f>FIND("Earliest publication date",A437,AA437)</f>
        <v>#VALUE!</v>
      </c>
      <c r="AC437" s="4" t="e">
        <f>CLEAN(TRIM(MID(A437,AA437,AB437-AA437)))</f>
        <v>#VALUE!</v>
      </c>
      <c r="AD437" s="4" t="e">
        <f t="shared" si="93"/>
        <v>#VALUE!</v>
      </c>
      <c r="AE437" s="4" t="e">
        <f>FIND("Earliest publication date",A437,AA437)+LEN("Earliest publication date")</f>
        <v>#VALUE!</v>
      </c>
      <c r="AF437" s="4" t="e">
        <f>FIND("Assignee for publication",A437)</f>
        <v>#VALUE!</v>
      </c>
      <c r="AG437" s="4" t="e">
        <f>CLEAN(SUBSTITUTE(MID(A437,AE437,AF437-AE437)," ",""))</f>
        <v>#VALUE!</v>
      </c>
      <c r="AH437" s="4" t="e">
        <f>FIND("Entity status",A437)+LEN("Entity status")</f>
        <v>#VALUE!</v>
      </c>
      <c r="AI437" s="4" t="e">
        <f>FIND("Earliest publication #",A437,AH437)</f>
        <v>#VALUE!</v>
      </c>
      <c r="AJ437" s="4" t="e">
        <f>CLEAN(TRIM(MID(A437,AH437,AI437-AH437)))</f>
        <v>#VALUE!</v>
      </c>
      <c r="AK437" s="4" t="e">
        <f>FIND("Applicants",A437)+LEN("Applicants")</f>
        <v>#VALUE!</v>
      </c>
      <c r="AL437" s="4" t="e">
        <f>FIND("United States Patent and Trademark Office 
United States Patent and Trademark Office 
 Browse By Topic",A437,AK437)</f>
        <v>#VALUE!</v>
      </c>
      <c r="AM437" s="4" t="e">
        <f>TRIM(CLEAN(MID(A437,AK437,AL437-AK437)))</f>
        <v>#VALUE!</v>
      </c>
      <c r="AN437" s="4" t="e">
        <f>FIND("Assignee for publication",A437)+LEN("Assignee for publication")</f>
        <v>#VALUE!</v>
      </c>
      <c r="AO437" s="4" t="e">
        <f>FIND("Confirmation #",A437,AN437)</f>
        <v>#VALUE!</v>
      </c>
      <c r="AP437" s="4" t="e">
        <f>MID(A437,AN437,AO437-AN437)</f>
        <v>#VALUE!</v>
      </c>
      <c r="AQ437" s="4" t="e">
        <f>FIND("Inventors",A437)+LEN("Inventors")</f>
        <v>#VALUE!</v>
      </c>
      <c r="AR437" s="4" t="e">
        <f>FIND("Applicants",A437,AQ437)</f>
        <v>#VALUE!</v>
      </c>
      <c r="AS437" s="4" t="e">
        <f>FIND("Show all inventors",A437)</f>
        <v>#VALUE!</v>
      </c>
      <c r="AT437" s="4" t="str">
        <f>IFERROR(MID(A437,AS437,24),"")</f>
        <v/>
      </c>
      <c r="AU437" s="7" t="e">
        <f>CLEAN(TRIM(MID(A437,AQ437,AR437-AQ437)))</f>
        <v>#VALUE!</v>
      </c>
      <c r="BJ437" s="4">
        <f t="shared" si="96"/>
        <v>0</v>
      </c>
      <c r="BK437" s="4" t="str">
        <f t="shared" si="97"/>
        <v/>
      </c>
      <c r="BL437" s="4" t="e">
        <f t="shared" si="98"/>
        <v>#VALUE!</v>
      </c>
      <c r="BM437" s="4" t="e">
        <f t="shared" si="99"/>
        <v>#VALUE!</v>
      </c>
      <c r="BN437" s="7" t="e">
        <f t="shared" si="100"/>
        <v>#VALUE!</v>
      </c>
      <c r="BO437" s="4" t="e">
        <f t="shared" si="101"/>
        <v>#VALUE!</v>
      </c>
      <c r="BP437" s="4" t="e">
        <f t="shared" si="102"/>
        <v>#VALUE!</v>
      </c>
      <c r="BQ437" s="7" t="e">
        <f t="shared" si="103"/>
        <v>#VALUE!</v>
      </c>
    </row>
    <row r="438" spans="1:69" ht="15" customHeight="1" x14ac:dyDescent="0.3">
      <c r="A438" s="5"/>
      <c r="B438" s="5"/>
      <c r="C438" s="5"/>
      <c r="D438" s="5"/>
      <c r="F438" s="6" t="s">
        <v>17</v>
      </c>
      <c r="G438" s="4" t="e">
        <f t="shared" si="104"/>
        <v>#VALUE!</v>
      </c>
      <c r="H438" s="4" t="e">
        <f t="shared" si="105"/>
        <v>#VALUE!</v>
      </c>
      <c r="I438" s="4" t="str">
        <f t="shared" si="94"/>
        <v/>
      </c>
      <c r="J438" s="4" t="e">
        <f>CLEAN(SUBSTITUTE(MID(A438,G438,H438-G438)," ",""))</f>
        <v>#VALUE!</v>
      </c>
      <c r="K438" s="4" t="e">
        <f>FIND("Filing or 371 (c) date",A438)+LEN("Filing or 371 (c) date")</f>
        <v>#VALUE!</v>
      </c>
      <c r="L438" s="4" t="e">
        <f>FIND("Status",A438,K438)</f>
        <v>#VALUE!</v>
      </c>
      <c r="M438" s="4" t="e">
        <f>TRIM(CLEAN(MID(A438,K438,L438-K438)))</f>
        <v>#VALUE!</v>
      </c>
      <c r="N438" s="4" t="e">
        <f>FIND("Patent #",A438)+LEN("Patent #")</f>
        <v>#VALUE!</v>
      </c>
      <c r="O438" s="4" t="e">
        <f>FIND("Filing or 371 (c) date",A438)</f>
        <v>#VALUE!</v>
      </c>
      <c r="P438" s="4" t="e">
        <f>MID(A438,N438,O438-N438)</f>
        <v>#VALUE!</v>
      </c>
      <c r="Q438" s="4" t="e">
        <f t="shared" si="95"/>
        <v>#VALUE!</v>
      </c>
      <c r="R438" s="4" t="e">
        <f>CLEAN(SUBSTITUTE(MID(P438,1,FIND("open",P438)-1)," ",""))</f>
        <v>#VALUE!</v>
      </c>
      <c r="S438" s="4" t="e">
        <f>FIND("open_in_new",P438)+LEN("open_in_new")</f>
        <v>#VALUE!</v>
      </c>
      <c r="T438" s="4" t="e">
        <f>FIND("-",P438,S438)</f>
        <v>#VALUE!</v>
      </c>
      <c r="U438" s="4" t="e">
        <f>CLEAN(SUBSTITUTE(MID(P438,S438,T438-S438)," ",""))</f>
        <v>#VALUE!</v>
      </c>
      <c r="V438" s="4" t="e">
        <f>RIGHT(CLEAN(SUBSTITUTE(P438," ","")),10)</f>
        <v>#VALUE!</v>
      </c>
      <c r="W438" s="4" t="e">
        <f>FIND("Status",A438,K438)+LEN("Status")</f>
        <v>#VALUE!</v>
      </c>
      <c r="X438" s="4" t="e">
        <f>FIND("Application Data 
Documents &amp; Transactions",A438)</f>
        <v>#VALUE!</v>
      </c>
      <c r="Y438" s="4" t="e">
        <f>MID(A438,W438,(X438-11)-W438)</f>
        <v>#VALUE!</v>
      </c>
      <c r="Z438" s="4" t="e">
        <f t="shared" si="92"/>
        <v>#VALUE!</v>
      </c>
      <c r="AA438" s="4" t="e">
        <f>FIND("Earliest publication #",A438)+LEN("Earliest publication #
")</f>
        <v>#VALUE!</v>
      </c>
      <c r="AB438" s="4" t="e">
        <f>FIND("Earliest publication date",A438,AA438)</f>
        <v>#VALUE!</v>
      </c>
      <c r="AC438" s="4" t="e">
        <f>CLEAN(TRIM(MID(A438,AA438,AB438-AA438)))</f>
        <v>#VALUE!</v>
      </c>
      <c r="AD438" s="4" t="e">
        <f t="shared" si="93"/>
        <v>#VALUE!</v>
      </c>
      <c r="AE438" s="4" t="e">
        <f>FIND("Earliest publication date",A438,AA438)+LEN("Earliest publication date")</f>
        <v>#VALUE!</v>
      </c>
      <c r="AF438" s="4" t="e">
        <f>FIND("Assignee for publication",A438)</f>
        <v>#VALUE!</v>
      </c>
      <c r="AG438" s="4" t="e">
        <f>CLEAN(SUBSTITUTE(MID(A438,AE438,AF438-AE438)," ",""))</f>
        <v>#VALUE!</v>
      </c>
      <c r="AH438" s="4" t="e">
        <f>FIND("Entity status",A438)+LEN("Entity status")</f>
        <v>#VALUE!</v>
      </c>
      <c r="AI438" s="4" t="e">
        <f>FIND("Earliest publication #",A438,AH438)</f>
        <v>#VALUE!</v>
      </c>
      <c r="AJ438" s="4" t="e">
        <f>CLEAN(TRIM(MID(A438,AH438,AI438-AH438)))</f>
        <v>#VALUE!</v>
      </c>
      <c r="AK438" s="4" t="e">
        <f>FIND("Applicants",A438)+LEN("Applicants")</f>
        <v>#VALUE!</v>
      </c>
      <c r="AL438" s="4" t="e">
        <f>FIND("United States Patent and Trademark Office 
United States Patent and Trademark Office 
 Browse By Topic",A438,AK438)</f>
        <v>#VALUE!</v>
      </c>
      <c r="AM438" s="4" t="e">
        <f>TRIM(CLEAN(MID(A438,AK438,AL438-AK438)))</f>
        <v>#VALUE!</v>
      </c>
      <c r="AN438" s="4" t="e">
        <f>FIND("Assignee for publication",A438)+LEN("Assignee for publication")</f>
        <v>#VALUE!</v>
      </c>
      <c r="AO438" s="4" t="e">
        <f>FIND("Confirmation #",A438,AN438)</f>
        <v>#VALUE!</v>
      </c>
      <c r="AP438" s="4" t="e">
        <f>MID(A438,AN438,AO438-AN438)</f>
        <v>#VALUE!</v>
      </c>
      <c r="AQ438" s="4" t="e">
        <f>FIND("Inventors",A438)+LEN("Inventors")</f>
        <v>#VALUE!</v>
      </c>
      <c r="AR438" s="4" t="e">
        <f>FIND("Applicants",A438,AQ438)</f>
        <v>#VALUE!</v>
      </c>
      <c r="AS438" s="4" t="e">
        <f>FIND("Show all inventors",A438)</f>
        <v>#VALUE!</v>
      </c>
      <c r="AT438" s="4" t="str">
        <f>IFERROR(MID(A438,AS438,24),"")</f>
        <v/>
      </c>
      <c r="AU438" s="7" t="e">
        <f>CLEAN(TRIM(MID(A438,AQ438,AR438-AQ438)))</f>
        <v>#VALUE!</v>
      </c>
      <c r="BJ438" s="4">
        <f t="shared" si="96"/>
        <v>0</v>
      </c>
      <c r="BK438" s="4" t="str">
        <f t="shared" si="97"/>
        <v/>
      </c>
      <c r="BL438" s="4" t="e">
        <f t="shared" si="98"/>
        <v>#VALUE!</v>
      </c>
      <c r="BM438" s="4" t="e">
        <f t="shared" si="99"/>
        <v>#VALUE!</v>
      </c>
      <c r="BN438" s="7" t="e">
        <f t="shared" si="100"/>
        <v>#VALUE!</v>
      </c>
      <c r="BO438" s="4" t="e">
        <f t="shared" si="101"/>
        <v>#VALUE!</v>
      </c>
      <c r="BP438" s="4" t="e">
        <f t="shared" si="102"/>
        <v>#VALUE!</v>
      </c>
      <c r="BQ438" s="7" t="e">
        <f t="shared" si="103"/>
        <v>#VALUE!</v>
      </c>
    </row>
    <row r="439" spans="1:69" ht="15" customHeight="1" x14ac:dyDescent="0.3">
      <c r="A439" s="5"/>
      <c r="B439" s="5"/>
      <c r="C439" s="5"/>
      <c r="D439" s="5"/>
      <c r="F439" s="6" t="s">
        <v>17</v>
      </c>
      <c r="G439" s="4" t="e">
        <f t="shared" si="104"/>
        <v>#VALUE!</v>
      </c>
      <c r="H439" s="4" t="e">
        <f t="shared" si="105"/>
        <v>#VALUE!</v>
      </c>
      <c r="I439" s="4" t="str">
        <f t="shared" si="94"/>
        <v/>
      </c>
      <c r="J439" s="4" t="e">
        <f>CLEAN(SUBSTITUTE(MID(A439,G439,H439-G439)," ",""))</f>
        <v>#VALUE!</v>
      </c>
      <c r="K439" s="4" t="e">
        <f>FIND("Filing or 371 (c) date",A439)+LEN("Filing or 371 (c) date")</f>
        <v>#VALUE!</v>
      </c>
      <c r="L439" s="4" t="e">
        <f>FIND("Status",A439,K439)</f>
        <v>#VALUE!</v>
      </c>
      <c r="M439" s="4" t="e">
        <f>TRIM(CLEAN(MID(A439,K439,L439-K439)))</f>
        <v>#VALUE!</v>
      </c>
      <c r="N439" s="4" t="e">
        <f>FIND("Patent #",A439)+LEN("Patent #")</f>
        <v>#VALUE!</v>
      </c>
      <c r="O439" s="4" t="e">
        <f>FIND("Filing or 371 (c) date",A439)</f>
        <v>#VALUE!</v>
      </c>
      <c r="P439" s="4" t="e">
        <f>MID(A439,N439,O439-N439)</f>
        <v>#VALUE!</v>
      </c>
      <c r="Q439" s="4" t="e">
        <f t="shared" si="95"/>
        <v>#VALUE!</v>
      </c>
      <c r="R439" s="4" t="e">
        <f>CLEAN(SUBSTITUTE(MID(P439,1,FIND("open",P439)-1)," ",""))</f>
        <v>#VALUE!</v>
      </c>
      <c r="S439" s="4" t="e">
        <f>FIND("open_in_new",P439)+LEN("open_in_new")</f>
        <v>#VALUE!</v>
      </c>
      <c r="T439" s="4" t="e">
        <f>FIND("-",P439,S439)</f>
        <v>#VALUE!</v>
      </c>
      <c r="U439" s="4" t="e">
        <f>CLEAN(SUBSTITUTE(MID(P439,S439,T439-S439)," ",""))</f>
        <v>#VALUE!</v>
      </c>
      <c r="V439" s="4" t="e">
        <f>RIGHT(CLEAN(SUBSTITUTE(P439," ","")),10)</f>
        <v>#VALUE!</v>
      </c>
      <c r="W439" s="4" t="e">
        <f>FIND("Status",A439,K439)+LEN("Status")</f>
        <v>#VALUE!</v>
      </c>
      <c r="X439" s="4" t="e">
        <f>FIND("Application Data 
Documents &amp; Transactions",A439)</f>
        <v>#VALUE!</v>
      </c>
      <c r="Y439" s="4" t="e">
        <f>MID(A439,W439,(X439-11)-W439)</f>
        <v>#VALUE!</v>
      </c>
      <c r="Z439" s="4" t="e">
        <f t="shared" si="92"/>
        <v>#VALUE!</v>
      </c>
      <c r="AA439" s="4" t="e">
        <f>FIND("Earliest publication #",A439)+LEN("Earliest publication #
")</f>
        <v>#VALUE!</v>
      </c>
      <c r="AB439" s="4" t="e">
        <f>FIND("Earliest publication date",A439,AA439)</f>
        <v>#VALUE!</v>
      </c>
      <c r="AC439" s="4" t="e">
        <f>CLEAN(TRIM(MID(A439,AA439,AB439-AA439)))</f>
        <v>#VALUE!</v>
      </c>
      <c r="AD439" s="4" t="e">
        <f t="shared" si="93"/>
        <v>#VALUE!</v>
      </c>
      <c r="AE439" s="4" t="e">
        <f>FIND("Earliest publication date",A439,AA439)+LEN("Earliest publication date")</f>
        <v>#VALUE!</v>
      </c>
      <c r="AF439" s="4" t="e">
        <f>FIND("Assignee for publication",A439)</f>
        <v>#VALUE!</v>
      </c>
      <c r="AG439" s="4" t="e">
        <f>CLEAN(SUBSTITUTE(MID(A439,AE439,AF439-AE439)," ",""))</f>
        <v>#VALUE!</v>
      </c>
      <c r="AH439" s="4" t="e">
        <f>FIND("Entity status",A439)+LEN("Entity status")</f>
        <v>#VALUE!</v>
      </c>
      <c r="AI439" s="4" t="e">
        <f>FIND("Earliest publication #",A439,AH439)</f>
        <v>#VALUE!</v>
      </c>
      <c r="AJ439" s="4" t="e">
        <f>CLEAN(TRIM(MID(A439,AH439,AI439-AH439)))</f>
        <v>#VALUE!</v>
      </c>
      <c r="AK439" s="4" t="e">
        <f>FIND("Applicants",A439)+LEN("Applicants")</f>
        <v>#VALUE!</v>
      </c>
      <c r="AL439" s="4" t="e">
        <f>FIND("United States Patent and Trademark Office 
United States Patent and Trademark Office 
 Browse By Topic",A439,AK439)</f>
        <v>#VALUE!</v>
      </c>
      <c r="AM439" s="4" t="e">
        <f>TRIM(CLEAN(MID(A439,AK439,AL439-AK439)))</f>
        <v>#VALUE!</v>
      </c>
      <c r="AN439" s="4" t="e">
        <f>FIND("Assignee for publication",A439)+LEN("Assignee for publication")</f>
        <v>#VALUE!</v>
      </c>
      <c r="AO439" s="4" t="e">
        <f>FIND("Confirmation #",A439,AN439)</f>
        <v>#VALUE!</v>
      </c>
      <c r="AP439" s="4" t="e">
        <f>MID(A439,AN439,AO439-AN439)</f>
        <v>#VALUE!</v>
      </c>
      <c r="AQ439" s="4" t="e">
        <f>FIND("Inventors",A439)+LEN("Inventors")</f>
        <v>#VALUE!</v>
      </c>
      <c r="AR439" s="4" t="e">
        <f>FIND("Applicants",A439,AQ439)</f>
        <v>#VALUE!</v>
      </c>
      <c r="AS439" s="4" t="e">
        <f>FIND("Show all inventors",A439)</f>
        <v>#VALUE!</v>
      </c>
      <c r="AT439" s="4" t="str">
        <f>IFERROR(MID(A439,AS439,24),"")</f>
        <v/>
      </c>
      <c r="AU439" s="7" t="e">
        <f>CLEAN(TRIM(MID(A439,AQ439,AR439-AQ439)))</f>
        <v>#VALUE!</v>
      </c>
      <c r="BJ439" s="4">
        <f t="shared" si="96"/>
        <v>0</v>
      </c>
      <c r="BK439" s="4" t="str">
        <f t="shared" si="97"/>
        <v/>
      </c>
      <c r="BL439" s="4" t="e">
        <f t="shared" si="98"/>
        <v>#VALUE!</v>
      </c>
      <c r="BM439" s="4" t="e">
        <f t="shared" si="99"/>
        <v>#VALUE!</v>
      </c>
      <c r="BN439" s="7" t="e">
        <f t="shared" si="100"/>
        <v>#VALUE!</v>
      </c>
      <c r="BO439" s="4" t="e">
        <f t="shared" si="101"/>
        <v>#VALUE!</v>
      </c>
      <c r="BP439" s="4" t="e">
        <f t="shared" si="102"/>
        <v>#VALUE!</v>
      </c>
      <c r="BQ439" s="7" t="e">
        <f t="shared" si="103"/>
        <v>#VALUE!</v>
      </c>
    </row>
    <row r="440" spans="1:69" ht="15" customHeight="1" x14ac:dyDescent="0.3">
      <c r="A440" s="5"/>
      <c r="B440" s="5"/>
      <c r="C440" s="5"/>
      <c r="D440" s="5"/>
      <c r="F440" s="6" t="s">
        <v>17</v>
      </c>
      <c r="G440" s="4" t="e">
        <f t="shared" si="104"/>
        <v>#VALUE!</v>
      </c>
      <c r="H440" s="4" t="e">
        <f t="shared" si="105"/>
        <v>#VALUE!</v>
      </c>
      <c r="I440" s="4" t="str">
        <f t="shared" si="94"/>
        <v/>
      </c>
      <c r="J440" s="4" t="e">
        <f>CLEAN(SUBSTITUTE(MID(A440,G440,H440-G440)," ",""))</f>
        <v>#VALUE!</v>
      </c>
      <c r="K440" s="4" t="e">
        <f>FIND("Filing or 371 (c) date",A440)+LEN("Filing or 371 (c) date")</f>
        <v>#VALUE!</v>
      </c>
      <c r="L440" s="4" t="e">
        <f>FIND("Status",A440,K440)</f>
        <v>#VALUE!</v>
      </c>
      <c r="M440" s="4" t="e">
        <f>TRIM(CLEAN(MID(A440,K440,L440-K440)))</f>
        <v>#VALUE!</v>
      </c>
      <c r="N440" s="4" t="e">
        <f>FIND("Patent #",A440)+LEN("Patent #")</f>
        <v>#VALUE!</v>
      </c>
      <c r="O440" s="4" t="e">
        <f>FIND("Filing or 371 (c) date",A440)</f>
        <v>#VALUE!</v>
      </c>
      <c r="P440" s="4" t="e">
        <f>MID(A440,N440,O440-N440)</f>
        <v>#VALUE!</v>
      </c>
      <c r="Q440" s="4" t="e">
        <f t="shared" si="95"/>
        <v>#VALUE!</v>
      </c>
      <c r="R440" s="4" t="e">
        <f>CLEAN(SUBSTITUTE(MID(P440,1,FIND("open",P440)-1)," ",""))</f>
        <v>#VALUE!</v>
      </c>
      <c r="S440" s="4" t="e">
        <f>FIND("open_in_new",P440)+LEN("open_in_new")</f>
        <v>#VALUE!</v>
      </c>
      <c r="T440" s="4" t="e">
        <f>FIND("-",P440,S440)</f>
        <v>#VALUE!</v>
      </c>
      <c r="U440" s="4" t="e">
        <f>CLEAN(SUBSTITUTE(MID(P440,S440,T440-S440)," ",""))</f>
        <v>#VALUE!</v>
      </c>
      <c r="V440" s="4" t="e">
        <f>RIGHT(CLEAN(SUBSTITUTE(P440," ","")),10)</f>
        <v>#VALUE!</v>
      </c>
      <c r="W440" s="4" t="e">
        <f>FIND("Status",A440,K440)+LEN("Status")</f>
        <v>#VALUE!</v>
      </c>
      <c r="X440" s="4" t="e">
        <f>FIND("Application Data 
Documents &amp; Transactions",A440)</f>
        <v>#VALUE!</v>
      </c>
      <c r="Y440" s="4" t="e">
        <f>MID(A440,W440,(X440-11)-W440)</f>
        <v>#VALUE!</v>
      </c>
      <c r="Z440" s="4" t="e">
        <f t="shared" si="92"/>
        <v>#VALUE!</v>
      </c>
      <c r="AA440" s="4" t="e">
        <f>FIND("Earliest publication #",A440)+LEN("Earliest publication #
")</f>
        <v>#VALUE!</v>
      </c>
      <c r="AB440" s="4" t="e">
        <f>FIND("Earliest publication date",A440,AA440)</f>
        <v>#VALUE!</v>
      </c>
      <c r="AC440" s="4" t="e">
        <f>CLEAN(TRIM(MID(A440,AA440,AB440-AA440)))</f>
        <v>#VALUE!</v>
      </c>
      <c r="AD440" s="4" t="e">
        <f t="shared" si="93"/>
        <v>#VALUE!</v>
      </c>
      <c r="AE440" s="4" t="e">
        <f>FIND("Earliest publication date",A440,AA440)+LEN("Earliest publication date")</f>
        <v>#VALUE!</v>
      </c>
      <c r="AF440" s="4" t="e">
        <f>FIND("Assignee for publication",A440)</f>
        <v>#VALUE!</v>
      </c>
      <c r="AG440" s="4" t="e">
        <f>CLEAN(SUBSTITUTE(MID(A440,AE440,AF440-AE440)," ",""))</f>
        <v>#VALUE!</v>
      </c>
      <c r="AH440" s="4" t="e">
        <f>FIND("Entity status",A440)+LEN("Entity status")</f>
        <v>#VALUE!</v>
      </c>
      <c r="AI440" s="4" t="e">
        <f>FIND("Earliest publication #",A440,AH440)</f>
        <v>#VALUE!</v>
      </c>
      <c r="AJ440" s="4" t="e">
        <f>CLEAN(TRIM(MID(A440,AH440,AI440-AH440)))</f>
        <v>#VALUE!</v>
      </c>
      <c r="AK440" s="4" t="e">
        <f>FIND("Applicants",A440)+LEN("Applicants")</f>
        <v>#VALUE!</v>
      </c>
      <c r="AL440" s="4" t="e">
        <f>FIND("United States Patent and Trademark Office 
United States Patent and Trademark Office 
 Browse By Topic",A440,AK440)</f>
        <v>#VALUE!</v>
      </c>
      <c r="AM440" s="4" t="e">
        <f>TRIM(CLEAN(MID(A440,AK440,AL440-AK440)))</f>
        <v>#VALUE!</v>
      </c>
      <c r="AN440" s="4" t="e">
        <f>FIND("Assignee for publication",A440)+LEN("Assignee for publication")</f>
        <v>#VALUE!</v>
      </c>
      <c r="AO440" s="4" t="e">
        <f>FIND("Confirmation #",A440,AN440)</f>
        <v>#VALUE!</v>
      </c>
      <c r="AP440" s="4" t="e">
        <f>MID(A440,AN440,AO440-AN440)</f>
        <v>#VALUE!</v>
      </c>
      <c r="AQ440" s="4" t="e">
        <f>FIND("Inventors",A440)+LEN("Inventors")</f>
        <v>#VALUE!</v>
      </c>
      <c r="AR440" s="4" t="e">
        <f>FIND("Applicants",A440,AQ440)</f>
        <v>#VALUE!</v>
      </c>
      <c r="AS440" s="4" t="e">
        <f>FIND("Show all inventors",A440)</f>
        <v>#VALUE!</v>
      </c>
      <c r="AT440" s="4" t="str">
        <f>IFERROR(MID(A440,AS440,24),"")</f>
        <v/>
      </c>
      <c r="AU440" s="7" t="e">
        <f>CLEAN(TRIM(MID(A440,AQ440,AR440-AQ440)))</f>
        <v>#VALUE!</v>
      </c>
      <c r="BJ440" s="4">
        <f t="shared" si="96"/>
        <v>0</v>
      </c>
      <c r="BK440" s="4" t="str">
        <f t="shared" si="97"/>
        <v/>
      </c>
      <c r="BL440" s="4" t="e">
        <f t="shared" si="98"/>
        <v>#VALUE!</v>
      </c>
      <c r="BM440" s="4" t="e">
        <f t="shared" si="99"/>
        <v>#VALUE!</v>
      </c>
      <c r="BN440" s="7" t="e">
        <f t="shared" si="100"/>
        <v>#VALUE!</v>
      </c>
      <c r="BO440" s="4" t="e">
        <f t="shared" si="101"/>
        <v>#VALUE!</v>
      </c>
      <c r="BP440" s="4" t="e">
        <f t="shared" si="102"/>
        <v>#VALUE!</v>
      </c>
      <c r="BQ440" s="7" t="e">
        <f t="shared" si="103"/>
        <v>#VALUE!</v>
      </c>
    </row>
    <row r="441" spans="1:69" ht="15" customHeight="1" x14ac:dyDescent="0.3">
      <c r="A441" s="5"/>
      <c r="B441" s="5"/>
      <c r="C441" s="5"/>
      <c r="D441" s="5"/>
      <c r="F441" s="6" t="s">
        <v>17</v>
      </c>
      <c r="G441" s="4" t="e">
        <f t="shared" si="104"/>
        <v>#VALUE!</v>
      </c>
      <c r="H441" s="4" t="e">
        <f t="shared" si="105"/>
        <v>#VALUE!</v>
      </c>
      <c r="I441" s="4" t="str">
        <f t="shared" si="94"/>
        <v/>
      </c>
      <c r="J441" s="4" t="e">
        <f>CLEAN(SUBSTITUTE(MID(A441,G441,H441-G441)," ",""))</f>
        <v>#VALUE!</v>
      </c>
      <c r="K441" s="4" t="e">
        <f>FIND("Filing or 371 (c) date",A441)+LEN("Filing or 371 (c) date")</f>
        <v>#VALUE!</v>
      </c>
      <c r="L441" s="4" t="e">
        <f>FIND("Status",A441,K441)</f>
        <v>#VALUE!</v>
      </c>
      <c r="M441" s="4" t="e">
        <f>TRIM(CLEAN(MID(A441,K441,L441-K441)))</f>
        <v>#VALUE!</v>
      </c>
      <c r="N441" s="4" t="e">
        <f>FIND("Patent #",A441)+LEN("Patent #")</f>
        <v>#VALUE!</v>
      </c>
      <c r="O441" s="4" t="e">
        <f>FIND("Filing or 371 (c) date",A441)</f>
        <v>#VALUE!</v>
      </c>
      <c r="P441" s="4" t="e">
        <f>MID(A441,N441,O441-N441)</f>
        <v>#VALUE!</v>
      </c>
      <c r="Q441" s="4" t="e">
        <f t="shared" si="95"/>
        <v>#VALUE!</v>
      </c>
      <c r="R441" s="4" t="e">
        <f>CLEAN(SUBSTITUTE(MID(P441,1,FIND("open",P441)-1)," ",""))</f>
        <v>#VALUE!</v>
      </c>
      <c r="S441" s="4" t="e">
        <f>FIND("open_in_new",P441)+LEN("open_in_new")</f>
        <v>#VALUE!</v>
      </c>
      <c r="T441" s="4" t="e">
        <f>FIND("-",P441,S441)</f>
        <v>#VALUE!</v>
      </c>
      <c r="U441" s="4" t="e">
        <f>CLEAN(SUBSTITUTE(MID(P441,S441,T441-S441)," ",""))</f>
        <v>#VALUE!</v>
      </c>
      <c r="V441" s="4" t="e">
        <f>RIGHT(CLEAN(SUBSTITUTE(P441," ","")),10)</f>
        <v>#VALUE!</v>
      </c>
      <c r="W441" s="4" t="e">
        <f>FIND("Status",A441,K441)+LEN("Status")</f>
        <v>#VALUE!</v>
      </c>
      <c r="X441" s="4" t="e">
        <f>FIND("Application Data 
Documents &amp; Transactions",A441)</f>
        <v>#VALUE!</v>
      </c>
      <c r="Y441" s="4" t="e">
        <f>MID(A441,W441,(X441-11)-W441)</f>
        <v>#VALUE!</v>
      </c>
      <c r="Z441" s="4" t="e">
        <f t="shared" si="92"/>
        <v>#VALUE!</v>
      </c>
      <c r="AA441" s="4" t="e">
        <f>FIND("Earliest publication #",A441)+LEN("Earliest publication #
")</f>
        <v>#VALUE!</v>
      </c>
      <c r="AB441" s="4" t="e">
        <f>FIND("Earliest publication date",A441,AA441)</f>
        <v>#VALUE!</v>
      </c>
      <c r="AC441" s="4" t="e">
        <f>CLEAN(TRIM(MID(A441,AA441,AB441-AA441)))</f>
        <v>#VALUE!</v>
      </c>
      <c r="AD441" s="4" t="e">
        <f t="shared" si="93"/>
        <v>#VALUE!</v>
      </c>
      <c r="AE441" s="4" t="e">
        <f>FIND("Earliest publication date",A441,AA441)+LEN("Earliest publication date")</f>
        <v>#VALUE!</v>
      </c>
      <c r="AF441" s="4" t="e">
        <f>FIND("Assignee for publication",A441)</f>
        <v>#VALUE!</v>
      </c>
      <c r="AG441" s="4" t="e">
        <f>CLEAN(SUBSTITUTE(MID(A441,AE441,AF441-AE441)," ",""))</f>
        <v>#VALUE!</v>
      </c>
      <c r="AH441" s="4" t="e">
        <f>FIND("Entity status",A441)+LEN("Entity status")</f>
        <v>#VALUE!</v>
      </c>
      <c r="AI441" s="4" t="e">
        <f>FIND("Earliest publication #",A441,AH441)</f>
        <v>#VALUE!</v>
      </c>
      <c r="AJ441" s="4" t="e">
        <f>CLEAN(TRIM(MID(A441,AH441,AI441-AH441)))</f>
        <v>#VALUE!</v>
      </c>
      <c r="AK441" s="4" t="e">
        <f>FIND("Applicants",A441)+LEN("Applicants")</f>
        <v>#VALUE!</v>
      </c>
      <c r="AL441" s="4" t="e">
        <f>FIND("United States Patent and Trademark Office 
United States Patent and Trademark Office 
 Browse By Topic",A441,AK441)</f>
        <v>#VALUE!</v>
      </c>
      <c r="AM441" s="4" t="e">
        <f>TRIM(CLEAN(MID(A441,AK441,AL441-AK441)))</f>
        <v>#VALUE!</v>
      </c>
      <c r="AN441" s="4" t="e">
        <f>FIND("Assignee for publication",A441)+LEN("Assignee for publication")</f>
        <v>#VALUE!</v>
      </c>
      <c r="AO441" s="4" t="e">
        <f>FIND("Confirmation #",A441,AN441)</f>
        <v>#VALUE!</v>
      </c>
      <c r="AP441" s="4" t="e">
        <f>MID(A441,AN441,AO441-AN441)</f>
        <v>#VALUE!</v>
      </c>
      <c r="AQ441" s="4" t="e">
        <f>FIND("Inventors",A441)+LEN("Inventors")</f>
        <v>#VALUE!</v>
      </c>
      <c r="AR441" s="4" t="e">
        <f>FIND("Applicants",A441,AQ441)</f>
        <v>#VALUE!</v>
      </c>
      <c r="AS441" s="4" t="e">
        <f>FIND("Show all inventors",A441)</f>
        <v>#VALUE!</v>
      </c>
      <c r="AT441" s="4" t="str">
        <f>IFERROR(MID(A441,AS441,24),"")</f>
        <v/>
      </c>
      <c r="AU441" s="7" t="e">
        <f>CLEAN(TRIM(MID(A441,AQ441,AR441-AQ441)))</f>
        <v>#VALUE!</v>
      </c>
      <c r="BJ441" s="4">
        <f t="shared" si="96"/>
        <v>0</v>
      </c>
      <c r="BK441" s="4" t="str">
        <f t="shared" si="97"/>
        <v/>
      </c>
      <c r="BL441" s="4" t="e">
        <f t="shared" si="98"/>
        <v>#VALUE!</v>
      </c>
      <c r="BM441" s="4" t="e">
        <f t="shared" si="99"/>
        <v>#VALUE!</v>
      </c>
      <c r="BN441" s="7" t="e">
        <f t="shared" si="100"/>
        <v>#VALUE!</v>
      </c>
      <c r="BO441" s="4" t="e">
        <f t="shared" si="101"/>
        <v>#VALUE!</v>
      </c>
      <c r="BP441" s="4" t="e">
        <f t="shared" si="102"/>
        <v>#VALUE!</v>
      </c>
      <c r="BQ441" s="7" t="e">
        <f t="shared" si="103"/>
        <v>#VALUE!</v>
      </c>
    </row>
    <row r="442" spans="1:69" ht="15" customHeight="1" x14ac:dyDescent="0.3">
      <c r="A442" s="5"/>
      <c r="B442" s="5"/>
      <c r="C442" s="5"/>
      <c r="D442" s="5"/>
      <c r="F442" s="6" t="s">
        <v>17</v>
      </c>
      <c r="G442" s="4" t="e">
        <f t="shared" si="104"/>
        <v>#VALUE!</v>
      </c>
      <c r="H442" s="4" t="e">
        <f t="shared" si="105"/>
        <v>#VALUE!</v>
      </c>
      <c r="I442" s="4" t="str">
        <f t="shared" si="94"/>
        <v/>
      </c>
      <c r="J442" s="4" t="e">
        <f>CLEAN(SUBSTITUTE(MID(A442,G442,H442-G442)," ",""))</f>
        <v>#VALUE!</v>
      </c>
      <c r="K442" s="4" t="e">
        <f>FIND("Filing or 371 (c) date",A442)+LEN("Filing or 371 (c) date")</f>
        <v>#VALUE!</v>
      </c>
      <c r="L442" s="4" t="e">
        <f>FIND("Status",A442,K442)</f>
        <v>#VALUE!</v>
      </c>
      <c r="M442" s="4" t="e">
        <f>TRIM(CLEAN(MID(A442,K442,L442-K442)))</f>
        <v>#VALUE!</v>
      </c>
      <c r="N442" s="4" t="e">
        <f>FIND("Patent #",A442)+LEN("Patent #")</f>
        <v>#VALUE!</v>
      </c>
      <c r="O442" s="4" t="e">
        <f>FIND("Filing or 371 (c) date",A442)</f>
        <v>#VALUE!</v>
      </c>
      <c r="P442" s="4" t="e">
        <f>MID(A442,N442,O442-N442)</f>
        <v>#VALUE!</v>
      </c>
      <c r="Q442" s="4" t="e">
        <f t="shared" si="95"/>
        <v>#VALUE!</v>
      </c>
      <c r="R442" s="4" t="e">
        <f>CLEAN(SUBSTITUTE(MID(P442,1,FIND("open",P442)-1)," ",""))</f>
        <v>#VALUE!</v>
      </c>
      <c r="S442" s="4" t="e">
        <f>FIND("open_in_new",P442)+LEN("open_in_new")</f>
        <v>#VALUE!</v>
      </c>
      <c r="T442" s="4" t="e">
        <f>FIND("-",P442,S442)</f>
        <v>#VALUE!</v>
      </c>
      <c r="U442" s="4" t="e">
        <f>CLEAN(SUBSTITUTE(MID(P442,S442,T442-S442)," ",""))</f>
        <v>#VALUE!</v>
      </c>
      <c r="V442" s="4" t="e">
        <f>RIGHT(CLEAN(SUBSTITUTE(P442," ","")),10)</f>
        <v>#VALUE!</v>
      </c>
      <c r="W442" s="4" t="e">
        <f>FIND("Status",A442,K442)+LEN("Status")</f>
        <v>#VALUE!</v>
      </c>
      <c r="X442" s="4" t="e">
        <f>FIND("Application Data 
Documents &amp; Transactions",A442)</f>
        <v>#VALUE!</v>
      </c>
      <c r="Y442" s="4" t="e">
        <f>MID(A442,W442,(X442-11)-W442)</f>
        <v>#VALUE!</v>
      </c>
      <c r="Z442" s="4" t="e">
        <f t="shared" si="92"/>
        <v>#VALUE!</v>
      </c>
      <c r="AA442" s="4" t="e">
        <f>FIND("Earliest publication #",A442)+LEN("Earliest publication #
")</f>
        <v>#VALUE!</v>
      </c>
      <c r="AB442" s="4" t="e">
        <f>FIND("Earliest publication date",A442,AA442)</f>
        <v>#VALUE!</v>
      </c>
      <c r="AC442" s="4" t="e">
        <f>CLEAN(TRIM(MID(A442,AA442,AB442-AA442)))</f>
        <v>#VALUE!</v>
      </c>
      <c r="AD442" s="4" t="e">
        <f t="shared" si="93"/>
        <v>#VALUE!</v>
      </c>
      <c r="AE442" s="4" t="e">
        <f>FIND("Earliest publication date",A442,AA442)+LEN("Earliest publication date")</f>
        <v>#VALUE!</v>
      </c>
      <c r="AF442" s="4" t="e">
        <f>FIND("Assignee for publication",A442)</f>
        <v>#VALUE!</v>
      </c>
      <c r="AG442" s="4" t="e">
        <f>CLEAN(SUBSTITUTE(MID(A442,AE442,AF442-AE442)," ",""))</f>
        <v>#VALUE!</v>
      </c>
      <c r="AH442" s="4" t="e">
        <f>FIND("Entity status",A442)+LEN("Entity status")</f>
        <v>#VALUE!</v>
      </c>
      <c r="AI442" s="4" t="e">
        <f>FIND("Earliest publication #",A442,AH442)</f>
        <v>#VALUE!</v>
      </c>
      <c r="AJ442" s="4" t="e">
        <f>CLEAN(TRIM(MID(A442,AH442,AI442-AH442)))</f>
        <v>#VALUE!</v>
      </c>
      <c r="AK442" s="4" t="e">
        <f>FIND("Applicants",A442)+LEN("Applicants")</f>
        <v>#VALUE!</v>
      </c>
      <c r="AL442" s="4" t="e">
        <f>FIND("United States Patent and Trademark Office 
United States Patent and Trademark Office 
 Browse By Topic",A442,AK442)</f>
        <v>#VALUE!</v>
      </c>
      <c r="AM442" s="4" t="e">
        <f>TRIM(CLEAN(MID(A442,AK442,AL442-AK442)))</f>
        <v>#VALUE!</v>
      </c>
      <c r="AN442" s="4" t="e">
        <f>FIND("Assignee for publication",A442)+LEN("Assignee for publication")</f>
        <v>#VALUE!</v>
      </c>
      <c r="AO442" s="4" t="e">
        <f>FIND("Confirmation #",A442,AN442)</f>
        <v>#VALUE!</v>
      </c>
      <c r="AP442" s="4" t="e">
        <f>MID(A442,AN442,AO442-AN442)</f>
        <v>#VALUE!</v>
      </c>
      <c r="AQ442" s="4" t="e">
        <f>FIND("Inventors",A442)+LEN("Inventors")</f>
        <v>#VALUE!</v>
      </c>
      <c r="AR442" s="4" t="e">
        <f>FIND("Applicants",A442,AQ442)</f>
        <v>#VALUE!</v>
      </c>
      <c r="AS442" s="4" t="e">
        <f>FIND("Show all inventors",A442)</f>
        <v>#VALUE!</v>
      </c>
      <c r="AT442" s="4" t="str">
        <f>IFERROR(MID(A442,AS442,24),"")</f>
        <v/>
      </c>
      <c r="AU442" s="7" t="e">
        <f>CLEAN(TRIM(MID(A442,AQ442,AR442-AQ442)))</f>
        <v>#VALUE!</v>
      </c>
      <c r="BJ442" s="4">
        <f t="shared" si="96"/>
        <v>0</v>
      </c>
      <c r="BK442" s="4" t="str">
        <f t="shared" si="97"/>
        <v/>
      </c>
      <c r="BL442" s="4" t="e">
        <f t="shared" si="98"/>
        <v>#VALUE!</v>
      </c>
      <c r="BM442" s="4" t="e">
        <f t="shared" si="99"/>
        <v>#VALUE!</v>
      </c>
      <c r="BN442" s="7" t="e">
        <f t="shared" si="100"/>
        <v>#VALUE!</v>
      </c>
      <c r="BO442" s="4" t="e">
        <f t="shared" si="101"/>
        <v>#VALUE!</v>
      </c>
      <c r="BP442" s="4" t="e">
        <f t="shared" si="102"/>
        <v>#VALUE!</v>
      </c>
      <c r="BQ442" s="7" t="e">
        <f t="shared" si="103"/>
        <v>#VALUE!</v>
      </c>
    </row>
    <row r="443" spans="1:69" ht="15" customHeight="1" x14ac:dyDescent="0.3">
      <c r="A443" s="5"/>
      <c r="B443" s="5"/>
      <c r="C443" s="5"/>
      <c r="D443" s="5"/>
      <c r="F443" s="6" t="s">
        <v>17</v>
      </c>
      <c r="G443" s="4" t="e">
        <f t="shared" si="104"/>
        <v>#VALUE!</v>
      </c>
      <c r="H443" s="4" t="e">
        <f t="shared" si="105"/>
        <v>#VALUE!</v>
      </c>
      <c r="I443" s="4" t="str">
        <f t="shared" si="94"/>
        <v/>
      </c>
      <c r="J443" s="4" t="e">
        <f>CLEAN(SUBSTITUTE(MID(A443,G443,H443-G443)," ",""))</f>
        <v>#VALUE!</v>
      </c>
      <c r="K443" s="4" t="e">
        <f>FIND("Filing or 371 (c) date",A443)+LEN("Filing or 371 (c) date")</f>
        <v>#VALUE!</v>
      </c>
      <c r="L443" s="4" t="e">
        <f>FIND("Status",A443,K443)</f>
        <v>#VALUE!</v>
      </c>
      <c r="M443" s="4" t="e">
        <f>TRIM(CLEAN(MID(A443,K443,L443-K443)))</f>
        <v>#VALUE!</v>
      </c>
      <c r="N443" s="4" t="e">
        <f>FIND("Patent #",A443)+LEN("Patent #")</f>
        <v>#VALUE!</v>
      </c>
      <c r="O443" s="4" t="e">
        <f>FIND("Filing or 371 (c) date",A443)</f>
        <v>#VALUE!</v>
      </c>
      <c r="P443" s="4" t="e">
        <f>MID(A443,N443,O443-N443)</f>
        <v>#VALUE!</v>
      </c>
      <c r="Q443" s="4" t="e">
        <f t="shared" si="95"/>
        <v>#VALUE!</v>
      </c>
      <c r="R443" s="4" t="e">
        <f>CLEAN(SUBSTITUTE(MID(P443,1,FIND("open",P443)-1)," ",""))</f>
        <v>#VALUE!</v>
      </c>
      <c r="S443" s="4" t="e">
        <f>FIND("open_in_new",P443)+LEN("open_in_new")</f>
        <v>#VALUE!</v>
      </c>
      <c r="T443" s="4" t="e">
        <f>FIND("-",P443,S443)</f>
        <v>#VALUE!</v>
      </c>
      <c r="U443" s="4" t="e">
        <f>CLEAN(SUBSTITUTE(MID(P443,S443,T443-S443)," ",""))</f>
        <v>#VALUE!</v>
      </c>
      <c r="V443" s="4" t="e">
        <f>RIGHT(CLEAN(SUBSTITUTE(P443," ","")),10)</f>
        <v>#VALUE!</v>
      </c>
      <c r="W443" s="4" t="e">
        <f>FIND("Status",A443,K443)+LEN("Status")</f>
        <v>#VALUE!</v>
      </c>
      <c r="X443" s="4" t="e">
        <f>FIND("Application Data 
Documents &amp; Transactions",A443)</f>
        <v>#VALUE!</v>
      </c>
      <c r="Y443" s="4" t="e">
        <f>MID(A443,W443,(X443-11)-W443)</f>
        <v>#VALUE!</v>
      </c>
      <c r="Z443" s="4" t="e">
        <f t="shared" si="92"/>
        <v>#VALUE!</v>
      </c>
      <c r="AA443" s="4" t="e">
        <f>FIND("Earliest publication #",A443)+LEN("Earliest publication #
")</f>
        <v>#VALUE!</v>
      </c>
      <c r="AB443" s="4" t="e">
        <f>FIND("Earliest publication date",A443,AA443)</f>
        <v>#VALUE!</v>
      </c>
      <c r="AC443" s="4" t="e">
        <f>CLEAN(TRIM(MID(A443,AA443,AB443-AA443)))</f>
        <v>#VALUE!</v>
      </c>
      <c r="AD443" s="4" t="e">
        <f t="shared" si="93"/>
        <v>#VALUE!</v>
      </c>
      <c r="AE443" s="4" t="e">
        <f>FIND("Earliest publication date",A443,AA443)+LEN("Earliest publication date")</f>
        <v>#VALUE!</v>
      </c>
      <c r="AF443" s="4" t="e">
        <f>FIND("Assignee for publication",A443)</f>
        <v>#VALUE!</v>
      </c>
      <c r="AG443" s="4" t="e">
        <f>CLEAN(SUBSTITUTE(MID(A443,AE443,AF443-AE443)," ",""))</f>
        <v>#VALUE!</v>
      </c>
      <c r="AH443" s="4" t="e">
        <f>FIND("Entity status",A443)+LEN("Entity status")</f>
        <v>#VALUE!</v>
      </c>
      <c r="AI443" s="4" t="e">
        <f>FIND("Earliest publication #",A443,AH443)</f>
        <v>#VALUE!</v>
      </c>
      <c r="AJ443" s="4" t="e">
        <f>CLEAN(TRIM(MID(A443,AH443,AI443-AH443)))</f>
        <v>#VALUE!</v>
      </c>
      <c r="AK443" s="4" t="e">
        <f>FIND("Applicants",A443)+LEN("Applicants")</f>
        <v>#VALUE!</v>
      </c>
      <c r="AL443" s="4" t="e">
        <f>FIND("United States Patent and Trademark Office 
United States Patent and Trademark Office 
 Browse By Topic",A443,AK443)</f>
        <v>#VALUE!</v>
      </c>
      <c r="AM443" s="4" t="e">
        <f>TRIM(CLEAN(MID(A443,AK443,AL443-AK443)))</f>
        <v>#VALUE!</v>
      </c>
      <c r="AN443" s="4" t="e">
        <f>FIND("Assignee for publication",A443)+LEN("Assignee for publication")</f>
        <v>#VALUE!</v>
      </c>
      <c r="AO443" s="4" t="e">
        <f>FIND("Confirmation #",A443,AN443)</f>
        <v>#VALUE!</v>
      </c>
      <c r="AP443" s="4" t="e">
        <f>MID(A443,AN443,AO443-AN443)</f>
        <v>#VALUE!</v>
      </c>
      <c r="AQ443" s="4" t="e">
        <f>FIND("Inventors",A443)+LEN("Inventors")</f>
        <v>#VALUE!</v>
      </c>
      <c r="AR443" s="4" t="e">
        <f>FIND("Applicants",A443,AQ443)</f>
        <v>#VALUE!</v>
      </c>
      <c r="AS443" s="4" t="e">
        <f>FIND("Show all inventors",A443)</f>
        <v>#VALUE!</v>
      </c>
      <c r="AT443" s="4" t="str">
        <f>IFERROR(MID(A443,AS443,24),"")</f>
        <v/>
      </c>
      <c r="AU443" s="7" t="e">
        <f>CLEAN(TRIM(MID(A443,AQ443,AR443-AQ443)))</f>
        <v>#VALUE!</v>
      </c>
      <c r="BJ443" s="4">
        <f t="shared" si="96"/>
        <v>0</v>
      </c>
      <c r="BK443" s="4" t="str">
        <f t="shared" si="97"/>
        <v/>
      </c>
      <c r="BL443" s="4" t="e">
        <f t="shared" si="98"/>
        <v>#VALUE!</v>
      </c>
      <c r="BM443" s="4" t="e">
        <f t="shared" si="99"/>
        <v>#VALUE!</v>
      </c>
      <c r="BN443" s="7" t="e">
        <f t="shared" si="100"/>
        <v>#VALUE!</v>
      </c>
      <c r="BO443" s="4" t="e">
        <f t="shared" si="101"/>
        <v>#VALUE!</v>
      </c>
      <c r="BP443" s="4" t="e">
        <f t="shared" si="102"/>
        <v>#VALUE!</v>
      </c>
      <c r="BQ443" s="7" t="e">
        <f t="shared" si="103"/>
        <v>#VALUE!</v>
      </c>
    </row>
    <row r="444" spans="1:69" ht="15" customHeight="1" x14ac:dyDescent="0.3">
      <c r="A444" s="5"/>
      <c r="B444" s="5"/>
      <c r="C444" s="5"/>
      <c r="D444" s="5"/>
      <c r="F444" s="6" t="s">
        <v>17</v>
      </c>
      <c r="G444" s="4" t="e">
        <f t="shared" si="104"/>
        <v>#VALUE!</v>
      </c>
      <c r="H444" s="4" t="e">
        <f t="shared" si="105"/>
        <v>#VALUE!</v>
      </c>
      <c r="I444" s="4" t="str">
        <f t="shared" si="94"/>
        <v/>
      </c>
      <c r="J444" s="4" t="e">
        <f>CLEAN(SUBSTITUTE(MID(A444,G444,H444-G444)," ",""))</f>
        <v>#VALUE!</v>
      </c>
      <c r="K444" s="4" t="e">
        <f>FIND("Filing or 371 (c) date",A444)+LEN("Filing or 371 (c) date")</f>
        <v>#VALUE!</v>
      </c>
      <c r="L444" s="4" t="e">
        <f>FIND("Status",A444,K444)</f>
        <v>#VALUE!</v>
      </c>
      <c r="M444" s="4" t="e">
        <f>TRIM(CLEAN(MID(A444,K444,L444-K444)))</f>
        <v>#VALUE!</v>
      </c>
      <c r="N444" s="4" t="e">
        <f>FIND("Patent #",A444)+LEN("Patent #")</f>
        <v>#VALUE!</v>
      </c>
      <c r="O444" s="4" t="e">
        <f>FIND("Filing or 371 (c) date",A444)</f>
        <v>#VALUE!</v>
      </c>
      <c r="P444" s="4" t="e">
        <f>MID(A444,N444,O444-N444)</f>
        <v>#VALUE!</v>
      </c>
      <c r="Q444" s="4" t="e">
        <f t="shared" si="95"/>
        <v>#VALUE!</v>
      </c>
      <c r="R444" s="4" t="e">
        <f>CLEAN(SUBSTITUTE(MID(P444,1,FIND("open",P444)-1)," ",""))</f>
        <v>#VALUE!</v>
      </c>
      <c r="S444" s="4" t="e">
        <f>FIND("open_in_new",P444)+LEN("open_in_new")</f>
        <v>#VALUE!</v>
      </c>
      <c r="T444" s="4" t="e">
        <f>FIND("-",P444,S444)</f>
        <v>#VALUE!</v>
      </c>
      <c r="U444" s="4" t="e">
        <f>CLEAN(SUBSTITUTE(MID(P444,S444,T444-S444)," ",""))</f>
        <v>#VALUE!</v>
      </c>
      <c r="V444" s="4" t="e">
        <f>RIGHT(CLEAN(SUBSTITUTE(P444," ","")),10)</f>
        <v>#VALUE!</v>
      </c>
      <c r="W444" s="4" t="e">
        <f>FIND("Status",A444,K444)+LEN("Status")</f>
        <v>#VALUE!</v>
      </c>
      <c r="X444" s="4" t="e">
        <f>FIND("Application Data 
Documents &amp; Transactions",A444)</f>
        <v>#VALUE!</v>
      </c>
      <c r="Y444" s="4" t="e">
        <f>MID(A444,W444,(X444-11)-W444)</f>
        <v>#VALUE!</v>
      </c>
      <c r="Z444" s="4" t="e">
        <f t="shared" si="92"/>
        <v>#VALUE!</v>
      </c>
      <c r="AA444" s="4" t="e">
        <f>FIND("Earliest publication #",A444)+LEN("Earliest publication #
")</f>
        <v>#VALUE!</v>
      </c>
      <c r="AB444" s="4" t="e">
        <f>FIND("Earliest publication date",A444,AA444)</f>
        <v>#VALUE!</v>
      </c>
      <c r="AC444" s="4" t="e">
        <f>CLEAN(TRIM(MID(A444,AA444,AB444-AA444)))</f>
        <v>#VALUE!</v>
      </c>
      <c r="AD444" s="4" t="e">
        <f t="shared" si="93"/>
        <v>#VALUE!</v>
      </c>
      <c r="AE444" s="4" t="e">
        <f>FIND("Earliest publication date",A444,AA444)+LEN("Earliest publication date")</f>
        <v>#VALUE!</v>
      </c>
      <c r="AF444" s="4" t="e">
        <f>FIND("Assignee for publication",A444)</f>
        <v>#VALUE!</v>
      </c>
      <c r="AG444" s="4" t="e">
        <f>CLEAN(SUBSTITUTE(MID(A444,AE444,AF444-AE444)," ",""))</f>
        <v>#VALUE!</v>
      </c>
      <c r="AH444" s="4" t="e">
        <f>FIND("Entity status",A444)+LEN("Entity status")</f>
        <v>#VALUE!</v>
      </c>
      <c r="AI444" s="4" t="e">
        <f>FIND("Earliest publication #",A444,AH444)</f>
        <v>#VALUE!</v>
      </c>
      <c r="AJ444" s="4" t="e">
        <f>CLEAN(TRIM(MID(A444,AH444,AI444-AH444)))</f>
        <v>#VALUE!</v>
      </c>
      <c r="AK444" s="4" t="e">
        <f>FIND("Applicants",A444)+LEN("Applicants")</f>
        <v>#VALUE!</v>
      </c>
      <c r="AL444" s="4" t="e">
        <f>FIND("United States Patent and Trademark Office 
United States Patent and Trademark Office 
 Browse By Topic",A444,AK444)</f>
        <v>#VALUE!</v>
      </c>
      <c r="AM444" s="4" t="e">
        <f>TRIM(CLEAN(MID(A444,AK444,AL444-AK444)))</f>
        <v>#VALUE!</v>
      </c>
      <c r="AN444" s="4" t="e">
        <f>FIND("Assignee for publication",A444)+LEN("Assignee for publication")</f>
        <v>#VALUE!</v>
      </c>
      <c r="AO444" s="4" t="e">
        <f>FIND("Confirmation #",A444,AN444)</f>
        <v>#VALUE!</v>
      </c>
      <c r="AP444" s="4" t="e">
        <f>MID(A444,AN444,AO444-AN444)</f>
        <v>#VALUE!</v>
      </c>
      <c r="AQ444" s="4" t="e">
        <f>FIND("Inventors",A444)+LEN("Inventors")</f>
        <v>#VALUE!</v>
      </c>
      <c r="AR444" s="4" t="e">
        <f>FIND("Applicants",A444,AQ444)</f>
        <v>#VALUE!</v>
      </c>
      <c r="AS444" s="4" t="e">
        <f>FIND("Show all inventors",A444)</f>
        <v>#VALUE!</v>
      </c>
      <c r="AT444" s="4" t="str">
        <f>IFERROR(MID(A444,AS444,24),"")</f>
        <v/>
      </c>
      <c r="AU444" s="7" t="e">
        <f>CLEAN(TRIM(MID(A444,AQ444,AR444-AQ444)))</f>
        <v>#VALUE!</v>
      </c>
      <c r="BJ444" s="4">
        <f t="shared" si="96"/>
        <v>0</v>
      </c>
      <c r="BK444" s="4" t="str">
        <f t="shared" si="97"/>
        <v/>
      </c>
      <c r="BL444" s="4" t="e">
        <f t="shared" si="98"/>
        <v>#VALUE!</v>
      </c>
      <c r="BM444" s="4" t="e">
        <f t="shared" si="99"/>
        <v>#VALUE!</v>
      </c>
      <c r="BN444" s="7" t="e">
        <f t="shared" si="100"/>
        <v>#VALUE!</v>
      </c>
      <c r="BO444" s="4" t="e">
        <f t="shared" si="101"/>
        <v>#VALUE!</v>
      </c>
      <c r="BP444" s="4" t="e">
        <f t="shared" si="102"/>
        <v>#VALUE!</v>
      </c>
      <c r="BQ444" s="7" t="e">
        <f t="shared" si="103"/>
        <v>#VALUE!</v>
      </c>
    </row>
    <row r="445" spans="1:69" ht="15" customHeight="1" x14ac:dyDescent="0.3">
      <c r="A445" s="5"/>
      <c r="B445" s="5"/>
      <c r="C445" s="5"/>
      <c r="D445" s="5"/>
      <c r="F445" s="6" t="s">
        <v>17</v>
      </c>
      <c r="G445" s="4" t="e">
        <f t="shared" si="104"/>
        <v>#VALUE!</v>
      </c>
      <c r="H445" s="4" t="e">
        <f t="shared" si="105"/>
        <v>#VALUE!</v>
      </c>
      <c r="I445" s="4" t="str">
        <f t="shared" si="94"/>
        <v/>
      </c>
      <c r="J445" s="4" t="e">
        <f>CLEAN(SUBSTITUTE(MID(A445,G445,H445-G445)," ",""))</f>
        <v>#VALUE!</v>
      </c>
      <c r="K445" s="4" t="e">
        <f>FIND("Filing or 371 (c) date",A445)+LEN("Filing or 371 (c) date")</f>
        <v>#VALUE!</v>
      </c>
      <c r="L445" s="4" t="e">
        <f>FIND("Status",A445,K445)</f>
        <v>#VALUE!</v>
      </c>
      <c r="M445" s="4" t="e">
        <f>TRIM(CLEAN(MID(A445,K445,L445-K445)))</f>
        <v>#VALUE!</v>
      </c>
      <c r="N445" s="4" t="e">
        <f>FIND("Patent #",A445)+LEN("Patent #")</f>
        <v>#VALUE!</v>
      </c>
      <c r="O445" s="4" t="e">
        <f>FIND("Filing or 371 (c) date",A445)</f>
        <v>#VALUE!</v>
      </c>
      <c r="P445" s="4" t="e">
        <f>MID(A445,N445,O445-N445)</f>
        <v>#VALUE!</v>
      </c>
      <c r="Q445" s="4" t="e">
        <f t="shared" si="95"/>
        <v>#VALUE!</v>
      </c>
      <c r="R445" s="4" t="e">
        <f>CLEAN(SUBSTITUTE(MID(P445,1,FIND("open",P445)-1)," ",""))</f>
        <v>#VALUE!</v>
      </c>
      <c r="S445" s="4" t="e">
        <f>FIND("open_in_new",P445)+LEN("open_in_new")</f>
        <v>#VALUE!</v>
      </c>
      <c r="T445" s="4" t="e">
        <f>FIND("-",P445,S445)</f>
        <v>#VALUE!</v>
      </c>
      <c r="U445" s="4" t="e">
        <f>CLEAN(SUBSTITUTE(MID(P445,S445,T445-S445)," ",""))</f>
        <v>#VALUE!</v>
      </c>
      <c r="V445" s="4" t="e">
        <f>RIGHT(CLEAN(SUBSTITUTE(P445," ","")),10)</f>
        <v>#VALUE!</v>
      </c>
      <c r="W445" s="4" t="e">
        <f>FIND("Status",A445,K445)+LEN("Status")</f>
        <v>#VALUE!</v>
      </c>
      <c r="X445" s="4" t="e">
        <f>FIND("Application Data 
Documents &amp; Transactions",A445)</f>
        <v>#VALUE!</v>
      </c>
      <c r="Y445" s="4" t="e">
        <f>MID(A445,W445,(X445-11)-W445)</f>
        <v>#VALUE!</v>
      </c>
      <c r="Z445" s="4" t="e">
        <f t="shared" si="92"/>
        <v>#VALUE!</v>
      </c>
      <c r="AA445" s="4" t="e">
        <f>FIND("Earliest publication #",A445)+LEN("Earliest publication #
")</f>
        <v>#VALUE!</v>
      </c>
      <c r="AB445" s="4" t="e">
        <f>FIND("Earliest publication date",A445,AA445)</f>
        <v>#VALUE!</v>
      </c>
      <c r="AC445" s="4" t="e">
        <f>CLEAN(TRIM(MID(A445,AA445,AB445-AA445)))</f>
        <v>#VALUE!</v>
      </c>
      <c r="AD445" s="4" t="e">
        <f t="shared" si="93"/>
        <v>#VALUE!</v>
      </c>
      <c r="AE445" s="4" t="e">
        <f>FIND("Earliest publication date",A445,AA445)+LEN("Earliest publication date")</f>
        <v>#VALUE!</v>
      </c>
      <c r="AF445" s="4" t="e">
        <f>FIND("Assignee for publication",A445)</f>
        <v>#VALUE!</v>
      </c>
      <c r="AG445" s="4" t="e">
        <f>CLEAN(SUBSTITUTE(MID(A445,AE445,AF445-AE445)," ",""))</f>
        <v>#VALUE!</v>
      </c>
      <c r="AH445" s="4" t="e">
        <f>FIND("Entity status",A445)+LEN("Entity status")</f>
        <v>#VALUE!</v>
      </c>
      <c r="AI445" s="4" t="e">
        <f>FIND("Earliest publication #",A445,AH445)</f>
        <v>#VALUE!</v>
      </c>
      <c r="AJ445" s="4" t="e">
        <f>CLEAN(TRIM(MID(A445,AH445,AI445-AH445)))</f>
        <v>#VALUE!</v>
      </c>
      <c r="AK445" s="4" t="e">
        <f>FIND("Applicants",A445)+LEN("Applicants")</f>
        <v>#VALUE!</v>
      </c>
      <c r="AL445" s="4" t="e">
        <f>FIND("United States Patent and Trademark Office 
United States Patent and Trademark Office 
 Browse By Topic",A445,AK445)</f>
        <v>#VALUE!</v>
      </c>
      <c r="AM445" s="4" t="e">
        <f>TRIM(CLEAN(MID(A445,AK445,AL445-AK445)))</f>
        <v>#VALUE!</v>
      </c>
      <c r="AN445" s="4" t="e">
        <f>FIND("Assignee for publication",A445)+LEN("Assignee for publication")</f>
        <v>#VALUE!</v>
      </c>
      <c r="AO445" s="4" t="e">
        <f>FIND("Confirmation #",A445,AN445)</f>
        <v>#VALUE!</v>
      </c>
      <c r="AP445" s="4" t="e">
        <f>MID(A445,AN445,AO445-AN445)</f>
        <v>#VALUE!</v>
      </c>
      <c r="AQ445" s="4" t="e">
        <f>FIND("Inventors",A445)+LEN("Inventors")</f>
        <v>#VALUE!</v>
      </c>
      <c r="AR445" s="4" t="e">
        <f>FIND("Applicants",A445,AQ445)</f>
        <v>#VALUE!</v>
      </c>
      <c r="AS445" s="4" t="e">
        <f>FIND("Show all inventors",A445)</f>
        <v>#VALUE!</v>
      </c>
      <c r="AT445" s="4" t="str">
        <f>IFERROR(MID(A445,AS445,24),"")</f>
        <v/>
      </c>
      <c r="AU445" s="7" t="e">
        <f>CLEAN(TRIM(MID(A445,AQ445,AR445-AQ445)))</f>
        <v>#VALUE!</v>
      </c>
      <c r="BJ445" s="4">
        <f t="shared" si="96"/>
        <v>0</v>
      </c>
      <c r="BK445" s="4" t="str">
        <f t="shared" si="97"/>
        <v/>
      </c>
      <c r="BL445" s="4" t="e">
        <f t="shared" si="98"/>
        <v>#VALUE!</v>
      </c>
      <c r="BM445" s="4" t="e">
        <f t="shared" si="99"/>
        <v>#VALUE!</v>
      </c>
      <c r="BN445" s="7" t="e">
        <f t="shared" si="100"/>
        <v>#VALUE!</v>
      </c>
      <c r="BO445" s="4" t="e">
        <f t="shared" si="101"/>
        <v>#VALUE!</v>
      </c>
      <c r="BP445" s="4" t="e">
        <f t="shared" si="102"/>
        <v>#VALUE!</v>
      </c>
      <c r="BQ445" s="7" t="e">
        <f t="shared" si="103"/>
        <v>#VALUE!</v>
      </c>
    </row>
    <row r="446" spans="1:69" ht="15" customHeight="1" x14ac:dyDescent="0.3">
      <c r="A446" s="5"/>
      <c r="B446" s="5"/>
      <c r="C446" s="5"/>
      <c r="D446" s="5"/>
      <c r="F446" s="6" t="s">
        <v>17</v>
      </c>
      <c r="G446" s="4" t="e">
        <f t="shared" si="104"/>
        <v>#VALUE!</v>
      </c>
      <c r="H446" s="4" t="e">
        <f t="shared" si="105"/>
        <v>#VALUE!</v>
      </c>
      <c r="I446" s="4" t="str">
        <f t="shared" si="94"/>
        <v/>
      </c>
      <c r="J446" s="4" t="e">
        <f>CLEAN(SUBSTITUTE(MID(A446,G446,H446-G446)," ",""))</f>
        <v>#VALUE!</v>
      </c>
      <c r="K446" s="4" t="e">
        <f>FIND("Filing or 371 (c) date",A446)+LEN("Filing or 371 (c) date")</f>
        <v>#VALUE!</v>
      </c>
      <c r="L446" s="4" t="e">
        <f>FIND("Status",A446,K446)</f>
        <v>#VALUE!</v>
      </c>
      <c r="M446" s="4" t="e">
        <f>TRIM(CLEAN(MID(A446,K446,L446-K446)))</f>
        <v>#VALUE!</v>
      </c>
      <c r="N446" s="4" t="e">
        <f>FIND("Patent #",A446)+LEN("Patent #")</f>
        <v>#VALUE!</v>
      </c>
      <c r="O446" s="4" t="e">
        <f>FIND("Filing or 371 (c) date",A446)</f>
        <v>#VALUE!</v>
      </c>
      <c r="P446" s="4" t="e">
        <f>MID(A446,N446,O446-N446)</f>
        <v>#VALUE!</v>
      </c>
      <c r="Q446" s="4" t="e">
        <f t="shared" si="95"/>
        <v>#VALUE!</v>
      </c>
      <c r="R446" s="4" t="e">
        <f>CLEAN(SUBSTITUTE(MID(P446,1,FIND("open",P446)-1)," ",""))</f>
        <v>#VALUE!</v>
      </c>
      <c r="S446" s="4" t="e">
        <f>FIND("open_in_new",P446)+LEN("open_in_new")</f>
        <v>#VALUE!</v>
      </c>
      <c r="T446" s="4" t="e">
        <f>FIND("-",P446,S446)</f>
        <v>#VALUE!</v>
      </c>
      <c r="U446" s="4" t="e">
        <f>CLEAN(SUBSTITUTE(MID(P446,S446,T446-S446)," ",""))</f>
        <v>#VALUE!</v>
      </c>
      <c r="V446" s="4" t="e">
        <f>RIGHT(CLEAN(SUBSTITUTE(P446," ","")),10)</f>
        <v>#VALUE!</v>
      </c>
      <c r="W446" s="4" t="e">
        <f>FIND("Status",A446,K446)+LEN("Status")</f>
        <v>#VALUE!</v>
      </c>
      <c r="X446" s="4" t="e">
        <f>FIND("Application Data 
Documents &amp; Transactions",A446)</f>
        <v>#VALUE!</v>
      </c>
      <c r="Y446" s="4" t="e">
        <f>MID(A446,W446,(X446-11)-W446)</f>
        <v>#VALUE!</v>
      </c>
      <c r="Z446" s="4" t="e">
        <f t="shared" si="92"/>
        <v>#VALUE!</v>
      </c>
      <c r="AA446" s="4" t="e">
        <f>FIND("Earliest publication #",A446)+LEN("Earliest publication #
")</f>
        <v>#VALUE!</v>
      </c>
      <c r="AB446" s="4" t="e">
        <f>FIND("Earliest publication date",A446,AA446)</f>
        <v>#VALUE!</v>
      </c>
      <c r="AC446" s="4" t="e">
        <f>CLEAN(TRIM(MID(A446,AA446,AB446-AA446)))</f>
        <v>#VALUE!</v>
      </c>
      <c r="AD446" s="4" t="e">
        <f t="shared" si="93"/>
        <v>#VALUE!</v>
      </c>
      <c r="AE446" s="4" t="e">
        <f>FIND("Earliest publication date",A446,AA446)+LEN("Earliest publication date")</f>
        <v>#VALUE!</v>
      </c>
      <c r="AF446" s="4" t="e">
        <f>FIND("Assignee for publication",A446)</f>
        <v>#VALUE!</v>
      </c>
      <c r="AG446" s="4" t="e">
        <f>CLEAN(SUBSTITUTE(MID(A446,AE446,AF446-AE446)," ",""))</f>
        <v>#VALUE!</v>
      </c>
      <c r="AH446" s="4" t="e">
        <f>FIND("Entity status",A446)+LEN("Entity status")</f>
        <v>#VALUE!</v>
      </c>
      <c r="AI446" s="4" t="e">
        <f>FIND("Earliest publication #",A446,AH446)</f>
        <v>#VALUE!</v>
      </c>
      <c r="AJ446" s="4" t="e">
        <f>CLEAN(TRIM(MID(A446,AH446,AI446-AH446)))</f>
        <v>#VALUE!</v>
      </c>
      <c r="AK446" s="4" t="e">
        <f>FIND("Applicants",A446)+LEN("Applicants")</f>
        <v>#VALUE!</v>
      </c>
      <c r="AL446" s="4" t="e">
        <f>FIND("United States Patent and Trademark Office 
United States Patent and Trademark Office 
 Browse By Topic",A446,AK446)</f>
        <v>#VALUE!</v>
      </c>
      <c r="AM446" s="4" t="e">
        <f>TRIM(CLEAN(MID(A446,AK446,AL446-AK446)))</f>
        <v>#VALUE!</v>
      </c>
      <c r="AN446" s="4" t="e">
        <f>FIND("Assignee for publication",A446)+LEN("Assignee for publication")</f>
        <v>#VALUE!</v>
      </c>
      <c r="AO446" s="4" t="e">
        <f>FIND("Confirmation #",A446,AN446)</f>
        <v>#VALUE!</v>
      </c>
      <c r="AP446" s="4" t="e">
        <f>MID(A446,AN446,AO446-AN446)</f>
        <v>#VALUE!</v>
      </c>
      <c r="AQ446" s="4" t="e">
        <f>FIND("Inventors",A446)+LEN("Inventors")</f>
        <v>#VALUE!</v>
      </c>
      <c r="AR446" s="4" t="e">
        <f>FIND("Applicants",A446,AQ446)</f>
        <v>#VALUE!</v>
      </c>
      <c r="AS446" s="4" t="e">
        <f>FIND("Show all inventors",A446)</f>
        <v>#VALUE!</v>
      </c>
      <c r="AT446" s="4" t="str">
        <f>IFERROR(MID(A446,AS446,24),"")</f>
        <v/>
      </c>
      <c r="AU446" s="7" t="e">
        <f>CLEAN(TRIM(MID(A446,AQ446,AR446-AQ446)))</f>
        <v>#VALUE!</v>
      </c>
      <c r="BJ446" s="4">
        <f t="shared" si="96"/>
        <v>0</v>
      </c>
      <c r="BK446" s="4" t="str">
        <f t="shared" si="97"/>
        <v/>
      </c>
      <c r="BL446" s="4" t="e">
        <f t="shared" si="98"/>
        <v>#VALUE!</v>
      </c>
      <c r="BM446" s="4" t="e">
        <f t="shared" si="99"/>
        <v>#VALUE!</v>
      </c>
      <c r="BN446" s="7" t="e">
        <f t="shared" si="100"/>
        <v>#VALUE!</v>
      </c>
      <c r="BO446" s="4" t="e">
        <f t="shared" si="101"/>
        <v>#VALUE!</v>
      </c>
      <c r="BP446" s="4" t="e">
        <f t="shared" si="102"/>
        <v>#VALUE!</v>
      </c>
      <c r="BQ446" s="7" t="e">
        <f t="shared" si="103"/>
        <v>#VALUE!</v>
      </c>
    </row>
    <row r="447" spans="1:69" ht="15" customHeight="1" x14ac:dyDescent="0.3">
      <c r="A447" s="5"/>
      <c r="B447" s="5"/>
      <c r="C447" s="5"/>
      <c r="D447" s="5"/>
      <c r="F447" s="6" t="s">
        <v>17</v>
      </c>
      <c r="G447" s="4" t="e">
        <f t="shared" si="104"/>
        <v>#VALUE!</v>
      </c>
      <c r="H447" s="4" t="e">
        <f t="shared" si="105"/>
        <v>#VALUE!</v>
      </c>
      <c r="I447" s="4" t="str">
        <f t="shared" si="94"/>
        <v/>
      </c>
      <c r="J447" s="4" t="e">
        <f>CLEAN(SUBSTITUTE(MID(A447,G447,H447-G447)," ",""))</f>
        <v>#VALUE!</v>
      </c>
      <c r="K447" s="4" t="e">
        <f>FIND("Filing or 371 (c) date",A447)+LEN("Filing or 371 (c) date")</f>
        <v>#VALUE!</v>
      </c>
      <c r="L447" s="4" t="e">
        <f>FIND("Status",A447,K447)</f>
        <v>#VALUE!</v>
      </c>
      <c r="M447" s="4" t="e">
        <f>TRIM(CLEAN(MID(A447,K447,L447-K447)))</f>
        <v>#VALUE!</v>
      </c>
      <c r="N447" s="4" t="e">
        <f>FIND("Patent #",A447)+LEN("Patent #")</f>
        <v>#VALUE!</v>
      </c>
      <c r="O447" s="4" t="e">
        <f>FIND("Filing or 371 (c) date",A447)</f>
        <v>#VALUE!</v>
      </c>
      <c r="P447" s="4" t="e">
        <f>MID(A447,N447,O447-N447)</f>
        <v>#VALUE!</v>
      </c>
      <c r="Q447" s="4" t="e">
        <f t="shared" si="95"/>
        <v>#VALUE!</v>
      </c>
      <c r="R447" s="4" t="e">
        <f>CLEAN(SUBSTITUTE(MID(P447,1,FIND("open",P447)-1)," ",""))</f>
        <v>#VALUE!</v>
      </c>
      <c r="S447" s="4" t="e">
        <f>FIND("open_in_new",P447)+LEN("open_in_new")</f>
        <v>#VALUE!</v>
      </c>
      <c r="T447" s="4" t="e">
        <f>FIND("-",P447,S447)</f>
        <v>#VALUE!</v>
      </c>
      <c r="U447" s="4" t="e">
        <f>CLEAN(SUBSTITUTE(MID(P447,S447,T447-S447)," ",""))</f>
        <v>#VALUE!</v>
      </c>
      <c r="V447" s="4" t="e">
        <f>RIGHT(CLEAN(SUBSTITUTE(P447," ","")),10)</f>
        <v>#VALUE!</v>
      </c>
      <c r="W447" s="4" t="e">
        <f>FIND("Status",A447,K447)+LEN("Status")</f>
        <v>#VALUE!</v>
      </c>
      <c r="X447" s="4" t="e">
        <f>FIND("Application Data 
Documents &amp; Transactions",A447)</f>
        <v>#VALUE!</v>
      </c>
      <c r="Y447" s="4" t="e">
        <f>MID(A447,W447,(X447-11)-W447)</f>
        <v>#VALUE!</v>
      </c>
      <c r="Z447" s="4" t="e">
        <f t="shared" si="92"/>
        <v>#VALUE!</v>
      </c>
      <c r="AA447" s="4" t="e">
        <f>FIND("Earliest publication #",A447)+LEN("Earliest publication #
")</f>
        <v>#VALUE!</v>
      </c>
      <c r="AB447" s="4" t="e">
        <f>FIND("Earliest publication date",A447,AA447)</f>
        <v>#VALUE!</v>
      </c>
      <c r="AC447" s="4" t="e">
        <f>CLEAN(TRIM(MID(A447,AA447,AB447-AA447)))</f>
        <v>#VALUE!</v>
      </c>
      <c r="AD447" s="4" t="e">
        <f t="shared" si="93"/>
        <v>#VALUE!</v>
      </c>
      <c r="AE447" s="4" t="e">
        <f>FIND("Earliest publication date",A447,AA447)+LEN("Earliest publication date")</f>
        <v>#VALUE!</v>
      </c>
      <c r="AF447" s="4" t="e">
        <f>FIND("Assignee for publication",A447)</f>
        <v>#VALUE!</v>
      </c>
      <c r="AG447" s="4" t="e">
        <f>CLEAN(SUBSTITUTE(MID(A447,AE447,AF447-AE447)," ",""))</f>
        <v>#VALUE!</v>
      </c>
      <c r="AH447" s="4" t="e">
        <f>FIND("Entity status",A447)+LEN("Entity status")</f>
        <v>#VALUE!</v>
      </c>
      <c r="AI447" s="4" t="e">
        <f>FIND("Earliest publication #",A447,AH447)</f>
        <v>#VALUE!</v>
      </c>
      <c r="AJ447" s="4" t="e">
        <f>CLEAN(TRIM(MID(A447,AH447,AI447-AH447)))</f>
        <v>#VALUE!</v>
      </c>
      <c r="AK447" s="4" t="e">
        <f>FIND("Applicants",A447)+LEN("Applicants")</f>
        <v>#VALUE!</v>
      </c>
      <c r="AL447" s="4" t="e">
        <f>FIND("United States Patent and Trademark Office 
United States Patent and Trademark Office 
 Browse By Topic",A447,AK447)</f>
        <v>#VALUE!</v>
      </c>
      <c r="AM447" s="4" t="e">
        <f>TRIM(CLEAN(MID(A447,AK447,AL447-AK447)))</f>
        <v>#VALUE!</v>
      </c>
      <c r="AN447" s="4" t="e">
        <f>FIND("Assignee for publication",A447)+LEN("Assignee for publication")</f>
        <v>#VALUE!</v>
      </c>
      <c r="AO447" s="4" t="e">
        <f>FIND("Confirmation #",A447,AN447)</f>
        <v>#VALUE!</v>
      </c>
      <c r="AP447" s="4" t="e">
        <f>MID(A447,AN447,AO447-AN447)</f>
        <v>#VALUE!</v>
      </c>
      <c r="AQ447" s="4" t="e">
        <f>FIND("Inventors",A447)+LEN("Inventors")</f>
        <v>#VALUE!</v>
      </c>
      <c r="AR447" s="4" t="e">
        <f>FIND("Applicants",A447,AQ447)</f>
        <v>#VALUE!</v>
      </c>
      <c r="AS447" s="4" t="e">
        <f>FIND("Show all inventors",A447)</f>
        <v>#VALUE!</v>
      </c>
      <c r="AT447" s="4" t="str">
        <f>IFERROR(MID(A447,AS447,24),"")</f>
        <v/>
      </c>
      <c r="AU447" s="7" t="e">
        <f>CLEAN(TRIM(MID(A447,AQ447,AR447-AQ447)))</f>
        <v>#VALUE!</v>
      </c>
      <c r="BJ447" s="4">
        <f t="shared" si="96"/>
        <v>0</v>
      </c>
      <c r="BK447" s="4" t="str">
        <f t="shared" si="97"/>
        <v/>
      </c>
      <c r="BL447" s="4" t="e">
        <f t="shared" si="98"/>
        <v>#VALUE!</v>
      </c>
      <c r="BM447" s="4" t="e">
        <f t="shared" si="99"/>
        <v>#VALUE!</v>
      </c>
      <c r="BN447" s="7" t="e">
        <f t="shared" si="100"/>
        <v>#VALUE!</v>
      </c>
      <c r="BO447" s="4" t="e">
        <f t="shared" si="101"/>
        <v>#VALUE!</v>
      </c>
      <c r="BP447" s="4" t="e">
        <f t="shared" si="102"/>
        <v>#VALUE!</v>
      </c>
      <c r="BQ447" s="7" t="e">
        <f t="shared" si="103"/>
        <v>#VALUE!</v>
      </c>
    </row>
    <row r="448" spans="1:69" ht="15" customHeight="1" x14ac:dyDescent="0.3">
      <c r="A448" s="5"/>
      <c r="B448" s="5"/>
      <c r="C448" s="5"/>
      <c r="D448" s="5"/>
      <c r="F448" s="6" t="s">
        <v>17</v>
      </c>
      <c r="G448" s="4" t="e">
        <f t="shared" si="104"/>
        <v>#VALUE!</v>
      </c>
      <c r="H448" s="4" t="e">
        <f t="shared" si="105"/>
        <v>#VALUE!</v>
      </c>
      <c r="I448" s="4" t="str">
        <f t="shared" si="94"/>
        <v/>
      </c>
      <c r="J448" s="4" t="e">
        <f>CLEAN(SUBSTITUTE(MID(A448,G448,H448-G448)," ",""))</f>
        <v>#VALUE!</v>
      </c>
      <c r="K448" s="4" t="e">
        <f>FIND("Filing or 371 (c) date",A448)+LEN("Filing or 371 (c) date")</f>
        <v>#VALUE!</v>
      </c>
      <c r="L448" s="4" t="e">
        <f>FIND("Status",A448,K448)</f>
        <v>#VALUE!</v>
      </c>
      <c r="M448" s="4" t="e">
        <f>TRIM(CLEAN(MID(A448,K448,L448-K448)))</f>
        <v>#VALUE!</v>
      </c>
      <c r="N448" s="4" t="e">
        <f>FIND("Patent #",A448)+LEN("Patent #")</f>
        <v>#VALUE!</v>
      </c>
      <c r="O448" s="4" t="e">
        <f>FIND("Filing or 371 (c) date",A448)</f>
        <v>#VALUE!</v>
      </c>
      <c r="P448" s="4" t="e">
        <f>MID(A448,N448,O448-N448)</f>
        <v>#VALUE!</v>
      </c>
      <c r="Q448" s="4" t="e">
        <f t="shared" si="95"/>
        <v>#VALUE!</v>
      </c>
      <c r="R448" s="4" t="e">
        <f>CLEAN(SUBSTITUTE(MID(P448,1,FIND("open",P448)-1)," ",""))</f>
        <v>#VALUE!</v>
      </c>
      <c r="S448" s="4" t="e">
        <f>FIND("open_in_new",P448)+LEN("open_in_new")</f>
        <v>#VALUE!</v>
      </c>
      <c r="T448" s="4" t="e">
        <f>FIND("-",P448,S448)</f>
        <v>#VALUE!</v>
      </c>
      <c r="U448" s="4" t="e">
        <f>CLEAN(SUBSTITUTE(MID(P448,S448,T448-S448)," ",""))</f>
        <v>#VALUE!</v>
      </c>
      <c r="V448" s="4" t="e">
        <f>RIGHT(CLEAN(SUBSTITUTE(P448," ","")),10)</f>
        <v>#VALUE!</v>
      </c>
      <c r="W448" s="4" t="e">
        <f>FIND("Status",A448,K448)+LEN("Status")</f>
        <v>#VALUE!</v>
      </c>
      <c r="X448" s="4" t="e">
        <f>FIND("Application Data 
Documents &amp; Transactions",A448)</f>
        <v>#VALUE!</v>
      </c>
      <c r="Y448" s="4" t="e">
        <f>MID(A448,W448,(X448-11)-W448)</f>
        <v>#VALUE!</v>
      </c>
      <c r="Z448" s="4" t="e">
        <f t="shared" si="92"/>
        <v>#VALUE!</v>
      </c>
      <c r="AA448" s="4" t="e">
        <f>FIND("Earliest publication #",A448)+LEN("Earliest publication #
")</f>
        <v>#VALUE!</v>
      </c>
      <c r="AB448" s="4" t="e">
        <f>FIND("Earliest publication date",A448,AA448)</f>
        <v>#VALUE!</v>
      </c>
      <c r="AC448" s="4" t="e">
        <f>CLEAN(TRIM(MID(A448,AA448,AB448-AA448)))</f>
        <v>#VALUE!</v>
      </c>
      <c r="AD448" s="4" t="e">
        <f t="shared" si="93"/>
        <v>#VALUE!</v>
      </c>
      <c r="AE448" s="4" t="e">
        <f>FIND("Earliest publication date",A448,AA448)+LEN("Earliest publication date")</f>
        <v>#VALUE!</v>
      </c>
      <c r="AF448" s="4" t="e">
        <f>FIND("Assignee for publication",A448)</f>
        <v>#VALUE!</v>
      </c>
      <c r="AG448" s="4" t="e">
        <f>CLEAN(SUBSTITUTE(MID(A448,AE448,AF448-AE448)," ",""))</f>
        <v>#VALUE!</v>
      </c>
      <c r="AH448" s="4" t="e">
        <f>FIND("Entity status",A448)+LEN("Entity status")</f>
        <v>#VALUE!</v>
      </c>
      <c r="AI448" s="4" t="e">
        <f>FIND("Earliest publication #",A448,AH448)</f>
        <v>#VALUE!</v>
      </c>
      <c r="AJ448" s="4" t="e">
        <f>CLEAN(TRIM(MID(A448,AH448,AI448-AH448)))</f>
        <v>#VALUE!</v>
      </c>
      <c r="AK448" s="4" t="e">
        <f>FIND("Applicants",A448)+LEN("Applicants")</f>
        <v>#VALUE!</v>
      </c>
      <c r="AL448" s="4" t="e">
        <f>FIND("United States Patent and Trademark Office 
United States Patent and Trademark Office 
 Browse By Topic",A448,AK448)</f>
        <v>#VALUE!</v>
      </c>
      <c r="AM448" s="4" t="e">
        <f>TRIM(CLEAN(MID(A448,AK448,AL448-AK448)))</f>
        <v>#VALUE!</v>
      </c>
      <c r="AN448" s="4" t="e">
        <f>FIND("Assignee for publication",A448)+LEN("Assignee for publication")</f>
        <v>#VALUE!</v>
      </c>
      <c r="AO448" s="4" t="e">
        <f>FIND("Confirmation #",A448,AN448)</f>
        <v>#VALUE!</v>
      </c>
      <c r="AP448" s="4" t="e">
        <f>MID(A448,AN448,AO448-AN448)</f>
        <v>#VALUE!</v>
      </c>
      <c r="AQ448" s="4" t="e">
        <f>FIND("Inventors",A448)+LEN("Inventors")</f>
        <v>#VALUE!</v>
      </c>
      <c r="AR448" s="4" t="e">
        <f>FIND("Applicants",A448,AQ448)</f>
        <v>#VALUE!</v>
      </c>
      <c r="AS448" s="4" t="e">
        <f>FIND("Show all inventors",A448)</f>
        <v>#VALUE!</v>
      </c>
      <c r="AT448" s="4" t="str">
        <f>IFERROR(MID(A448,AS448,24),"")</f>
        <v/>
      </c>
      <c r="AU448" s="7" t="e">
        <f>CLEAN(TRIM(MID(A448,AQ448,AR448-AQ448)))</f>
        <v>#VALUE!</v>
      </c>
      <c r="BJ448" s="4">
        <f t="shared" si="96"/>
        <v>0</v>
      </c>
      <c r="BK448" s="4" t="str">
        <f t="shared" si="97"/>
        <v/>
      </c>
      <c r="BL448" s="4" t="e">
        <f t="shared" si="98"/>
        <v>#VALUE!</v>
      </c>
      <c r="BM448" s="4" t="e">
        <f t="shared" si="99"/>
        <v>#VALUE!</v>
      </c>
      <c r="BN448" s="7" t="e">
        <f t="shared" si="100"/>
        <v>#VALUE!</v>
      </c>
      <c r="BO448" s="4" t="e">
        <f t="shared" si="101"/>
        <v>#VALUE!</v>
      </c>
      <c r="BP448" s="4" t="e">
        <f t="shared" si="102"/>
        <v>#VALUE!</v>
      </c>
      <c r="BQ448" s="7" t="e">
        <f t="shared" si="103"/>
        <v>#VALUE!</v>
      </c>
    </row>
    <row r="449" spans="1:69" ht="15" customHeight="1" x14ac:dyDescent="0.3">
      <c r="A449" s="5"/>
      <c r="B449" s="5"/>
      <c r="C449" s="5"/>
      <c r="D449" s="5"/>
      <c r="F449" s="6" t="s">
        <v>17</v>
      </c>
      <c r="G449" s="4" t="e">
        <f t="shared" si="104"/>
        <v>#VALUE!</v>
      </c>
      <c r="H449" s="4" t="e">
        <f t="shared" si="105"/>
        <v>#VALUE!</v>
      </c>
      <c r="I449" s="4" t="str">
        <f t="shared" si="94"/>
        <v/>
      </c>
      <c r="J449" s="4" t="e">
        <f>CLEAN(SUBSTITUTE(MID(A449,G449,H449-G449)," ",""))</f>
        <v>#VALUE!</v>
      </c>
      <c r="K449" s="4" t="e">
        <f>FIND("Filing or 371 (c) date",A449)+LEN("Filing or 371 (c) date")</f>
        <v>#VALUE!</v>
      </c>
      <c r="L449" s="4" t="e">
        <f>FIND("Status",A449,K449)</f>
        <v>#VALUE!</v>
      </c>
      <c r="M449" s="4" t="e">
        <f>TRIM(CLEAN(MID(A449,K449,L449-K449)))</f>
        <v>#VALUE!</v>
      </c>
      <c r="N449" s="4" t="e">
        <f>FIND("Patent #",A449)+LEN("Patent #")</f>
        <v>#VALUE!</v>
      </c>
      <c r="O449" s="4" t="e">
        <f>FIND("Filing or 371 (c) date",A449)</f>
        <v>#VALUE!</v>
      </c>
      <c r="P449" s="4" t="e">
        <f>MID(A449,N449,O449-N449)</f>
        <v>#VALUE!</v>
      </c>
      <c r="Q449" s="4" t="e">
        <f t="shared" si="95"/>
        <v>#VALUE!</v>
      </c>
      <c r="R449" s="4" t="e">
        <f>CLEAN(SUBSTITUTE(MID(P449,1,FIND("open",P449)-1)," ",""))</f>
        <v>#VALUE!</v>
      </c>
      <c r="S449" s="4" t="e">
        <f>FIND("open_in_new",P449)+LEN("open_in_new")</f>
        <v>#VALUE!</v>
      </c>
      <c r="T449" s="4" t="e">
        <f>FIND("-",P449,S449)</f>
        <v>#VALUE!</v>
      </c>
      <c r="U449" s="4" t="e">
        <f>CLEAN(SUBSTITUTE(MID(P449,S449,T449-S449)," ",""))</f>
        <v>#VALUE!</v>
      </c>
      <c r="V449" s="4" t="e">
        <f>RIGHT(CLEAN(SUBSTITUTE(P449," ","")),10)</f>
        <v>#VALUE!</v>
      </c>
      <c r="W449" s="4" t="e">
        <f>FIND("Status",A449,K449)+LEN("Status")</f>
        <v>#VALUE!</v>
      </c>
      <c r="X449" s="4" t="e">
        <f>FIND("Application Data 
Documents &amp; Transactions",A449)</f>
        <v>#VALUE!</v>
      </c>
      <c r="Y449" s="4" t="e">
        <f>MID(A449,W449,(X449-11)-W449)</f>
        <v>#VALUE!</v>
      </c>
      <c r="Z449" s="4" t="e">
        <f t="shared" si="92"/>
        <v>#VALUE!</v>
      </c>
      <c r="AA449" s="4" t="e">
        <f>FIND("Earliest publication #",A449)+LEN("Earliest publication #
")</f>
        <v>#VALUE!</v>
      </c>
      <c r="AB449" s="4" t="e">
        <f>FIND("Earliest publication date",A449,AA449)</f>
        <v>#VALUE!</v>
      </c>
      <c r="AC449" s="4" t="e">
        <f>CLEAN(TRIM(MID(A449,AA449,AB449-AA449)))</f>
        <v>#VALUE!</v>
      </c>
      <c r="AD449" s="4" t="e">
        <f t="shared" si="93"/>
        <v>#VALUE!</v>
      </c>
      <c r="AE449" s="4" t="e">
        <f>FIND("Earliest publication date",A449,AA449)+LEN("Earliest publication date")</f>
        <v>#VALUE!</v>
      </c>
      <c r="AF449" s="4" t="e">
        <f>FIND("Assignee for publication",A449)</f>
        <v>#VALUE!</v>
      </c>
      <c r="AG449" s="4" t="e">
        <f>CLEAN(SUBSTITUTE(MID(A449,AE449,AF449-AE449)," ",""))</f>
        <v>#VALUE!</v>
      </c>
      <c r="AH449" s="4" t="e">
        <f>FIND("Entity status",A449)+LEN("Entity status")</f>
        <v>#VALUE!</v>
      </c>
      <c r="AI449" s="4" t="e">
        <f>FIND("Earliest publication #",A449,AH449)</f>
        <v>#VALUE!</v>
      </c>
      <c r="AJ449" s="4" t="e">
        <f>CLEAN(TRIM(MID(A449,AH449,AI449-AH449)))</f>
        <v>#VALUE!</v>
      </c>
      <c r="AK449" s="4" t="e">
        <f>FIND("Applicants",A449)+LEN("Applicants")</f>
        <v>#VALUE!</v>
      </c>
      <c r="AL449" s="4" t="e">
        <f>FIND("United States Patent and Trademark Office 
United States Patent and Trademark Office 
 Browse By Topic",A449,AK449)</f>
        <v>#VALUE!</v>
      </c>
      <c r="AM449" s="4" t="e">
        <f>TRIM(CLEAN(MID(A449,AK449,AL449-AK449)))</f>
        <v>#VALUE!</v>
      </c>
      <c r="AN449" s="4" t="e">
        <f>FIND("Assignee for publication",A449)+LEN("Assignee for publication")</f>
        <v>#VALUE!</v>
      </c>
      <c r="AO449" s="4" t="e">
        <f>FIND("Confirmation #",A449,AN449)</f>
        <v>#VALUE!</v>
      </c>
      <c r="AP449" s="4" t="e">
        <f>MID(A449,AN449,AO449-AN449)</f>
        <v>#VALUE!</v>
      </c>
      <c r="AQ449" s="4" t="e">
        <f>FIND("Inventors",A449)+LEN("Inventors")</f>
        <v>#VALUE!</v>
      </c>
      <c r="AR449" s="4" t="e">
        <f>FIND("Applicants",A449,AQ449)</f>
        <v>#VALUE!</v>
      </c>
      <c r="AS449" s="4" t="e">
        <f>FIND("Show all inventors",A449)</f>
        <v>#VALUE!</v>
      </c>
      <c r="AT449" s="4" t="str">
        <f>IFERROR(MID(A449,AS449,24),"")</f>
        <v/>
      </c>
      <c r="AU449" s="7" t="e">
        <f>CLEAN(TRIM(MID(A449,AQ449,AR449-AQ449)))</f>
        <v>#VALUE!</v>
      </c>
      <c r="BJ449" s="4">
        <f t="shared" si="96"/>
        <v>0</v>
      </c>
      <c r="BK449" s="4" t="str">
        <f t="shared" si="97"/>
        <v/>
      </c>
      <c r="BL449" s="4" t="e">
        <f t="shared" si="98"/>
        <v>#VALUE!</v>
      </c>
      <c r="BM449" s="4" t="e">
        <f t="shared" si="99"/>
        <v>#VALUE!</v>
      </c>
      <c r="BN449" s="7" t="e">
        <f t="shared" si="100"/>
        <v>#VALUE!</v>
      </c>
      <c r="BO449" s="4" t="e">
        <f t="shared" si="101"/>
        <v>#VALUE!</v>
      </c>
      <c r="BP449" s="4" t="e">
        <f t="shared" si="102"/>
        <v>#VALUE!</v>
      </c>
      <c r="BQ449" s="7" t="e">
        <f t="shared" si="103"/>
        <v>#VALUE!</v>
      </c>
    </row>
    <row r="450" spans="1:69" ht="15" customHeight="1" x14ac:dyDescent="0.3">
      <c r="A450" s="5"/>
      <c r="B450" s="5"/>
      <c r="C450" s="5"/>
      <c r="D450" s="5"/>
      <c r="F450" s="6" t="s">
        <v>17</v>
      </c>
      <c r="G450" s="4" t="e">
        <f t="shared" si="104"/>
        <v>#VALUE!</v>
      </c>
      <c r="H450" s="4" t="e">
        <f t="shared" si="105"/>
        <v>#VALUE!</v>
      </c>
      <c r="I450" s="4" t="str">
        <f t="shared" si="94"/>
        <v/>
      </c>
      <c r="J450" s="4" t="e">
        <f>CLEAN(SUBSTITUTE(MID(A450,G450,H450-G450)," ",""))</f>
        <v>#VALUE!</v>
      </c>
      <c r="K450" s="4" t="e">
        <f>FIND("Filing or 371 (c) date",A450)+LEN("Filing or 371 (c) date")</f>
        <v>#VALUE!</v>
      </c>
      <c r="L450" s="4" t="e">
        <f>FIND("Status",A450,K450)</f>
        <v>#VALUE!</v>
      </c>
      <c r="M450" s="4" t="e">
        <f>TRIM(CLEAN(MID(A450,K450,L450-K450)))</f>
        <v>#VALUE!</v>
      </c>
      <c r="N450" s="4" t="e">
        <f>FIND("Patent #",A450)+LEN("Patent #")</f>
        <v>#VALUE!</v>
      </c>
      <c r="O450" s="4" t="e">
        <f>FIND("Filing or 371 (c) date",A450)</f>
        <v>#VALUE!</v>
      </c>
      <c r="P450" s="4" t="e">
        <f>MID(A450,N450,O450-N450)</f>
        <v>#VALUE!</v>
      </c>
      <c r="Q450" s="4" t="e">
        <f t="shared" si="95"/>
        <v>#VALUE!</v>
      </c>
      <c r="R450" s="4" t="e">
        <f>CLEAN(SUBSTITUTE(MID(P450,1,FIND("open",P450)-1)," ",""))</f>
        <v>#VALUE!</v>
      </c>
      <c r="S450" s="4" t="e">
        <f>FIND("open_in_new",P450)+LEN("open_in_new")</f>
        <v>#VALUE!</v>
      </c>
      <c r="T450" s="4" t="e">
        <f>FIND("-",P450,S450)</f>
        <v>#VALUE!</v>
      </c>
      <c r="U450" s="4" t="e">
        <f>CLEAN(SUBSTITUTE(MID(P450,S450,T450-S450)," ",""))</f>
        <v>#VALUE!</v>
      </c>
      <c r="V450" s="4" t="e">
        <f>RIGHT(CLEAN(SUBSTITUTE(P450," ","")),10)</f>
        <v>#VALUE!</v>
      </c>
      <c r="W450" s="4" t="e">
        <f>FIND("Status",A450,K450)+LEN("Status")</f>
        <v>#VALUE!</v>
      </c>
      <c r="X450" s="4" t="e">
        <f>FIND("Application Data 
Documents &amp; Transactions",A450)</f>
        <v>#VALUE!</v>
      </c>
      <c r="Y450" s="4" t="e">
        <f>MID(A450,W450,(X450-11)-W450)</f>
        <v>#VALUE!</v>
      </c>
      <c r="Z450" s="4" t="e">
        <f t="shared" ref="Z450:Z513" si="106">TRIM(CLEAN(TRIM(MID(Y450,1,FIND("/",Y450)-3))))</f>
        <v>#VALUE!</v>
      </c>
      <c r="AA450" s="4" t="e">
        <f>FIND("Earliest publication #",A450)+LEN("Earliest publication #
")</f>
        <v>#VALUE!</v>
      </c>
      <c r="AB450" s="4" t="e">
        <f>FIND("Earliest publication date",A450,AA450)</f>
        <v>#VALUE!</v>
      </c>
      <c r="AC450" s="4" t="e">
        <f>CLEAN(TRIM(MID(A450,AA450,AB450-AA450)))</f>
        <v>#VALUE!</v>
      </c>
      <c r="AD450" s="4" t="e">
        <f t="shared" ref="AD450:AD513" si="107">TRIM(CLEAN(SUBSTITUTE(AC450,"open_in_new","")))</f>
        <v>#VALUE!</v>
      </c>
      <c r="AE450" s="4" t="e">
        <f>FIND("Earliest publication date",A450,AA450)+LEN("Earliest publication date")</f>
        <v>#VALUE!</v>
      </c>
      <c r="AF450" s="4" t="e">
        <f>FIND("Assignee for publication",A450)</f>
        <v>#VALUE!</v>
      </c>
      <c r="AG450" s="4" t="e">
        <f>CLEAN(SUBSTITUTE(MID(A450,AE450,AF450-AE450)," ",""))</f>
        <v>#VALUE!</v>
      </c>
      <c r="AH450" s="4" t="e">
        <f>FIND("Entity status",A450)+LEN("Entity status")</f>
        <v>#VALUE!</v>
      </c>
      <c r="AI450" s="4" t="e">
        <f>FIND("Earliest publication #",A450,AH450)</f>
        <v>#VALUE!</v>
      </c>
      <c r="AJ450" s="4" t="e">
        <f>CLEAN(TRIM(MID(A450,AH450,AI450-AH450)))</f>
        <v>#VALUE!</v>
      </c>
      <c r="AK450" s="4" t="e">
        <f>FIND("Applicants",A450)+LEN("Applicants")</f>
        <v>#VALUE!</v>
      </c>
      <c r="AL450" s="4" t="e">
        <f>FIND("United States Patent and Trademark Office 
United States Patent and Trademark Office 
 Browse By Topic",A450,AK450)</f>
        <v>#VALUE!</v>
      </c>
      <c r="AM450" s="4" t="e">
        <f>TRIM(CLEAN(MID(A450,AK450,AL450-AK450)))</f>
        <v>#VALUE!</v>
      </c>
      <c r="AN450" s="4" t="e">
        <f>FIND("Assignee for publication",A450)+LEN("Assignee for publication")</f>
        <v>#VALUE!</v>
      </c>
      <c r="AO450" s="4" t="e">
        <f>FIND("Confirmation #",A450,AN450)</f>
        <v>#VALUE!</v>
      </c>
      <c r="AP450" s="4" t="e">
        <f>MID(A450,AN450,AO450-AN450)</f>
        <v>#VALUE!</v>
      </c>
      <c r="AQ450" s="4" t="e">
        <f>FIND("Inventors",A450)+LEN("Inventors")</f>
        <v>#VALUE!</v>
      </c>
      <c r="AR450" s="4" t="e">
        <f>FIND("Applicants",A450,AQ450)</f>
        <v>#VALUE!</v>
      </c>
      <c r="AS450" s="4" t="e">
        <f>FIND("Show all inventors",A450)</f>
        <v>#VALUE!</v>
      </c>
      <c r="AT450" s="4" t="str">
        <f>IFERROR(MID(A450,AS450,24),"")</f>
        <v/>
      </c>
      <c r="AU450" s="7" t="e">
        <f>CLEAN(TRIM(MID(A450,AQ450,AR450-AQ450)))</f>
        <v>#VALUE!</v>
      </c>
      <c r="BJ450" s="4">
        <f t="shared" si="96"/>
        <v>0</v>
      </c>
      <c r="BK450" s="4" t="str">
        <f t="shared" si="97"/>
        <v/>
      </c>
      <c r="BL450" s="4" t="e">
        <f t="shared" si="98"/>
        <v>#VALUE!</v>
      </c>
      <c r="BM450" s="4" t="e">
        <f t="shared" si="99"/>
        <v>#VALUE!</v>
      </c>
      <c r="BN450" s="7" t="e">
        <f t="shared" si="100"/>
        <v>#VALUE!</v>
      </c>
      <c r="BO450" s="4" t="e">
        <f t="shared" si="101"/>
        <v>#VALUE!</v>
      </c>
      <c r="BP450" s="4" t="e">
        <f t="shared" si="102"/>
        <v>#VALUE!</v>
      </c>
      <c r="BQ450" s="7" t="e">
        <f t="shared" si="103"/>
        <v>#VALUE!</v>
      </c>
    </row>
    <row r="451" spans="1:69" ht="15" customHeight="1" x14ac:dyDescent="0.3">
      <c r="A451" s="5"/>
      <c r="B451" s="5"/>
      <c r="C451" s="5"/>
      <c r="D451" s="5"/>
      <c r="F451" s="6" t="s">
        <v>17</v>
      </c>
      <c r="G451" s="4" t="e">
        <f t="shared" si="104"/>
        <v>#VALUE!</v>
      </c>
      <c r="H451" s="4" t="e">
        <f t="shared" si="105"/>
        <v>#VALUE!</v>
      </c>
      <c r="I451" s="4" t="str">
        <f t="shared" ref="I451:I514" si="108">IFERROR(MID(A451,FIND("Sorry, the entered Application Number",A451),68),"")</f>
        <v/>
      </c>
      <c r="J451" s="4" t="e">
        <f>CLEAN(SUBSTITUTE(MID(A451,G451,H451-G451)," ",""))</f>
        <v>#VALUE!</v>
      </c>
      <c r="K451" s="4" t="e">
        <f>FIND("Filing or 371 (c) date",A451)+LEN("Filing or 371 (c) date")</f>
        <v>#VALUE!</v>
      </c>
      <c r="L451" s="4" t="e">
        <f>FIND("Status",A451,K451)</f>
        <v>#VALUE!</v>
      </c>
      <c r="M451" s="4" t="e">
        <f>TRIM(CLEAN(MID(A451,K451,L451-K451)))</f>
        <v>#VALUE!</v>
      </c>
      <c r="N451" s="4" t="e">
        <f>FIND("Patent #",A451)+LEN("Patent #")</f>
        <v>#VALUE!</v>
      </c>
      <c r="O451" s="4" t="e">
        <f>FIND("Filing or 371 (c) date",A451)</f>
        <v>#VALUE!</v>
      </c>
      <c r="P451" s="4" t="e">
        <f>MID(A451,N451,O451-N451)</f>
        <v>#VALUE!</v>
      </c>
      <c r="Q451" s="4" t="e">
        <f t="shared" ref="Q451:Q514" si="109">TRIM(SUBSTITUTE(P451,"open_in_new ",""))</f>
        <v>#VALUE!</v>
      </c>
      <c r="R451" s="4" t="e">
        <f>CLEAN(SUBSTITUTE(MID(P451,1,FIND("open",P451)-1)," ",""))</f>
        <v>#VALUE!</v>
      </c>
      <c r="S451" s="4" t="e">
        <f>FIND("open_in_new",P451)+LEN("open_in_new")</f>
        <v>#VALUE!</v>
      </c>
      <c r="T451" s="4" t="e">
        <f>FIND("-",P451,S451)</f>
        <v>#VALUE!</v>
      </c>
      <c r="U451" s="4" t="e">
        <f>CLEAN(SUBSTITUTE(MID(P451,S451,T451-S451)," ",""))</f>
        <v>#VALUE!</v>
      </c>
      <c r="V451" s="4" t="e">
        <f>RIGHT(CLEAN(SUBSTITUTE(P451," ","")),10)</f>
        <v>#VALUE!</v>
      </c>
      <c r="W451" s="4" t="e">
        <f>FIND("Status",A451,K451)+LEN("Status")</f>
        <v>#VALUE!</v>
      </c>
      <c r="X451" s="4" t="e">
        <f>FIND("Application Data 
Documents &amp; Transactions",A451)</f>
        <v>#VALUE!</v>
      </c>
      <c r="Y451" s="4" t="e">
        <f>MID(A451,W451,(X451-11)-W451)</f>
        <v>#VALUE!</v>
      </c>
      <c r="Z451" s="4" t="e">
        <f t="shared" si="106"/>
        <v>#VALUE!</v>
      </c>
      <c r="AA451" s="4" t="e">
        <f>FIND("Earliest publication #",A451)+LEN("Earliest publication #
")</f>
        <v>#VALUE!</v>
      </c>
      <c r="AB451" s="4" t="e">
        <f>FIND("Earliest publication date",A451,AA451)</f>
        <v>#VALUE!</v>
      </c>
      <c r="AC451" s="4" t="e">
        <f>CLEAN(TRIM(MID(A451,AA451,AB451-AA451)))</f>
        <v>#VALUE!</v>
      </c>
      <c r="AD451" s="4" t="e">
        <f t="shared" si="107"/>
        <v>#VALUE!</v>
      </c>
      <c r="AE451" s="4" t="e">
        <f>FIND("Earliest publication date",A451,AA451)+LEN("Earliest publication date")</f>
        <v>#VALUE!</v>
      </c>
      <c r="AF451" s="4" t="e">
        <f>FIND("Assignee for publication",A451)</f>
        <v>#VALUE!</v>
      </c>
      <c r="AG451" s="4" t="e">
        <f>CLEAN(SUBSTITUTE(MID(A451,AE451,AF451-AE451)," ",""))</f>
        <v>#VALUE!</v>
      </c>
      <c r="AH451" s="4" t="e">
        <f>FIND("Entity status",A451)+LEN("Entity status")</f>
        <v>#VALUE!</v>
      </c>
      <c r="AI451" s="4" t="e">
        <f>FIND("Earliest publication #",A451,AH451)</f>
        <v>#VALUE!</v>
      </c>
      <c r="AJ451" s="4" t="e">
        <f>CLEAN(TRIM(MID(A451,AH451,AI451-AH451)))</f>
        <v>#VALUE!</v>
      </c>
      <c r="AK451" s="4" t="e">
        <f>FIND("Applicants",A451)+LEN("Applicants")</f>
        <v>#VALUE!</v>
      </c>
      <c r="AL451" s="4" t="e">
        <f>FIND("United States Patent and Trademark Office 
United States Patent and Trademark Office 
 Browse By Topic",A451,AK451)</f>
        <v>#VALUE!</v>
      </c>
      <c r="AM451" s="4" t="e">
        <f>TRIM(CLEAN(MID(A451,AK451,AL451-AK451)))</f>
        <v>#VALUE!</v>
      </c>
      <c r="AN451" s="4" t="e">
        <f>FIND("Assignee for publication",A451)+LEN("Assignee for publication")</f>
        <v>#VALUE!</v>
      </c>
      <c r="AO451" s="4" t="e">
        <f>FIND("Confirmation #",A451,AN451)</f>
        <v>#VALUE!</v>
      </c>
      <c r="AP451" s="4" t="e">
        <f>MID(A451,AN451,AO451-AN451)</f>
        <v>#VALUE!</v>
      </c>
      <c r="AQ451" s="4" t="e">
        <f>FIND("Inventors",A451)+LEN("Inventors")</f>
        <v>#VALUE!</v>
      </c>
      <c r="AR451" s="4" t="e">
        <f>FIND("Applicants",A451,AQ451)</f>
        <v>#VALUE!</v>
      </c>
      <c r="AS451" s="4" t="e">
        <f>FIND("Show all inventors",A451)</f>
        <v>#VALUE!</v>
      </c>
      <c r="AT451" s="4" t="str">
        <f>IFERROR(MID(A451,AS451,24),"")</f>
        <v/>
      </c>
      <c r="AU451" s="7" t="e">
        <f>CLEAN(TRIM(MID(A451,AQ451,AR451-AQ451)))</f>
        <v>#VALUE!</v>
      </c>
      <c r="BJ451" s="4">
        <f t="shared" ref="BJ451:BJ514" si="110">(LEN(BI451)-LEN(SUBSTITUTE(BI451,"Assignee","")))/LEN("Assignee")</f>
        <v>0</v>
      </c>
      <c r="BK451" s="4" t="str">
        <f t="shared" ref="BK451:BK514" si="111">IF(LEN(BI451)&lt;1,"",IF(BJ451=0,"1 Assignee",BJ451&amp;" Assignee"))</f>
        <v/>
      </c>
      <c r="BL451" s="4" t="e">
        <f t="shared" ref="BL451:BL514" si="112">FIND("Power of attorney",D451)+LEN("Power of attorney")</f>
        <v>#VALUE!</v>
      </c>
      <c r="BM451" s="4" t="e">
        <f t="shared" ref="BM451:BM514" si="113">FIND("(",D451,BL451)</f>
        <v>#VALUE!</v>
      </c>
      <c r="BN451" s="7" t="e">
        <f t="shared" ref="BN451:BN514" si="114">TRIM(MID(D451,BL451,BM451-BL451))</f>
        <v>#VALUE!</v>
      </c>
      <c r="BO451" s="4" t="e">
        <f t="shared" ref="BO451:BO514" si="115">FIND("Correspondence address",D451)+LEN("Correspondence address")</f>
        <v>#VALUE!</v>
      </c>
      <c r="BP451" s="4" t="e">
        <f t="shared" ref="BP451:BP514" si="116">FIND("(",D451,BO451)</f>
        <v>#VALUE!</v>
      </c>
      <c r="BQ451" s="7" t="e">
        <f t="shared" ref="BQ451:BQ514" si="117">TRIM(MID(D451,BO451,BP451-BO451))</f>
        <v>#VALUE!</v>
      </c>
    </row>
    <row r="452" spans="1:69" ht="15" customHeight="1" x14ac:dyDescent="0.3">
      <c r="A452" s="5"/>
      <c r="B452" s="5"/>
      <c r="C452" s="5"/>
      <c r="D452" s="5"/>
      <c r="F452" s="6" t="s">
        <v>17</v>
      </c>
      <c r="G452" s="4" t="e">
        <f t="shared" ref="G452:G515" si="118">FIND("Application #",A452)+LEN("Application #")</f>
        <v>#VALUE!</v>
      </c>
      <c r="H452" s="4" t="e">
        <f t="shared" ref="H452:H515" si="119">FIND("Confirmation #",A452)</f>
        <v>#VALUE!</v>
      </c>
      <c r="I452" s="4" t="str">
        <f t="shared" si="108"/>
        <v/>
      </c>
      <c r="J452" s="4" t="e">
        <f>CLEAN(SUBSTITUTE(MID(A452,G452,H452-G452)," ",""))</f>
        <v>#VALUE!</v>
      </c>
      <c r="K452" s="4" t="e">
        <f>FIND("Filing or 371 (c) date",A452)+LEN("Filing or 371 (c) date")</f>
        <v>#VALUE!</v>
      </c>
      <c r="L452" s="4" t="e">
        <f>FIND("Status",A452,K452)</f>
        <v>#VALUE!</v>
      </c>
      <c r="M452" s="4" t="e">
        <f>TRIM(CLEAN(MID(A452,K452,L452-K452)))</f>
        <v>#VALUE!</v>
      </c>
      <c r="N452" s="4" t="e">
        <f>FIND("Patent #",A452)+LEN("Patent #")</f>
        <v>#VALUE!</v>
      </c>
      <c r="O452" s="4" t="e">
        <f>FIND("Filing or 371 (c) date",A452)</f>
        <v>#VALUE!</v>
      </c>
      <c r="P452" s="4" t="e">
        <f>MID(A452,N452,O452-N452)</f>
        <v>#VALUE!</v>
      </c>
      <c r="Q452" s="4" t="e">
        <f t="shared" si="109"/>
        <v>#VALUE!</v>
      </c>
      <c r="R452" s="4" t="e">
        <f>CLEAN(SUBSTITUTE(MID(P452,1,FIND("open",P452)-1)," ",""))</f>
        <v>#VALUE!</v>
      </c>
      <c r="S452" s="4" t="e">
        <f>FIND("open_in_new",P452)+LEN("open_in_new")</f>
        <v>#VALUE!</v>
      </c>
      <c r="T452" s="4" t="e">
        <f>FIND("-",P452,S452)</f>
        <v>#VALUE!</v>
      </c>
      <c r="U452" s="4" t="e">
        <f>CLEAN(SUBSTITUTE(MID(P452,S452,T452-S452)," ",""))</f>
        <v>#VALUE!</v>
      </c>
      <c r="V452" s="4" t="e">
        <f>RIGHT(CLEAN(SUBSTITUTE(P452," ","")),10)</f>
        <v>#VALUE!</v>
      </c>
      <c r="W452" s="4" t="e">
        <f>FIND("Status",A452,K452)+LEN("Status")</f>
        <v>#VALUE!</v>
      </c>
      <c r="X452" s="4" t="e">
        <f>FIND("Application Data 
Documents &amp; Transactions",A452)</f>
        <v>#VALUE!</v>
      </c>
      <c r="Y452" s="4" t="e">
        <f>MID(A452,W452,(X452-11)-W452)</f>
        <v>#VALUE!</v>
      </c>
      <c r="Z452" s="4" t="e">
        <f t="shared" si="106"/>
        <v>#VALUE!</v>
      </c>
      <c r="AA452" s="4" t="e">
        <f>FIND("Earliest publication #",A452)+LEN("Earliest publication #
")</f>
        <v>#VALUE!</v>
      </c>
      <c r="AB452" s="4" t="e">
        <f>FIND("Earliest publication date",A452,AA452)</f>
        <v>#VALUE!</v>
      </c>
      <c r="AC452" s="4" t="e">
        <f>CLEAN(TRIM(MID(A452,AA452,AB452-AA452)))</f>
        <v>#VALUE!</v>
      </c>
      <c r="AD452" s="4" t="e">
        <f t="shared" si="107"/>
        <v>#VALUE!</v>
      </c>
      <c r="AE452" s="4" t="e">
        <f>FIND("Earliest publication date",A452,AA452)+LEN("Earliest publication date")</f>
        <v>#VALUE!</v>
      </c>
      <c r="AF452" s="4" t="e">
        <f>FIND("Assignee for publication",A452)</f>
        <v>#VALUE!</v>
      </c>
      <c r="AG452" s="4" t="e">
        <f>CLEAN(SUBSTITUTE(MID(A452,AE452,AF452-AE452)," ",""))</f>
        <v>#VALUE!</v>
      </c>
      <c r="AH452" s="4" t="e">
        <f>FIND("Entity status",A452)+LEN("Entity status")</f>
        <v>#VALUE!</v>
      </c>
      <c r="AI452" s="4" t="e">
        <f>FIND("Earliest publication #",A452,AH452)</f>
        <v>#VALUE!</v>
      </c>
      <c r="AJ452" s="4" t="e">
        <f>CLEAN(TRIM(MID(A452,AH452,AI452-AH452)))</f>
        <v>#VALUE!</v>
      </c>
      <c r="AK452" s="4" t="e">
        <f>FIND("Applicants",A452)+LEN("Applicants")</f>
        <v>#VALUE!</v>
      </c>
      <c r="AL452" s="4" t="e">
        <f>FIND("United States Patent and Trademark Office 
United States Patent and Trademark Office 
 Browse By Topic",A452,AK452)</f>
        <v>#VALUE!</v>
      </c>
      <c r="AM452" s="4" t="e">
        <f>TRIM(CLEAN(MID(A452,AK452,AL452-AK452)))</f>
        <v>#VALUE!</v>
      </c>
      <c r="AN452" s="4" t="e">
        <f>FIND("Assignee for publication",A452)+LEN("Assignee for publication")</f>
        <v>#VALUE!</v>
      </c>
      <c r="AO452" s="4" t="e">
        <f>FIND("Confirmation #",A452,AN452)</f>
        <v>#VALUE!</v>
      </c>
      <c r="AP452" s="4" t="e">
        <f>MID(A452,AN452,AO452-AN452)</f>
        <v>#VALUE!</v>
      </c>
      <c r="AQ452" s="4" t="e">
        <f>FIND("Inventors",A452)+LEN("Inventors")</f>
        <v>#VALUE!</v>
      </c>
      <c r="AR452" s="4" t="e">
        <f>FIND("Applicants",A452,AQ452)</f>
        <v>#VALUE!</v>
      </c>
      <c r="AS452" s="4" t="e">
        <f>FIND("Show all inventors",A452)</f>
        <v>#VALUE!</v>
      </c>
      <c r="AT452" s="4" t="str">
        <f>IFERROR(MID(A452,AS452,24),"")</f>
        <v/>
      </c>
      <c r="AU452" s="7" t="e">
        <f>CLEAN(TRIM(MID(A452,AQ452,AR452-AQ452)))</f>
        <v>#VALUE!</v>
      </c>
      <c r="BJ452" s="4">
        <f t="shared" si="110"/>
        <v>0</v>
      </c>
      <c r="BK452" s="4" t="str">
        <f t="shared" si="111"/>
        <v/>
      </c>
      <c r="BL452" s="4" t="e">
        <f t="shared" si="112"/>
        <v>#VALUE!</v>
      </c>
      <c r="BM452" s="4" t="e">
        <f t="shared" si="113"/>
        <v>#VALUE!</v>
      </c>
      <c r="BN452" s="7" t="e">
        <f t="shared" si="114"/>
        <v>#VALUE!</v>
      </c>
      <c r="BO452" s="4" t="e">
        <f t="shared" si="115"/>
        <v>#VALUE!</v>
      </c>
      <c r="BP452" s="4" t="e">
        <f t="shared" si="116"/>
        <v>#VALUE!</v>
      </c>
      <c r="BQ452" s="7" t="e">
        <f t="shared" si="117"/>
        <v>#VALUE!</v>
      </c>
    </row>
    <row r="453" spans="1:69" ht="15" customHeight="1" x14ac:dyDescent="0.3">
      <c r="A453" s="5"/>
      <c r="B453" s="5"/>
      <c r="C453" s="5"/>
      <c r="D453" s="5"/>
      <c r="F453" s="6" t="s">
        <v>17</v>
      </c>
      <c r="G453" s="4" t="e">
        <f t="shared" si="118"/>
        <v>#VALUE!</v>
      </c>
      <c r="H453" s="4" t="e">
        <f t="shared" si="119"/>
        <v>#VALUE!</v>
      </c>
      <c r="I453" s="4" t="str">
        <f t="shared" si="108"/>
        <v/>
      </c>
      <c r="J453" s="4" t="e">
        <f>CLEAN(SUBSTITUTE(MID(A453,G453,H453-G453)," ",""))</f>
        <v>#VALUE!</v>
      </c>
      <c r="K453" s="4" t="e">
        <f>FIND("Filing or 371 (c) date",A453)+LEN("Filing or 371 (c) date")</f>
        <v>#VALUE!</v>
      </c>
      <c r="L453" s="4" t="e">
        <f>FIND("Status",A453,K453)</f>
        <v>#VALUE!</v>
      </c>
      <c r="M453" s="4" t="e">
        <f>TRIM(CLEAN(MID(A453,K453,L453-K453)))</f>
        <v>#VALUE!</v>
      </c>
      <c r="N453" s="4" t="e">
        <f>FIND("Patent #",A453)+LEN("Patent #")</f>
        <v>#VALUE!</v>
      </c>
      <c r="O453" s="4" t="e">
        <f>FIND("Filing or 371 (c) date",A453)</f>
        <v>#VALUE!</v>
      </c>
      <c r="P453" s="4" t="e">
        <f>MID(A453,N453,O453-N453)</f>
        <v>#VALUE!</v>
      </c>
      <c r="Q453" s="4" t="e">
        <f t="shared" si="109"/>
        <v>#VALUE!</v>
      </c>
      <c r="R453" s="4" t="e">
        <f>CLEAN(SUBSTITUTE(MID(P453,1,FIND("open",P453)-1)," ",""))</f>
        <v>#VALUE!</v>
      </c>
      <c r="S453" s="4" t="e">
        <f>FIND("open_in_new",P453)+LEN("open_in_new")</f>
        <v>#VALUE!</v>
      </c>
      <c r="T453" s="4" t="e">
        <f>FIND("-",P453,S453)</f>
        <v>#VALUE!</v>
      </c>
      <c r="U453" s="4" t="e">
        <f>CLEAN(SUBSTITUTE(MID(P453,S453,T453-S453)," ",""))</f>
        <v>#VALUE!</v>
      </c>
      <c r="V453" s="4" t="e">
        <f>RIGHT(CLEAN(SUBSTITUTE(P453," ","")),10)</f>
        <v>#VALUE!</v>
      </c>
      <c r="W453" s="4" t="e">
        <f>FIND("Status",A453,K453)+LEN("Status")</f>
        <v>#VALUE!</v>
      </c>
      <c r="X453" s="4" t="e">
        <f>FIND("Application Data 
Documents &amp; Transactions",A453)</f>
        <v>#VALUE!</v>
      </c>
      <c r="Y453" s="4" t="e">
        <f>MID(A453,W453,(X453-11)-W453)</f>
        <v>#VALUE!</v>
      </c>
      <c r="Z453" s="4" t="e">
        <f t="shared" si="106"/>
        <v>#VALUE!</v>
      </c>
      <c r="AA453" s="4" t="e">
        <f>FIND("Earliest publication #",A453)+LEN("Earliest publication #
")</f>
        <v>#VALUE!</v>
      </c>
      <c r="AB453" s="4" t="e">
        <f>FIND("Earliest publication date",A453,AA453)</f>
        <v>#VALUE!</v>
      </c>
      <c r="AC453" s="4" t="e">
        <f>CLEAN(TRIM(MID(A453,AA453,AB453-AA453)))</f>
        <v>#VALUE!</v>
      </c>
      <c r="AD453" s="4" t="e">
        <f t="shared" si="107"/>
        <v>#VALUE!</v>
      </c>
      <c r="AE453" s="4" t="e">
        <f>FIND("Earliest publication date",A453,AA453)+LEN("Earliest publication date")</f>
        <v>#VALUE!</v>
      </c>
      <c r="AF453" s="4" t="e">
        <f>FIND("Assignee for publication",A453)</f>
        <v>#VALUE!</v>
      </c>
      <c r="AG453" s="4" t="e">
        <f>CLEAN(SUBSTITUTE(MID(A453,AE453,AF453-AE453)," ",""))</f>
        <v>#VALUE!</v>
      </c>
      <c r="AH453" s="4" t="e">
        <f>FIND("Entity status",A453)+LEN("Entity status")</f>
        <v>#VALUE!</v>
      </c>
      <c r="AI453" s="4" t="e">
        <f>FIND("Earliest publication #",A453,AH453)</f>
        <v>#VALUE!</v>
      </c>
      <c r="AJ453" s="4" t="e">
        <f>CLEAN(TRIM(MID(A453,AH453,AI453-AH453)))</f>
        <v>#VALUE!</v>
      </c>
      <c r="AK453" s="4" t="e">
        <f>FIND("Applicants",A453)+LEN("Applicants")</f>
        <v>#VALUE!</v>
      </c>
      <c r="AL453" s="4" t="e">
        <f>FIND("United States Patent and Trademark Office 
United States Patent and Trademark Office 
 Browse By Topic",A453,AK453)</f>
        <v>#VALUE!</v>
      </c>
      <c r="AM453" s="4" t="e">
        <f>TRIM(CLEAN(MID(A453,AK453,AL453-AK453)))</f>
        <v>#VALUE!</v>
      </c>
      <c r="AN453" s="4" t="e">
        <f>FIND("Assignee for publication",A453)+LEN("Assignee for publication")</f>
        <v>#VALUE!</v>
      </c>
      <c r="AO453" s="4" t="e">
        <f>FIND("Confirmation #",A453,AN453)</f>
        <v>#VALUE!</v>
      </c>
      <c r="AP453" s="4" t="e">
        <f>MID(A453,AN453,AO453-AN453)</f>
        <v>#VALUE!</v>
      </c>
      <c r="AQ453" s="4" t="e">
        <f>FIND("Inventors",A453)+LEN("Inventors")</f>
        <v>#VALUE!</v>
      </c>
      <c r="AR453" s="4" t="e">
        <f>FIND("Applicants",A453,AQ453)</f>
        <v>#VALUE!</v>
      </c>
      <c r="AS453" s="4" t="e">
        <f>FIND("Show all inventors",A453)</f>
        <v>#VALUE!</v>
      </c>
      <c r="AT453" s="4" t="str">
        <f>IFERROR(MID(A453,AS453,24),"")</f>
        <v/>
      </c>
      <c r="AU453" s="7" t="e">
        <f>CLEAN(TRIM(MID(A453,AQ453,AR453-AQ453)))</f>
        <v>#VALUE!</v>
      </c>
      <c r="BJ453" s="4">
        <f t="shared" si="110"/>
        <v>0</v>
      </c>
      <c r="BK453" s="4" t="str">
        <f t="shared" si="111"/>
        <v/>
      </c>
      <c r="BL453" s="4" t="e">
        <f t="shared" si="112"/>
        <v>#VALUE!</v>
      </c>
      <c r="BM453" s="4" t="e">
        <f t="shared" si="113"/>
        <v>#VALUE!</v>
      </c>
      <c r="BN453" s="7" t="e">
        <f t="shared" si="114"/>
        <v>#VALUE!</v>
      </c>
      <c r="BO453" s="4" t="e">
        <f t="shared" si="115"/>
        <v>#VALUE!</v>
      </c>
      <c r="BP453" s="4" t="e">
        <f t="shared" si="116"/>
        <v>#VALUE!</v>
      </c>
      <c r="BQ453" s="7" t="e">
        <f t="shared" si="117"/>
        <v>#VALUE!</v>
      </c>
    </row>
    <row r="454" spans="1:69" ht="15" customHeight="1" x14ac:dyDescent="0.3">
      <c r="A454" s="5"/>
      <c r="B454" s="5"/>
      <c r="C454" s="5"/>
      <c r="D454" s="5"/>
      <c r="F454" s="6" t="s">
        <v>17</v>
      </c>
      <c r="G454" s="4" t="e">
        <f t="shared" si="118"/>
        <v>#VALUE!</v>
      </c>
      <c r="H454" s="4" t="e">
        <f t="shared" si="119"/>
        <v>#VALUE!</v>
      </c>
      <c r="I454" s="4" t="str">
        <f t="shared" si="108"/>
        <v/>
      </c>
      <c r="J454" s="4" t="e">
        <f>CLEAN(SUBSTITUTE(MID(A454,G454,H454-G454)," ",""))</f>
        <v>#VALUE!</v>
      </c>
      <c r="K454" s="4" t="e">
        <f>FIND("Filing or 371 (c) date",A454)+LEN("Filing or 371 (c) date")</f>
        <v>#VALUE!</v>
      </c>
      <c r="L454" s="4" t="e">
        <f>FIND("Status",A454,K454)</f>
        <v>#VALUE!</v>
      </c>
      <c r="M454" s="4" t="e">
        <f>TRIM(CLEAN(MID(A454,K454,L454-K454)))</f>
        <v>#VALUE!</v>
      </c>
      <c r="N454" s="4" t="e">
        <f>FIND("Patent #",A454)+LEN("Patent #")</f>
        <v>#VALUE!</v>
      </c>
      <c r="O454" s="4" t="e">
        <f>FIND("Filing or 371 (c) date",A454)</f>
        <v>#VALUE!</v>
      </c>
      <c r="P454" s="4" t="e">
        <f>MID(A454,N454,O454-N454)</f>
        <v>#VALUE!</v>
      </c>
      <c r="Q454" s="4" t="e">
        <f t="shared" si="109"/>
        <v>#VALUE!</v>
      </c>
      <c r="R454" s="4" t="e">
        <f>CLEAN(SUBSTITUTE(MID(P454,1,FIND("open",P454)-1)," ",""))</f>
        <v>#VALUE!</v>
      </c>
      <c r="S454" s="4" t="e">
        <f>FIND("open_in_new",P454)+LEN("open_in_new")</f>
        <v>#VALUE!</v>
      </c>
      <c r="T454" s="4" t="e">
        <f>FIND("-",P454,S454)</f>
        <v>#VALUE!</v>
      </c>
      <c r="U454" s="4" t="e">
        <f>CLEAN(SUBSTITUTE(MID(P454,S454,T454-S454)," ",""))</f>
        <v>#VALUE!</v>
      </c>
      <c r="V454" s="4" t="e">
        <f>RIGHT(CLEAN(SUBSTITUTE(P454," ","")),10)</f>
        <v>#VALUE!</v>
      </c>
      <c r="W454" s="4" t="e">
        <f>FIND("Status",A454,K454)+LEN("Status")</f>
        <v>#VALUE!</v>
      </c>
      <c r="X454" s="4" t="e">
        <f>FIND("Application Data 
Documents &amp; Transactions",A454)</f>
        <v>#VALUE!</v>
      </c>
      <c r="Y454" s="4" t="e">
        <f>MID(A454,W454,(X454-11)-W454)</f>
        <v>#VALUE!</v>
      </c>
      <c r="Z454" s="4" t="e">
        <f t="shared" si="106"/>
        <v>#VALUE!</v>
      </c>
      <c r="AA454" s="4" t="e">
        <f>FIND("Earliest publication #",A454)+LEN("Earliest publication #
")</f>
        <v>#VALUE!</v>
      </c>
      <c r="AB454" s="4" t="e">
        <f>FIND("Earliest publication date",A454,AA454)</f>
        <v>#VALUE!</v>
      </c>
      <c r="AC454" s="4" t="e">
        <f>CLEAN(TRIM(MID(A454,AA454,AB454-AA454)))</f>
        <v>#VALUE!</v>
      </c>
      <c r="AD454" s="4" t="e">
        <f t="shared" si="107"/>
        <v>#VALUE!</v>
      </c>
      <c r="AE454" s="4" t="e">
        <f>FIND("Earliest publication date",A454,AA454)+LEN("Earliest publication date")</f>
        <v>#VALUE!</v>
      </c>
      <c r="AF454" s="4" t="e">
        <f>FIND("Assignee for publication",A454)</f>
        <v>#VALUE!</v>
      </c>
      <c r="AG454" s="4" t="e">
        <f>CLEAN(SUBSTITUTE(MID(A454,AE454,AF454-AE454)," ",""))</f>
        <v>#VALUE!</v>
      </c>
      <c r="AH454" s="4" t="e">
        <f>FIND("Entity status",A454)+LEN("Entity status")</f>
        <v>#VALUE!</v>
      </c>
      <c r="AI454" s="4" t="e">
        <f>FIND("Earliest publication #",A454,AH454)</f>
        <v>#VALUE!</v>
      </c>
      <c r="AJ454" s="4" t="e">
        <f>CLEAN(TRIM(MID(A454,AH454,AI454-AH454)))</f>
        <v>#VALUE!</v>
      </c>
      <c r="AK454" s="4" t="e">
        <f>FIND("Applicants",A454)+LEN("Applicants")</f>
        <v>#VALUE!</v>
      </c>
      <c r="AL454" s="4" t="e">
        <f>FIND("United States Patent and Trademark Office 
United States Patent and Trademark Office 
 Browse By Topic",A454,AK454)</f>
        <v>#VALUE!</v>
      </c>
      <c r="AM454" s="4" t="e">
        <f>TRIM(CLEAN(MID(A454,AK454,AL454-AK454)))</f>
        <v>#VALUE!</v>
      </c>
      <c r="AN454" s="4" t="e">
        <f>FIND("Assignee for publication",A454)+LEN("Assignee for publication")</f>
        <v>#VALUE!</v>
      </c>
      <c r="AO454" s="4" t="e">
        <f>FIND("Confirmation #",A454,AN454)</f>
        <v>#VALUE!</v>
      </c>
      <c r="AP454" s="4" t="e">
        <f>MID(A454,AN454,AO454-AN454)</f>
        <v>#VALUE!</v>
      </c>
      <c r="AQ454" s="4" t="e">
        <f>FIND("Inventors",A454)+LEN("Inventors")</f>
        <v>#VALUE!</v>
      </c>
      <c r="AR454" s="4" t="e">
        <f>FIND("Applicants",A454,AQ454)</f>
        <v>#VALUE!</v>
      </c>
      <c r="AS454" s="4" t="e">
        <f>FIND("Show all inventors",A454)</f>
        <v>#VALUE!</v>
      </c>
      <c r="AT454" s="4" t="str">
        <f>IFERROR(MID(A454,AS454,24),"")</f>
        <v/>
      </c>
      <c r="AU454" s="7" t="e">
        <f>CLEAN(TRIM(MID(A454,AQ454,AR454-AQ454)))</f>
        <v>#VALUE!</v>
      </c>
      <c r="BJ454" s="4">
        <f t="shared" si="110"/>
        <v>0</v>
      </c>
      <c r="BK454" s="4" t="str">
        <f t="shared" si="111"/>
        <v/>
      </c>
      <c r="BL454" s="4" t="e">
        <f t="shared" si="112"/>
        <v>#VALUE!</v>
      </c>
      <c r="BM454" s="4" t="e">
        <f t="shared" si="113"/>
        <v>#VALUE!</v>
      </c>
      <c r="BN454" s="7" t="e">
        <f t="shared" si="114"/>
        <v>#VALUE!</v>
      </c>
      <c r="BO454" s="4" t="e">
        <f t="shared" si="115"/>
        <v>#VALUE!</v>
      </c>
      <c r="BP454" s="4" t="e">
        <f t="shared" si="116"/>
        <v>#VALUE!</v>
      </c>
      <c r="BQ454" s="7" t="e">
        <f t="shared" si="117"/>
        <v>#VALUE!</v>
      </c>
    </row>
    <row r="455" spans="1:69" ht="15" customHeight="1" x14ac:dyDescent="0.3">
      <c r="A455" s="5"/>
      <c r="B455" s="5"/>
      <c r="C455" s="5"/>
      <c r="D455" s="5"/>
      <c r="F455" s="6" t="s">
        <v>17</v>
      </c>
      <c r="G455" s="4" t="e">
        <f t="shared" si="118"/>
        <v>#VALUE!</v>
      </c>
      <c r="H455" s="4" t="e">
        <f t="shared" si="119"/>
        <v>#VALUE!</v>
      </c>
      <c r="I455" s="4" t="str">
        <f t="shared" si="108"/>
        <v/>
      </c>
      <c r="J455" s="4" t="e">
        <f>CLEAN(SUBSTITUTE(MID(A455,G455,H455-G455)," ",""))</f>
        <v>#VALUE!</v>
      </c>
      <c r="K455" s="4" t="e">
        <f>FIND("Filing or 371 (c) date",A455)+LEN("Filing or 371 (c) date")</f>
        <v>#VALUE!</v>
      </c>
      <c r="L455" s="4" t="e">
        <f>FIND("Status",A455,K455)</f>
        <v>#VALUE!</v>
      </c>
      <c r="M455" s="4" t="e">
        <f>TRIM(CLEAN(MID(A455,K455,L455-K455)))</f>
        <v>#VALUE!</v>
      </c>
      <c r="N455" s="4" t="e">
        <f>FIND("Patent #",A455)+LEN("Patent #")</f>
        <v>#VALUE!</v>
      </c>
      <c r="O455" s="4" t="e">
        <f>FIND("Filing or 371 (c) date",A455)</f>
        <v>#VALUE!</v>
      </c>
      <c r="P455" s="4" t="e">
        <f>MID(A455,N455,O455-N455)</f>
        <v>#VALUE!</v>
      </c>
      <c r="Q455" s="4" t="e">
        <f t="shared" si="109"/>
        <v>#VALUE!</v>
      </c>
      <c r="R455" s="4" t="e">
        <f>CLEAN(SUBSTITUTE(MID(P455,1,FIND("open",P455)-1)," ",""))</f>
        <v>#VALUE!</v>
      </c>
      <c r="S455" s="4" t="e">
        <f>FIND("open_in_new",P455)+LEN("open_in_new")</f>
        <v>#VALUE!</v>
      </c>
      <c r="T455" s="4" t="e">
        <f>FIND("-",P455,S455)</f>
        <v>#VALUE!</v>
      </c>
      <c r="U455" s="4" t="e">
        <f>CLEAN(SUBSTITUTE(MID(P455,S455,T455-S455)," ",""))</f>
        <v>#VALUE!</v>
      </c>
      <c r="V455" s="4" t="e">
        <f>RIGHT(CLEAN(SUBSTITUTE(P455," ","")),10)</f>
        <v>#VALUE!</v>
      </c>
      <c r="W455" s="4" t="e">
        <f>FIND("Status",A455,K455)+LEN("Status")</f>
        <v>#VALUE!</v>
      </c>
      <c r="X455" s="4" t="e">
        <f>FIND("Application Data 
Documents &amp; Transactions",A455)</f>
        <v>#VALUE!</v>
      </c>
      <c r="Y455" s="4" t="e">
        <f>MID(A455,W455,(X455-11)-W455)</f>
        <v>#VALUE!</v>
      </c>
      <c r="Z455" s="4" t="e">
        <f t="shared" si="106"/>
        <v>#VALUE!</v>
      </c>
      <c r="AA455" s="4" t="e">
        <f>FIND("Earliest publication #",A455)+LEN("Earliest publication #
")</f>
        <v>#VALUE!</v>
      </c>
      <c r="AB455" s="4" t="e">
        <f>FIND("Earliest publication date",A455,AA455)</f>
        <v>#VALUE!</v>
      </c>
      <c r="AC455" s="4" t="e">
        <f>CLEAN(TRIM(MID(A455,AA455,AB455-AA455)))</f>
        <v>#VALUE!</v>
      </c>
      <c r="AD455" s="4" t="e">
        <f t="shared" si="107"/>
        <v>#VALUE!</v>
      </c>
      <c r="AE455" s="4" t="e">
        <f>FIND("Earliest publication date",A455,AA455)+LEN("Earliest publication date")</f>
        <v>#VALUE!</v>
      </c>
      <c r="AF455" s="4" t="e">
        <f>FIND("Assignee for publication",A455)</f>
        <v>#VALUE!</v>
      </c>
      <c r="AG455" s="4" t="e">
        <f>CLEAN(SUBSTITUTE(MID(A455,AE455,AF455-AE455)," ",""))</f>
        <v>#VALUE!</v>
      </c>
      <c r="AH455" s="4" t="e">
        <f>FIND("Entity status",A455)+LEN("Entity status")</f>
        <v>#VALUE!</v>
      </c>
      <c r="AI455" s="4" t="e">
        <f>FIND("Earliest publication #",A455,AH455)</f>
        <v>#VALUE!</v>
      </c>
      <c r="AJ455" s="4" t="e">
        <f>CLEAN(TRIM(MID(A455,AH455,AI455-AH455)))</f>
        <v>#VALUE!</v>
      </c>
      <c r="AK455" s="4" t="e">
        <f>FIND("Applicants",A455)+LEN("Applicants")</f>
        <v>#VALUE!</v>
      </c>
      <c r="AL455" s="4" t="e">
        <f>FIND("United States Patent and Trademark Office 
United States Patent and Trademark Office 
 Browse By Topic",A455,AK455)</f>
        <v>#VALUE!</v>
      </c>
      <c r="AM455" s="4" t="e">
        <f>TRIM(CLEAN(MID(A455,AK455,AL455-AK455)))</f>
        <v>#VALUE!</v>
      </c>
      <c r="AN455" s="4" t="e">
        <f>FIND("Assignee for publication",A455)+LEN("Assignee for publication")</f>
        <v>#VALUE!</v>
      </c>
      <c r="AO455" s="4" t="e">
        <f>FIND("Confirmation #",A455,AN455)</f>
        <v>#VALUE!</v>
      </c>
      <c r="AP455" s="4" t="e">
        <f>MID(A455,AN455,AO455-AN455)</f>
        <v>#VALUE!</v>
      </c>
      <c r="AQ455" s="4" t="e">
        <f>FIND("Inventors",A455)+LEN("Inventors")</f>
        <v>#VALUE!</v>
      </c>
      <c r="AR455" s="4" t="e">
        <f>FIND("Applicants",A455,AQ455)</f>
        <v>#VALUE!</v>
      </c>
      <c r="AS455" s="4" t="e">
        <f>FIND("Show all inventors",A455)</f>
        <v>#VALUE!</v>
      </c>
      <c r="AT455" s="4" t="str">
        <f>IFERROR(MID(A455,AS455,24),"")</f>
        <v/>
      </c>
      <c r="AU455" s="7" t="e">
        <f>CLEAN(TRIM(MID(A455,AQ455,AR455-AQ455)))</f>
        <v>#VALUE!</v>
      </c>
      <c r="BJ455" s="4">
        <f t="shared" si="110"/>
        <v>0</v>
      </c>
      <c r="BK455" s="4" t="str">
        <f t="shared" si="111"/>
        <v/>
      </c>
      <c r="BL455" s="4" t="e">
        <f t="shared" si="112"/>
        <v>#VALUE!</v>
      </c>
      <c r="BM455" s="4" t="e">
        <f t="shared" si="113"/>
        <v>#VALUE!</v>
      </c>
      <c r="BN455" s="7" t="e">
        <f t="shared" si="114"/>
        <v>#VALUE!</v>
      </c>
      <c r="BO455" s="4" t="e">
        <f t="shared" si="115"/>
        <v>#VALUE!</v>
      </c>
      <c r="BP455" s="4" t="e">
        <f t="shared" si="116"/>
        <v>#VALUE!</v>
      </c>
      <c r="BQ455" s="7" t="e">
        <f t="shared" si="117"/>
        <v>#VALUE!</v>
      </c>
    </row>
    <row r="456" spans="1:69" ht="15" customHeight="1" x14ac:dyDescent="0.3">
      <c r="A456" s="5"/>
      <c r="B456" s="5"/>
      <c r="C456" s="5"/>
      <c r="D456" s="5"/>
      <c r="F456" s="6" t="s">
        <v>17</v>
      </c>
      <c r="G456" s="4" t="e">
        <f t="shared" si="118"/>
        <v>#VALUE!</v>
      </c>
      <c r="H456" s="4" t="e">
        <f t="shared" si="119"/>
        <v>#VALUE!</v>
      </c>
      <c r="I456" s="4" t="str">
        <f t="shared" si="108"/>
        <v/>
      </c>
      <c r="J456" s="4" t="e">
        <f>CLEAN(SUBSTITUTE(MID(A456,G456,H456-G456)," ",""))</f>
        <v>#VALUE!</v>
      </c>
      <c r="K456" s="4" t="e">
        <f>FIND("Filing or 371 (c) date",A456)+LEN("Filing or 371 (c) date")</f>
        <v>#VALUE!</v>
      </c>
      <c r="L456" s="4" t="e">
        <f>FIND("Status",A456,K456)</f>
        <v>#VALUE!</v>
      </c>
      <c r="M456" s="4" t="e">
        <f>TRIM(CLEAN(MID(A456,K456,L456-K456)))</f>
        <v>#VALUE!</v>
      </c>
      <c r="N456" s="4" t="e">
        <f>FIND("Patent #",A456)+LEN("Patent #")</f>
        <v>#VALUE!</v>
      </c>
      <c r="O456" s="4" t="e">
        <f>FIND("Filing or 371 (c) date",A456)</f>
        <v>#VALUE!</v>
      </c>
      <c r="P456" s="4" t="e">
        <f>MID(A456,N456,O456-N456)</f>
        <v>#VALUE!</v>
      </c>
      <c r="Q456" s="4" t="e">
        <f t="shared" si="109"/>
        <v>#VALUE!</v>
      </c>
      <c r="R456" s="4" t="e">
        <f>CLEAN(SUBSTITUTE(MID(P456,1,FIND("open",P456)-1)," ",""))</f>
        <v>#VALUE!</v>
      </c>
      <c r="S456" s="4" t="e">
        <f>FIND("open_in_new",P456)+LEN("open_in_new")</f>
        <v>#VALUE!</v>
      </c>
      <c r="T456" s="4" t="e">
        <f>FIND("-",P456,S456)</f>
        <v>#VALUE!</v>
      </c>
      <c r="U456" s="4" t="e">
        <f>CLEAN(SUBSTITUTE(MID(P456,S456,T456-S456)," ",""))</f>
        <v>#VALUE!</v>
      </c>
      <c r="V456" s="4" t="e">
        <f>RIGHT(CLEAN(SUBSTITUTE(P456," ","")),10)</f>
        <v>#VALUE!</v>
      </c>
      <c r="W456" s="4" t="e">
        <f>FIND("Status",A456,K456)+LEN("Status")</f>
        <v>#VALUE!</v>
      </c>
      <c r="X456" s="4" t="e">
        <f>FIND("Application Data 
Documents &amp; Transactions",A456)</f>
        <v>#VALUE!</v>
      </c>
      <c r="Y456" s="4" t="e">
        <f>MID(A456,W456,(X456-11)-W456)</f>
        <v>#VALUE!</v>
      </c>
      <c r="Z456" s="4" t="e">
        <f t="shared" si="106"/>
        <v>#VALUE!</v>
      </c>
      <c r="AA456" s="4" t="e">
        <f>FIND("Earliest publication #",A456)+LEN("Earliest publication #
")</f>
        <v>#VALUE!</v>
      </c>
      <c r="AB456" s="4" t="e">
        <f>FIND("Earliest publication date",A456,AA456)</f>
        <v>#VALUE!</v>
      </c>
      <c r="AC456" s="4" t="e">
        <f>CLEAN(TRIM(MID(A456,AA456,AB456-AA456)))</f>
        <v>#VALUE!</v>
      </c>
      <c r="AD456" s="4" t="e">
        <f t="shared" si="107"/>
        <v>#VALUE!</v>
      </c>
      <c r="AE456" s="4" t="e">
        <f>FIND("Earliest publication date",A456,AA456)+LEN("Earliest publication date")</f>
        <v>#VALUE!</v>
      </c>
      <c r="AF456" s="4" t="e">
        <f>FIND("Assignee for publication",A456)</f>
        <v>#VALUE!</v>
      </c>
      <c r="AG456" s="4" t="e">
        <f>CLEAN(SUBSTITUTE(MID(A456,AE456,AF456-AE456)," ",""))</f>
        <v>#VALUE!</v>
      </c>
      <c r="AH456" s="4" t="e">
        <f>FIND("Entity status",A456)+LEN("Entity status")</f>
        <v>#VALUE!</v>
      </c>
      <c r="AI456" s="4" t="e">
        <f>FIND("Earliest publication #",A456,AH456)</f>
        <v>#VALUE!</v>
      </c>
      <c r="AJ456" s="4" t="e">
        <f>CLEAN(TRIM(MID(A456,AH456,AI456-AH456)))</f>
        <v>#VALUE!</v>
      </c>
      <c r="AK456" s="4" t="e">
        <f>FIND("Applicants",A456)+LEN("Applicants")</f>
        <v>#VALUE!</v>
      </c>
      <c r="AL456" s="4" t="e">
        <f>FIND("United States Patent and Trademark Office 
United States Patent and Trademark Office 
 Browse By Topic",A456,AK456)</f>
        <v>#VALUE!</v>
      </c>
      <c r="AM456" s="4" t="e">
        <f>TRIM(CLEAN(MID(A456,AK456,AL456-AK456)))</f>
        <v>#VALUE!</v>
      </c>
      <c r="AN456" s="4" t="e">
        <f>FIND("Assignee for publication",A456)+LEN("Assignee for publication")</f>
        <v>#VALUE!</v>
      </c>
      <c r="AO456" s="4" t="e">
        <f>FIND("Confirmation #",A456,AN456)</f>
        <v>#VALUE!</v>
      </c>
      <c r="AP456" s="4" t="e">
        <f>MID(A456,AN456,AO456-AN456)</f>
        <v>#VALUE!</v>
      </c>
      <c r="AQ456" s="4" t="e">
        <f>FIND("Inventors",A456)+LEN("Inventors")</f>
        <v>#VALUE!</v>
      </c>
      <c r="AR456" s="4" t="e">
        <f>FIND("Applicants",A456,AQ456)</f>
        <v>#VALUE!</v>
      </c>
      <c r="AS456" s="4" t="e">
        <f>FIND("Show all inventors",A456)</f>
        <v>#VALUE!</v>
      </c>
      <c r="AT456" s="4" t="str">
        <f>IFERROR(MID(A456,AS456,24),"")</f>
        <v/>
      </c>
      <c r="AU456" s="7" t="e">
        <f>CLEAN(TRIM(MID(A456,AQ456,AR456-AQ456)))</f>
        <v>#VALUE!</v>
      </c>
      <c r="BJ456" s="4">
        <f t="shared" si="110"/>
        <v>0</v>
      </c>
      <c r="BK456" s="4" t="str">
        <f t="shared" si="111"/>
        <v/>
      </c>
      <c r="BL456" s="4" t="e">
        <f t="shared" si="112"/>
        <v>#VALUE!</v>
      </c>
      <c r="BM456" s="4" t="e">
        <f t="shared" si="113"/>
        <v>#VALUE!</v>
      </c>
      <c r="BN456" s="7" t="e">
        <f t="shared" si="114"/>
        <v>#VALUE!</v>
      </c>
      <c r="BO456" s="4" t="e">
        <f t="shared" si="115"/>
        <v>#VALUE!</v>
      </c>
      <c r="BP456" s="4" t="e">
        <f t="shared" si="116"/>
        <v>#VALUE!</v>
      </c>
      <c r="BQ456" s="7" t="e">
        <f t="shared" si="117"/>
        <v>#VALUE!</v>
      </c>
    </row>
    <row r="457" spans="1:69" ht="15" customHeight="1" x14ac:dyDescent="0.3">
      <c r="A457" s="5"/>
      <c r="B457" s="5"/>
      <c r="C457" s="5"/>
      <c r="D457" s="5"/>
      <c r="F457" s="6" t="s">
        <v>17</v>
      </c>
      <c r="G457" s="4" t="e">
        <f t="shared" si="118"/>
        <v>#VALUE!</v>
      </c>
      <c r="H457" s="4" t="e">
        <f t="shared" si="119"/>
        <v>#VALUE!</v>
      </c>
      <c r="I457" s="4" t="str">
        <f t="shared" si="108"/>
        <v/>
      </c>
      <c r="J457" s="4" t="e">
        <f>CLEAN(SUBSTITUTE(MID(A457,G457,H457-G457)," ",""))</f>
        <v>#VALUE!</v>
      </c>
      <c r="K457" s="4" t="e">
        <f>FIND("Filing or 371 (c) date",A457)+LEN("Filing or 371 (c) date")</f>
        <v>#VALUE!</v>
      </c>
      <c r="L457" s="4" t="e">
        <f>FIND("Status",A457,K457)</f>
        <v>#VALUE!</v>
      </c>
      <c r="M457" s="4" t="e">
        <f>TRIM(CLEAN(MID(A457,K457,L457-K457)))</f>
        <v>#VALUE!</v>
      </c>
      <c r="N457" s="4" t="e">
        <f>FIND("Patent #",A457)+LEN("Patent #")</f>
        <v>#VALUE!</v>
      </c>
      <c r="O457" s="4" t="e">
        <f>FIND("Filing or 371 (c) date",A457)</f>
        <v>#VALUE!</v>
      </c>
      <c r="P457" s="4" t="e">
        <f>MID(A457,N457,O457-N457)</f>
        <v>#VALUE!</v>
      </c>
      <c r="Q457" s="4" t="e">
        <f t="shared" si="109"/>
        <v>#VALUE!</v>
      </c>
      <c r="R457" s="4" t="e">
        <f>CLEAN(SUBSTITUTE(MID(P457,1,FIND("open",P457)-1)," ",""))</f>
        <v>#VALUE!</v>
      </c>
      <c r="S457" s="4" t="e">
        <f>FIND("open_in_new",P457)+LEN("open_in_new")</f>
        <v>#VALUE!</v>
      </c>
      <c r="T457" s="4" t="e">
        <f>FIND("-",P457,S457)</f>
        <v>#VALUE!</v>
      </c>
      <c r="U457" s="4" t="e">
        <f>CLEAN(SUBSTITUTE(MID(P457,S457,T457-S457)," ",""))</f>
        <v>#VALUE!</v>
      </c>
      <c r="V457" s="4" t="e">
        <f>RIGHT(CLEAN(SUBSTITUTE(P457," ","")),10)</f>
        <v>#VALUE!</v>
      </c>
      <c r="W457" s="4" t="e">
        <f>FIND("Status",A457,K457)+LEN("Status")</f>
        <v>#VALUE!</v>
      </c>
      <c r="X457" s="4" t="e">
        <f>FIND("Application Data 
Documents &amp; Transactions",A457)</f>
        <v>#VALUE!</v>
      </c>
      <c r="Y457" s="4" t="e">
        <f>MID(A457,W457,(X457-11)-W457)</f>
        <v>#VALUE!</v>
      </c>
      <c r="Z457" s="4" t="e">
        <f t="shared" si="106"/>
        <v>#VALUE!</v>
      </c>
      <c r="AA457" s="4" t="e">
        <f>FIND("Earliest publication #",A457)+LEN("Earliest publication #
")</f>
        <v>#VALUE!</v>
      </c>
      <c r="AB457" s="4" t="e">
        <f>FIND("Earliest publication date",A457,AA457)</f>
        <v>#VALUE!</v>
      </c>
      <c r="AC457" s="4" t="e">
        <f>CLEAN(TRIM(MID(A457,AA457,AB457-AA457)))</f>
        <v>#VALUE!</v>
      </c>
      <c r="AD457" s="4" t="e">
        <f t="shared" si="107"/>
        <v>#VALUE!</v>
      </c>
      <c r="AE457" s="4" t="e">
        <f>FIND("Earliest publication date",A457,AA457)+LEN("Earliest publication date")</f>
        <v>#VALUE!</v>
      </c>
      <c r="AF457" s="4" t="e">
        <f>FIND("Assignee for publication",A457)</f>
        <v>#VALUE!</v>
      </c>
      <c r="AG457" s="4" t="e">
        <f>CLEAN(SUBSTITUTE(MID(A457,AE457,AF457-AE457)," ",""))</f>
        <v>#VALUE!</v>
      </c>
      <c r="AH457" s="4" t="e">
        <f>FIND("Entity status",A457)+LEN("Entity status")</f>
        <v>#VALUE!</v>
      </c>
      <c r="AI457" s="4" t="e">
        <f>FIND("Earliest publication #",A457,AH457)</f>
        <v>#VALUE!</v>
      </c>
      <c r="AJ457" s="4" t="e">
        <f>CLEAN(TRIM(MID(A457,AH457,AI457-AH457)))</f>
        <v>#VALUE!</v>
      </c>
      <c r="AK457" s="4" t="e">
        <f>FIND("Applicants",A457)+LEN("Applicants")</f>
        <v>#VALUE!</v>
      </c>
      <c r="AL457" s="4" t="e">
        <f>FIND("United States Patent and Trademark Office 
United States Patent and Trademark Office 
 Browse By Topic",A457,AK457)</f>
        <v>#VALUE!</v>
      </c>
      <c r="AM457" s="4" t="e">
        <f>TRIM(CLEAN(MID(A457,AK457,AL457-AK457)))</f>
        <v>#VALUE!</v>
      </c>
      <c r="AN457" s="4" t="e">
        <f>FIND("Assignee for publication",A457)+LEN("Assignee for publication")</f>
        <v>#VALUE!</v>
      </c>
      <c r="AO457" s="4" t="e">
        <f>FIND("Confirmation #",A457,AN457)</f>
        <v>#VALUE!</v>
      </c>
      <c r="AP457" s="4" t="e">
        <f>MID(A457,AN457,AO457-AN457)</f>
        <v>#VALUE!</v>
      </c>
      <c r="AQ457" s="4" t="e">
        <f>FIND("Inventors",A457)+LEN("Inventors")</f>
        <v>#VALUE!</v>
      </c>
      <c r="AR457" s="4" t="e">
        <f>FIND("Applicants",A457,AQ457)</f>
        <v>#VALUE!</v>
      </c>
      <c r="AS457" s="4" t="e">
        <f>FIND("Show all inventors",A457)</f>
        <v>#VALUE!</v>
      </c>
      <c r="AT457" s="4" t="str">
        <f>IFERROR(MID(A457,AS457,24),"")</f>
        <v/>
      </c>
      <c r="AU457" s="7" t="e">
        <f>CLEAN(TRIM(MID(A457,AQ457,AR457-AQ457)))</f>
        <v>#VALUE!</v>
      </c>
      <c r="BJ457" s="4">
        <f t="shared" si="110"/>
        <v>0</v>
      </c>
      <c r="BK457" s="4" t="str">
        <f t="shared" si="111"/>
        <v/>
      </c>
      <c r="BL457" s="4" t="e">
        <f t="shared" si="112"/>
        <v>#VALUE!</v>
      </c>
      <c r="BM457" s="4" t="e">
        <f t="shared" si="113"/>
        <v>#VALUE!</v>
      </c>
      <c r="BN457" s="7" t="e">
        <f t="shared" si="114"/>
        <v>#VALUE!</v>
      </c>
      <c r="BO457" s="4" t="e">
        <f t="shared" si="115"/>
        <v>#VALUE!</v>
      </c>
      <c r="BP457" s="4" t="e">
        <f t="shared" si="116"/>
        <v>#VALUE!</v>
      </c>
      <c r="BQ457" s="7" t="e">
        <f t="shared" si="117"/>
        <v>#VALUE!</v>
      </c>
    </row>
    <row r="458" spans="1:69" ht="15" customHeight="1" x14ac:dyDescent="0.3">
      <c r="A458" s="5"/>
      <c r="B458" s="5"/>
      <c r="C458" s="5"/>
      <c r="D458" s="5"/>
      <c r="F458" s="6" t="s">
        <v>17</v>
      </c>
      <c r="G458" s="4" t="e">
        <f t="shared" si="118"/>
        <v>#VALUE!</v>
      </c>
      <c r="H458" s="4" t="e">
        <f t="shared" si="119"/>
        <v>#VALUE!</v>
      </c>
      <c r="I458" s="4" t="str">
        <f t="shared" si="108"/>
        <v/>
      </c>
      <c r="J458" s="4" t="e">
        <f>CLEAN(SUBSTITUTE(MID(A458,G458,H458-G458)," ",""))</f>
        <v>#VALUE!</v>
      </c>
      <c r="K458" s="4" t="e">
        <f>FIND("Filing or 371 (c) date",A458)+LEN("Filing or 371 (c) date")</f>
        <v>#VALUE!</v>
      </c>
      <c r="L458" s="4" t="e">
        <f>FIND("Status",A458,K458)</f>
        <v>#VALUE!</v>
      </c>
      <c r="M458" s="4" t="e">
        <f>TRIM(CLEAN(MID(A458,K458,L458-K458)))</f>
        <v>#VALUE!</v>
      </c>
      <c r="N458" s="4" t="e">
        <f>FIND("Patent #",A458)+LEN("Patent #")</f>
        <v>#VALUE!</v>
      </c>
      <c r="O458" s="4" t="e">
        <f>FIND("Filing or 371 (c) date",A458)</f>
        <v>#VALUE!</v>
      </c>
      <c r="P458" s="4" t="e">
        <f>MID(A458,N458,O458-N458)</f>
        <v>#VALUE!</v>
      </c>
      <c r="Q458" s="4" t="e">
        <f t="shared" si="109"/>
        <v>#VALUE!</v>
      </c>
      <c r="R458" s="4" t="e">
        <f>CLEAN(SUBSTITUTE(MID(P458,1,FIND("open",P458)-1)," ",""))</f>
        <v>#VALUE!</v>
      </c>
      <c r="S458" s="4" t="e">
        <f>FIND("open_in_new",P458)+LEN("open_in_new")</f>
        <v>#VALUE!</v>
      </c>
      <c r="T458" s="4" t="e">
        <f>FIND("-",P458,S458)</f>
        <v>#VALUE!</v>
      </c>
      <c r="U458" s="4" t="e">
        <f>CLEAN(SUBSTITUTE(MID(P458,S458,T458-S458)," ",""))</f>
        <v>#VALUE!</v>
      </c>
      <c r="V458" s="4" t="e">
        <f>RIGHT(CLEAN(SUBSTITUTE(P458," ","")),10)</f>
        <v>#VALUE!</v>
      </c>
      <c r="W458" s="4" t="e">
        <f>FIND("Status",A458,K458)+LEN("Status")</f>
        <v>#VALUE!</v>
      </c>
      <c r="X458" s="4" t="e">
        <f>FIND("Application Data 
Documents &amp; Transactions",A458)</f>
        <v>#VALUE!</v>
      </c>
      <c r="Y458" s="4" t="e">
        <f>MID(A458,W458,(X458-11)-W458)</f>
        <v>#VALUE!</v>
      </c>
      <c r="Z458" s="4" t="e">
        <f t="shared" si="106"/>
        <v>#VALUE!</v>
      </c>
      <c r="AA458" s="4" t="e">
        <f>FIND("Earliest publication #",A458)+LEN("Earliest publication #
")</f>
        <v>#VALUE!</v>
      </c>
      <c r="AB458" s="4" t="e">
        <f>FIND("Earliest publication date",A458,AA458)</f>
        <v>#VALUE!</v>
      </c>
      <c r="AC458" s="4" t="e">
        <f>CLEAN(TRIM(MID(A458,AA458,AB458-AA458)))</f>
        <v>#VALUE!</v>
      </c>
      <c r="AD458" s="4" t="e">
        <f t="shared" si="107"/>
        <v>#VALUE!</v>
      </c>
      <c r="AE458" s="4" t="e">
        <f>FIND("Earliest publication date",A458,AA458)+LEN("Earliest publication date")</f>
        <v>#VALUE!</v>
      </c>
      <c r="AF458" s="4" t="e">
        <f>FIND("Assignee for publication",A458)</f>
        <v>#VALUE!</v>
      </c>
      <c r="AG458" s="4" t="e">
        <f>CLEAN(SUBSTITUTE(MID(A458,AE458,AF458-AE458)," ",""))</f>
        <v>#VALUE!</v>
      </c>
      <c r="AH458" s="4" t="e">
        <f>FIND("Entity status",A458)+LEN("Entity status")</f>
        <v>#VALUE!</v>
      </c>
      <c r="AI458" s="4" t="e">
        <f>FIND("Earliest publication #",A458,AH458)</f>
        <v>#VALUE!</v>
      </c>
      <c r="AJ458" s="4" t="e">
        <f>CLEAN(TRIM(MID(A458,AH458,AI458-AH458)))</f>
        <v>#VALUE!</v>
      </c>
      <c r="AK458" s="4" t="e">
        <f>FIND("Applicants",A458)+LEN("Applicants")</f>
        <v>#VALUE!</v>
      </c>
      <c r="AL458" s="4" t="e">
        <f>FIND("United States Patent and Trademark Office 
United States Patent and Trademark Office 
 Browse By Topic",A458,AK458)</f>
        <v>#VALUE!</v>
      </c>
      <c r="AM458" s="4" t="e">
        <f>TRIM(CLEAN(MID(A458,AK458,AL458-AK458)))</f>
        <v>#VALUE!</v>
      </c>
      <c r="AN458" s="4" t="e">
        <f>FIND("Assignee for publication",A458)+LEN("Assignee for publication")</f>
        <v>#VALUE!</v>
      </c>
      <c r="AO458" s="4" t="e">
        <f>FIND("Confirmation #",A458,AN458)</f>
        <v>#VALUE!</v>
      </c>
      <c r="AP458" s="4" t="e">
        <f>MID(A458,AN458,AO458-AN458)</f>
        <v>#VALUE!</v>
      </c>
      <c r="AQ458" s="4" t="e">
        <f>FIND("Inventors",A458)+LEN("Inventors")</f>
        <v>#VALUE!</v>
      </c>
      <c r="AR458" s="4" t="e">
        <f>FIND("Applicants",A458,AQ458)</f>
        <v>#VALUE!</v>
      </c>
      <c r="AS458" s="4" t="e">
        <f>FIND("Show all inventors",A458)</f>
        <v>#VALUE!</v>
      </c>
      <c r="AT458" s="4" t="str">
        <f>IFERROR(MID(A458,AS458,24),"")</f>
        <v/>
      </c>
      <c r="AU458" s="7" t="e">
        <f>CLEAN(TRIM(MID(A458,AQ458,AR458-AQ458)))</f>
        <v>#VALUE!</v>
      </c>
      <c r="BJ458" s="4">
        <f t="shared" si="110"/>
        <v>0</v>
      </c>
      <c r="BK458" s="4" t="str">
        <f t="shared" si="111"/>
        <v/>
      </c>
      <c r="BL458" s="4" t="e">
        <f t="shared" si="112"/>
        <v>#VALUE!</v>
      </c>
      <c r="BM458" s="4" t="e">
        <f t="shared" si="113"/>
        <v>#VALUE!</v>
      </c>
      <c r="BN458" s="7" t="e">
        <f t="shared" si="114"/>
        <v>#VALUE!</v>
      </c>
      <c r="BO458" s="4" t="e">
        <f t="shared" si="115"/>
        <v>#VALUE!</v>
      </c>
      <c r="BP458" s="4" t="e">
        <f t="shared" si="116"/>
        <v>#VALUE!</v>
      </c>
      <c r="BQ458" s="7" t="e">
        <f t="shared" si="117"/>
        <v>#VALUE!</v>
      </c>
    </row>
    <row r="459" spans="1:69" ht="15" customHeight="1" x14ac:dyDescent="0.3">
      <c r="A459" s="5"/>
      <c r="B459" s="5"/>
      <c r="C459" s="5"/>
      <c r="D459" s="5"/>
      <c r="F459" s="6" t="s">
        <v>17</v>
      </c>
      <c r="G459" s="4" t="e">
        <f t="shared" si="118"/>
        <v>#VALUE!</v>
      </c>
      <c r="H459" s="4" t="e">
        <f t="shared" si="119"/>
        <v>#VALUE!</v>
      </c>
      <c r="I459" s="4" t="str">
        <f t="shared" si="108"/>
        <v/>
      </c>
      <c r="J459" s="4" t="e">
        <f>CLEAN(SUBSTITUTE(MID(A459,G459,H459-G459)," ",""))</f>
        <v>#VALUE!</v>
      </c>
      <c r="K459" s="4" t="e">
        <f>FIND("Filing or 371 (c) date",A459)+LEN("Filing or 371 (c) date")</f>
        <v>#VALUE!</v>
      </c>
      <c r="L459" s="4" t="e">
        <f>FIND("Status",A459,K459)</f>
        <v>#VALUE!</v>
      </c>
      <c r="M459" s="4" t="e">
        <f>TRIM(CLEAN(MID(A459,K459,L459-K459)))</f>
        <v>#VALUE!</v>
      </c>
      <c r="N459" s="4" t="e">
        <f>FIND("Patent #",A459)+LEN("Patent #")</f>
        <v>#VALUE!</v>
      </c>
      <c r="O459" s="4" t="e">
        <f>FIND("Filing or 371 (c) date",A459)</f>
        <v>#VALUE!</v>
      </c>
      <c r="P459" s="4" t="e">
        <f>MID(A459,N459,O459-N459)</f>
        <v>#VALUE!</v>
      </c>
      <c r="Q459" s="4" t="e">
        <f t="shared" si="109"/>
        <v>#VALUE!</v>
      </c>
      <c r="R459" s="4" t="e">
        <f>CLEAN(SUBSTITUTE(MID(P459,1,FIND("open",P459)-1)," ",""))</f>
        <v>#VALUE!</v>
      </c>
      <c r="S459" s="4" t="e">
        <f>FIND("open_in_new",P459)+LEN("open_in_new")</f>
        <v>#VALUE!</v>
      </c>
      <c r="T459" s="4" t="e">
        <f>FIND("-",P459,S459)</f>
        <v>#VALUE!</v>
      </c>
      <c r="U459" s="4" t="e">
        <f>CLEAN(SUBSTITUTE(MID(P459,S459,T459-S459)," ",""))</f>
        <v>#VALUE!</v>
      </c>
      <c r="V459" s="4" t="e">
        <f>RIGHT(CLEAN(SUBSTITUTE(P459," ","")),10)</f>
        <v>#VALUE!</v>
      </c>
      <c r="W459" s="4" t="e">
        <f>FIND("Status",A459,K459)+LEN("Status")</f>
        <v>#VALUE!</v>
      </c>
      <c r="X459" s="4" t="e">
        <f>FIND("Application Data 
Documents &amp; Transactions",A459)</f>
        <v>#VALUE!</v>
      </c>
      <c r="Y459" s="4" t="e">
        <f>MID(A459,W459,(X459-11)-W459)</f>
        <v>#VALUE!</v>
      </c>
      <c r="Z459" s="4" t="e">
        <f t="shared" si="106"/>
        <v>#VALUE!</v>
      </c>
      <c r="AA459" s="4" t="e">
        <f>FIND("Earliest publication #",A459)+LEN("Earliest publication #
")</f>
        <v>#VALUE!</v>
      </c>
      <c r="AB459" s="4" t="e">
        <f>FIND("Earliest publication date",A459,AA459)</f>
        <v>#VALUE!</v>
      </c>
      <c r="AC459" s="4" t="e">
        <f>CLEAN(TRIM(MID(A459,AA459,AB459-AA459)))</f>
        <v>#VALUE!</v>
      </c>
      <c r="AD459" s="4" t="e">
        <f t="shared" si="107"/>
        <v>#VALUE!</v>
      </c>
      <c r="AE459" s="4" t="e">
        <f>FIND("Earliest publication date",A459,AA459)+LEN("Earliest publication date")</f>
        <v>#VALUE!</v>
      </c>
      <c r="AF459" s="4" t="e">
        <f>FIND("Assignee for publication",A459)</f>
        <v>#VALUE!</v>
      </c>
      <c r="AG459" s="4" t="e">
        <f>CLEAN(SUBSTITUTE(MID(A459,AE459,AF459-AE459)," ",""))</f>
        <v>#VALUE!</v>
      </c>
      <c r="AH459" s="4" t="e">
        <f>FIND("Entity status",A459)+LEN("Entity status")</f>
        <v>#VALUE!</v>
      </c>
      <c r="AI459" s="4" t="e">
        <f>FIND("Earliest publication #",A459,AH459)</f>
        <v>#VALUE!</v>
      </c>
      <c r="AJ459" s="4" t="e">
        <f>CLEAN(TRIM(MID(A459,AH459,AI459-AH459)))</f>
        <v>#VALUE!</v>
      </c>
      <c r="AK459" s="4" t="e">
        <f>FIND("Applicants",A459)+LEN("Applicants")</f>
        <v>#VALUE!</v>
      </c>
      <c r="AL459" s="4" t="e">
        <f>FIND("United States Patent and Trademark Office 
United States Patent and Trademark Office 
 Browse By Topic",A459,AK459)</f>
        <v>#VALUE!</v>
      </c>
      <c r="AM459" s="4" t="e">
        <f>TRIM(CLEAN(MID(A459,AK459,AL459-AK459)))</f>
        <v>#VALUE!</v>
      </c>
      <c r="AN459" s="4" t="e">
        <f>FIND("Assignee for publication",A459)+LEN("Assignee for publication")</f>
        <v>#VALUE!</v>
      </c>
      <c r="AO459" s="4" t="e">
        <f>FIND("Confirmation #",A459,AN459)</f>
        <v>#VALUE!</v>
      </c>
      <c r="AP459" s="4" t="e">
        <f>MID(A459,AN459,AO459-AN459)</f>
        <v>#VALUE!</v>
      </c>
      <c r="AQ459" s="4" t="e">
        <f>FIND("Inventors",A459)+LEN("Inventors")</f>
        <v>#VALUE!</v>
      </c>
      <c r="AR459" s="4" t="e">
        <f>FIND("Applicants",A459,AQ459)</f>
        <v>#VALUE!</v>
      </c>
      <c r="AS459" s="4" t="e">
        <f>FIND("Show all inventors",A459)</f>
        <v>#VALUE!</v>
      </c>
      <c r="AT459" s="4" t="str">
        <f>IFERROR(MID(A459,AS459,24),"")</f>
        <v/>
      </c>
      <c r="AU459" s="7" t="e">
        <f>CLEAN(TRIM(MID(A459,AQ459,AR459-AQ459)))</f>
        <v>#VALUE!</v>
      </c>
      <c r="BJ459" s="4">
        <f t="shared" si="110"/>
        <v>0</v>
      </c>
      <c r="BK459" s="4" t="str">
        <f t="shared" si="111"/>
        <v/>
      </c>
      <c r="BL459" s="4" t="e">
        <f t="shared" si="112"/>
        <v>#VALUE!</v>
      </c>
      <c r="BM459" s="4" t="e">
        <f t="shared" si="113"/>
        <v>#VALUE!</v>
      </c>
      <c r="BN459" s="7" t="e">
        <f t="shared" si="114"/>
        <v>#VALUE!</v>
      </c>
      <c r="BO459" s="4" t="e">
        <f t="shared" si="115"/>
        <v>#VALUE!</v>
      </c>
      <c r="BP459" s="4" t="e">
        <f t="shared" si="116"/>
        <v>#VALUE!</v>
      </c>
      <c r="BQ459" s="7" t="e">
        <f t="shared" si="117"/>
        <v>#VALUE!</v>
      </c>
    </row>
    <row r="460" spans="1:69" ht="15" customHeight="1" x14ac:dyDescent="0.3">
      <c r="A460" s="5"/>
      <c r="B460" s="5"/>
      <c r="C460" s="5"/>
      <c r="D460" s="5"/>
      <c r="F460" s="6" t="s">
        <v>17</v>
      </c>
      <c r="G460" s="4" t="e">
        <f t="shared" si="118"/>
        <v>#VALUE!</v>
      </c>
      <c r="H460" s="4" t="e">
        <f t="shared" si="119"/>
        <v>#VALUE!</v>
      </c>
      <c r="I460" s="4" t="str">
        <f t="shared" si="108"/>
        <v/>
      </c>
      <c r="J460" s="4" t="e">
        <f>CLEAN(SUBSTITUTE(MID(A460,G460,H460-G460)," ",""))</f>
        <v>#VALUE!</v>
      </c>
      <c r="K460" s="4" t="e">
        <f>FIND("Filing or 371 (c) date",A460)+LEN("Filing or 371 (c) date")</f>
        <v>#VALUE!</v>
      </c>
      <c r="L460" s="4" t="e">
        <f>FIND("Status",A460,K460)</f>
        <v>#VALUE!</v>
      </c>
      <c r="M460" s="4" t="e">
        <f>TRIM(CLEAN(MID(A460,K460,L460-K460)))</f>
        <v>#VALUE!</v>
      </c>
      <c r="N460" s="4" t="e">
        <f>FIND("Patent #",A460)+LEN("Patent #")</f>
        <v>#VALUE!</v>
      </c>
      <c r="O460" s="4" t="e">
        <f>FIND("Filing or 371 (c) date",A460)</f>
        <v>#VALUE!</v>
      </c>
      <c r="P460" s="4" t="e">
        <f>MID(A460,N460,O460-N460)</f>
        <v>#VALUE!</v>
      </c>
      <c r="Q460" s="4" t="e">
        <f t="shared" si="109"/>
        <v>#VALUE!</v>
      </c>
      <c r="R460" s="4" t="e">
        <f>CLEAN(SUBSTITUTE(MID(P460,1,FIND("open",P460)-1)," ",""))</f>
        <v>#VALUE!</v>
      </c>
      <c r="S460" s="4" t="e">
        <f>FIND("open_in_new",P460)+LEN("open_in_new")</f>
        <v>#VALUE!</v>
      </c>
      <c r="T460" s="4" t="e">
        <f>FIND("-",P460,S460)</f>
        <v>#VALUE!</v>
      </c>
      <c r="U460" s="4" t="e">
        <f>CLEAN(SUBSTITUTE(MID(P460,S460,T460-S460)," ",""))</f>
        <v>#VALUE!</v>
      </c>
      <c r="V460" s="4" t="e">
        <f>RIGHT(CLEAN(SUBSTITUTE(P460," ","")),10)</f>
        <v>#VALUE!</v>
      </c>
      <c r="W460" s="4" t="e">
        <f>FIND("Status",A460,K460)+LEN("Status")</f>
        <v>#VALUE!</v>
      </c>
      <c r="X460" s="4" t="e">
        <f>FIND("Application Data 
Documents &amp; Transactions",A460)</f>
        <v>#VALUE!</v>
      </c>
      <c r="Y460" s="4" t="e">
        <f>MID(A460,W460,(X460-11)-W460)</f>
        <v>#VALUE!</v>
      </c>
      <c r="Z460" s="4" t="e">
        <f t="shared" si="106"/>
        <v>#VALUE!</v>
      </c>
      <c r="AA460" s="4" t="e">
        <f>FIND("Earliest publication #",A460)+LEN("Earliest publication #
")</f>
        <v>#VALUE!</v>
      </c>
      <c r="AB460" s="4" t="e">
        <f>FIND("Earliest publication date",A460,AA460)</f>
        <v>#VALUE!</v>
      </c>
      <c r="AC460" s="4" t="e">
        <f>CLEAN(TRIM(MID(A460,AA460,AB460-AA460)))</f>
        <v>#VALUE!</v>
      </c>
      <c r="AD460" s="4" t="e">
        <f t="shared" si="107"/>
        <v>#VALUE!</v>
      </c>
      <c r="AE460" s="4" t="e">
        <f>FIND("Earliest publication date",A460,AA460)+LEN("Earliest publication date")</f>
        <v>#VALUE!</v>
      </c>
      <c r="AF460" s="4" t="e">
        <f>FIND("Assignee for publication",A460)</f>
        <v>#VALUE!</v>
      </c>
      <c r="AG460" s="4" t="e">
        <f>CLEAN(SUBSTITUTE(MID(A460,AE460,AF460-AE460)," ",""))</f>
        <v>#VALUE!</v>
      </c>
      <c r="AH460" s="4" t="e">
        <f>FIND("Entity status",A460)+LEN("Entity status")</f>
        <v>#VALUE!</v>
      </c>
      <c r="AI460" s="4" t="e">
        <f>FIND("Earliest publication #",A460,AH460)</f>
        <v>#VALUE!</v>
      </c>
      <c r="AJ460" s="4" t="e">
        <f>CLEAN(TRIM(MID(A460,AH460,AI460-AH460)))</f>
        <v>#VALUE!</v>
      </c>
      <c r="AK460" s="4" t="e">
        <f>FIND("Applicants",A460)+LEN("Applicants")</f>
        <v>#VALUE!</v>
      </c>
      <c r="AL460" s="4" t="e">
        <f>FIND("United States Patent and Trademark Office 
United States Patent and Trademark Office 
 Browse By Topic",A460,AK460)</f>
        <v>#VALUE!</v>
      </c>
      <c r="AM460" s="4" t="e">
        <f>TRIM(CLEAN(MID(A460,AK460,AL460-AK460)))</f>
        <v>#VALUE!</v>
      </c>
      <c r="AN460" s="4" t="e">
        <f>FIND("Assignee for publication",A460)+LEN("Assignee for publication")</f>
        <v>#VALUE!</v>
      </c>
      <c r="AO460" s="4" t="e">
        <f>FIND("Confirmation #",A460,AN460)</f>
        <v>#VALUE!</v>
      </c>
      <c r="AP460" s="4" t="e">
        <f>MID(A460,AN460,AO460-AN460)</f>
        <v>#VALUE!</v>
      </c>
      <c r="AQ460" s="4" t="e">
        <f>FIND("Inventors",A460)+LEN("Inventors")</f>
        <v>#VALUE!</v>
      </c>
      <c r="AR460" s="4" t="e">
        <f>FIND("Applicants",A460,AQ460)</f>
        <v>#VALUE!</v>
      </c>
      <c r="AS460" s="4" t="e">
        <f>FIND("Show all inventors",A460)</f>
        <v>#VALUE!</v>
      </c>
      <c r="AT460" s="4" t="str">
        <f>IFERROR(MID(A460,AS460,24),"")</f>
        <v/>
      </c>
      <c r="AU460" s="7" t="e">
        <f>CLEAN(TRIM(MID(A460,AQ460,AR460-AQ460)))</f>
        <v>#VALUE!</v>
      </c>
      <c r="BJ460" s="4">
        <f t="shared" si="110"/>
        <v>0</v>
      </c>
      <c r="BK460" s="4" t="str">
        <f t="shared" si="111"/>
        <v/>
      </c>
      <c r="BL460" s="4" t="e">
        <f t="shared" si="112"/>
        <v>#VALUE!</v>
      </c>
      <c r="BM460" s="4" t="e">
        <f t="shared" si="113"/>
        <v>#VALUE!</v>
      </c>
      <c r="BN460" s="7" t="e">
        <f t="shared" si="114"/>
        <v>#VALUE!</v>
      </c>
      <c r="BO460" s="4" t="e">
        <f t="shared" si="115"/>
        <v>#VALUE!</v>
      </c>
      <c r="BP460" s="4" t="e">
        <f t="shared" si="116"/>
        <v>#VALUE!</v>
      </c>
      <c r="BQ460" s="7" t="e">
        <f t="shared" si="117"/>
        <v>#VALUE!</v>
      </c>
    </row>
    <row r="461" spans="1:69" ht="15" customHeight="1" x14ac:dyDescent="0.3">
      <c r="A461" s="5"/>
      <c r="B461" s="5"/>
      <c r="C461" s="5"/>
      <c r="D461" s="5"/>
      <c r="F461" s="6" t="s">
        <v>17</v>
      </c>
      <c r="G461" s="4" t="e">
        <f t="shared" si="118"/>
        <v>#VALUE!</v>
      </c>
      <c r="H461" s="4" t="e">
        <f t="shared" si="119"/>
        <v>#VALUE!</v>
      </c>
      <c r="I461" s="4" t="str">
        <f t="shared" si="108"/>
        <v/>
      </c>
      <c r="J461" s="4" t="e">
        <f>CLEAN(SUBSTITUTE(MID(A461,G461,H461-G461)," ",""))</f>
        <v>#VALUE!</v>
      </c>
      <c r="K461" s="4" t="e">
        <f>FIND("Filing or 371 (c) date",A461)+LEN("Filing or 371 (c) date")</f>
        <v>#VALUE!</v>
      </c>
      <c r="L461" s="4" t="e">
        <f>FIND("Status",A461,K461)</f>
        <v>#VALUE!</v>
      </c>
      <c r="M461" s="4" t="e">
        <f>TRIM(CLEAN(MID(A461,K461,L461-K461)))</f>
        <v>#VALUE!</v>
      </c>
      <c r="N461" s="4" t="e">
        <f>FIND("Patent #",A461)+LEN("Patent #")</f>
        <v>#VALUE!</v>
      </c>
      <c r="O461" s="4" t="e">
        <f>FIND("Filing or 371 (c) date",A461)</f>
        <v>#VALUE!</v>
      </c>
      <c r="P461" s="4" t="e">
        <f>MID(A461,N461,O461-N461)</f>
        <v>#VALUE!</v>
      </c>
      <c r="Q461" s="4" t="e">
        <f t="shared" si="109"/>
        <v>#VALUE!</v>
      </c>
      <c r="R461" s="4" t="e">
        <f>CLEAN(SUBSTITUTE(MID(P461,1,FIND("open",P461)-1)," ",""))</f>
        <v>#VALUE!</v>
      </c>
      <c r="S461" s="4" t="e">
        <f>FIND("open_in_new",P461)+LEN("open_in_new")</f>
        <v>#VALUE!</v>
      </c>
      <c r="T461" s="4" t="e">
        <f>FIND("-",P461,S461)</f>
        <v>#VALUE!</v>
      </c>
      <c r="U461" s="4" t="e">
        <f>CLEAN(SUBSTITUTE(MID(P461,S461,T461-S461)," ",""))</f>
        <v>#VALUE!</v>
      </c>
      <c r="V461" s="4" t="e">
        <f>RIGHT(CLEAN(SUBSTITUTE(P461," ","")),10)</f>
        <v>#VALUE!</v>
      </c>
      <c r="W461" s="4" t="e">
        <f>FIND("Status",A461,K461)+LEN("Status")</f>
        <v>#VALUE!</v>
      </c>
      <c r="X461" s="4" t="e">
        <f>FIND("Application Data 
Documents &amp; Transactions",A461)</f>
        <v>#VALUE!</v>
      </c>
      <c r="Y461" s="4" t="e">
        <f>MID(A461,W461,(X461-11)-W461)</f>
        <v>#VALUE!</v>
      </c>
      <c r="Z461" s="4" t="e">
        <f t="shared" si="106"/>
        <v>#VALUE!</v>
      </c>
      <c r="AA461" s="4" t="e">
        <f>FIND("Earliest publication #",A461)+LEN("Earliest publication #
")</f>
        <v>#VALUE!</v>
      </c>
      <c r="AB461" s="4" t="e">
        <f>FIND("Earliest publication date",A461,AA461)</f>
        <v>#VALUE!</v>
      </c>
      <c r="AC461" s="4" t="e">
        <f>CLEAN(TRIM(MID(A461,AA461,AB461-AA461)))</f>
        <v>#VALUE!</v>
      </c>
      <c r="AD461" s="4" t="e">
        <f t="shared" si="107"/>
        <v>#VALUE!</v>
      </c>
      <c r="AE461" s="4" t="e">
        <f>FIND("Earliest publication date",A461,AA461)+LEN("Earliest publication date")</f>
        <v>#VALUE!</v>
      </c>
      <c r="AF461" s="4" t="e">
        <f>FIND("Assignee for publication",A461)</f>
        <v>#VALUE!</v>
      </c>
      <c r="AG461" s="4" t="e">
        <f>CLEAN(SUBSTITUTE(MID(A461,AE461,AF461-AE461)," ",""))</f>
        <v>#VALUE!</v>
      </c>
      <c r="AH461" s="4" t="e">
        <f>FIND("Entity status",A461)+LEN("Entity status")</f>
        <v>#VALUE!</v>
      </c>
      <c r="AI461" s="4" t="e">
        <f>FIND("Earliest publication #",A461,AH461)</f>
        <v>#VALUE!</v>
      </c>
      <c r="AJ461" s="4" t="e">
        <f>CLEAN(TRIM(MID(A461,AH461,AI461-AH461)))</f>
        <v>#VALUE!</v>
      </c>
      <c r="AK461" s="4" t="e">
        <f>FIND("Applicants",A461)+LEN("Applicants")</f>
        <v>#VALUE!</v>
      </c>
      <c r="AL461" s="4" t="e">
        <f>FIND("United States Patent and Trademark Office 
United States Patent and Trademark Office 
 Browse By Topic",A461,AK461)</f>
        <v>#VALUE!</v>
      </c>
      <c r="AM461" s="4" t="e">
        <f>TRIM(CLEAN(MID(A461,AK461,AL461-AK461)))</f>
        <v>#VALUE!</v>
      </c>
      <c r="AN461" s="4" t="e">
        <f>FIND("Assignee for publication",A461)+LEN("Assignee for publication")</f>
        <v>#VALUE!</v>
      </c>
      <c r="AO461" s="4" t="e">
        <f>FIND("Confirmation #",A461,AN461)</f>
        <v>#VALUE!</v>
      </c>
      <c r="AP461" s="4" t="e">
        <f>MID(A461,AN461,AO461-AN461)</f>
        <v>#VALUE!</v>
      </c>
      <c r="AQ461" s="4" t="e">
        <f>FIND("Inventors",A461)+LEN("Inventors")</f>
        <v>#VALUE!</v>
      </c>
      <c r="AR461" s="4" t="e">
        <f>FIND("Applicants",A461,AQ461)</f>
        <v>#VALUE!</v>
      </c>
      <c r="AS461" s="4" t="e">
        <f>FIND("Show all inventors",A461)</f>
        <v>#VALUE!</v>
      </c>
      <c r="AT461" s="4" t="str">
        <f>IFERROR(MID(A461,AS461,24),"")</f>
        <v/>
      </c>
      <c r="AU461" s="7" t="e">
        <f>CLEAN(TRIM(MID(A461,AQ461,AR461-AQ461)))</f>
        <v>#VALUE!</v>
      </c>
      <c r="BJ461" s="4">
        <f t="shared" si="110"/>
        <v>0</v>
      </c>
      <c r="BK461" s="4" t="str">
        <f t="shared" si="111"/>
        <v/>
      </c>
      <c r="BL461" s="4" t="e">
        <f t="shared" si="112"/>
        <v>#VALUE!</v>
      </c>
      <c r="BM461" s="4" t="e">
        <f t="shared" si="113"/>
        <v>#VALUE!</v>
      </c>
      <c r="BN461" s="7" t="e">
        <f t="shared" si="114"/>
        <v>#VALUE!</v>
      </c>
      <c r="BO461" s="4" t="e">
        <f t="shared" si="115"/>
        <v>#VALUE!</v>
      </c>
      <c r="BP461" s="4" t="e">
        <f t="shared" si="116"/>
        <v>#VALUE!</v>
      </c>
      <c r="BQ461" s="7" t="e">
        <f t="shared" si="117"/>
        <v>#VALUE!</v>
      </c>
    </row>
    <row r="462" spans="1:69" ht="15" customHeight="1" x14ac:dyDescent="0.3">
      <c r="A462" s="5"/>
      <c r="B462" s="5"/>
      <c r="C462" s="5"/>
      <c r="D462" s="5"/>
      <c r="F462" s="6" t="s">
        <v>17</v>
      </c>
      <c r="G462" s="4" t="e">
        <f t="shared" si="118"/>
        <v>#VALUE!</v>
      </c>
      <c r="H462" s="4" t="e">
        <f t="shared" si="119"/>
        <v>#VALUE!</v>
      </c>
      <c r="I462" s="4" t="str">
        <f t="shared" si="108"/>
        <v/>
      </c>
      <c r="J462" s="4" t="e">
        <f>CLEAN(SUBSTITUTE(MID(A462,G462,H462-G462)," ",""))</f>
        <v>#VALUE!</v>
      </c>
      <c r="K462" s="4" t="e">
        <f>FIND("Filing or 371 (c) date",A462)+LEN("Filing or 371 (c) date")</f>
        <v>#VALUE!</v>
      </c>
      <c r="L462" s="4" t="e">
        <f>FIND("Status",A462,K462)</f>
        <v>#VALUE!</v>
      </c>
      <c r="M462" s="4" t="e">
        <f>TRIM(CLEAN(MID(A462,K462,L462-K462)))</f>
        <v>#VALUE!</v>
      </c>
      <c r="N462" s="4" t="e">
        <f>FIND("Patent #",A462)+LEN("Patent #")</f>
        <v>#VALUE!</v>
      </c>
      <c r="O462" s="4" t="e">
        <f>FIND("Filing or 371 (c) date",A462)</f>
        <v>#VALUE!</v>
      </c>
      <c r="P462" s="4" t="e">
        <f>MID(A462,N462,O462-N462)</f>
        <v>#VALUE!</v>
      </c>
      <c r="Q462" s="4" t="e">
        <f t="shared" si="109"/>
        <v>#VALUE!</v>
      </c>
      <c r="R462" s="4" t="e">
        <f>CLEAN(SUBSTITUTE(MID(P462,1,FIND("open",P462)-1)," ",""))</f>
        <v>#VALUE!</v>
      </c>
      <c r="S462" s="4" t="e">
        <f>FIND("open_in_new",P462)+LEN("open_in_new")</f>
        <v>#VALUE!</v>
      </c>
      <c r="T462" s="4" t="e">
        <f>FIND("-",P462,S462)</f>
        <v>#VALUE!</v>
      </c>
      <c r="U462" s="4" t="e">
        <f>CLEAN(SUBSTITUTE(MID(P462,S462,T462-S462)," ",""))</f>
        <v>#VALUE!</v>
      </c>
      <c r="V462" s="4" t="e">
        <f>RIGHT(CLEAN(SUBSTITUTE(P462," ","")),10)</f>
        <v>#VALUE!</v>
      </c>
      <c r="W462" s="4" t="e">
        <f>FIND("Status",A462,K462)+LEN("Status")</f>
        <v>#VALUE!</v>
      </c>
      <c r="X462" s="4" t="e">
        <f>FIND("Application Data 
Documents &amp; Transactions",A462)</f>
        <v>#VALUE!</v>
      </c>
      <c r="Y462" s="4" t="e">
        <f>MID(A462,W462,(X462-11)-W462)</f>
        <v>#VALUE!</v>
      </c>
      <c r="Z462" s="4" t="e">
        <f t="shared" si="106"/>
        <v>#VALUE!</v>
      </c>
      <c r="AA462" s="4" t="e">
        <f>FIND("Earliest publication #",A462)+LEN("Earliest publication #
")</f>
        <v>#VALUE!</v>
      </c>
      <c r="AB462" s="4" t="e">
        <f>FIND("Earliest publication date",A462,AA462)</f>
        <v>#VALUE!</v>
      </c>
      <c r="AC462" s="4" t="e">
        <f>CLEAN(TRIM(MID(A462,AA462,AB462-AA462)))</f>
        <v>#VALUE!</v>
      </c>
      <c r="AD462" s="4" t="e">
        <f t="shared" si="107"/>
        <v>#VALUE!</v>
      </c>
      <c r="AE462" s="4" t="e">
        <f>FIND("Earliest publication date",A462,AA462)+LEN("Earliest publication date")</f>
        <v>#VALUE!</v>
      </c>
      <c r="AF462" s="4" t="e">
        <f>FIND("Assignee for publication",A462)</f>
        <v>#VALUE!</v>
      </c>
      <c r="AG462" s="4" t="e">
        <f>CLEAN(SUBSTITUTE(MID(A462,AE462,AF462-AE462)," ",""))</f>
        <v>#VALUE!</v>
      </c>
      <c r="AH462" s="4" t="e">
        <f>FIND("Entity status",A462)+LEN("Entity status")</f>
        <v>#VALUE!</v>
      </c>
      <c r="AI462" s="4" t="e">
        <f>FIND("Earliest publication #",A462,AH462)</f>
        <v>#VALUE!</v>
      </c>
      <c r="AJ462" s="4" t="e">
        <f>CLEAN(TRIM(MID(A462,AH462,AI462-AH462)))</f>
        <v>#VALUE!</v>
      </c>
      <c r="AK462" s="4" t="e">
        <f>FIND("Applicants",A462)+LEN("Applicants")</f>
        <v>#VALUE!</v>
      </c>
      <c r="AL462" s="4" t="e">
        <f>FIND("United States Patent and Trademark Office 
United States Patent and Trademark Office 
 Browse By Topic",A462,AK462)</f>
        <v>#VALUE!</v>
      </c>
      <c r="AM462" s="4" t="e">
        <f>TRIM(CLEAN(MID(A462,AK462,AL462-AK462)))</f>
        <v>#VALUE!</v>
      </c>
      <c r="AN462" s="4" t="e">
        <f>FIND("Assignee for publication",A462)+LEN("Assignee for publication")</f>
        <v>#VALUE!</v>
      </c>
      <c r="AO462" s="4" t="e">
        <f>FIND("Confirmation #",A462,AN462)</f>
        <v>#VALUE!</v>
      </c>
      <c r="AP462" s="4" t="e">
        <f>MID(A462,AN462,AO462-AN462)</f>
        <v>#VALUE!</v>
      </c>
      <c r="AQ462" s="4" t="e">
        <f>FIND("Inventors",A462)+LEN("Inventors")</f>
        <v>#VALUE!</v>
      </c>
      <c r="AR462" s="4" t="e">
        <f>FIND("Applicants",A462,AQ462)</f>
        <v>#VALUE!</v>
      </c>
      <c r="AS462" s="4" t="e">
        <f>FIND("Show all inventors",A462)</f>
        <v>#VALUE!</v>
      </c>
      <c r="AT462" s="4" t="str">
        <f>IFERROR(MID(A462,AS462,24),"")</f>
        <v/>
      </c>
      <c r="AU462" s="7" t="e">
        <f>CLEAN(TRIM(MID(A462,AQ462,AR462-AQ462)))</f>
        <v>#VALUE!</v>
      </c>
      <c r="BJ462" s="4">
        <f t="shared" si="110"/>
        <v>0</v>
      </c>
      <c r="BK462" s="4" t="str">
        <f t="shared" si="111"/>
        <v/>
      </c>
      <c r="BL462" s="4" t="e">
        <f t="shared" si="112"/>
        <v>#VALUE!</v>
      </c>
      <c r="BM462" s="4" t="e">
        <f t="shared" si="113"/>
        <v>#VALUE!</v>
      </c>
      <c r="BN462" s="7" t="e">
        <f t="shared" si="114"/>
        <v>#VALUE!</v>
      </c>
      <c r="BO462" s="4" t="e">
        <f t="shared" si="115"/>
        <v>#VALUE!</v>
      </c>
      <c r="BP462" s="4" t="e">
        <f t="shared" si="116"/>
        <v>#VALUE!</v>
      </c>
      <c r="BQ462" s="7" t="e">
        <f t="shared" si="117"/>
        <v>#VALUE!</v>
      </c>
    </row>
    <row r="463" spans="1:69" ht="15" customHeight="1" x14ac:dyDescent="0.3">
      <c r="A463" s="5"/>
      <c r="B463" s="5"/>
      <c r="C463" s="5"/>
      <c r="D463" s="5"/>
      <c r="F463" s="6" t="s">
        <v>17</v>
      </c>
      <c r="G463" s="4" t="e">
        <f t="shared" si="118"/>
        <v>#VALUE!</v>
      </c>
      <c r="H463" s="4" t="e">
        <f t="shared" si="119"/>
        <v>#VALUE!</v>
      </c>
      <c r="I463" s="4" t="str">
        <f t="shared" si="108"/>
        <v/>
      </c>
      <c r="J463" s="4" t="e">
        <f>CLEAN(SUBSTITUTE(MID(A463,G463,H463-G463)," ",""))</f>
        <v>#VALUE!</v>
      </c>
      <c r="K463" s="4" t="e">
        <f>FIND("Filing or 371 (c) date",A463)+LEN("Filing or 371 (c) date")</f>
        <v>#VALUE!</v>
      </c>
      <c r="L463" s="4" t="e">
        <f>FIND("Status",A463,K463)</f>
        <v>#VALUE!</v>
      </c>
      <c r="M463" s="4" t="e">
        <f>TRIM(CLEAN(MID(A463,K463,L463-K463)))</f>
        <v>#VALUE!</v>
      </c>
      <c r="N463" s="4" t="e">
        <f>FIND("Patent #",A463)+LEN("Patent #")</f>
        <v>#VALUE!</v>
      </c>
      <c r="O463" s="4" t="e">
        <f>FIND("Filing or 371 (c) date",A463)</f>
        <v>#VALUE!</v>
      </c>
      <c r="P463" s="4" t="e">
        <f>MID(A463,N463,O463-N463)</f>
        <v>#VALUE!</v>
      </c>
      <c r="Q463" s="4" t="e">
        <f t="shared" si="109"/>
        <v>#VALUE!</v>
      </c>
      <c r="R463" s="4" t="e">
        <f>CLEAN(SUBSTITUTE(MID(P463,1,FIND("open",P463)-1)," ",""))</f>
        <v>#VALUE!</v>
      </c>
      <c r="S463" s="4" t="e">
        <f>FIND("open_in_new",P463)+LEN("open_in_new")</f>
        <v>#VALUE!</v>
      </c>
      <c r="T463" s="4" t="e">
        <f>FIND("-",P463,S463)</f>
        <v>#VALUE!</v>
      </c>
      <c r="U463" s="4" t="e">
        <f>CLEAN(SUBSTITUTE(MID(P463,S463,T463-S463)," ",""))</f>
        <v>#VALUE!</v>
      </c>
      <c r="V463" s="4" t="e">
        <f>RIGHT(CLEAN(SUBSTITUTE(P463," ","")),10)</f>
        <v>#VALUE!</v>
      </c>
      <c r="W463" s="4" t="e">
        <f>FIND("Status",A463,K463)+LEN("Status")</f>
        <v>#VALUE!</v>
      </c>
      <c r="X463" s="4" t="e">
        <f>FIND("Application Data 
Documents &amp; Transactions",A463)</f>
        <v>#VALUE!</v>
      </c>
      <c r="Y463" s="4" t="e">
        <f>MID(A463,W463,(X463-11)-W463)</f>
        <v>#VALUE!</v>
      </c>
      <c r="Z463" s="4" t="e">
        <f t="shared" si="106"/>
        <v>#VALUE!</v>
      </c>
      <c r="AA463" s="4" t="e">
        <f>FIND("Earliest publication #",A463)+LEN("Earliest publication #
")</f>
        <v>#VALUE!</v>
      </c>
      <c r="AB463" s="4" t="e">
        <f>FIND("Earliest publication date",A463,AA463)</f>
        <v>#VALUE!</v>
      </c>
      <c r="AC463" s="4" t="e">
        <f>CLEAN(TRIM(MID(A463,AA463,AB463-AA463)))</f>
        <v>#VALUE!</v>
      </c>
      <c r="AD463" s="4" t="e">
        <f t="shared" si="107"/>
        <v>#VALUE!</v>
      </c>
      <c r="AE463" s="4" t="e">
        <f>FIND("Earliest publication date",A463,AA463)+LEN("Earliest publication date")</f>
        <v>#VALUE!</v>
      </c>
      <c r="AF463" s="4" t="e">
        <f>FIND("Assignee for publication",A463)</f>
        <v>#VALUE!</v>
      </c>
      <c r="AG463" s="4" t="e">
        <f>CLEAN(SUBSTITUTE(MID(A463,AE463,AF463-AE463)," ",""))</f>
        <v>#VALUE!</v>
      </c>
      <c r="AH463" s="4" t="e">
        <f>FIND("Entity status",A463)+LEN("Entity status")</f>
        <v>#VALUE!</v>
      </c>
      <c r="AI463" s="4" t="e">
        <f>FIND("Earliest publication #",A463,AH463)</f>
        <v>#VALUE!</v>
      </c>
      <c r="AJ463" s="4" t="e">
        <f>CLEAN(TRIM(MID(A463,AH463,AI463-AH463)))</f>
        <v>#VALUE!</v>
      </c>
      <c r="AK463" s="4" t="e">
        <f>FIND("Applicants",A463)+LEN("Applicants")</f>
        <v>#VALUE!</v>
      </c>
      <c r="AL463" s="4" t="e">
        <f>FIND("United States Patent and Trademark Office 
United States Patent and Trademark Office 
 Browse By Topic",A463,AK463)</f>
        <v>#VALUE!</v>
      </c>
      <c r="AM463" s="4" t="e">
        <f>TRIM(CLEAN(MID(A463,AK463,AL463-AK463)))</f>
        <v>#VALUE!</v>
      </c>
      <c r="AN463" s="4" t="e">
        <f>FIND("Assignee for publication",A463)+LEN("Assignee for publication")</f>
        <v>#VALUE!</v>
      </c>
      <c r="AO463" s="4" t="e">
        <f>FIND("Confirmation #",A463,AN463)</f>
        <v>#VALUE!</v>
      </c>
      <c r="AP463" s="4" t="e">
        <f>MID(A463,AN463,AO463-AN463)</f>
        <v>#VALUE!</v>
      </c>
      <c r="AQ463" s="4" t="e">
        <f>FIND("Inventors",A463)+LEN("Inventors")</f>
        <v>#VALUE!</v>
      </c>
      <c r="AR463" s="4" t="e">
        <f>FIND("Applicants",A463,AQ463)</f>
        <v>#VALUE!</v>
      </c>
      <c r="AS463" s="4" t="e">
        <f>FIND("Show all inventors",A463)</f>
        <v>#VALUE!</v>
      </c>
      <c r="AT463" s="4" t="str">
        <f>IFERROR(MID(A463,AS463,24),"")</f>
        <v/>
      </c>
      <c r="AU463" s="7" t="e">
        <f>CLEAN(TRIM(MID(A463,AQ463,AR463-AQ463)))</f>
        <v>#VALUE!</v>
      </c>
      <c r="BJ463" s="4">
        <f t="shared" si="110"/>
        <v>0</v>
      </c>
      <c r="BK463" s="4" t="str">
        <f t="shared" si="111"/>
        <v/>
      </c>
      <c r="BL463" s="4" t="e">
        <f t="shared" si="112"/>
        <v>#VALUE!</v>
      </c>
      <c r="BM463" s="4" t="e">
        <f t="shared" si="113"/>
        <v>#VALUE!</v>
      </c>
      <c r="BN463" s="7" t="e">
        <f t="shared" si="114"/>
        <v>#VALUE!</v>
      </c>
      <c r="BO463" s="4" t="e">
        <f t="shared" si="115"/>
        <v>#VALUE!</v>
      </c>
      <c r="BP463" s="4" t="e">
        <f t="shared" si="116"/>
        <v>#VALUE!</v>
      </c>
      <c r="BQ463" s="7" t="e">
        <f t="shared" si="117"/>
        <v>#VALUE!</v>
      </c>
    </row>
    <row r="464" spans="1:69" ht="15" customHeight="1" x14ac:dyDescent="0.3">
      <c r="A464" s="5"/>
      <c r="B464" s="5"/>
      <c r="C464" s="5"/>
      <c r="D464" s="5"/>
      <c r="F464" s="6" t="s">
        <v>17</v>
      </c>
      <c r="G464" s="4" t="e">
        <f t="shared" si="118"/>
        <v>#VALUE!</v>
      </c>
      <c r="H464" s="4" t="e">
        <f t="shared" si="119"/>
        <v>#VALUE!</v>
      </c>
      <c r="I464" s="4" t="str">
        <f t="shared" si="108"/>
        <v/>
      </c>
      <c r="J464" s="4" t="e">
        <f>CLEAN(SUBSTITUTE(MID(A464,G464,H464-G464)," ",""))</f>
        <v>#VALUE!</v>
      </c>
      <c r="K464" s="4" t="e">
        <f>FIND("Filing or 371 (c) date",A464)+LEN("Filing or 371 (c) date")</f>
        <v>#VALUE!</v>
      </c>
      <c r="L464" s="4" t="e">
        <f>FIND("Status",A464,K464)</f>
        <v>#VALUE!</v>
      </c>
      <c r="M464" s="4" t="e">
        <f>TRIM(CLEAN(MID(A464,K464,L464-K464)))</f>
        <v>#VALUE!</v>
      </c>
      <c r="N464" s="4" t="e">
        <f>FIND("Patent #",A464)+LEN("Patent #")</f>
        <v>#VALUE!</v>
      </c>
      <c r="O464" s="4" t="e">
        <f>FIND("Filing or 371 (c) date",A464)</f>
        <v>#VALUE!</v>
      </c>
      <c r="P464" s="4" t="e">
        <f>MID(A464,N464,O464-N464)</f>
        <v>#VALUE!</v>
      </c>
      <c r="Q464" s="4" t="e">
        <f t="shared" si="109"/>
        <v>#VALUE!</v>
      </c>
      <c r="R464" s="4" t="e">
        <f>CLEAN(SUBSTITUTE(MID(P464,1,FIND("open",P464)-1)," ",""))</f>
        <v>#VALUE!</v>
      </c>
      <c r="S464" s="4" t="e">
        <f>FIND("open_in_new",P464)+LEN("open_in_new")</f>
        <v>#VALUE!</v>
      </c>
      <c r="T464" s="4" t="e">
        <f>FIND("-",P464,S464)</f>
        <v>#VALUE!</v>
      </c>
      <c r="U464" s="4" t="e">
        <f>CLEAN(SUBSTITUTE(MID(P464,S464,T464-S464)," ",""))</f>
        <v>#VALUE!</v>
      </c>
      <c r="V464" s="4" t="e">
        <f>RIGHT(CLEAN(SUBSTITUTE(P464," ","")),10)</f>
        <v>#VALUE!</v>
      </c>
      <c r="W464" s="4" t="e">
        <f>FIND("Status",A464,K464)+LEN("Status")</f>
        <v>#VALUE!</v>
      </c>
      <c r="X464" s="4" t="e">
        <f>FIND("Application Data 
Documents &amp; Transactions",A464)</f>
        <v>#VALUE!</v>
      </c>
      <c r="Y464" s="4" t="e">
        <f>MID(A464,W464,(X464-11)-W464)</f>
        <v>#VALUE!</v>
      </c>
      <c r="Z464" s="4" t="e">
        <f t="shared" si="106"/>
        <v>#VALUE!</v>
      </c>
      <c r="AA464" s="4" t="e">
        <f>FIND("Earliest publication #",A464)+LEN("Earliest publication #
")</f>
        <v>#VALUE!</v>
      </c>
      <c r="AB464" s="4" t="e">
        <f>FIND("Earliest publication date",A464,AA464)</f>
        <v>#VALUE!</v>
      </c>
      <c r="AC464" s="4" t="e">
        <f>CLEAN(TRIM(MID(A464,AA464,AB464-AA464)))</f>
        <v>#VALUE!</v>
      </c>
      <c r="AD464" s="4" t="e">
        <f t="shared" si="107"/>
        <v>#VALUE!</v>
      </c>
      <c r="AE464" s="4" t="e">
        <f>FIND("Earliest publication date",A464,AA464)+LEN("Earliest publication date")</f>
        <v>#VALUE!</v>
      </c>
      <c r="AF464" s="4" t="e">
        <f>FIND("Assignee for publication",A464)</f>
        <v>#VALUE!</v>
      </c>
      <c r="AG464" s="4" t="e">
        <f>CLEAN(SUBSTITUTE(MID(A464,AE464,AF464-AE464)," ",""))</f>
        <v>#VALUE!</v>
      </c>
      <c r="AH464" s="4" t="e">
        <f>FIND("Entity status",A464)+LEN("Entity status")</f>
        <v>#VALUE!</v>
      </c>
      <c r="AI464" s="4" t="e">
        <f>FIND("Earliest publication #",A464,AH464)</f>
        <v>#VALUE!</v>
      </c>
      <c r="AJ464" s="4" t="e">
        <f>CLEAN(TRIM(MID(A464,AH464,AI464-AH464)))</f>
        <v>#VALUE!</v>
      </c>
      <c r="AK464" s="4" t="e">
        <f>FIND("Applicants",A464)+LEN("Applicants")</f>
        <v>#VALUE!</v>
      </c>
      <c r="AL464" s="4" t="e">
        <f>FIND("United States Patent and Trademark Office 
United States Patent and Trademark Office 
 Browse By Topic",A464,AK464)</f>
        <v>#VALUE!</v>
      </c>
      <c r="AM464" s="4" t="e">
        <f>TRIM(CLEAN(MID(A464,AK464,AL464-AK464)))</f>
        <v>#VALUE!</v>
      </c>
      <c r="AN464" s="4" t="e">
        <f>FIND("Assignee for publication",A464)+LEN("Assignee for publication")</f>
        <v>#VALUE!</v>
      </c>
      <c r="AO464" s="4" t="e">
        <f>FIND("Confirmation #",A464,AN464)</f>
        <v>#VALUE!</v>
      </c>
      <c r="AP464" s="4" t="e">
        <f>MID(A464,AN464,AO464-AN464)</f>
        <v>#VALUE!</v>
      </c>
      <c r="AQ464" s="4" t="e">
        <f>FIND("Inventors",A464)+LEN("Inventors")</f>
        <v>#VALUE!</v>
      </c>
      <c r="AR464" s="4" t="e">
        <f>FIND("Applicants",A464,AQ464)</f>
        <v>#VALUE!</v>
      </c>
      <c r="AS464" s="4" t="e">
        <f>FIND("Show all inventors",A464)</f>
        <v>#VALUE!</v>
      </c>
      <c r="AT464" s="4" t="str">
        <f>IFERROR(MID(A464,AS464,24),"")</f>
        <v/>
      </c>
      <c r="AU464" s="7" t="e">
        <f>CLEAN(TRIM(MID(A464,AQ464,AR464-AQ464)))</f>
        <v>#VALUE!</v>
      </c>
      <c r="BJ464" s="4">
        <f t="shared" si="110"/>
        <v>0</v>
      </c>
      <c r="BK464" s="4" t="str">
        <f t="shared" si="111"/>
        <v/>
      </c>
      <c r="BL464" s="4" t="e">
        <f t="shared" si="112"/>
        <v>#VALUE!</v>
      </c>
      <c r="BM464" s="4" t="e">
        <f t="shared" si="113"/>
        <v>#VALUE!</v>
      </c>
      <c r="BN464" s="7" t="e">
        <f t="shared" si="114"/>
        <v>#VALUE!</v>
      </c>
      <c r="BO464" s="4" t="e">
        <f t="shared" si="115"/>
        <v>#VALUE!</v>
      </c>
      <c r="BP464" s="4" t="e">
        <f t="shared" si="116"/>
        <v>#VALUE!</v>
      </c>
      <c r="BQ464" s="7" t="e">
        <f t="shared" si="117"/>
        <v>#VALUE!</v>
      </c>
    </row>
    <row r="465" spans="1:69" ht="15" customHeight="1" x14ac:dyDescent="0.3">
      <c r="A465" s="5"/>
      <c r="B465" s="5"/>
      <c r="C465" s="5"/>
      <c r="D465" s="5"/>
      <c r="F465" s="6" t="s">
        <v>17</v>
      </c>
      <c r="G465" s="4" t="e">
        <f t="shared" si="118"/>
        <v>#VALUE!</v>
      </c>
      <c r="H465" s="4" t="e">
        <f t="shared" si="119"/>
        <v>#VALUE!</v>
      </c>
      <c r="I465" s="4" t="str">
        <f t="shared" si="108"/>
        <v/>
      </c>
      <c r="J465" s="4" t="e">
        <f>CLEAN(SUBSTITUTE(MID(A465,G465,H465-G465)," ",""))</f>
        <v>#VALUE!</v>
      </c>
      <c r="K465" s="4" t="e">
        <f>FIND("Filing or 371 (c) date",A465)+LEN("Filing or 371 (c) date")</f>
        <v>#VALUE!</v>
      </c>
      <c r="L465" s="4" t="e">
        <f>FIND("Status",A465,K465)</f>
        <v>#VALUE!</v>
      </c>
      <c r="M465" s="4" t="e">
        <f>TRIM(CLEAN(MID(A465,K465,L465-K465)))</f>
        <v>#VALUE!</v>
      </c>
      <c r="N465" s="4" t="e">
        <f>FIND("Patent #",A465)+LEN("Patent #")</f>
        <v>#VALUE!</v>
      </c>
      <c r="O465" s="4" t="e">
        <f>FIND("Filing or 371 (c) date",A465)</f>
        <v>#VALUE!</v>
      </c>
      <c r="P465" s="4" t="e">
        <f>MID(A465,N465,O465-N465)</f>
        <v>#VALUE!</v>
      </c>
      <c r="Q465" s="4" t="e">
        <f t="shared" si="109"/>
        <v>#VALUE!</v>
      </c>
      <c r="R465" s="4" t="e">
        <f>CLEAN(SUBSTITUTE(MID(P465,1,FIND("open",P465)-1)," ",""))</f>
        <v>#VALUE!</v>
      </c>
      <c r="S465" s="4" t="e">
        <f>FIND("open_in_new",P465)+LEN("open_in_new")</f>
        <v>#VALUE!</v>
      </c>
      <c r="T465" s="4" t="e">
        <f>FIND("-",P465,S465)</f>
        <v>#VALUE!</v>
      </c>
      <c r="U465" s="4" t="e">
        <f>CLEAN(SUBSTITUTE(MID(P465,S465,T465-S465)," ",""))</f>
        <v>#VALUE!</v>
      </c>
      <c r="V465" s="4" t="e">
        <f>RIGHT(CLEAN(SUBSTITUTE(P465," ","")),10)</f>
        <v>#VALUE!</v>
      </c>
      <c r="W465" s="4" t="e">
        <f>FIND("Status",A465,K465)+LEN("Status")</f>
        <v>#VALUE!</v>
      </c>
      <c r="X465" s="4" t="e">
        <f>FIND("Application Data 
Documents &amp; Transactions",A465)</f>
        <v>#VALUE!</v>
      </c>
      <c r="Y465" s="4" t="e">
        <f>MID(A465,W465,(X465-11)-W465)</f>
        <v>#VALUE!</v>
      </c>
      <c r="Z465" s="4" t="e">
        <f t="shared" si="106"/>
        <v>#VALUE!</v>
      </c>
      <c r="AA465" s="4" t="e">
        <f>FIND("Earliest publication #",A465)+LEN("Earliest publication #
")</f>
        <v>#VALUE!</v>
      </c>
      <c r="AB465" s="4" t="e">
        <f>FIND("Earliest publication date",A465,AA465)</f>
        <v>#VALUE!</v>
      </c>
      <c r="AC465" s="4" t="e">
        <f>CLEAN(TRIM(MID(A465,AA465,AB465-AA465)))</f>
        <v>#VALUE!</v>
      </c>
      <c r="AD465" s="4" t="e">
        <f t="shared" si="107"/>
        <v>#VALUE!</v>
      </c>
      <c r="AE465" s="4" t="e">
        <f>FIND("Earliest publication date",A465,AA465)+LEN("Earliest publication date")</f>
        <v>#VALUE!</v>
      </c>
      <c r="AF465" s="4" t="e">
        <f>FIND("Assignee for publication",A465)</f>
        <v>#VALUE!</v>
      </c>
      <c r="AG465" s="4" t="e">
        <f>CLEAN(SUBSTITUTE(MID(A465,AE465,AF465-AE465)," ",""))</f>
        <v>#VALUE!</v>
      </c>
      <c r="AH465" s="4" t="e">
        <f>FIND("Entity status",A465)+LEN("Entity status")</f>
        <v>#VALUE!</v>
      </c>
      <c r="AI465" s="4" t="e">
        <f>FIND("Earliest publication #",A465,AH465)</f>
        <v>#VALUE!</v>
      </c>
      <c r="AJ465" s="4" t="e">
        <f>CLEAN(TRIM(MID(A465,AH465,AI465-AH465)))</f>
        <v>#VALUE!</v>
      </c>
      <c r="AK465" s="4" t="e">
        <f>FIND("Applicants",A465)+LEN("Applicants")</f>
        <v>#VALUE!</v>
      </c>
      <c r="AL465" s="4" t="e">
        <f>FIND("United States Patent and Trademark Office 
United States Patent and Trademark Office 
 Browse By Topic",A465,AK465)</f>
        <v>#VALUE!</v>
      </c>
      <c r="AM465" s="4" t="e">
        <f>TRIM(CLEAN(MID(A465,AK465,AL465-AK465)))</f>
        <v>#VALUE!</v>
      </c>
      <c r="AN465" s="4" t="e">
        <f>FIND("Assignee for publication",A465)+LEN("Assignee for publication")</f>
        <v>#VALUE!</v>
      </c>
      <c r="AO465" s="4" t="e">
        <f>FIND("Confirmation #",A465,AN465)</f>
        <v>#VALUE!</v>
      </c>
      <c r="AP465" s="4" t="e">
        <f>MID(A465,AN465,AO465-AN465)</f>
        <v>#VALUE!</v>
      </c>
      <c r="AQ465" s="4" t="e">
        <f>FIND("Inventors",A465)+LEN("Inventors")</f>
        <v>#VALUE!</v>
      </c>
      <c r="AR465" s="4" t="e">
        <f>FIND("Applicants",A465,AQ465)</f>
        <v>#VALUE!</v>
      </c>
      <c r="AS465" s="4" t="e">
        <f>FIND("Show all inventors",A465)</f>
        <v>#VALUE!</v>
      </c>
      <c r="AT465" s="4" t="str">
        <f>IFERROR(MID(A465,AS465,24),"")</f>
        <v/>
      </c>
      <c r="AU465" s="7" t="e">
        <f>CLEAN(TRIM(MID(A465,AQ465,AR465-AQ465)))</f>
        <v>#VALUE!</v>
      </c>
      <c r="BJ465" s="4">
        <f t="shared" si="110"/>
        <v>0</v>
      </c>
      <c r="BK465" s="4" t="str">
        <f t="shared" si="111"/>
        <v/>
      </c>
      <c r="BL465" s="4" t="e">
        <f t="shared" si="112"/>
        <v>#VALUE!</v>
      </c>
      <c r="BM465" s="4" t="e">
        <f t="shared" si="113"/>
        <v>#VALUE!</v>
      </c>
      <c r="BN465" s="7" t="e">
        <f t="shared" si="114"/>
        <v>#VALUE!</v>
      </c>
      <c r="BO465" s="4" t="e">
        <f t="shared" si="115"/>
        <v>#VALUE!</v>
      </c>
      <c r="BP465" s="4" t="e">
        <f t="shared" si="116"/>
        <v>#VALUE!</v>
      </c>
      <c r="BQ465" s="7" t="e">
        <f t="shared" si="117"/>
        <v>#VALUE!</v>
      </c>
    </row>
    <row r="466" spans="1:69" ht="15" customHeight="1" x14ac:dyDescent="0.3">
      <c r="A466" s="5"/>
      <c r="B466" s="5"/>
      <c r="C466" s="5"/>
      <c r="D466" s="5"/>
      <c r="F466" s="6" t="s">
        <v>17</v>
      </c>
      <c r="G466" s="4" t="e">
        <f t="shared" si="118"/>
        <v>#VALUE!</v>
      </c>
      <c r="H466" s="4" t="e">
        <f t="shared" si="119"/>
        <v>#VALUE!</v>
      </c>
      <c r="I466" s="4" t="str">
        <f t="shared" si="108"/>
        <v/>
      </c>
      <c r="J466" s="4" t="e">
        <f>CLEAN(SUBSTITUTE(MID(A466,G466,H466-G466)," ",""))</f>
        <v>#VALUE!</v>
      </c>
      <c r="K466" s="4" t="e">
        <f>FIND("Filing or 371 (c) date",A466)+LEN("Filing or 371 (c) date")</f>
        <v>#VALUE!</v>
      </c>
      <c r="L466" s="4" t="e">
        <f>FIND("Status",A466,K466)</f>
        <v>#VALUE!</v>
      </c>
      <c r="M466" s="4" t="e">
        <f>TRIM(CLEAN(MID(A466,K466,L466-K466)))</f>
        <v>#VALUE!</v>
      </c>
      <c r="N466" s="4" t="e">
        <f>FIND("Patent #",A466)+LEN("Patent #")</f>
        <v>#VALUE!</v>
      </c>
      <c r="O466" s="4" t="e">
        <f>FIND("Filing or 371 (c) date",A466)</f>
        <v>#VALUE!</v>
      </c>
      <c r="P466" s="4" t="e">
        <f>MID(A466,N466,O466-N466)</f>
        <v>#VALUE!</v>
      </c>
      <c r="Q466" s="4" t="e">
        <f t="shared" si="109"/>
        <v>#VALUE!</v>
      </c>
      <c r="R466" s="4" t="e">
        <f>CLEAN(SUBSTITUTE(MID(P466,1,FIND("open",P466)-1)," ",""))</f>
        <v>#VALUE!</v>
      </c>
      <c r="S466" s="4" t="e">
        <f>FIND("open_in_new",P466)+LEN("open_in_new")</f>
        <v>#VALUE!</v>
      </c>
      <c r="T466" s="4" t="e">
        <f>FIND("-",P466,S466)</f>
        <v>#VALUE!</v>
      </c>
      <c r="U466" s="4" t="e">
        <f>CLEAN(SUBSTITUTE(MID(P466,S466,T466-S466)," ",""))</f>
        <v>#VALUE!</v>
      </c>
      <c r="V466" s="4" t="e">
        <f>RIGHT(CLEAN(SUBSTITUTE(P466," ","")),10)</f>
        <v>#VALUE!</v>
      </c>
      <c r="W466" s="4" t="e">
        <f>FIND("Status",A466,K466)+LEN("Status")</f>
        <v>#VALUE!</v>
      </c>
      <c r="X466" s="4" t="e">
        <f>FIND("Application Data 
Documents &amp; Transactions",A466)</f>
        <v>#VALUE!</v>
      </c>
      <c r="Y466" s="4" t="e">
        <f>MID(A466,W466,(X466-11)-W466)</f>
        <v>#VALUE!</v>
      </c>
      <c r="Z466" s="4" t="e">
        <f t="shared" si="106"/>
        <v>#VALUE!</v>
      </c>
      <c r="AA466" s="4" t="e">
        <f>FIND("Earliest publication #",A466)+LEN("Earliest publication #
")</f>
        <v>#VALUE!</v>
      </c>
      <c r="AB466" s="4" t="e">
        <f>FIND("Earliest publication date",A466,AA466)</f>
        <v>#VALUE!</v>
      </c>
      <c r="AC466" s="4" t="e">
        <f>CLEAN(TRIM(MID(A466,AA466,AB466-AA466)))</f>
        <v>#VALUE!</v>
      </c>
      <c r="AD466" s="4" t="e">
        <f t="shared" si="107"/>
        <v>#VALUE!</v>
      </c>
      <c r="AE466" s="4" t="e">
        <f>FIND("Earliest publication date",A466,AA466)+LEN("Earliest publication date")</f>
        <v>#VALUE!</v>
      </c>
      <c r="AF466" s="4" t="e">
        <f>FIND("Assignee for publication",A466)</f>
        <v>#VALUE!</v>
      </c>
      <c r="AG466" s="4" t="e">
        <f>CLEAN(SUBSTITUTE(MID(A466,AE466,AF466-AE466)," ",""))</f>
        <v>#VALUE!</v>
      </c>
      <c r="AH466" s="4" t="e">
        <f>FIND("Entity status",A466)+LEN("Entity status")</f>
        <v>#VALUE!</v>
      </c>
      <c r="AI466" s="4" t="e">
        <f>FIND("Earliest publication #",A466,AH466)</f>
        <v>#VALUE!</v>
      </c>
      <c r="AJ466" s="4" t="e">
        <f>CLEAN(TRIM(MID(A466,AH466,AI466-AH466)))</f>
        <v>#VALUE!</v>
      </c>
      <c r="AK466" s="4" t="e">
        <f>FIND("Applicants",A466)+LEN("Applicants")</f>
        <v>#VALUE!</v>
      </c>
      <c r="AL466" s="4" t="e">
        <f>FIND("United States Patent and Trademark Office 
United States Patent and Trademark Office 
 Browse By Topic",A466,AK466)</f>
        <v>#VALUE!</v>
      </c>
      <c r="AM466" s="4" t="e">
        <f>TRIM(CLEAN(MID(A466,AK466,AL466-AK466)))</f>
        <v>#VALUE!</v>
      </c>
      <c r="AN466" s="4" t="e">
        <f>FIND("Assignee for publication",A466)+LEN("Assignee for publication")</f>
        <v>#VALUE!</v>
      </c>
      <c r="AO466" s="4" t="e">
        <f>FIND("Confirmation #",A466,AN466)</f>
        <v>#VALUE!</v>
      </c>
      <c r="AP466" s="4" t="e">
        <f>MID(A466,AN466,AO466-AN466)</f>
        <v>#VALUE!</v>
      </c>
      <c r="AQ466" s="4" t="e">
        <f>FIND("Inventors",A466)+LEN("Inventors")</f>
        <v>#VALUE!</v>
      </c>
      <c r="AR466" s="4" t="e">
        <f>FIND("Applicants",A466,AQ466)</f>
        <v>#VALUE!</v>
      </c>
      <c r="AS466" s="4" t="e">
        <f>FIND("Show all inventors",A466)</f>
        <v>#VALUE!</v>
      </c>
      <c r="AT466" s="4" t="str">
        <f>IFERROR(MID(A466,AS466,24),"")</f>
        <v/>
      </c>
      <c r="AU466" s="7" t="e">
        <f>CLEAN(TRIM(MID(A466,AQ466,AR466-AQ466)))</f>
        <v>#VALUE!</v>
      </c>
      <c r="BJ466" s="4">
        <f t="shared" si="110"/>
        <v>0</v>
      </c>
      <c r="BK466" s="4" t="str">
        <f t="shared" si="111"/>
        <v/>
      </c>
      <c r="BL466" s="4" t="e">
        <f t="shared" si="112"/>
        <v>#VALUE!</v>
      </c>
      <c r="BM466" s="4" t="e">
        <f t="shared" si="113"/>
        <v>#VALUE!</v>
      </c>
      <c r="BN466" s="7" t="e">
        <f t="shared" si="114"/>
        <v>#VALUE!</v>
      </c>
      <c r="BO466" s="4" t="e">
        <f t="shared" si="115"/>
        <v>#VALUE!</v>
      </c>
      <c r="BP466" s="4" t="e">
        <f t="shared" si="116"/>
        <v>#VALUE!</v>
      </c>
      <c r="BQ466" s="7" t="e">
        <f t="shared" si="117"/>
        <v>#VALUE!</v>
      </c>
    </row>
    <row r="467" spans="1:69" ht="15" customHeight="1" x14ac:dyDescent="0.3">
      <c r="A467" s="5"/>
      <c r="B467" s="5"/>
      <c r="C467" s="5"/>
      <c r="D467" s="5"/>
      <c r="F467" s="6" t="s">
        <v>17</v>
      </c>
      <c r="G467" s="4" t="e">
        <f t="shared" si="118"/>
        <v>#VALUE!</v>
      </c>
      <c r="H467" s="4" t="e">
        <f t="shared" si="119"/>
        <v>#VALUE!</v>
      </c>
      <c r="I467" s="4" t="str">
        <f t="shared" si="108"/>
        <v/>
      </c>
      <c r="J467" s="4" t="e">
        <f>CLEAN(SUBSTITUTE(MID(A467,G467,H467-G467)," ",""))</f>
        <v>#VALUE!</v>
      </c>
      <c r="K467" s="4" t="e">
        <f>FIND("Filing or 371 (c) date",A467)+LEN("Filing or 371 (c) date")</f>
        <v>#VALUE!</v>
      </c>
      <c r="L467" s="4" t="e">
        <f>FIND("Status",A467,K467)</f>
        <v>#VALUE!</v>
      </c>
      <c r="M467" s="4" t="e">
        <f>TRIM(CLEAN(MID(A467,K467,L467-K467)))</f>
        <v>#VALUE!</v>
      </c>
      <c r="N467" s="4" t="e">
        <f>FIND("Patent #",A467)+LEN("Patent #")</f>
        <v>#VALUE!</v>
      </c>
      <c r="O467" s="4" t="e">
        <f>FIND("Filing or 371 (c) date",A467)</f>
        <v>#VALUE!</v>
      </c>
      <c r="P467" s="4" t="e">
        <f>MID(A467,N467,O467-N467)</f>
        <v>#VALUE!</v>
      </c>
      <c r="Q467" s="4" t="e">
        <f t="shared" si="109"/>
        <v>#VALUE!</v>
      </c>
      <c r="R467" s="4" t="e">
        <f>CLEAN(SUBSTITUTE(MID(P467,1,FIND("open",P467)-1)," ",""))</f>
        <v>#VALUE!</v>
      </c>
      <c r="S467" s="4" t="e">
        <f>FIND("open_in_new",P467)+LEN("open_in_new")</f>
        <v>#VALUE!</v>
      </c>
      <c r="T467" s="4" t="e">
        <f>FIND("-",P467,S467)</f>
        <v>#VALUE!</v>
      </c>
      <c r="U467" s="4" t="e">
        <f>CLEAN(SUBSTITUTE(MID(P467,S467,T467-S467)," ",""))</f>
        <v>#VALUE!</v>
      </c>
      <c r="V467" s="4" t="e">
        <f>RIGHT(CLEAN(SUBSTITUTE(P467," ","")),10)</f>
        <v>#VALUE!</v>
      </c>
      <c r="W467" s="4" t="e">
        <f>FIND("Status",A467,K467)+LEN("Status")</f>
        <v>#VALUE!</v>
      </c>
      <c r="X467" s="4" t="e">
        <f>FIND("Application Data 
Documents &amp; Transactions",A467)</f>
        <v>#VALUE!</v>
      </c>
      <c r="Y467" s="4" t="e">
        <f>MID(A467,W467,(X467-11)-W467)</f>
        <v>#VALUE!</v>
      </c>
      <c r="Z467" s="4" t="e">
        <f t="shared" si="106"/>
        <v>#VALUE!</v>
      </c>
      <c r="AA467" s="4" t="e">
        <f>FIND("Earliest publication #",A467)+LEN("Earliest publication #
")</f>
        <v>#VALUE!</v>
      </c>
      <c r="AB467" s="4" t="e">
        <f>FIND("Earliest publication date",A467,AA467)</f>
        <v>#VALUE!</v>
      </c>
      <c r="AC467" s="4" t="e">
        <f>CLEAN(TRIM(MID(A467,AA467,AB467-AA467)))</f>
        <v>#VALUE!</v>
      </c>
      <c r="AD467" s="4" t="e">
        <f t="shared" si="107"/>
        <v>#VALUE!</v>
      </c>
      <c r="AE467" s="4" t="e">
        <f>FIND("Earliest publication date",A467,AA467)+LEN("Earliest publication date")</f>
        <v>#VALUE!</v>
      </c>
      <c r="AF467" s="4" t="e">
        <f>FIND("Assignee for publication",A467)</f>
        <v>#VALUE!</v>
      </c>
      <c r="AG467" s="4" t="e">
        <f>CLEAN(SUBSTITUTE(MID(A467,AE467,AF467-AE467)," ",""))</f>
        <v>#VALUE!</v>
      </c>
      <c r="AH467" s="4" t="e">
        <f>FIND("Entity status",A467)+LEN("Entity status")</f>
        <v>#VALUE!</v>
      </c>
      <c r="AI467" s="4" t="e">
        <f>FIND("Earliest publication #",A467,AH467)</f>
        <v>#VALUE!</v>
      </c>
      <c r="AJ467" s="4" t="e">
        <f>CLEAN(TRIM(MID(A467,AH467,AI467-AH467)))</f>
        <v>#VALUE!</v>
      </c>
      <c r="AK467" s="4" t="e">
        <f>FIND("Applicants",A467)+LEN("Applicants")</f>
        <v>#VALUE!</v>
      </c>
      <c r="AL467" s="4" t="e">
        <f>FIND("United States Patent and Trademark Office 
United States Patent and Trademark Office 
 Browse By Topic",A467,AK467)</f>
        <v>#VALUE!</v>
      </c>
      <c r="AM467" s="4" t="e">
        <f>TRIM(CLEAN(MID(A467,AK467,AL467-AK467)))</f>
        <v>#VALUE!</v>
      </c>
      <c r="AN467" s="4" t="e">
        <f>FIND("Assignee for publication",A467)+LEN("Assignee for publication")</f>
        <v>#VALUE!</v>
      </c>
      <c r="AO467" s="4" t="e">
        <f>FIND("Confirmation #",A467,AN467)</f>
        <v>#VALUE!</v>
      </c>
      <c r="AP467" s="4" t="e">
        <f>MID(A467,AN467,AO467-AN467)</f>
        <v>#VALUE!</v>
      </c>
      <c r="AQ467" s="4" t="e">
        <f>FIND("Inventors",A467)+LEN("Inventors")</f>
        <v>#VALUE!</v>
      </c>
      <c r="AR467" s="4" t="e">
        <f>FIND("Applicants",A467,AQ467)</f>
        <v>#VALUE!</v>
      </c>
      <c r="AS467" s="4" t="e">
        <f>FIND("Show all inventors",A467)</f>
        <v>#VALUE!</v>
      </c>
      <c r="AT467" s="4" t="str">
        <f>IFERROR(MID(A467,AS467,24),"")</f>
        <v/>
      </c>
      <c r="AU467" s="7" t="e">
        <f>CLEAN(TRIM(MID(A467,AQ467,AR467-AQ467)))</f>
        <v>#VALUE!</v>
      </c>
      <c r="BJ467" s="4">
        <f t="shared" si="110"/>
        <v>0</v>
      </c>
      <c r="BK467" s="4" t="str">
        <f t="shared" si="111"/>
        <v/>
      </c>
      <c r="BL467" s="4" t="e">
        <f t="shared" si="112"/>
        <v>#VALUE!</v>
      </c>
      <c r="BM467" s="4" t="e">
        <f t="shared" si="113"/>
        <v>#VALUE!</v>
      </c>
      <c r="BN467" s="7" t="e">
        <f t="shared" si="114"/>
        <v>#VALUE!</v>
      </c>
      <c r="BO467" s="4" t="e">
        <f t="shared" si="115"/>
        <v>#VALUE!</v>
      </c>
      <c r="BP467" s="4" t="e">
        <f t="shared" si="116"/>
        <v>#VALUE!</v>
      </c>
      <c r="BQ467" s="7" t="e">
        <f t="shared" si="117"/>
        <v>#VALUE!</v>
      </c>
    </row>
    <row r="468" spans="1:69" ht="15" customHeight="1" x14ac:dyDescent="0.3">
      <c r="A468" s="5"/>
      <c r="B468" s="5"/>
      <c r="C468" s="5"/>
      <c r="D468" s="5"/>
      <c r="F468" s="6" t="s">
        <v>17</v>
      </c>
      <c r="G468" s="4" t="e">
        <f t="shared" si="118"/>
        <v>#VALUE!</v>
      </c>
      <c r="H468" s="4" t="e">
        <f t="shared" si="119"/>
        <v>#VALUE!</v>
      </c>
      <c r="I468" s="4" t="str">
        <f t="shared" si="108"/>
        <v/>
      </c>
      <c r="J468" s="4" t="e">
        <f>CLEAN(SUBSTITUTE(MID(A468,G468,H468-G468)," ",""))</f>
        <v>#VALUE!</v>
      </c>
      <c r="K468" s="4" t="e">
        <f>FIND("Filing or 371 (c) date",A468)+LEN("Filing or 371 (c) date")</f>
        <v>#VALUE!</v>
      </c>
      <c r="L468" s="4" t="e">
        <f>FIND("Status",A468,K468)</f>
        <v>#VALUE!</v>
      </c>
      <c r="M468" s="4" t="e">
        <f>TRIM(CLEAN(MID(A468,K468,L468-K468)))</f>
        <v>#VALUE!</v>
      </c>
      <c r="N468" s="4" t="e">
        <f>FIND("Patent #",A468)+LEN("Patent #")</f>
        <v>#VALUE!</v>
      </c>
      <c r="O468" s="4" t="e">
        <f>FIND("Filing or 371 (c) date",A468)</f>
        <v>#VALUE!</v>
      </c>
      <c r="P468" s="4" t="e">
        <f>MID(A468,N468,O468-N468)</f>
        <v>#VALUE!</v>
      </c>
      <c r="Q468" s="4" t="e">
        <f t="shared" si="109"/>
        <v>#VALUE!</v>
      </c>
      <c r="R468" s="4" t="e">
        <f>CLEAN(SUBSTITUTE(MID(P468,1,FIND("open",P468)-1)," ",""))</f>
        <v>#VALUE!</v>
      </c>
      <c r="S468" s="4" t="e">
        <f>FIND("open_in_new",P468)+LEN("open_in_new")</f>
        <v>#VALUE!</v>
      </c>
      <c r="T468" s="4" t="e">
        <f>FIND("-",P468,S468)</f>
        <v>#VALUE!</v>
      </c>
      <c r="U468" s="4" t="e">
        <f>CLEAN(SUBSTITUTE(MID(P468,S468,T468-S468)," ",""))</f>
        <v>#VALUE!</v>
      </c>
      <c r="V468" s="4" t="e">
        <f>RIGHT(CLEAN(SUBSTITUTE(P468," ","")),10)</f>
        <v>#VALUE!</v>
      </c>
      <c r="W468" s="4" t="e">
        <f>FIND("Status",A468,K468)+LEN("Status")</f>
        <v>#VALUE!</v>
      </c>
      <c r="X468" s="4" t="e">
        <f>FIND("Application Data 
Documents &amp; Transactions",A468)</f>
        <v>#VALUE!</v>
      </c>
      <c r="Y468" s="4" t="e">
        <f>MID(A468,W468,(X468-11)-W468)</f>
        <v>#VALUE!</v>
      </c>
      <c r="Z468" s="4" t="e">
        <f t="shared" si="106"/>
        <v>#VALUE!</v>
      </c>
      <c r="AA468" s="4" t="e">
        <f>FIND("Earliest publication #",A468)+LEN("Earliest publication #
")</f>
        <v>#VALUE!</v>
      </c>
      <c r="AB468" s="4" t="e">
        <f>FIND("Earliest publication date",A468,AA468)</f>
        <v>#VALUE!</v>
      </c>
      <c r="AC468" s="4" t="e">
        <f>CLEAN(TRIM(MID(A468,AA468,AB468-AA468)))</f>
        <v>#VALUE!</v>
      </c>
      <c r="AD468" s="4" t="e">
        <f t="shared" si="107"/>
        <v>#VALUE!</v>
      </c>
      <c r="AE468" s="4" t="e">
        <f>FIND("Earliest publication date",A468,AA468)+LEN("Earliest publication date")</f>
        <v>#VALUE!</v>
      </c>
      <c r="AF468" s="4" t="e">
        <f>FIND("Assignee for publication",A468)</f>
        <v>#VALUE!</v>
      </c>
      <c r="AG468" s="4" t="e">
        <f>CLEAN(SUBSTITUTE(MID(A468,AE468,AF468-AE468)," ",""))</f>
        <v>#VALUE!</v>
      </c>
      <c r="AH468" s="4" t="e">
        <f>FIND("Entity status",A468)+LEN("Entity status")</f>
        <v>#VALUE!</v>
      </c>
      <c r="AI468" s="4" t="e">
        <f>FIND("Earliest publication #",A468,AH468)</f>
        <v>#VALUE!</v>
      </c>
      <c r="AJ468" s="4" t="e">
        <f>CLEAN(TRIM(MID(A468,AH468,AI468-AH468)))</f>
        <v>#VALUE!</v>
      </c>
      <c r="AK468" s="4" t="e">
        <f>FIND("Applicants",A468)+LEN("Applicants")</f>
        <v>#VALUE!</v>
      </c>
      <c r="AL468" s="4" t="e">
        <f>FIND("United States Patent and Trademark Office 
United States Patent and Trademark Office 
 Browse By Topic",A468,AK468)</f>
        <v>#VALUE!</v>
      </c>
      <c r="AM468" s="4" t="e">
        <f>TRIM(CLEAN(MID(A468,AK468,AL468-AK468)))</f>
        <v>#VALUE!</v>
      </c>
      <c r="AN468" s="4" t="e">
        <f>FIND("Assignee for publication",A468)+LEN("Assignee for publication")</f>
        <v>#VALUE!</v>
      </c>
      <c r="AO468" s="4" t="e">
        <f>FIND("Confirmation #",A468,AN468)</f>
        <v>#VALUE!</v>
      </c>
      <c r="AP468" s="4" t="e">
        <f>MID(A468,AN468,AO468-AN468)</f>
        <v>#VALUE!</v>
      </c>
      <c r="AQ468" s="4" t="e">
        <f>FIND("Inventors",A468)+LEN("Inventors")</f>
        <v>#VALUE!</v>
      </c>
      <c r="AR468" s="4" t="e">
        <f>FIND("Applicants",A468,AQ468)</f>
        <v>#VALUE!</v>
      </c>
      <c r="AS468" s="4" t="e">
        <f>FIND("Show all inventors",A468)</f>
        <v>#VALUE!</v>
      </c>
      <c r="AT468" s="4" t="str">
        <f>IFERROR(MID(A468,AS468,24),"")</f>
        <v/>
      </c>
      <c r="AU468" s="7" t="e">
        <f>CLEAN(TRIM(MID(A468,AQ468,AR468-AQ468)))</f>
        <v>#VALUE!</v>
      </c>
      <c r="BJ468" s="4">
        <f t="shared" si="110"/>
        <v>0</v>
      </c>
      <c r="BK468" s="4" t="str">
        <f t="shared" si="111"/>
        <v/>
      </c>
      <c r="BL468" s="4" t="e">
        <f t="shared" si="112"/>
        <v>#VALUE!</v>
      </c>
      <c r="BM468" s="4" t="e">
        <f t="shared" si="113"/>
        <v>#VALUE!</v>
      </c>
      <c r="BN468" s="7" t="e">
        <f t="shared" si="114"/>
        <v>#VALUE!</v>
      </c>
      <c r="BO468" s="4" t="e">
        <f t="shared" si="115"/>
        <v>#VALUE!</v>
      </c>
      <c r="BP468" s="4" t="e">
        <f t="shared" si="116"/>
        <v>#VALUE!</v>
      </c>
      <c r="BQ468" s="7" t="e">
        <f t="shared" si="117"/>
        <v>#VALUE!</v>
      </c>
    </row>
    <row r="469" spans="1:69" ht="15" customHeight="1" x14ac:dyDescent="0.3">
      <c r="A469" s="5"/>
      <c r="B469" s="5"/>
      <c r="C469" s="5"/>
      <c r="D469" s="5"/>
      <c r="F469" s="6" t="s">
        <v>17</v>
      </c>
      <c r="G469" s="4" t="e">
        <f t="shared" si="118"/>
        <v>#VALUE!</v>
      </c>
      <c r="H469" s="4" t="e">
        <f t="shared" si="119"/>
        <v>#VALUE!</v>
      </c>
      <c r="I469" s="4" t="str">
        <f t="shared" si="108"/>
        <v/>
      </c>
      <c r="J469" s="4" t="e">
        <f>CLEAN(SUBSTITUTE(MID(A469,G469,H469-G469)," ",""))</f>
        <v>#VALUE!</v>
      </c>
      <c r="K469" s="4" t="e">
        <f>FIND("Filing or 371 (c) date",A469)+LEN("Filing or 371 (c) date")</f>
        <v>#VALUE!</v>
      </c>
      <c r="L469" s="4" t="e">
        <f>FIND("Status",A469,K469)</f>
        <v>#VALUE!</v>
      </c>
      <c r="M469" s="4" t="e">
        <f>TRIM(CLEAN(MID(A469,K469,L469-K469)))</f>
        <v>#VALUE!</v>
      </c>
      <c r="N469" s="4" t="e">
        <f>FIND("Patent #",A469)+LEN("Patent #")</f>
        <v>#VALUE!</v>
      </c>
      <c r="O469" s="4" t="e">
        <f>FIND("Filing or 371 (c) date",A469)</f>
        <v>#VALUE!</v>
      </c>
      <c r="P469" s="4" t="e">
        <f>MID(A469,N469,O469-N469)</f>
        <v>#VALUE!</v>
      </c>
      <c r="Q469" s="4" t="e">
        <f t="shared" si="109"/>
        <v>#VALUE!</v>
      </c>
      <c r="R469" s="4" t="e">
        <f>CLEAN(SUBSTITUTE(MID(P469,1,FIND("open",P469)-1)," ",""))</f>
        <v>#VALUE!</v>
      </c>
      <c r="S469" s="4" t="e">
        <f>FIND("open_in_new",P469)+LEN("open_in_new")</f>
        <v>#VALUE!</v>
      </c>
      <c r="T469" s="4" t="e">
        <f>FIND("-",P469,S469)</f>
        <v>#VALUE!</v>
      </c>
      <c r="U469" s="4" t="e">
        <f>CLEAN(SUBSTITUTE(MID(P469,S469,T469-S469)," ",""))</f>
        <v>#VALUE!</v>
      </c>
      <c r="V469" s="4" t="e">
        <f>RIGHT(CLEAN(SUBSTITUTE(P469," ","")),10)</f>
        <v>#VALUE!</v>
      </c>
      <c r="W469" s="4" t="e">
        <f>FIND("Status",A469,K469)+LEN("Status")</f>
        <v>#VALUE!</v>
      </c>
      <c r="X469" s="4" t="e">
        <f>FIND("Application Data 
Documents &amp; Transactions",A469)</f>
        <v>#VALUE!</v>
      </c>
      <c r="Y469" s="4" t="e">
        <f>MID(A469,W469,(X469-11)-W469)</f>
        <v>#VALUE!</v>
      </c>
      <c r="Z469" s="4" t="e">
        <f t="shared" si="106"/>
        <v>#VALUE!</v>
      </c>
      <c r="AA469" s="4" t="e">
        <f>FIND("Earliest publication #",A469)+LEN("Earliest publication #
")</f>
        <v>#VALUE!</v>
      </c>
      <c r="AB469" s="4" t="e">
        <f>FIND("Earliest publication date",A469,AA469)</f>
        <v>#VALUE!</v>
      </c>
      <c r="AC469" s="4" t="e">
        <f>CLEAN(TRIM(MID(A469,AA469,AB469-AA469)))</f>
        <v>#VALUE!</v>
      </c>
      <c r="AD469" s="4" t="e">
        <f t="shared" si="107"/>
        <v>#VALUE!</v>
      </c>
      <c r="AE469" s="4" t="e">
        <f>FIND("Earliest publication date",A469,AA469)+LEN("Earliest publication date")</f>
        <v>#VALUE!</v>
      </c>
      <c r="AF469" s="4" t="e">
        <f>FIND("Assignee for publication",A469)</f>
        <v>#VALUE!</v>
      </c>
      <c r="AG469" s="4" t="e">
        <f>CLEAN(SUBSTITUTE(MID(A469,AE469,AF469-AE469)," ",""))</f>
        <v>#VALUE!</v>
      </c>
      <c r="AH469" s="4" t="e">
        <f>FIND("Entity status",A469)+LEN("Entity status")</f>
        <v>#VALUE!</v>
      </c>
      <c r="AI469" s="4" t="e">
        <f>FIND("Earliest publication #",A469,AH469)</f>
        <v>#VALUE!</v>
      </c>
      <c r="AJ469" s="4" t="e">
        <f>CLEAN(TRIM(MID(A469,AH469,AI469-AH469)))</f>
        <v>#VALUE!</v>
      </c>
      <c r="AK469" s="4" t="e">
        <f>FIND("Applicants",A469)+LEN("Applicants")</f>
        <v>#VALUE!</v>
      </c>
      <c r="AL469" s="4" t="e">
        <f>FIND("United States Patent and Trademark Office 
United States Patent and Trademark Office 
 Browse By Topic",A469,AK469)</f>
        <v>#VALUE!</v>
      </c>
      <c r="AM469" s="4" t="e">
        <f>TRIM(CLEAN(MID(A469,AK469,AL469-AK469)))</f>
        <v>#VALUE!</v>
      </c>
      <c r="AN469" s="4" t="e">
        <f>FIND("Assignee for publication",A469)+LEN("Assignee for publication")</f>
        <v>#VALUE!</v>
      </c>
      <c r="AO469" s="4" t="e">
        <f>FIND("Confirmation #",A469,AN469)</f>
        <v>#VALUE!</v>
      </c>
      <c r="AP469" s="4" t="e">
        <f>MID(A469,AN469,AO469-AN469)</f>
        <v>#VALUE!</v>
      </c>
      <c r="AQ469" s="4" t="e">
        <f>FIND("Inventors",A469)+LEN("Inventors")</f>
        <v>#VALUE!</v>
      </c>
      <c r="AR469" s="4" t="e">
        <f>FIND("Applicants",A469,AQ469)</f>
        <v>#VALUE!</v>
      </c>
      <c r="AS469" s="4" t="e">
        <f>FIND("Show all inventors",A469)</f>
        <v>#VALUE!</v>
      </c>
      <c r="AT469" s="4" t="str">
        <f>IFERROR(MID(A469,AS469,24),"")</f>
        <v/>
      </c>
      <c r="AU469" s="7" t="e">
        <f>CLEAN(TRIM(MID(A469,AQ469,AR469-AQ469)))</f>
        <v>#VALUE!</v>
      </c>
      <c r="BJ469" s="4">
        <f t="shared" si="110"/>
        <v>0</v>
      </c>
      <c r="BK469" s="4" t="str">
        <f t="shared" si="111"/>
        <v/>
      </c>
      <c r="BL469" s="4" t="e">
        <f t="shared" si="112"/>
        <v>#VALUE!</v>
      </c>
      <c r="BM469" s="4" t="e">
        <f t="shared" si="113"/>
        <v>#VALUE!</v>
      </c>
      <c r="BN469" s="7" t="e">
        <f t="shared" si="114"/>
        <v>#VALUE!</v>
      </c>
      <c r="BO469" s="4" t="e">
        <f t="shared" si="115"/>
        <v>#VALUE!</v>
      </c>
      <c r="BP469" s="4" t="e">
        <f t="shared" si="116"/>
        <v>#VALUE!</v>
      </c>
      <c r="BQ469" s="7" t="e">
        <f t="shared" si="117"/>
        <v>#VALUE!</v>
      </c>
    </row>
    <row r="470" spans="1:69" ht="15" customHeight="1" x14ac:dyDescent="0.3">
      <c r="A470" s="5"/>
      <c r="B470" s="5"/>
      <c r="C470" s="5"/>
      <c r="D470" s="5"/>
      <c r="F470" s="6" t="s">
        <v>17</v>
      </c>
      <c r="G470" s="4" t="e">
        <f t="shared" si="118"/>
        <v>#VALUE!</v>
      </c>
      <c r="H470" s="4" t="e">
        <f t="shared" si="119"/>
        <v>#VALUE!</v>
      </c>
      <c r="I470" s="4" t="str">
        <f t="shared" si="108"/>
        <v/>
      </c>
      <c r="J470" s="4" t="e">
        <f>CLEAN(SUBSTITUTE(MID(A470,G470,H470-G470)," ",""))</f>
        <v>#VALUE!</v>
      </c>
      <c r="K470" s="4" t="e">
        <f>FIND("Filing or 371 (c) date",A470)+LEN("Filing or 371 (c) date")</f>
        <v>#VALUE!</v>
      </c>
      <c r="L470" s="4" t="e">
        <f>FIND("Status",A470,K470)</f>
        <v>#VALUE!</v>
      </c>
      <c r="M470" s="4" t="e">
        <f>TRIM(CLEAN(MID(A470,K470,L470-K470)))</f>
        <v>#VALUE!</v>
      </c>
      <c r="N470" s="4" t="e">
        <f>FIND("Patent #",A470)+LEN("Patent #")</f>
        <v>#VALUE!</v>
      </c>
      <c r="O470" s="4" t="e">
        <f>FIND("Filing or 371 (c) date",A470)</f>
        <v>#VALUE!</v>
      </c>
      <c r="P470" s="4" t="e">
        <f>MID(A470,N470,O470-N470)</f>
        <v>#VALUE!</v>
      </c>
      <c r="Q470" s="4" t="e">
        <f t="shared" si="109"/>
        <v>#VALUE!</v>
      </c>
      <c r="R470" s="4" t="e">
        <f>CLEAN(SUBSTITUTE(MID(P470,1,FIND("open",P470)-1)," ",""))</f>
        <v>#VALUE!</v>
      </c>
      <c r="S470" s="4" t="e">
        <f>FIND("open_in_new",P470)+LEN("open_in_new")</f>
        <v>#VALUE!</v>
      </c>
      <c r="T470" s="4" t="e">
        <f>FIND("-",P470,S470)</f>
        <v>#VALUE!</v>
      </c>
      <c r="U470" s="4" t="e">
        <f>CLEAN(SUBSTITUTE(MID(P470,S470,T470-S470)," ",""))</f>
        <v>#VALUE!</v>
      </c>
      <c r="V470" s="4" t="e">
        <f>RIGHT(CLEAN(SUBSTITUTE(P470," ","")),10)</f>
        <v>#VALUE!</v>
      </c>
      <c r="W470" s="4" t="e">
        <f>FIND("Status",A470,K470)+LEN("Status")</f>
        <v>#VALUE!</v>
      </c>
      <c r="X470" s="4" t="e">
        <f>FIND("Application Data 
Documents &amp; Transactions",A470)</f>
        <v>#VALUE!</v>
      </c>
      <c r="Y470" s="4" t="e">
        <f>MID(A470,W470,(X470-11)-W470)</f>
        <v>#VALUE!</v>
      </c>
      <c r="Z470" s="4" t="e">
        <f t="shared" si="106"/>
        <v>#VALUE!</v>
      </c>
      <c r="AA470" s="4" t="e">
        <f>FIND("Earliest publication #",A470)+LEN("Earliest publication #
")</f>
        <v>#VALUE!</v>
      </c>
      <c r="AB470" s="4" t="e">
        <f>FIND("Earliest publication date",A470,AA470)</f>
        <v>#VALUE!</v>
      </c>
      <c r="AC470" s="4" t="e">
        <f>CLEAN(TRIM(MID(A470,AA470,AB470-AA470)))</f>
        <v>#VALUE!</v>
      </c>
      <c r="AD470" s="4" t="e">
        <f t="shared" si="107"/>
        <v>#VALUE!</v>
      </c>
      <c r="AE470" s="4" t="e">
        <f>FIND("Earliest publication date",A470,AA470)+LEN("Earliest publication date")</f>
        <v>#VALUE!</v>
      </c>
      <c r="AF470" s="4" t="e">
        <f>FIND("Assignee for publication",A470)</f>
        <v>#VALUE!</v>
      </c>
      <c r="AG470" s="4" t="e">
        <f>CLEAN(SUBSTITUTE(MID(A470,AE470,AF470-AE470)," ",""))</f>
        <v>#VALUE!</v>
      </c>
      <c r="AH470" s="4" t="e">
        <f>FIND("Entity status",A470)+LEN("Entity status")</f>
        <v>#VALUE!</v>
      </c>
      <c r="AI470" s="4" t="e">
        <f>FIND("Earliest publication #",A470,AH470)</f>
        <v>#VALUE!</v>
      </c>
      <c r="AJ470" s="4" t="e">
        <f>CLEAN(TRIM(MID(A470,AH470,AI470-AH470)))</f>
        <v>#VALUE!</v>
      </c>
      <c r="AK470" s="4" t="e">
        <f>FIND("Applicants",A470)+LEN("Applicants")</f>
        <v>#VALUE!</v>
      </c>
      <c r="AL470" s="4" t="e">
        <f>FIND("United States Patent and Trademark Office 
United States Patent and Trademark Office 
 Browse By Topic",A470,AK470)</f>
        <v>#VALUE!</v>
      </c>
      <c r="AM470" s="4" t="e">
        <f>TRIM(CLEAN(MID(A470,AK470,AL470-AK470)))</f>
        <v>#VALUE!</v>
      </c>
      <c r="AN470" s="4" t="e">
        <f>FIND("Assignee for publication",A470)+LEN("Assignee for publication")</f>
        <v>#VALUE!</v>
      </c>
      <c r="AO470" s="4" t="e">
        <f>FIND("Confirmation #",A470,AN470)</f>
        <v>#VALUE!</v>
      </c>
      <c r="AP470" s="4" t="e">
        <f>MID(A470,AN470,AO470-AN470)</f>
        <v>#VALUE!</v>
      </c>
      <c r="AQ470" s="4" t="e">
        <f>FIND("Inventors",A470)+LEN("Inventors")</f>
        <v>#VALUE!</v>
      </c>
      <c r="AR470" s="4" t="e">
        <f>FIND("Applicants",A470,AQ470)</f>
        <v>#VALUE!</v>
      </c>
      <c r="AS470" s="4" t="e">
        <f>FIND("Show all inventors",A470)</f>
        <v>#VALUE!</v>
      </c>
      <c r="AT470" s="4" t="str">
        <f>IFERROR(MID(A470,AS470,24),"")</f>
        <v/>
      </c>
      <c r="AU470" s="7" t="e">
        <f>CLEAN(TRIM(MID(A470,AQ470,AR470-AQ470)))</f>
        <v>#VALUE!</v>
      </c>
      <c r="BJ470" s="4">
        <f t="shared" si="110"/>
        <v>0</v>
      </c>
      <c r="BK470" s="4" t="str">
        <f t="shared" si="111"/>
        <v/>
      </c>
      <c r="BL470" s="4" t="e">
        <f t="shared" si="112"/>
        <v>#VALUE!</v>
      </c>
      <c r="BM470" s="4" t="e">
        <f t="shared" si="113"/>
        <v>#VALUE!</v>
      </c>
      <c r="BN470" s="7" t="e">
        <f t="shared" si="114"/>
        <v>#VALUE!</v>
      </c>
      <c r="BO470" s="4" t="e">
        <f t="shared" si="115"/>
        <v>#VALUE!</v>
      </c>
      <c r="BP470" s="4" t="e">
        <f t="shared" si="116"/>
        <v>#VALUE!</v>
      </c>
      <c r="BQ470" s="7" t="e">
        <f t="shared" si="117"/>
        <v>#VALUE!</v>
      </c>
    </row>
    <row r="471" spans="1:69" ht="15" customHeight="1" x14ac:dyDescent="0.3">
      <c r="A471" s="5"/>
      <c r="B471" s="5"/>
      <c r="C471" s="5"/>
      <c r="D471" s="5"/>
      <c r="F471" s="6" t="s">
        <v>17</v>
      </c>
      <c r="G471" s="4" t="e">
        <f t="shared" si="118"/>
        <v>#VALUE!</v>
      </c>
      <c r="H471" s="4" t="e">
        <f t="shared" si="119"/>
        <v>#VALUE!</v>
      </c>
      <c r="I471" s="4" t="str">
        <f t="shared" si="108"/>
        <v/>
      </c>
      <c r="J471" s="4" t="e">
        <f>CLEAN(SUBSTITUTE(MID(A471,G471,H471-G471)," ",""))</f>
        <v>#VALUE!</v>
      </c>
      <c r="K471" s="4" t="e">
        <f>FIND("Filing or 371 (c) date",A471)+LEN("Filing or 371 (c) date")</f>
        <v>#VALUE!</v>
      </c>
      <c r="L471" s="4" t="e">
        <f>FIND("Status",A471,K471)</f>
        <v>#VALUE!</v>
      </c>
      <c r="M471" s="4" t="e">
        <f>TRIM(CLEAN(MID(A471,K471,L471-K471)))</f>
        <v>#VALUE!</v>
      </c>
      <c r="N471" s="4" t="e">
        <f>FIND("Patent #",A471)+LEN("Patent #")</f>
        <v>#VALUE!</v>
      </c>
      <c r="O471" s="4" t="e">
        <f>FIND("Filing or 371 (c) date",A471)</f>
        <v>#VALUE!</v>
      </c>
      <c r="P471" s="4" t="e">
        <f>MID(A471,N471,O471-N471)</f>
        <v>#VALUE!</v>
      </c>
      <c r="Q471" s="4" t="e">
        <f t="shared" si="109"/>
        <v>#VALUE!</v>
      </c>
      <c r="R471" s="4" t="e">
        <f>CLEAN(SUBSTITUTE(MID(P471,1,FIND("open",P471)-1)," ",""))</f>
        <v>#VALUE!</v>
      </c>
      <c r="S471" s="4" t="e">
        <f>FIND("open_in_new",P471)+LEN("open_in_new")</f>
        <v>#VALUE!</v>
      </c>
      <c r="T471" s="4" t="e">
        <f>FIND("-",P471,S471)</f>
        <v>#VALUE!</v>
      </c>
      <c r="U471" s="4" t="e">
        <f>CLEAN(SUBSTITUTE(MID(P471,S471,T471-S471)," ",""))</f>
        <v>#VALUE!</v>
      </c>
      <c r="V471" s="4" t="e">
        <f>RIGHT(CLEAN(SUBSTITUTE(P471," ","")),10)</f>
        <v>#VALUE!</v>
      </c>
      <c r="W471" s="4" t="e">
        <f>FIND("Status",A471,K471)+LEN("Status")</f>
        <v>#VALUE!</v>
      </c>
      <c r="X471" s="4" t="e">
        <f>FIND("Application Data 
Documents &amp; Transactions",A471)</f>
        <v>#VALUE!</v>
      </c>
      <c r="Y471" s="4" t="e">
        <f>MID(A471,W471,(X471-11)-W471)</f>
        <v>#VALUE!</v>
      </c>
      <c r="Z471" s="4" t="e">
        <f t="shared" si="106"/>
        <v>#VALUE!</v>
      </c>
      <c r="AA471" s="4" t="e">
        <f>FIND("Earliest publication #",A471)+LEN("Earliest publication #
")</f>
        <v>#VALUE!</v>
      </c>
      <c r="AB471" s="4" t="e">
        <f>FIND("Earliest publication date",A471,AA471)</f>
        <v>#VALUE!</v>
      </c>
      <c r="AC471" s="4" t="e">
        <f>CLEAN(TRIM(MID(A471,AA471,AB471-AA471)))</f>
        <v>#VALUE!</v>
      </c>
      <c r="AD471" s="4" t="e">
        <f t="shared" si="107"/>
        <v>#VALUE!</v>
      </c>
      <c r="AE471" s="4" t="e">
        <f>FIND("Earliest publication date",A471,AA471)+LEN("Earliest publication date")</f>
        <v>#VALUE!</v>
      </c>
      <c r="AF471" s="4" t="e">
        <f>FIND("Assignee for publication",A471)</f>
        <v>#VALUE!</v>
      </c>
      <c r="AG471" s="4" t="e">
        <f>CLEAN(SUBSTITUTE(MID(A471,AE471,AF471-AE471)," ",""))</f>
        <v>#VALUE!</v>
      </c>
      <c r="AH471" s="4" t="e">
        <f>FIND("Entity status",A471)+LEN("Entity status")</f>
        <v>#VALUE!</v>
      </c>
      <c r="AI471" s="4" t="e">
        <f>FIND("Earliest publication #",A471,AH471)</f>
        <v>#VALUE!</v>
      </c>
      <c r="AJ471" s="4" t="e">
        <f>CLEAN(TRIM(MID(A471,AH471,AI471-AH471)))</f>
        <v>#VALUE!</v>
      </c>
      <c r="AK471" s="4" t="e">
        <f>FIND("Applicants",A471)+LEN("Applicants")</f>
        <v>#VALUE!</v>
      </c>
      <c r="AL471" s="4" t="e">
        <f>FIND("United States Patent and Trademark Office 
United States Patent and Trademark Office 
 Browse By Topic",A471,AK471)</f>
        <v>#VALUE!</v>
      </c>
      <c r="AM471" s="4" t="e">
        <f>TRIM(CLEAN(MID(A471,AK471,AL471-AK471)))</f>
        <v>#VALUE!</v>
      </c>
      <c r="AN471" s="4" t="e">
        <f>FIND("Assignee for publication",A471)+LEN("Assignee for publication")</f>
        <v>#VALUE!</v>
      </c>
      <c r="AO471" s="4" t="e">
        <f>FIND("Confirmation #",A471,AN471)</f>
        <v>#VALUE!</v>
      </c>
      <c r="AP471" s="4" t="e">
        <f>MID(A471,AN471,AO471-AN471)</f>
        <v>#VALUE!</v>
      </c>
      <c r="AQ471" s="4" t="e">
        <f>FIND("Inventors",A471)+LEN("Inventors")</f>
        <v>#VALUE!</v>
      </c>
      <c r="AR471" s="4" t="e">
        <f>FIND("Applicants",A471,AQ471)</f>
        <v>#VALUE!</v>
      </c>
      <c r="AS471" s="4" t="e">
        <f>FIND("Show all inventors",A471)</f>
        <v>#VALUE!</v>
      </c>
      <c r="AT471" s="4" t="str">
        <f>IFERROR(MID(A471,AS471,24),"")</f>
        <v/>
      </c>
      <c r="AU471" s="7" t="e">
        <f>CLEAN(TRIM(MID(A471,AQ471,AR471-AQ471)))</f>
        <v>#VALUE!</v>
      </c>
      <c r="BJ471" s="4">
        <f t="shared" si="110"/>
        <v>0</v>
      </c>
      <c r="BK471" s="4" t="str">
        <f t="shared" si="111"/>
        <v/>
      </c>
      <c r="BL471" s="4" t="e">
        <f t="shared" si="112"/>
        <v>#VALUE!</v>
      </c>
      <c r="BM471" s="4" t="e">
        <f t="shared" si="113"/>
        <v>#VALUE!</v>
      </c>
      <c r="BN471" s="7" t="e">
        <f t="shared" si="114"/>
        <v>#VALUE!</v>
      </c>
      <c r="BO471" s="4" t="e">
        <f t="shared" si="115"/>
        <v>#VALUE!</v>
      </c>
      <c r="BP471" s="4" t="e">
        <f t="shared" si="116"/>
        <v>#VALUE!</v>
      </c>
      <c r="BQ471" s="7" t="e">
        <f t="shared" si="117"/>
        <v>#VALUE!</v>
      </c>
    </row>
    <row r="472" spans="1:69" ht="15" customHeight="1" x14ac:dyDescent="0.3">
      <c r="A472" s="5"/>
      <c r="B472" s="5"/>
      <c r="C472" s="5"/>
      <c r="D472" s="5"/>
      <c r="F472" s="6" t="s">
        <v>17</v>
      </c>
      <c r="G472" s="4" t="e">
        <f t="shared" si="118"/>
        <v>#VALUE!</v>
      </c>
      <c r="H472" s="4" t="e">
        <f t="shared" si="119"/>
        <v>#VALUE!</v>
      </c>
      <c r="I472" s="4" t="str">
        <f t="shared" si="108"/>
        <v/>
      </c>
      <c r="J472" s="4" t="e">
        <f>CLEAN(SUBSTITUTE(MID(A472,G472,H472-G472)," ",""))</f>
        <v>#VALUE!</v>
      </c>
      <c r="K472" s="4" t="e">
        <f>FIND("Filing or 371 (c) date",A472)+LEN("Filing or 371 (c) date")</f>
        <v>#VALUE!</v>
      </c>
      <c r="L472" s="4" t="e">
        <f>FIND("Status",A472,K472)</f>
        <v>#VALUE!</v>
      </c>
      <c r="M472" s="4" t="e">
        <f>TRIM(CLEAN(MID(A472,K472,L472-K472)))</f>
        <v>#VALUE!</v>
      </c>
      <c r="N472" s="4" t="e">
        <f>FIND("Patent #",A472)+LEN("Patent #")</f>
        <v>#VALUE!</v>
      </c>
      <c r="O472" s="4" t="e">
        <f>FIND("Filing or 371 (c) date",A472)</f>
        <v>#VALUE!</v>
      </c>
      <c r="P472" s="4" t="e">
        <f>MID(A472,N472,O472-N472)</f>
        <v>#VALUE!</v>
      </c>
      <c r="Q472" s="4" t="e">
        <f t="shared" si="109"/>
        <v>#VALUE!</v>
      </c>
      <c r="R472" s="4" t="e">
        <f>CLEAN(SUBSTITUTE(MID(P472,1,FIND("open",P472)-1)," ",""))</f>
        <v>#VALUE!</v>
      </c>
      <c r="S472" s="4" t="e">
        <f>FIND("open_in_new",P472)+LEN("open_in_new")</f>
        <v>#VALUE!</v>
      </c>
      <c r="T472" s="4" t="e">
        <f>FIND("-",P472,S472)</f>
        <v>#VALUE!</v>
      </c>
      <c r="U472" s="4" t="e">
        <f>CLEAN(SUBSTITUTE(MID(P472,S472,T472-S472)," ",""))</f>
        <v>#VALUE!</v>
      </c>
      <c r="V472" s="4" t="e">
        <f>RIGHT(CLEAN(SUBSTITUTE(P472," ","")),10)</f>
        <v>#VALUE!</v>
      </c>
      <c r="W472" s="4" t="e">
        <f>FIND("Status",A472,K472)+LEN("Status")</f>
        <v>#VALUE!</v>
      </c>
      <c r="X472" s="4" t="e">
        <f>FIND("Application Data 
Documents &amp; Transactions",A472)</f>
        <v>#VALUE!</v>
      </c>
      <c r="Y472" s="4" t="e">
        <f>MID(A472,W472,(X472-11)-W472)</f>
        <v>#VALUE!</v>
      </c>
      <c r="Z472" s="4" t="e">
        <f t="shared" si="106"/>
        <v>#VALUE!</v>
      </c>
      <c r="AA472" s="4" t="e">
        <f>FIND("Earliest publication #",A472)+LEN("Earliest publication #
")</f>
        <v>#VALUE!</v>
      </c>
      <c r="AB472" s="4" t="e">
        <f>FIND("Earliest publication date",A472,AA472)</f>
        <v>#VALUE!</v>
      </c>
      <c r="AC472" s="4" t="e">
        <f>CLEAN(TRIM(MID(A472,AA472,AB472-AA472)))</f>
        <v>#VALUE!</v>
      </c>
      <c r="AD472" s="4" t="e">
        <f t="shared" si="107"/>
        <v>#VALUE!</v>
      </c>
      <c r="AE472" s="4" t="e">
        <f>FIND("Earliest publication date",A472,AA472)+LEN("Earliest publication date")</f>
        <v>#VALUE!</v>
      </c>
      <c r="AF472" s="4" t="e">
        <f>FIND("Assignee for publication",A472)</f>
        <v>#VALUE!</v>
      </c>
      <c r="AG472" s="4" t="e">
        <f>CLEAN(SUBSTITUTE(MID(A472,AE472,AF472-AE472)," ",""))</f>
        <v>#VALUE!</v>
      </c>
      <c r="AH472" s="4" t="e">
        <f>FIND("Entity status",A472)+LEN("Entity status")</f>
        <v>#VALUE!</v>
      </c>
      <c r="AI472" s="4" t="e">
        <f>FIND("Earliest publication #",A472,AH472)</f>
        <v>#VALUE!</v>
      </c>
      <c r="AJ472" s="4" t="e">
        <f>CLEAN(TRIM(MID(A472,AH472,AI472-AH472)))</f>
        <v>#VALUE!</v>
      </c>
      <c r="AK472" s="4" t="e">
        <f>FIND("Applicants",A472)+LEN("Applicants")</f>
        <v>#VALUE!</v>
      </c>
      <c r="AL472" s="4" t="e">
        <f>FIND("United States Patent and Trademark Office 
United States Patent and Trademark Office 
 Browse By Topic",A472,AK472)</f>
        <v>#VALUE!</v>
      </c>
      <c r="AM472" s="4" t="e">
        <f>TRIM(CLEAN(MID(A472,AK472,AL472-AK472)))</f>
        <v>#VALUE!</v>
      </c>
      <c r="AN472" s="4" t="e">
        <f>FIND("Assignee for publication",A472)+LEN("Assignee for publication")</f>
        <v>#VALUE!</v>
      </c>
      <c r="AO472" s="4" t="e">
        <f>FIND("Confirmation #",A472,AN472)</f>
        <v>#VALUE!</v>
      </c>
      <c r="AP472" s="4" t="e">
        <f>MID(A472,AN472,AO472-AN472)</f>
        <v>#VALUE!</v>
      </c>
      <c r="AQ472" s="4" t="e">
        <f>FIND("Inventors",A472)+LEN("Inventors")</f>
        <v>#VALUE!</v>
      </c>
      <c r="AR472" s="4" t="e">
        <f>FIND("Applicants",A472,AQ472)</f>
        <v>#VALUE!</v>
      </c>
      <c r="AS472" s="4" t="e">
        <f>FIND("Show all inventors",A472)</f>
        <v>#VALUE!</v>
      </c>
      <c r="AT472" s="4" t="str">
        <f>IFERROR(MID(A472,AS472,24),"")</f>
        <v/>
      </c>
      <c r="AU472" s="7" t="e">
        <f>CLEAN(TRIM(MID(A472,AQ472,AR472-AQ472)))</f>
        <v>#VALUE!</v>
      </c>
      <c r="BJ472" s="4">
        <f t="shared" si="110"/>
        <v>0</v>
      </c>
      <c r="BK472" s="4" t="str">
        <f t="shared" si="111"/>
        <v/>
      </c>
      <c r="BL472" s="4" t="e">
        <f t="shared" si="112"/>
        <v>#VALUE!</v>
      </c>
      <c r="BM472" s="4" t="e">
        <f t="shared" si="113"/>
        <v>#VALUE!</v>
      </c>
      <c r="BN472" s="7" t="e">
        <f t="shared" si="114"/>
        <v>#VALUE!</v>
      </c>
      <c r="BO472" s="4" t="e">
        <f t="shared" si="115"/>
        <v>#VALUE!</v>
      </c>
      <c r="BP472" s="4" t="e">
        <f t="shared" si="116"/>
        <v>#VALUE!</v>
      </c>
      <c r="BQ472" s="7" t="e">
        <f t="shared" si="117"/>
        <v>#VALUE!</v>
      </c>
    </row>
    <row r="473" spans="1:69" ht="15" customHeight="1" x14ac:dyDescent="0.3">
      <c r="A473" s="5"/>
      <c r="B473" s="5"/>
      <c r="C473" s="5"/>
      <c r="D473" s="5"/>
      <c r="F473" s="6" t="s">
        <v>17</v>
      </c>
      <c r="G473" s="4" t="e">
        <f t="shared" si="118"/>
        <v>#VALUE!</v>
      </c>
      <c r="H473" s="4" t="e">
        <f t="shared" si="119"/>
        <v>#VALUE!</v>
      </c>
      <c r="I473" s="4" t="str">
        <f t="shared" si="108"/>
        <v/>
      </c>
      <c r="J473" s="4" t="e">
        <f>CLEAN(SUBSTITUTE(MID(A473,G473,H473-G473)," ",""))</f>
        <v>#VALUE!</v>
      </c>
      <c r="K473" s="4" t="e">
        <f>FIND("Filing or 371 (c) date",A473)+LEN("Filing or 371 (c) date")</f>
        <v>#VALUE!</v>
      </c>
      <c r="L473" s="4" t="e">
        <f>FIND("Status",A473,K473)</f>
        <v>#VALUE!</v>
      </c>
      <c r="M473" s="4" t="e">
        <f>TRIM(CLEAN(MID(A473,K473,L473-K473)))</f>
        <v>#VALUE!</v>
      </c>
      <c r="N473" s="4" t="e">
        <f>FIND("Patent #",A473)+LEN("Patent #")</f>
        <v>#VALUE!</v>
      </c>
      <c r="O473" s="4" t="e">
        <f>FIND("Filing or 371 (c) date",A473)</f>
        <v>#VALUE!</v>
      </c>
      <c r="P473" s="4" t="e">
        <f>MID(A473,N473,O473-N473)</f>
        <v>#VALUE!</v>
      </c>
      <c r="Q473" s="4" t="e">
        <f t="shared" si="109"/>
        <v>#VALUE!</v>
      </c>
      <c r="R473" s="4" t="e">
        <f>CLEAN(SUBSTITUTE(MID(P473,1,FIND("open",P473)-1)," ",""))</f>
        <v>#VALUE!</v>
      </c>
      <c r="S473" s="4" t="e">
        <f>FIND("open_in_new",P473)+LEN("open_in_new")</f>
        <v>#VALUE!</v>
      </c>
      <c r="T473" s="4" t="e">
        <f>FIND("-",P473,S473)</f>
        <v>#VALUE!</v>
      </c>
      <c r="U473" s="4" t="e">
        <f>CLEAN(SUBSTITUTE(MID(P473,S473,T473-S473)," ",""))</f>
        <v>#VALUE!</v>
      </c>
      <c r="V473" s="4" t="e">
        <f>RIGHT(CLEAN(SUBSTITUTE(P473," ","")),10)</f>
        <v>#VALUE!</v>
      </c>
      <c r="W473" s="4" t="e">
        <f>FIND("Status",A473,K473)+LEN("Status")</f>
        <v>#VALUE!</v>
      </c>
      <c r="X473" s="4" t="e">
        <f>FIND("Application Data 
Documents &amp; Transactions",A473)</f>
        <v>#VALUE!</v>
      </c>
      <c r="Y473" s="4" t="e">
        <f>MID(A473,W473,(X473-11)-W473)</f>
        <v>#VALUE!</v>
      </c>
      <c r="Z473" s="4" t="e">
        <f t="shared" si="106"/>
        <v>#VALUE!</v>
      </c>
      <c r="AA473" s="4" t="e">
        <f>FIND("Earliest publication #",A473)+LEN("Earliest publication #
")</f>
        <v>#VALUE!</v>
      </c>
      <c r="AB473" s="4" t="e">
        <f>FIND("Earliest publication date",A473,AA473)</f>
        <v>#VALUE!</v>
      </c>
      <c r="AC473" s="4" t="e">
        <f>CLEAN(TRIM(MID(A473,AA473,AB473-AA473)))</f>
        <v>#VALUE!</v>
      </c>
      <c r="AD473" s="4" t="e">
        <f t="shared" si="107"/>
        <v>#VALUE!</v>
      </c>
      <c r="AE473" s="4" t="e">
        <f>FIND("Earliest publication date",A473,AA473)+LEN("Earliest publication date")</f>
        <v>#VALUE!</v>
      </c>
      <c r="AF473" s="4" t="e">
        <f>FIND("Assignee for publication",A473)</f>
        <v>#VALUE!</v>
      </c>
      <c r="AG473" s="4" t="e">
        <f>CLEAN(SUBSTITUTE(MID(A473,AE473,AF473-AE473)," ",""))</f>
        <v>#VALUE!</v>
      </c>
      <c r="AH473" s="4" t="e">
        <f>FIND("Entity status",A473)+LEN("Entity status")</f>
        <v>#VALUE!</v>
      </c>
      <c r="AI473" s="4" t="e">
        <f>FIND("Earliest publication #",A473,AH473)</f>
        <v>#VALUE!</v>
      </c>
      <c r="AJ473" s="4" t="e">
        <f>CLEAN(TRIM(MID(A473,AH473,AI473-AH473)))</f>
        <v>#VALUE!</v>
      </c>
      <c r="AK473" s="4" t="e">
        <f>FIND("Applicants",A473)+LEN("Applicants")</f>
        <v>#VALUE!</v>
      </c>
      <c r="AL473" s="4" t="e">
        <f>FIND("United States Patent and Trademark Office 
United States Patent and Trademark Office 
 Browse By Topic",A473,AK473)</f>
        <v>#VALUE!</v>
      </c>
      <c r="AM473" s="4" t="e">
        <f>TRIM(CLEAN(MID(A473,AK473,AL473-AK473)))</f>
        <v>#VALUE!</v>
      </c>
      <c r="AN473" s="4" t="e">
        <f>FIND("Assignee for publication",A473)+LEN("Assignee for publication")</f>
        <v>#VALUE!</v>
      </c>
      <c r="AO473" s="4" t="e">
        <f>FIND("Confirmation #",A473,AN473)</f>
        <v>#VALUE!</v>
      </c>
      <c r="AP473" s="4" t="e">
        <f>MID(A473,AN473,AO473-AN473)</f>
        <v>#VALUE!</v>
      </c>
      <c r="AQ473" s="4" t="e">
        <f>FIND("Inventors",A473)+LEN("Inventors")</f>
        <v>#VALUE!</v>
      </c>
      <c r="AR473" s="4" t="e">
        <f>FIND("Applicants",A473,AQ473)</f>
        <v>#VALUE!</v>
      </c>
      <c r="AS473" s="4" t="e">
        <f>FIND("Show all inventors",A473)</f>
        <v>#VALUE!</v>
      </c>
      <c r="AT473" s="4" t="str">
        <f>IFERROR(MID(A473,AS473,24),"")</f>
        <v/>
      </c>
      <c r="AU473" s="7" t="e">
        <f>CLEAN(TRIM(MID(A473,AQ473,AR473-AQ473)))</f>
        <v>#VALUE!</v>
      </c>
      <c r="BJ473" s="4">
        <f t="shared" si="110"/>
        <v>0</v>
      </c>
      <c r="BK473" s="4" t="str">
        <f t="shared" si="111"/>
        <v/>
      </c>
      <c r="BL473" s="4" t="e">
        <f t="shared" si="112"/>
        <v>#VALUE!</v>
      </c>
      <c r="BM473" s="4" t="e">
        <f t="shared" si="113"/>
        <v>#VALUE!</v>
      </c>
      <c r="BN473" s="7" t="e">
        <f t="shared" si="114"/>
        <v>#VALUE!</v>
      </c>
      <c r="BO473" s="4" t="e">
        <f t="shared" si="115"/>
        <v>#VALUE!</v>
      </c>
      <c r="BP473" s="4" t="e">
        <f t="shared" si="116"/>
        <v>#VALUE!</v>
      </c>
      <c r="BQ473" s="7" t="e">
        <f t="shared" si="117"/>
        <v>#VALUE!</v>
      </c>
    </row>
    <row r="474" spans="1:69" ht="15" customHeight="1" x14ac:dyDescent="0.3">
      <c r="A474" s="5"/>
      <c r="B474" s="5"/>
      <c r="C474" s="5"/>
      <c r="D474" s="5"/>
      <c r="F474" s="6" t="s">
        <v>17</v>
      </c>
      <c r="G474" s="4" t="e">
        <f t="shared" si="118"/>
        <v>#VALUE!</v>
      </c>
      <c r="H474" s="4" t="e">
        <f t="shared" si="119"/>
        <v>#VALUE!</v>
      </c>
      <c r="I474" s="4" t="str">
        <f t="shared" si="108"/>
        <v/>
      </c>
      <c r="J474" s="4" t="e">
        <f>CLEAN(SUBSTITUTE(MID(A474,G474,H474-G474)," ",""))</f>
        <v>#VALUE!</v>
      </c>
      <c r="K474" s="4" t="e">
        <f>FIND("Filing or 371 (c) date",A474)+LEN("Filing or 371 (c) date")</f>
        <v>#VALUE!</v>
      </c>
      <c r="L474" s="4" t="e">
        <f>FIND("Status",A474,K474)</f>
        <v>#VALUE!</v>
      </c>
      <c r="M474" s="4" t="e">
        <f>TRIM(CLEAN(MID(A474,K474,L474-K474)))</f>
        <v>#VALUE!</v>
      </c>
      <c r="N474" s="4" t="e">
        <f>FIND("Patent #",A474)+LEN("Patent #")</f>
        <v>#VALUE!</v>
      </c>
      <c r="O474" s="4" t="e">
        <f>FIND("Filing or 371 (c) date",A474)</f>
        <v>#VALUE!</v>
      </c>
      <c r="P474" s="4" t="e">
        <f>MID(A474,N474,O474-N474)</f>
        <v>#VALUE!</v>
      </c>
      <c r="Q474" s="4" t="e">
        <f t="shared" si="109"/>
        <v>#VALUE!</v>
      </c>
      <c r="R474" s="4" t="e">
        <f>CLEAN(SUBSTITUTE(MID(P474,1,FIND("open",P474)-1)," ",""))</f>
        <v>#VALUE!</v>
      </c>
      <c r="S474" s="4" t="e">
        <f>FIND("open_in_new",P474)+LEN("open_in_new")</f>
        <v>#VALUE!</v>
      </c>
      <c r="T474" s="4" t="e">
        <f>FIND("-",P474,S474)</f>
        <v>#VALUE!</v>
      </c>
      <c r="U474" s="4" t="e">
        <f>CLEAN(SUBSTITUTE(MID(P474,S474,T474-S474)," ",""))</f>
        <v>#VALUE!</v>
      </c>
      <c r="V474" s="4" t="e">
        <f>RIGHT(CLEAN(SUBSTITUTE(P474," ","")),10)</f>
        <v>#VALUE!</v>
      </c>
      <c r="W474" s="4" t="e">
        <f>FIND("Status",A474,K474)+LEN("Status")</f>
        <v>#VALUE!</v>
      </c>
      <c r="X474" s="4" t="e">
        <f>FIND("Application Data 
Documents &amp; Transactions",A474)</f>
        <v>#VALUE!</v>
      </c>
      <c r="Y474" s="4" t="e">
        <f>MID(A474,W474,(X474-11)-W474)</f>
        <v>#VALUE!</v>
      </c>
      <c r="Z474" s="4" t="e">
        <f t="shared" si="106"/>
        <v>#VALUE!</v>
      </c>
      <c r="AA474" s="4" t="e">
        <f>FIND("Earliest publication #",A474)+LEN("Earliest publication #
")</f>
        <v>#VALUE!</v>
      </c>
      <c r="AB474" s="4" t="e">
        <f>FIND("Earliest publication date",A474,AA474)</f>
        <v>#VALUE!</v>
      </c>
      <c r="AC474" s="4" t="e">
        <f>CLEAN(TRIM(MID(A474,AA474,AB474-AA474)))</f>
        <v>#VALUE!</v>
      </c>
      <c r="AD474" s="4" t="e">
        <f t="shared" si="107"/>
        <v>#VALUE!</v>
      </c>
      <c r="AE474" s="4" t="e">
        <f>FIND("Earliest publication date",A474,AA474)+LEN("Earliest publication date")</f>
        <v>#VALUE!</v>
      </c>
      <c r="AF474" s="4" t="e">
        <f>FIND("Assignee for publication",A474)</f>
        <v>#VALUE!</v>
      </c>
      <c r="AG474" s="4" t="e">
        <f>CLEAN(SUBSTITUTE(MID(A474,AE474,AF474-AE474)," ",""))</f>
        <v>#VALUE!</v>
      </c>
      <c r="AH474" s="4" t="e">
        <f>FIND("Entity status",A474)+LEN("Entity status")</f>
        <v>#VALUE!</v>
      </c>
      <c r="AI474" s="4" t="e">
        <f>FIND("Earliest publication #",A474,AH474)</f>
        <v>#VALUE!</v>
      </c>
      <c r="AJ474" s="4" t="e">
        <f>CLEAN(TRIM(MID(A474,AH474,AI474-AH474)))</f>
        <v>#VALUE!</v>
      </c>
      <c r="AK474" s="4" t="e">
        <f>FIND("Applicants",A474)+LEN("Applicants")</f>
        <v>#VALUE!</v>
      </c>
      <c r="AL474" s="4" t="e">
        <f>FIND("United States Patent and Trademark Office 
United States Patent and Trademark Office 
 Browse By Topic",A474,AK474)</f>
        <v>#VALUE!</v>
      </c>
      <c r="AM474" s="4" t="e">
        <f>TRIM(CLEAN(MID(A474,AK474,AL474-AK474)))</f>
        <v>#VALUE!</v>
      </c>
      <c r="AN474" s="4" t="e">
        <f>FIND("Assignee for publication",A474)+LEN("Assignee for publication")</f>
        <v>#VALUE!</v>
      </c>
      <c r="AO474" s="4" t="e">
        <f>FIND("Confirmation #",A474,AN474)</f>
        <v>#VALUE!</v>
      </c>
      <c r="AP474" s="4" t="e">
        <f>MID(A474,AN474,AO474-AN474)</f>
        <v>#VALUE!</v>
      </c>
      <c r="AQ474" s="4" t="e">
        <f>FIND("Inventors",A474)+LEN("Inventors")</f>
        <v>#VALUE!</v>
      </c>
      <c r="AR474" s="4" t="e">
        <f>FIND("Applicants",A474,AQ474)</f>
        <v>#VALUE!</v>
      </c>
      <c r="AS474" s="4" t="e">
        <f>FIND("Show all inventors",A474)</f>
        <v>#VALUE!</v>
      </c>
      <c r="AT474" s="4" t="str">
        <f>IFERROR(MID(A474,AS474,24),"")</f>
        <v/>
      </c>
      <c r="AU474" s="7" t="e">
        <f>CLEAN(TRIM(MID(A474,AQ474,AR474-AQ474)))</f>
        <v>#VALUE!</v>
      </c>
      <c r="BJ474" s="4">
        <f t="shared" si="110"/>
        <v>0</v>
      </c>
      <c r="BK474" s="4" t="str">
        <f t="shared" si="111"/>
        <v/>
      </c>
      <c r="BL474" s="4" t="e">
        <f t="shared" si="112"/>
        <v>#VALUE!</v>
      </c>
      <c r="BM474" s="4" t="e">
        <f t="shared" si="113"/>
        <v>#VALUE!</v>
      </c>
      <c r="BN474" s="7" t="e">
        <f t="shared" si="114"/>
        <v>#VALUE!</v>
      </c>
      <c r="BO474" s="4" t="e">
        <f t="shared" si="115"/>
        <v>#VALUE!</v>
      </c>
      <c r="BP474" s="4" t="e">
        <f t="shared" si="116"/>
        <v>#VALUE!</v>
      </c>
      <c r="BQ474" s="7" t="e">
        <f t="shared" si="117"/>
        <v>#VALUE!</v>
      </c>
    </row>
    <row r="475" spans="1:69" ht="15" customHeight="1" x14ac:dyDescent="0.3">
      <c r="A475" s="5"/>
      <c r="B475" s="5"/>
      <c r="C475" s="5"/>
      <c r="D475" s="5"/>
      <c r="F475" s="6" t="s">
        <v>17</v>
      </c>
      <c r="G475" s="4" t="e">
        <f t="shared" si="118"/>
        <v>#VALUE!</v>
      </c>
      <c r="H475" s="4" t="e">
        <f t="shared" si="119"/>
        <v>#VALUE!</v>
      </c>
      <c r="I475" s="4" t="str">
        <f t="shared" si="108"/>
        <v/>
      </c>
      <c r="J475" s="4" t="e">
        <f>CLEAN(SUBSTITUTE(MID(A475,G475,H475-G475)," ",""))</f>
        <v>#VALUE!</v>
      </c>
      <c r="K475" s="4" t="e">
        <f>FIND("Filing or 371 (c) date",A475)+LEN("Filing or 371 (c) date")</f>
        <v>#VALUE!</v>
      </c>
      <c r="L475" s="4" t="e">
        <f>FIND("Status",A475,K475)</f>
        <v>#VALUE!</v>
      </c>
      <c r="M475" s="4" t="e">
        <f>TRIM(CLEAN(MID(A475,K475,L475-K475)))</f>
        <v>#VALUE!</v>
      </c>
      <c r="N475" s="4" t="e">
        <f>FIND("Patent #",A475)+LEN("Patent #")</f>
        <v>#VALUE!</v>
      </c>
      <c r="O475" s="4" t="e">
        <f>FIND("Filing or 371 (c) date",A475)</f>
        <v>#VALUE!</v>
      </c>
      <c r="P475" s="4" t="e">
        <f>MID(A475,N475,O475-N475)</f>
        <v>#VALUE!</v>
      </c>
      <c r="Q475" s="4" t="e">
        <f t="shared" si="109"/>
        <v>#VALUE!</v>
      </c>
      <c r="R475" s="4" t="e">
        <f>CLEAN(SUBSTITUTE(MID(P475,1,FIND("open",P475)-1)," ",""))</f>
        <v>#VALUE!</v>
      </c>
      <c r="S475" s="4" t="e">
        <f>FIND("open_in_new",P475)+LEN("open_in_new")</f>
        <v>#VALUE!</v>
      </c>
      <c r="T475" s="4" t="e">
        <f>FIND("-",P475,S475)</f>
        <v>#VALUE!</v>
      </c>
      <c r="U475" s="4" t="e">
        <f>CLEAN(SUBSTITUTE(MID(P475,S475,T475-S475)," ",""))</f>
        <v>#VALUE!</v>
      </c>
      <c r="V475" s="4" t="e">
        <f>RIGHT(CLEAN(SUBSTITUTE(P475," ","")),10)</f>
        <v>#VALUE!</v>
      </c>
      <c r="W475" s="4" t="e">
        <f>FIND("Status",A475,K475)+LEN("Status")</f>
        <v>#VALUE!</v>
      </c>
      <c r="X475" s="4" t="e">
        <f>FIND("Application Data 
Documents &amp; Transactions",A475)</f>
        <v>#VALUE!</v>
      </c>
      <c r="Y475" s="4" t="e">
        <f>MID(A475,W475,(X475-11)-W475)</f>
        <v>#VALUE!</v>
      </c>
      <c r="Z475" s="4" t="e">
        <f t="shared" si="106"/>
        <v>#VALUE!</v>
      </c>
      <c r="AA475" s="4" t="e">
        <f>FIND("Earliest publication #",A475)+LEN("Earliest publication #
")</f>
        <v>#VALUE!</v>
      </c>
      <c r="AB475" s="4" t="e">
        <f>FIND("Earliest publication date",A475,AA475)</f>
        <v>#VALUE!</v>
      </c>
      <c r="AC475" s="4" t="e">
        <f>CLEAN(TRIM(MID(A475,AA475,AB475-AA475)))</f>
        <v>#VALUE!</v>
      </c>
      <c r="AD475" s="4" t="e">
        <f t="shared" si="107"/>
        <v>#VALUE!</v>
      </c>
      <c r="AE475" s="4" t="e">
        <f>FIND("Earliest publication date",A475,AA475)+LEN("Earliest publication date")</f>
        <v>#VALUE!</v>
      </c>
      <c r="AF475" s="4" t="e">
        <f>FIND("Assignee for publication",A475)</f>
        <v>#VALUE!</v>
      </c>
      <c r="AG475" s="4" t="e">
        <f>CLEAN(SUBSTITUTE(MID(A475,AE475,AF475-AE475)," ",""))</f>
        <v>#VALUE!</v>
      </c>
      <c r="AH475" s="4" t="e">
        <f>FIND("Entity status",A475)+LEN("Entity status")</f>
        <v>#VALUE!</v>
      </c>
      <c r="AI475" s="4" t="e">
        <f>FIND("Earliest publication #",A475,AH475)</f>
        <v>#VALUE!</v>
      </c>
      <c r="AJ475" s="4" t="e">
        <f>CLEAN(TRIM(MID(A475,AH475,AI475-AH475)))</f>
        <v>#VALUE!</v>
      </c>
      <c r="AK475" s="4" t="e">
        <f>FIND("Applicants",A475)+LEN("Applicants")</f>
        <v>#VALUE!</v>
      </c>
      <c r="AL475" s="4" t="e">
        <f>FIND("United States Patent and Trademark Office 
United States Patent and Trademark Office 
 Browse By Topic",A475,AK475)</f>
        <v>#VALUE!</v>
      </c>
      <c r="AM475" s="4" t="e">
        <f>TRIM(CLEAN(MID(A475,AK475,AL475-AK475)))</f>
        <v>#VALUE!</v>
      </c>
      <c r="AN475" s="4" t="e">
        <f>FIND("Assignee for publication",A475)+LEN("Assignee for publication")</f>
        <v>#VALUE!</v>
      </c>
      <c r="AO475" s="4" t="e">
        <f>FIND("Confirmation #",A475,AN475)</f>
        <v>#VALUE!</v>
      </c>
      <c r="AP475" s="4" t="e">
        <f>MID(A475,AN475,AO475-AN475)</f>
        <v>#VALUE!</v>
      </c>
      <c r="AQ475" s="4" t="e">
        <f>FIND("Inventors",A475)+LEN("Inventors")</f>
        <v>#VALUE!</v>
      </c>
      <c r="AR475" s="4" t="e">
        <f>FIND("Applicants",A475,AQ475)</f>
        <v>#VALUE!</v>
      </c>
      <c r="AS475" s="4" t="e">
        <f>FIND("Show all inventors",A475)</f>
        <v>#VALUE!</v>
      </c>
      <c r="AT475" s="4" t="str">
        <f>IFERROR(MID(A475,AS475,24),"")</f>
        <v/>
      </c>
      <c r="AU475" s="7" t="e">
        <f>CLEAN(TRIM(MID(A475,AQ475,AR475-AQ475)))</f>
        <v>#VALUE!</v>
      </c>
      <c r="BJ475" s="4">
        <f t="shared" si="110"/>
        <v>0</v>
      </c>
      <c r="BK475" s="4" t="str">
        <f t="shared" si="111"/>
        <v/>
      </c>
      <c r="BL475" s="4" t="e">
        <f t="shared" si="112"/>
        <v>#VALUE!</v>
      </c>
      <c r="BM475" s="4" t="e">
        <f t="shared" si="113"/>
        <v>#VALUE!</v>
      </c>
      <c r="BN475" s="7" t="e">
        <f t="shared" si="114"/>
        <v>#VALUE!</v>
      </c>
      <c r="BO475" s="4" t="e">
        <f t="shared" si="115"/>
        <v>#VALUE!</v>
      </c>
      <c r="BP475" s="4" t="e">
        <f t="shared" si="116"/>
        <v>#VALUE!</v>
      </c>
      <c r="BQ475" s="7" t="e">
        <f t="shared" si="117"/>
        <v>#VALUE!</v>
      </c>
    </row>
    <row r="476" spans="1:69" ht="15" customHeight="1" x14ac:dyDescent="0.3">
      <c r="A476" s="5"/>
      <c r="B476" s="5"/>
      <c r="C476" s="5"/>
      <c r="D476" s="5"/>
      <c r="F476" s="6" t="s">
        <v>17</v>
      </c>
      <c r="G476" s="4" t="e">
        <f t="shared" si="118"/>
        <v>#VALUE!</v>
      </c>
      <c r="H476" s="4" t="e">
        <f t="shared" si="119"/>
        <v>#VALUE!</v>
      </c>
      <c r="I476" s="4" t="str">
        <f t="shared" si="108"/>
        <v/>
      </c>
      <c r="J476" s="4" t="e">
        <f>CLEAN(SUBSTITUTE(MID(A476,G476,H476-G476)," ",""))</f>
        <v>#VALUE!</v>
      </c>
      <c r="K476" s="4" t="e">
        <f>FIND("Filing or 371 (c) date",A476)+LEN("Filing or 371 (c) date")</f>
        <v>#VALUE!</v>
      </c>
      <c r="L476" s="4" t="e">
        <f>FIND("Status",A476,K476)</f>
        <v>#VALUE!</v>
      </c>
      <c r="M476" s="4" t="e">
        <f>TRIM(CLEAN(MID(A476,K476,L476-K476)))</f>
        <v>#VALUE!</v>
      </c>
      <c r="N476" s="4" t="e">
        <f>FIND("Patent #",A476)+LEN("Patent #")</f>
        <v>#VALUE!</v>
      </c>
      <c r="O476" s="4" t="e">
        <f>FIND("Filing or 371 (c) date",A476)</f>
        <v>#VALUE!</v>
      </c>
      <c r="P476" s="4" t="e">
        <f>MID(A476,N476,O476-N476)</f>
        <v>#VALUE!</v>
      </c>
      <c r="Q476" s="4" t="e">
        <f t="shared" si="109"/>
        <v>#VALUE!</v>
      </c>
      <c r="R476" s="4" t="e">
        <f>CLEAN(SUBSTITUTE(MID(P476,1,FIND("open",P476)-1)," ",""))</f>
        <v>#VALUE!</v>
      </c>
      <c r="S476" s="4" t="e">
        <f>FIND("open_in_new",P476)+LEN("open_in_new")</f>
        <v>#VALUE!</v>
      </c>
      <c r="T476" s="4" t="e">
        <f>FIND("-",P476,S476)</f>
        <v>#VALUE!</v>
      </c>
      <c r="U476" s="4" t="e">
        <f>CLEAN(SUBSTITUTE(MID(P476,S476,T476-S476)," ",""))</f>
        <v>#VALUE!</v>
      </c>
      <c r="V476" s="4" t="e">
        <f>RIGHT(CLEAN(SUBSTITUTE(P476," ","")),10)</f>
        <v>#VALUE!</v>
      </c>
      <c r="W476" s="4" t="e">
        <f>FIND("Status",A476,K476)+LEN("Status")</f>
        <v>#VALUE!</v>
      </c>
      <c r="X476" s="4" t="e">
        <f>FIND("Application Data 
Documents &amp; Transactions",A476)</f>
        <v>#VALUE!</v>
      </c>
      <c r="Y476" s="4" t="e">
        <f>MID(A476,W476,(X476-11)-W476)</f>
        <v>#VALUE!</v>
      </c>
      <c r="Z476" s="4" t="e">
        <f t="shared" si="106"/>
        <v>#VALUE!</v>
      </c>
      <c r="AA476" s="4" t="e">
        <f>FIND("Earliest publication #",A476)+LEN("Earliest publication #
")</f>
        <v>#VALUE!</v>
      </c>
      <c r="AB476" s="4" t="e">
        <f>FIND("Earliest publication date",A476,AA476)</f>
        <v>#VALUE!</v>
      </c>
      <c r="AC476" s="4" t="e">
        <f>CLEAN(TRIM(MID(A476,AA476,AB476-AA476)))</f>
        <v>#VALUE!</v>
      </c>
      <c r="AD476" s="4" t="e">
        <f t="shared" si="107"/>
        <v>#VALUE!</v>
      </c>
      <c r="AE476" s="4" t="e">
        <f>FIND("Earliest publication date",A476,AA476)+LEN("Earliest publication date")</f>
        <v>#VALUE!</v>
      </c>
      <c r="AF476" s="4" t="e">
        <f>FIND("Assignee for publication",A476)</f>
        <v>#VALUE!</v>
      </c>
      <c r="AG476" s="4" t="e">
        <f>CLEAN(SUBSTITUTE(MID(A476,AE476,AF476-AE476)," ",""))</f>
        <v>#VALUE!</v>
      </c>
      <c r="AH476" s="4" t="e">
        <f>FIND("Entity status",A476)+LEN("Entity status")</f>
        <v>#VALUE!</v>
      </c>
      <c r="AI476" s="4" t="e">
        <f>FIND("Earliest publication #",A476,AH476)</f>
        <v>#VALUE!</v>
      </c>
      <c r="AJ476" s="4" t="e">
        <f>CLEAN(TRIM(MID(A476,AH476,AI476-AH476)))</f>
        <v>#VALUE!</v>
      </c>
      <c r="AK476" s="4" t="e">
        <f>FIND("Applicants",A476)+LEN("Applicants")</f>
        <v>#VALUE!</v>
      </c>
      <c r="AL476" s="4" t="e">
        <f>FIND("United States Patent and Trademark Office 
United States Patent and Trademark Office 
 Browse By Topic",A476,AK476)</f>
        <v>#VALUE!</v>
      </c>
      <c r="AM476" s="4" t="e">
        <f>TRIM(CLEAN(MID(A476,AK476,AL476-AK476)))</f>
        <v>#VALUE!</v>
      </c>
      <c r="AN476" s="4" t="e">
        <f>FIND("Assignee for publication",A476)+LEN("Assignee for publication")</f>
        <v>#VALUE!</v>
      </c>
      <c r="AO476" s="4" t="e">
        <f>FIND("Confirmation #",A476,AN476)</f>
        <v>#VALUE!</v>
      </c>
      <c r="AP476" s="4" t="e">
        <f>MID(A476,AN476,AO476-AN476)</f>
        <v>#VALUE!</v>
      </c>
      <c r="AQ476" s="4" t="e">
        <f>FIND("Inventors",A476)+LEN("Inventors")</f>
        <v>#VALUE!</v>
      </c>
      <c r="AR476" s="4" t="e">
        <f>FIND("Applicants",A476,AQ476)</f>
        <v>#VALUE!</v>
      </c>
      <c r="AS476" s="4" t="e">
        <f>FIND("Show all inventors",A476)</f>
        <v>#VALUE!</v>
      </c>
      <c r="AT476" s="4" t="str">
        <f>IFERROR(MID(A476,AS476,24),"")</f>
        <v/>
      </c>
      <c r="AU476" s="7" t="e">
        <f>CLEAN(TRIM(MID(A476,AQ476,AR476-AQ476)))</f>
        <v>#VALUE!</v>
      </c>
      <c r="BJ476" s="4">
        <f t="shared" si="110"/>
        <v>0</v>
      </c>
      <c r="BK476" s="4" t="str">
        <f t="shared" si="111"/>
        <v/>
      </c>
      <c r="BL476" s="4" t="e">
        <f t="shared" si="112"/>
        <v>#VALUE!</v>
      </c>
      <c r="BM476" s="4" t="e">
        <f t="shared" si="113"/>
        <v>#VALUE!</v>
      </c>
      <c r="BN476" s="7" t="e">
        <f t="shared" si="114"/>
        <v>#VALUE!</v>
      </c>
      <c r="BO476" s="4" t="e">
        <f t="shared" si="115"/>
        <v>#VALUE!</v>
      </c>
      <c r="BP476" s="4" t="e">
        <f t="shared" si="116"/>
        <v>#VALUE!</v>
      </c>
      <c r="BQ476" s="7" t="e">
        <f t="shared" si="117"/>
        <v>#VALUE!</v>
      </c>
    </row>
    <row r="477" spans="1:69" ht="15" customHeight="1" x14ac:dyDescent="0.3">
      <c r="A477" s="5"/>
      <c r="B477" s="5"/>
      <c r="C477" s="5"/>
      <c r="D477" s="5"/>
      <c r="F477" s="6" t="s">
        <v>17</v>
      </c>
      <c r="G477" s="4" t="e">
        <f t="shared" si="118"/>
        <v>#VALUE!</v>
      </c>
      <c r="H477" s="4" t="e">
        <f t="shared" si="119"/>
        <v>#VALUE!</v>
      </c>
      <c r="I477" s="4" t="str">
        <f t="shared" si="108"/>
        <v/>
      </c>
      <c r="J477" s="4" t="e">
        <f>CLEAN(SUBSTITUTE(MID(A477,G477,H477-G477)," ",""))</f>
        <v>#VALUE!</v>
      </c>
      <c r="K477" s="4" t="e">
        <f>FIND("Filing or 371 (c) date",A477)+LEN("Filing or 371 (c) date")</f>
        <v>#VALUE!</v>
      </c>
      <c r="L477" s="4" t="e">
        <f>FIND("Status",A477,K477)</f>
        <v>#VALUE!</v>
      </c>
      <c r="M477" s="4" t="e">
        <f>TRIM(CLEAN(MID(A477,K477,L477-K477)))</f>
        <v>#VALUE!</v>
      </c>
      <c r="N477" s="4" t="e">
        <f>FIND("Patent #",A477)+LEN("Patent #")</f>
        <v>#VALUE!</v>
      </c>
      <c r="O477" s="4" t="e">
        <f>FIND("Filing or 371 (c) date",A477)</f>
        <v>#VALUE!</v>
      </c>
      <c r="P477" s="4" t="e">
        <f>MID(A477,N477,O477-N477)</f>
        <v>#VALUE!</v>
      </c>
      <c r="Q477" s="4" t="e">
        <f t="shared" si="109"/>
        <v>#VALUE!</v>
      </c>
      <c r="R477" s="4" t="e">
        <f>CLEAN(SUBSTITUTE(MID(P477,1,FIND("open",P477)-1)," ",""))</f>
        <v>#VALUE!</v>
      </c>
      <c r="S477" s="4" t="e">
        <f>FIND("open_in_new",P477)+LEN("open_in_new")</f>
        <v>#VALUE!</v>
      </c>
      <c r="T477" s="4" t="e">
        <f>FIND("-",P477,S477)</f>
        <v>#VALUE!</v>
      </c>
      <c r="U477" s="4" t="e">
        <f>CLEAN(SUBSTITUTE(MID(P477,S477,T477-S477)," ",""))</f>
        <v>#VALUE!</v>
      </c>
      <c r="V477" s="4" t="e">
        <f>RIGHT(CLEAN(SUBSTITUTE(P477," ","")),10)</f>
        <v>#VALUE!</v>
      </c>
      <c r="W477" s="4" t="e">
        <f>FIND("Status",A477,K477)+LEN("Status")</f>
        <v>#VALUE!</v>
      </c>
      <c r="X477" s="4" t="e">
        <f>FIND("Application Data 
Documents &amp; Transactions",A477)</f>
        <v>#VALUE!</v>
      </c>
      <c r="Y477" s="4" t="e">
        <f>MID(A477,W477,(X477-11)-W477)</f>
        <v>#VALUE!</v>
      </c>
      <c r="Z477" s="4" t="e">
        <f t="shared" si="106"/>
        <v>#VALUE!</v>
      </c>
      <c r="AA477" s="4" t="e">
        <f>FIND("Earliest publication #",A477)+LEN("Earliest publication #
")</f>
        <v>#VALUE!</v>
      </c>
      <c r="AB477" s="4" t="e">
        <f>FIND("Earliest publication date",A477,AA477)</f>
        <v>#VALUE!</v>
      </c>
      <c r="AC477" s="4" t="e">
        <f>CLEAN(TRIM(MID(A477,AA477,AB477-AA477)))</f>
        <v>#VALUE!</v>
      </c>
      <c r="AD477" s="4" t="e">
        <f t="shared" si="107"/>
        <v>#VALUE!</v>
      </c>
      <c r="AE477" s="4" t="e">
        <f>FIND("Earliest publication date",A477,AA477)+LEN("Earliest publication date")</f>
        <v>#VALUE!</v>
      </c>
      <c r="AF477" s="4" t="e">
        <f>FIND("Assignee for publication",A477)</f>
        <v>#VALUE!</v>
      </c>
      <c r="AG477" s="4" t="e">
        <f>CLEAN(SUBSTITUTE(MID(A477,AE477,AF477-AE477)," ",""))</f>
        <v>#VALUE!</v>
      </c>
      <c r="AH477" s="4" t="e">
        <f>FIND("Entity status",A477)+LEN("Entity status")</f>
        <v>#VALUE!</v>
      </c>
      <c r="AI477" s="4" t="e">
        <f>FIND("Earliest publication #",A477,AH477)</f>
        <v>#VALUE!</v>
      </c>
      <c r="AJ477" s="4" t="e">
        <f>CLEAN(TRIM(MID(A477,AH477,AI477-AH477)))</f>
        <v>#VALUE!</v>
      </c>
      <c r="AK477" s="4" t="e">
        <f>FIND("Applicants",A477)+LEN("Applicants")</f>
        <v>#VALUE!</v>
      </c>
      <c r="AL477" s="4" t="e">
        <f>FIND("United States Patent and Trademark Office 
United States Patent and Trademark Office 
 Browse By Topic",A477,AK477)</f>
        <v>#VALUE!</v>
      </c>
      <c r="AM477" s="4" t="e">
        <f>TRIM(CLEAN(MID(A477,AK477,AL477-AK477)))</f>
        <v>#VALUE!</v>
      </c>
      <c r="AN477" s="4" t="e">
        <f>FIND("Assignee for publication",A477)+LEN("Assignee for publication")</f>
        <v>#VALUE!</v>
      </c>
      <c r="AO477" s="4" t="e">
        <f>FIND("Confirmation #",A477,AN477)</f>
        <v>#VALUE!</v>
      </c>
      <c r="AP477" s="4" t="e">
        <f>MID(A477,AN477,AO477-AN477)</f>
        <v>#VALUE!</v>
      </c>
      <c r="AQ477" s="4" t="e">
        <f>FIND("Inventors",A477)+LEN("Inventors")</f>
        <v>#VALUE!</v>
      </c>
      <c r="AR477" s="4" t="e">
        <f>FIND("Applicants",A477,AQ477)</f>
        <v>#VALUE!</v>
      </c>
      <c r="AS477" s="4" t="e">
        <f>FIND("Show all inventors",A477)</f>
        <v>#VALUE!</v>
      </c>
      <c r="AT477" s="4" t="str">
        <f>IFERROR(MID(A477,AS477,24),"")</f>
        <v/>
      </c>
      <c r="AU477" s="7" t="e">
        <f>CLEAN(TRIM(MID(A477,AQ477,AR477-AQ477)))</f>
        <v>#VALUE!</v>
      </c>
      <c r="BJ477" s="4">
        <f t="shared" si="110"/>
        <v>0</v>
      </c>
      <c r="BK477" s="4" t="str">
        <f t="shared" si="111"/>
        <v/>
      </c>
      <c r="BL477" s="4" t="e">
        <f t="shared" si="112"/>
        <v>#VALUE!</v>
      </c>
      <c r="BM477" s="4" t="e">
        <f t="shared" si="113"/>
        <v>#VALUE!</v>
      </c>
      <c r="BN477" s="7" t="e">
        <f t="shared" si="114"/>
        <v>#VALUE!</v>
      </c>
      <c r="BO477" s="4" t="e">
        <f t="shared" si="115"/>
        <v>#VALUE!</v>
      </c>
      <c r="BP477" s="4" t="e">
        <f t="shared" si="116"/>
        <v>#VALUE!</v>
      </c>
      <c r="BQ477" s="7" t="e">
        <f t="shared" si="117"/>
        <v>#VALUE!</v>
      </c>
    </row>
    <row r="478" spans="1:69" ht="15" customHeight="1" x14ac:dyDescent="0.3">
      <c r="A478" s="5"/>
      <c r="B478" s="5"/>
      <c r="C478" s="5"/>
      <c r="D478" s="5"/>
      <c r="F478" s="6" t="s">
        <v>17</v>
      </c>
      <c r="G478" s="4" t="e">
        <f t="shared" si="118"/>
        <v>#VALUE!</v>
      </c>
      <c r="H478" s="4" t="e">
        <f t="shared" si="119"/>
        <v>#VALUE!</v>
      </c>
      <c r="I478" s="4" t="str">
        <f t="shared" si="108"/>
        <v/>
      </c>
      <c r="J478" s="4" t="e">
        <f>CLEAN(SUBSTITUTE(MID(A478,G478,H478-G478)," ",""))</f>
        <v>#VALUE!</v>
      </c>
      <c r="K478" s="4" t="e">
        <f>FIND("Filing or 371 (c) date",A478)+LEN("Filing or 371 (c) date")</f>
        <v>#VALUE!</v>
      </c>
      <c r="L478" s="4" t="e">
        <f>FIND("Status",A478,K478)</f>
        <v>#VALUE!</v>
      </c>
      <c r="M478" s="4" t="e">
        <f>TRIM(CLEAN(MID(A478,K478,L478-K478)))</f>
        <v>#VALUE!</v>
      </c>
      <c r="N478" s="4" t="e">
        <f>FIND("Patent #",A478)+LEN("Patent #")</f>
        <v>#VALUE!</v>
      </c>
      <c r="O478" s="4" t="e">
        <f>FIND("Filing or 371 (c) date",A478)</f>
        <v>#VALUE!</v>
      </c>
      <c r="P478" s="4" t="e">
        <f>MID(A478,N478,O478-N478)</f>
        <v>#VALUE!</v>
      </c>
      <c r="Q478" s="4" t="e">
        <f t="shared" si="109"/>
        <v>#VALUE!</v>
      </c>
      <c r="R478" s="4" t="e">
        <f>CLEAN(SUBSTITUTE(MID(P478,1,FIND("open",P478)-1)," ",""))</f>
        <v>#VALUE!</v>
      </c>
      <c r="S478" s="4" t="e">
        <f>FIND("open_in_new",P478)+LEN("open_in_new")</f>
        <v>#VALUE!</v>
      </c>
      <c r="T478" s="4" t="e">
        <f>FIND("-",P478,S478)</f>
        <v>#VALUE!</v>
      </c>
      <c r="U478" s="4" t="e">
        <f>CLEAN(SUBSTITUTE(MID(P478,S478,T478-S478)," ",""))</f>
        <v>#VALUE!</v>
      </c>
      <c r="V478" s="4" t="e">
        <f>RIGHT(CLEAN(SUBSTITUTE(P478," ","")),10)</f>
        <v>#VALUE!</v>
      </c>
      <c r="W478" s="4" t="e">
        <f>FIND("Status",A478,K478)+LEN("Status")</f>
        <v>#VALUE!</v>
      </c>
      <c r="X478" s="4" t="e">
        <f>FIND("Application Data 
Documents &amp; Transactions",A478)</f>
        <v>#VALUE!</v>
      </c>
      <c r="Y478" s="4" t="e">
        <f>MID(A478,W478,(X478-11)-W478)</f>
        <v>#VALUE!</v>
      </c>
      <c r="Z478" s="4" t="e">
        <f t="shared" si="106"/>
        <v>#VALUE!</v>
      </c>
      <c r="AA478" s="4" t="e">
        <f>FIND("Earliest publication #",A478)+LEN("Earliest publication #
")</f>
        <v>#VALUE!</v>
      </c>
      <c r="AB478" s="4" t="e">
        <f>FIND("Earliest publication date",A478,AA478)</f>
        <v>#VALUE!</v>
      </c>
      <c r="AC478" s="4" t="e">
        <f>CLEAN(TRIM(MID(A478,AA478,AB478-AA478)))</f>
        <v>#VALUE!</v>
      </c>
      <c r="AD478" s="4" t="e">
        <f t="shared" si="107"/>
        <v>#VALUE!</v>
      </c>
      <c r="AE478" s="4" t="e">
        <f>FIND("Earliest publication date",A478,AA478)+LEN("Earliest publication date")</f>
        <v>#VALUE!</v>
      </c>
      <c r="AF478" s="4" t="e">
        <f>FIND("Assignee for publication",A478)</f>
        <v>#VALUE!</v>
      </c>
      <c r="AG478" s="4" t="e">
        <f>CLEAN(SUBSTITUTE(MID(A478,AE478,AF478-AE478)," ",""))</f>
        <v>#VALUE!</v>
      </c>
      <c r="AH478" s="4" t="e">
        <f>FIND("Entity status",A478)+LEN("Entity status")</f>
        <v>#VALUE!</v>
      </c>
      <c r="AI478" s="4" t="e">
        <f>FIND("Earliest publication #",A478,AH478)</f>
        <v>#VALUE!</v>
      </c>
      <c r="AJ478" s="4" t="e">
        <f>CLEAN(TRIM(MID(A478,AH478,AI478-AH478)))</f>
        <v>#VALUE!</v>
      </c>
      <c r="AK478" s="4" t="e">
        <f>FIND("Applicants",A478)+LEN("Applicants")</f>
        <v>#VALUE!</v>
      </c>
      <c r="AL478" s="4" t="e">
        <f>FIND("United States Patent and Trademark Office 
United States Patent and Trademark Office 
 Browse By Topic",A478,AK478)</f>
        <v>#VALUE!</v>
      </c>
      <c r="AM478" s="4" t="e">
        <f>TRIM(CLEAN(MID(A478,AK478,AL478-AK478)))</f>
        <v>#VALUE!</v>
      </c>
      <c r="AN478" s="4" t="e">
        <f>FIND("Assignee for publication",A478)+LEN("Assignee for publication")</f>
        <v>#VALUE!</v>
      </c>
      <c r="AO478" s="4" t="e">
        <f>FIND("Confirmation #",A478,AN478)</f>
        <v>#VALUE!</v>
      </c>
      <c r="AP478" s="4" t="e">
        <f>MID(A478,AN478,AO478-AN478)</f>
        <v>#VALUE!</v>
      </c>
      <c r="AQ478" s="4" t="e">
        <f>FIND("Inventors",A478)+LEN("Inventors")</f>
        <v>#VALUE!</v>
      </c>
      <c r="AR478" s="4" t="e">
        <f>FIND("Applicants",A478,AQ478)</f>
        <v>#VALUE!</v>
      </c>
      <c r="AS478" s="4" t="e">
        <f>FIND("Show all inventors",A478)</f>
        <v>#VALUE!</v>
      </c>
      <c r="AT478" s="4" t="str">
        <f>IFERROR(MID(A478,AS478,24),"")</f>
        <v/>
      </c>
      <c r="AU478" s="7" t="e">
        <f>CLEAN(TRIM(MID(A478,AQ478,AR478-AQ478)))</f>
        <v>#VALUE!</v>
      </c>
      <c r="BJ478" s="4">
        <f t="shared" si="110"/>
        <v>0</v>
      </c>
      <c r="BK478" s="4" t="str">
        <f t="shared" si="111"/>
        <v/>
      </c>
      <c r="BL478" s="4" t="e">
        <f t="shared" si="112"/>
        <v>#VALUE!</v>
      </c>
      <c r="BM478" s="4" t="e">
        <f t="shared" si="113"/>
        <v>#VALUE!</v>
      </c>
      <c r="BN478" s="7" t="e">
        <f t="shared" si="114"/>
        <v>#VALUE!</v>
      </c>
      <c r="BO478" s="4" t="e">
        <f t="shared" si="115"/>
        <v>#VALUE!</v>
      </c>
      <c r="BP478" s="4" t="e">
        <f t="shared" si="116"/>
        <v>#VALUE!</v>
      </c>
      <c r="BQ478" s="7" t="e">
        <f t="shared" si="117"/>
        <v>#VALUE!</v>
      </c>
    </row>
    <row r="479" spans="1:69" ht="15" customHeight="1" x14ac:dyDescent="0.3">
      <c r="A479" s="5"/>
      <c r="B479" s="5"/>
      <c r="C479" s="5"/>
      <c r="D479" s="5"/>
      <c r="F479" s="6" t="s">
        <v>17</v>
      </c>
      <c r="G479" s="4" t="e">
        <f t="shared" si="118"/>
        <v>#VALUE!</v>
      </c>
      <c r="H479" s="4" t="e">
        <f t="shared" si="119"/>
        <v>#VALUE!</v>
      </c>
      <c r="I479" s="4" t="str">
        <f t="shared" si="108"/>
        <v/>
      </c>
      <c r="J479" s="4" t="e">
        <f>CLEAN(SUBSTITUTE(MID(A479,G479,H479-G479)," ",""))</f>
        <v>#VALUE!</v>
      </c>
      <c r="K479" s="4" t="e">
        <f>FIND("Filing or 371 (c) date",A479)+LEN("Filing or 371 (c) date")</f>
        <v>#VALUE!</v>
      </c>
      <c r="L479" s="4" t="e">
        <f>FIND("Status",A479,K479)</f>
        <v>#VALUE!</v>
      </c>
      <c r="M479" s="4" t="e">
        <f>TRIM(CLEAN(MID(A479,K479,L479-K479)))</f>
        <v>#VALUE!</v>
      </c>
      <c r="N479" s="4" t="e">
        <f>FIND("Patent #",A479)+LEN("Patent #")</f>
        <v>#VALUE!</v>
      </c>
      <c r="O479" s="4" t="e">
        <f>FIND("Filing or 371 (c) date",A479)</f>
        <v>#VALUE!</v>
      </c>
      <c r="P479" s="4" t="e">
        <f>MID(A479,N479,O479-N479)</f>
        <v>#VALUE!</v>
      </c>
      <c r="Q479" s="4" t="e">
        <f t="shared" si="109"/>
        <v>#VALUE!</v>
      </c>
      <c r="R479" s="4" t="e">
        <f>CLEAN(SUBSTITUTE(MID(P479,1,FIND("open",P479)-1)," ",""))</f>
        <v>#VALUE!</v>
      </c>
      <c r="S479" s="4" t="e">
        <f>FIND("open_in_new",P479)+LEN("open_in_new")</f>
        <v>#VALUE!</v>
      </c>
      <c r="T479" s="4" t="e">
        <f>FIND("-",P479,S479)</f>
        <v>#VALUE!</v>
      </c>
      <c r="U479" s="4" t="e">
        <f>CLEAN(SUBSTITUTE(MID(P479,S479,T479-S479)," ",""))</f>
        <v>#VALUE!</v>
      </c>
      <c r="V479" s="4" t="e">
        <f>RIGHT(CLEAN(SUBSTITUTE(P479," ","")),10)</f>
        <v>#VALUE!</v>
      </c>
      <c r="W479" s="4" t="e">
        <f>FIND("Status",A479,K479)+LEN("Status")</f>
        <v>#VALUE!</v>
      </c>
      <c r="X479" s="4" t="e">
        <f>FIND("Application Data 
Documents &amp; Transactions",A479)</f>
        <v>#VALUE!</v>
      </c>
      <c r="Y479" s="4" t="e">
        <f>MID(A479,W479,(X479-11)-W479)</f>
        <v>#VALUE!</v>
      </c>
      <c r="Z479" s="4" t="e">
        <f t="shared" si="106"/>
        <v>#VALUE!</v>
      </c>
      <c r="AA479" s="4" t="e">
        <f>FIND("Earliest publication #",A479)+LEN("Earliest publication #
")</f>
        <v>#VALUE!</v>
      </c>
      <c r="AB479" s="4" t="e">
        <f>FIND("Earliest publication date",A479,AA479)</f>
        <v>#VALUE!</v>
      </c>
      <c r="AC479" s="4" t="e">
        <f>CLEAN(TRIM(MID(A479,AA479,AB479-AA479)))</f>
        <v>#VALUE!</v>
      </c>
      <c r="AD479" s="4" t="e">
        <f t="shared" si="107"/>
        <v>#VALUE!</v>
      </c>
      <c r="AE479" s="4" t="e">
        <f>FIND("Earliest publication date",A479,AA479)+LEN("Earliest publication date")</f>
        <v>#VALUE!</v>
      </c>
      <c r="AF479" s="4" t="e">
        <f>FIND("Assignee for publication",A479)</f>
        <v>#VALUE!</v>
      </c>
      <c r="AG479" s="4" t="e">
        <f>CLEAN(SUBSTITUTE(MID(A479,AE479,AF479-AE479)," ",""))</f>
        <v>#VALUE!</v>
      </c>
      <c r="AH479" s="4" t="e">
        <f>FIND("Entity status",A479)+LEN("Entity status")</f>
        <v>#VALUE!</v>
      </c>
      <c r="AI479" s="4" t="e">
        <f>FIND("Earliest publication #",A479,AH479)</f>
        <v>#VALUE!</v>
      </c>
      <c r="AJ479" s="4" t="e">
        <f>CLEAN(TRIM(MID(A479,AH479,AI479-AH479)))</f>
        <v>#VALUE!</v>
      </c>
      <c r="AK479" s="4" t="e">
        <f>FIND("Applicants",A479)+LEN("Applicants")</f>
        <v>#VALUE!</v>
      </c>
      <c r="AL479" s="4" t="e">
        <f>FIND("United States Patent and Trademark Office 
United States Patent and Trademark Office 
 Browse By Topic",A479,AK479)</f>
        <v>#VALUE!</v>
      </c>
      <c r="AM479" s="4" t="e">
        <f>TRIM(CLEAN(MID(A479,AK479,AL479-AK479)))</f>
        <v>#VALUE!</v>
      </c>
      <c r="AN479" s="4" t="e">
        <f>FIND("Assignee for publication",A479)+LEN("Assignee for publication")</f>
        <v>#VALUE!</v>
      </c>
      <c r="AO479" s="4" t="e">
        <f>FIND("Confirmation #",A479,AN479)</f>
        <v>#VALUE!</v>
      </c>
      <c r="AP479" s="4" t="e">
        <f>MID(A479,AN479,AO479-AN479)</f>
        <v>#VALUE!</v>
      </c>
      <c r="AQ479" s="4" t="e">
        <f>FIND("Inventors",A479)+LEN("Inventors")</f>
        <v>#VALUE!</v>
      </c>
      <c r="AR479" s="4" t="e">
        <f>FIND("Applicants",A479,AQ479)</f>
        <v>#VALUE!</v>
      </c>
      <c r="AS479" s="4" t="e">
        <f>FIND("Show all inventors",A479)</f>
        <v>#VALUE!</v>
      </c>
      <c r="AT479" s="4" t="str">
        <f>IFERROR(MID(A479,AS479,24),"")</f>
        <v/>
      </c>
      <c r="AU479" s="7" t="e">
        <f>CLEAN(TRIM(MID(A479,AQ479,AR479-AQ479)))</f>
        <v>#VALUE!</v>
      </c>
      <c r="BJ479" s="4">
        <f t="shared" si="110"/>
        <v>0</v>
      </c>
      <c r="BK479" s="4" t="str">
        <f t="shared" si="111"/>
        <v/>
      </c>
      <c r="BL479" s="4" t="e">
        <f t="shared" si="112"/>
        <v>#VALUE!</v>
      </c>
      <c r="BM479" s="4" t="e">
        <f t="shared" si="113"/>
        <v>#VALUE!</v>
      </c>
      <c r="BN479" s="7" t="e">
        <f t="shared" si="114"/>
        <v>#VALUE!</v>
      </c>
      <c r="BO479" s="4" t="e">
        <f t="shared" si="115"/>
        <v>#VALUE!</v>
      </c>
      <c r="BP479" s="4" t="e">
        <f t="shared" si="116"/>
        <v>#VALUE!</v>
      </c>
      <c r="BQ479" s="7" t="e">
        <f t="shared" si="117"/>
        <v>#VALUE!</v>
      </c>
    </row>
    <row r="480" spans="1:69" ht="15" customHeight="1" x14ac:dyDescent="0.3">
      <c r="A480" s="5"/>
      <c r="B480" s="5"/>
      <c r="C480" s="5"/>
      <c r="D480" s="5"/>
      <c r="F480" s="6" t="s">
        <v>17</v>
      </c>
      <c r="G480" s="4" t="e">
        <f t="shared" si="118"/>
        <v>#VALUE!</v>
      </c>
      <c r="H480" s="4" t="e">
        <f t="shared" si="119"/>
        <v>#VALUE!</v>
      </c>
      <c r="I480" s="4" t="str">
        <f t="shared" si="108"/>
        <v/>
      </c>
      <c r="J480" s="4" t="e">
        <f>CLEAN(SUBSTITUTE(MID(A480,G480,H480-G480)," ",""))</f>
        <v>#VALUE!</v>
      </c>
      <c r="K480" s="4" t="e">
        <f>FIND("Filing or 371 (c) date",A480)+LEN("Filing or 371 (c) date")</f>
        <v>#VALUE!</v>
      </c>
      <c r="L480" s="4" t="e">
        <f>FIND("Status",A480,K480)</f>
        <v>#VALUE!</v>
      </c>
      <c r="M480" s="4" t="e">
        <f>TRIM(CLEAN(MID(A480,K480,L480-K480)))</f>
        <v>#VALUE!</v>
      </c>
      <c r="N480" s="4" t="e">
        <f>FIND("Patent #",A480)+LEN("Patent #")</f>
        <v>#VALUE!</v>
      </c>
      <c r="O480" s="4" t="e">
        <f>FIND("Filing or 371 (c) date",A480)</f>
        <v>#VALUE!</v>
      </c>
      <c r="P480" s="4" t="e">
        <f>MID(A480,N480,O480-N480)</f>
        <v>#VALUE!</v>
      </c>
      <c r="Q480" s="4" t="e">
        <f t="shared" si="109"/>
        <v>#VALUE!</v>
      </c>
      <c r="R480" s="4" t="e">
        <f>CLEAN(SUBSTITUTE(MID(P480,1,FIND("open",P480)-1)," ",""))</f>
        <v>#VALUE!</v>
      </c>
      <c r="S480" s="4" t="e">
        <f>FIND("open_in_new",P480)+LEN("open_in_new")</f>
        <v>#VALUE!</v>
      </c>
      <c r="T480" s="4" t="e">
        <f>FIND("-",P480,S480)</f>
        <v>#VALUE!</v>
      </c>
      <c r="U480" s="4" t="e">
        <f>CLEAN(SUBSTITUTE(MID(P480,S480,T480-S480)," ",""))</f>
        <v>#VALUE!</v>
      </c>
      <c r="V480" s="4" t="e">
        <f>RIGHT(CLEAN(SUBSTITUTE(P480," ","")),10)</f>
        <v>#VALUE!</v>
      </c>
      <c r="W480" s="4" t="e">
        <f>FIND("Status",A480,K480)+LEN("Status")</f>
        <v>#VALUE!</v>
      </c>
      <c r="X480" s="4" t="e">
        <f>FIND("Application Data 
Documents &amp; Transactions",A480)</f>
        <v>#VALUE!</v>
      </c>
      <c r="Y480" s="4" t="e">
        <f>MID(A480,W480,(X480-11)-W480)</f>
        <v>#VALUE!</v>
      </c>
      <c r="Z480" s="4" t="e">
        <f t="shared" si="106"/>
        <v>#VALUE!</v>
      </c>
      <c r="AA480" s="4" t="e">
        <f>FIND("Earliest publication #",A480)+LEN("Earliest publication #
")</f>
        <v>#VALUE!</v>
      </c>
      <c r="AB480" s="4" t="e">
        <f>FIND("Earliest publication date",A480,AA480)</f>
        <v>#VALUE!</v>
      </c>
      <c r="AC480" s="4" t="e">
        <f>CLEAN(TRIM(MID(A480,AA480,AB480-AA480)))</f>
        <v>#VALUE!</v>
      </c>
      <c r="AD480" s="4" t="e">
        <f t="shared" si="107"/>
        <v>#VALUE!</v>
      </c>
      <c r="AE480" s="4" t="e">
        <f>FIND("Earliest publication date",A480,AA480)+LEN("Earliest publication date")</f>
        <v>#VALUE!</v>
      </c>
      <c r="AF480" s="4" t="e">
        <f>FIND("Assignee for publication",A480)</f>
        <v>#VALUE!</v>
      </c>
      <c r="AG480" s="4" t="e">
        <f>CLEAN(SUBSTITUTE(MID(A480,AE480,AF480-AE480)," ",""))</f>
        <v>#VALUE!</v>
      </c>
      <c r="AH480" s="4" t="e">
        <f>FIND("Entity status",A480)+LEN("Entity status")</f>
        <v>#VALUE!</v>
      </c>
      <c r="AI480" s="4" t="e">
        <f>FIND("Earliest publication #",A480,AH480)</f>
        <v>#VALUE!</v>
      </c>
      <c r="AJ480" s="4" t="e">
        <f>CLEAN(TRIM(MID(A480,AH480,AI480-AH480)))</f>
        <v>#VALUE!</v>
      </c>
      <c r="AK480" s="4" t="e">
        <f>FIND("Applicants",A480)+LEN("Applicants")</f>
        <v>#VALUE!</v>
      </c>
      <c r="AL480" s="4" t="e">
        <f>FIND("United States Patent and Trademark Office 
United States Patent and Trademark Office 
 Browse By Topic",A480,AK480)</f>
        <v>#VALUE!</v>
      </c>
      <c r="AM480" s="4" t="e">
        <f>TRIM(CLEAN(MID(A480,AK480,AL480-AK480)))</f>
        <v>#VALUE!</v>
      </c>
      <c r="AN480" s="4" t="e">
        <f>FIND("Assignee for publication",A480)+LEN("Assignee for publication")</f>
        <v>#VALUE!</v>
      </c>
      <c r="AO480" s="4" t="e">
        <f>FIND("Confirmation #",A480,AN480)</f>
        <v>#VALUE!</v>
      </c>
      <c r="AP480" s="4" t="e">
        <f>MID(A480,AN480,AO480-AN480)</f>
        <v>#VALUE!</v>
      </c>
      <c r="AQ480" s="4" t="e">
        <f>FIND("Inventors",A480)+LEN("Inventors")</f>
        <v>#VALUE!</v>
      </c>
      <c r="AR480" s="4" t="e">
        <f>FIND("Applicants",A480,AQ480)</f>
        <v>#VALUE!</v>
      </c>
      <c r="AS480" s="4" t="e">
        <f>FIND("Show all inventors",A480)</f>
        <v>#VALUE!</v>
      </c>
      <c r="AT480" s="4" t="str">
        <f>IFERROR(MID(A480,AS480,24),"")</f>
        <v/>
      </c>
      <c r="AU480" s="7" t="e">
        <f>CLEAN(TRIM(MID(A480,AQ480,AR480-AQ480)))</f>
        <v>#VALUE!</v>
      </c>
      <c r="BJ480" s="4">
        <f t="shared" si="110"/>
        <v>0</v>
      </c>
      <c r="BK480" s="4" t="str">
        <f t="shared" si="111"/>
        <v/>
      </c>
      <c r="BL480" s="4" t="e">
        <f t="shared" si="112"/>
        <v>#VALUE!</v>
      </c>
      <c r="BM480" s="4" t="e">
        <f t="shared" si="113"/>
        <v>#VALUE!</v>
      </c>
      <c r="BN480" s="7" t="e">
        <f t="shared" si="114"/>
        <v>#VALUE!</v>
      </c>
      <c r="BO480" s="4" t="e">
        <f t="shared" si="115"/>
        <v>#VALUE!</v>
      </c>
      <c r="BP480" s="4" t="e">
        <f t="shared" si="116"/>
        <v>#VALUE!</v>
      </c>
      <c r="BQ480" s="7" t="e">
        <f t="shared" si="117"/>
        <v>#VALUE!</v>
      </c>
    </row>
    <row r="481" spans="1:69" ht="15" customHeight="1" x14ac:dyDescent="0.3">
      <c r="A481" s="5"/>
      <c r="B481" s="5"/>
      <c r="C481" s="5"/>
      <c r="D481" s="5"/>
      <c r="F481" s="6" t="s">
        <v>17</v>
      </c>
      <c r="G481" s="4" t="e">
        <f t="shared" si="118"/>
        <v>#VALUE!</v>
      </c>
      <c r="H481" s="4" t="e">
        <f t="shared" si="119"/>
        <v>#VALUE!</v>
      </c>
      <c r="I481" s="4" t="str">
        <f t="shared" si="108"/>
        <v/>
      </c>
      <c r="J481" s="4" t="e">
        <f>CLEAN(SUBSTITUTE(MID(A481,G481,H481-G481)," ",""))</f>
        <v>#VALUE!</v>
      </c>
      <c r="K481" s="4" t="e">
        <f>FIND("Filing or 371 (c) date",A481)+LEN("Filing or 371 (c) date")</f>
        <v>#VALUE!</v>
      </c>
      <c r="L481" s="4" t="e">
        <f>FIND("Status",A481,K481)</f>
        <v>#VALUE!</v>
      </c>
      <c r="M481" s="4" t="e">
        <f>TRIM(CLEAN(MID(A481,K481,L481-K481)))</f>
        <v>#VALUE!</v>
      </c>
      <c r="N481" s="4" t="e">
        <f>FIND("Patent #",A481)+LEN("Patent #")</f>
        <v>#VALUE!</v>
      </c>
      <c r="O481" s="4" t="e">
        <f>FIND("Filing or 371 (c) date",A481)</f>
        <v>#VALUE!</v>
      </c>
      <c r="P481" s="4" t="e">
        <f>MID(A481,N481,O481-N481)</f>
        <v>#VALUE!</v>
      </c>
      <c r="Q481" s="4" t="e">
        <f t="shared" si="109"/>
        <v>#VALUE!</v>
      </c>
      <c r="R481" s="4" t="e">
        <f>CLEAN(SUBSTITUTE(MID(P481,1,FIND("open",P481)-1)," ",""))</f>
        <v>#VALUE!</v>
      </c>
      <c r="S481" s="4" t="e">
        <f>FIND("open_in_new",P481)+LEN("open_in_new")</f>
        <v>#VALUE!</v>
      </c>
      <c r="T481" s="4" t="e">
        <f>FIND("-",P481,S481)</f>
        <v>#VALUE!</v>
      </c>
      <c r="U481" s="4" t="e">
        <f>CLEAN(SUBSTITUTE(MID(P481,S481,T481-S481)," ",""))</f>
        <v>#VALUE!</v>
      </c>
      <c r="V481" s="4" t="e">
        <f>RIGHT(CLEAN(SUBSTITUTE(P481," ","")),10)</f>
        <v>#VALUE!</v>
      </c>
      <c r="W481" s="4" t="e">
        <f>FIND("Status",A481,K481)+LEN("Status")</f>
        <v>#VALUE!</v>
      </c>
      <c r="X481" s="4" t="e">
        <f>FIND("Application Data 
Documents &amp; Transactions",A481)</f>
        <v>#VALUE!</v>
      </c>
      <c r="Y481" s="4" t="e">
        <f>MID(A481,W481,(X481-11)-W481)</f>
        <v>#VALUE!</v>
      </c>
      <c r="Z481" s="4" t="e">
        <f t="shared" si="106"/>
        <v>#VALUE!</v>
      </c>
      <c r="AA481" s="4" t="e">
        <f>FIND("Earliest publication #",A481)+LEN("Earliest publication #
")</f>
        <v>#VALUE!</v>
      </c>
      <c r="AB481" s="4" t="e">
        <f>FIND("Earliest publication date",A481,AA481)</f>
        <v>#VALUE!</v>
      </c>
      <c r="AC481" s="4" t="e">
        <f>CLEAN(TRIM(MID(A481,AA481,AB481-AA481)))</f>
        <v>#VALUE!</v>
      </c>
      <c r="AD481" s="4" t="e">
        <f t="shared" si="107"/>
        <v>#VALUE!</v>
      </c>
      <c r="AE481" s="4" t="e">
        <f>FIND("Earliest publication date",A481,AA481)+LEN("Earliest publication date")</f>
        <v>#VALUE!</v>
      </c>
      <c r="AF481" s="4" t="e">
        <f>FIND("Assignee for publication",A481)</f>
        <v>#VALUE!</v>
      </c>
      <c r="AG481" s="4" t="e">
        <f>CLEAN(SUBSTITUTE(MID(A481,AE481,AF481-AE481)," ",""))</f>
        <v>#VALUE!</v>
      </c>
      <c r="AH481" s="4" t="e">
        <f>FIND("Entity status",A481)+LEN("Entity status")</f>
        <v>#VALUE!</v>
      </c>
      <c r="AI481" s="4" t="e">
        <f>FIND("Earliest publication #",A481,AH481)</f>
        <v>#VALUE!</v>
      </c>
      <c r="AJ481" s="4" t="e">
        <f>CLEAN(TRIM(MID(A481,AH481,AI481-AH481)))</f>
        <v>#VALUE!</v>
      </c>
      <c r="AK481" s="4" t="e">
        <f>FIND("Applicants",A481)+LEN("Applicants")</f>
        <v>#VALUE!</v>
      </c>
      <c r="AL481" s="4" t="e">
        <f>FIND("United States Patent and Trademark Office 
United States Patent and Trademark Office 
 Browse By Topic",A481,AK481)</f>
        <v>#VALUE!</v>
      </c>
      <c r="AM481" s="4" t="e">
        <f>TRIM(CLEAN(MID(A481,AK481,AL481-AK481)))</f>
        <v>#VALUE!</v>
      </c>
      <c r="AN481" s="4" t="e">
        <f>FIND("Assignee for publication",A481)+LEN("Assignee for publication")</f>
        <v>#VALUE!</v>
      </c>
      <c r="AO481" s="4" t="e">
        <f>FIND("Confirmation #",A481,AN481)</f>
        <v>#VALUE!</v>
      </c>
      <c r="AP481" s="4" t="e">
        <f>MID(A481,AN481,AO481-AN481)</f>
        <v>#VALUE!</v>
      </c>
      <c r="AQ481" s="4" t="e">
        <f>FIND("Inventors",A481)+LEN("Inventors")</f>
        <v>#VALUE!</v>
      </c>
      <c r="AR481" s="4" t="e">
        <f>FIND("Applicants",A481,AQ481)</f>
        <v>#VALUE!</v>
      </c>
      <c r="AS481" s="4" t="e">
        <f>FIND("Show all inventors",A481)</f>
        <v>#VALUE!</v>
      </c>
      <c r="AT481" s="4" t="str">
        <f>IFERROR(MID(A481,AS481,24),"")</f>
        <v/>
      </c>
      <c r="AU481" s="7" t="e">
        <f>CLEAN(TRIM(MID(A481,AQ481,AR481-AQ481)))</f>
        <v>#VALUE!</v>
      </c>
      <c r="BJ481" s="4">
        <f t="shared" si="110"/>
        <v>0</v>
      </c>
      <c r="BK481" s="4" t="str">
        <f t="shared" si="111"/>
        <v/>
      </c>
      <c r="BL481" s="4" t="e">
        <f t="shared" si="112"/>
        <v>#VALUE!</v>
      </c>
      <c r="BM481" s="4" t="e">
        <f t="shared" si="113"/>
        <v>#VALUE!</v>
      </c>
      <c r="BN481" s="7" t="e">
        <f t="shared" si="114"/>
        <v>#VALUE!</v>
      </c>
      <c r="BO481" s="4" t="e">
        <f t="shared" si="115"/>
        <v>#VALUE!</v>
      </c>
      <c r="BP481" s="4" t="e">
        <f t="shared" si="116"/>
        <v>#VALUE!</v>
      </c>
      <c r="BQ481" s="7" t="e">
        <f t="shared" si="117"/>
        <v>#VALUE!</v>
      </c>
    </row>
    <row r="482" spans="1:69" ht="15" customHeight="1" x14ac:dyDescent="0.3">
      <c r="A482" s="5"/>
      <c r="B482" s="5"/>
      <c r="C482" s="5"/>
      <c r="D482" s="5"/>
      <c r="F482" s="6" t="s">
        <v>17</v>
      </c>
      <c r="G482" s="4" t="e">
        <f t="shared" si="118"/>
        <v>#VALUE!</v>
      </c>
      <c r="H482" s="4" t="e">
        <f t="shared" si="119"/>
        <v>#VALUE!</v>
      </c>
      <c r="I482" s="4" t="str">
        <f t="shared" si="108"/>
        <v/>
      </c>
      <c r="J482" s="4" t="e">
        <f>CLEAN(SUBSTITUTE(MID(A482,G482,H482-G482)," ",""))</f>
        <v>#VALUE!</v>
      </c>
      <c r="K482" s="4" t="e">
        <f>FIND("Filing or 371 (c) date",A482)+LEN("Filing or 371 (c) date")</f>
        <v>#VALUE!</v>
      </c>
      <c r="L482" s="4" t="e">
        <f>FIND("Status",A482,K482)</f>
        <v>#VALUE!</v>
      </c>
      <c r="M482" s="4" t="e">
        <f>TRIM(CLEAN(MID(A482,K482,L482-K482)))</f>
        <v>#VALUE!</v>
      </c>
      <c r="N482" s="4" t="e">
        <f>FIND("Patent #",A482)+LEN("Patent #")</f>
        <v>#VALUE!</v>
      </c>
      <c r="O482" s="4" t="e">
        <f>FIND("Filing or 371 (c) date",A482)</f>
        <v>#VALUE!</v>
      </c>
      <c r="P482" s="4" t="e">
        <f>MID(A482,N482,O482-N482)</f>
        <v>#VALUE!</v>
      </c>
      <c r="Q482" s="4" t="e">
        <f t="shared" si="109"/>
        <v>#VALUE!</v>
      </c>
      <c r="R482" s="4" t="e">
        <f>CLEAN(SUBSTITUTE(MID(P482,1,FIND("open",P482)-1)," ",""))</f>
        <v>#VALUE!</v>
      </c>
      <c r="S482" s="4" t="e">
        <f>FIND("open_in_new",P482)+LEN("open_in_new")</f>
        <v>#VALUE!</v>
      </c>
      <c r="T482" s="4" t="e">
        <f>FIND("-",P482,S482)</f>
        <v>#VALUE!</v>
      </c>
      <c r="U482" s="4" t="e">
        <f>CLEAN(SUBSTITUTE(MID(P482,S482,T482-S482)," ",""))</f>
        <v>#VALUE!</v>
      </c>
      <c r="V482" s="4" t="e">
        <f>RIGHT(CLEAN(SUBSTITUTE(P482," ","")),10)</f>
        <v>#VALUE!</v>
      </c>
      <c r="W482" s="4" t="e">
        <f>FIND("Status",A482,K482)+LEN("Status")</f>
        <v>#VALUE!</v>
      </c>
      <c r="X482" s="4" t="e">
        <f>FIND("Application Data 
Documents &amp; Transactions",A482)</f>
        <v>#VALUE!</v>
      </c>
      <c r="Y482" s="4" t="e">
        <f>MID(A482,W482,(X482-11)-W482)</f>
        <v>#VALUE!</v>
      </c>
      <c r="Z482" s="4" t="e">
        <f t="shared" si="106"/>
        <v>#VALUE!</v>
      </c>
      <c r="AA482" s="4" t="e">
        <f>FIND("Earliest publication #",A482)+LEN("Earliest publication #
")</f>
        <v>#VALUE!</v>
      </c>
      <c r="AB482" s="4" t="e">
        <f>FIND("Earliest publication date",A482,AA482)</f>
        <v>#VALUE!</v>
      </c>
      <c r="AC482" s="4" t="e">
        <f>CLEAN(TRIM(MID(A482,AA482,AB482-AA482)))</f>
        <v>#VALUE!</v>
      </c>
      <c r="AD482" s="4" t="e">
        <f t="shared" si="107"/>
        <v>#VALUE!</v>
      </c>
      <c r="AE482" s="4" t="e">
        <f>FIND("Earliest publication date",A482,AA482)+LEN("Earliest publication date")</f>
        <v>#VALUE!</v>
      </c>
      <c r="AF482" s="4" t="e">
        <f>FIND("Assignee for publication",A482)</f>
        <v>#VALUE!</v>
      </c>
      <c r="AG482" s="4" t="e">
        <f>CLEAN(SUBSTITUTE(MID(A482,AE482,AF482-AE482)," ",""))</f>
        <v>#VALUE!</v>
      </c>
      <c r="AH482" s="4" t="e">
        <f>FIND("Entity status",A482)+LEN("Entity status")</f>
        <v>#VALUE!</v>
      </c>
      <c r="AI482" s="4" t="e">
        <f>FIND("Earliest publication #",A482,AH482)</f>
        <v>#VALUE!</v>
      </c>
      <c r="AJ482" s="4" t="e">
        <f>CLEAN(TRIM(MID(A482,AH482,AI482-AH482)))</f>
        <v>#VALUE!</v>
      </c>
      <c r="AK482" s="4" t="e">
        <f>FIND("Applicants",A482)+LEN("Applicants")</f>
        <v>#VALUE!</v>
      </c>
      <c r="AL482" s="4" t="e">
        <f>FIND("United States Patent and Trademark Office 
United States Patent and Trademark Office 
 Browse By Topic",A482,AK482)</f>
        <v>#VALUE!</v>
      </c>
      <c r="AM482" s="4" t="e">
        <f>TRIM(CLEAN(MID(A482,AK482,AL482-AK482)))</f>
        <v>#VALUE!</v>
      </c>
      <c r="AN482" s="4" t="e">
        <f>FIND("Assignee for publication",A482)+LEN("Assignee for publication")</f>
        <v>#VALUE!</v>
      </c>
      <c r="AO482" s="4" t="e">
        <f>FIND("Confirmation #",A482,AN482)</f>
        <v>#VALUE!</v>
      </c>
      <c r="AP482" s="4" t="e">
        <f>MID(A482,AN482,AO482-AN482)</f>
        <v>#VALUE!</v>
      </c>
      <c r="AQ482" s="4" t="e">
        <f>FIND("Inventors",A482)+LEN("Inventors")</f>
        <v>#VALUE!</v>
      </c>
      <c r="AR482" s="4" t="e">
        <f>FIND("Applicants",A482,AQ482)</f>
        <v>#VALUE!</v>
      </c>
      <c r="AS482" s="4" t="e">
        <f>FIND("Show all inventors",A482)</f>
        <v>#VALUE!</v>
      </c>
      <c r="AT482" s="4" t="str">
        <f>IFERROR(MID(A482,AS482,24),"")</f>
        <v/>
      </c>
      <c r="AU482" s="7" t="e">
        <f>CLEAN(TRIM(MID(A482,AQ482,AR482-AQ482)))</f>
        <v>#VALUE!</v>
      </c>
      <c r="BJ482" s="4">
        <f t="shared" si="110"/>
        <v>0</v>
      </c>
      <c r="BK482" s="4" t="str">
        <f t="shared" si="111"/>
        <v/>
      </c>
      <c r="BL482" s="4" t="e">
        <f t="shared" si="112"/>
        <v>#VALUE!</v>
      </c>
      <c r="BM482" s="4" t="e">
        <f t="shared" si="113"/>
        <v>#VALUE!</v>
      </c>
      <c r="BN482" s="7" t="e">
        <f t="shared" si="114"/>
        <v>#VALUE!</v>
      </c>
      <c r="BO482" s="4" t="e">
        <f t="shared" si="115"/>
        <v>#VALUE!</v>
      </c>
      <c r="BP482" s="4" t="e">
        <f t="shared" si="116"/>
        <v>#VALUE!</v>
      </c>
      <c r="BQ482" s="7" t="e">
        <f t="shared" si="117"/>
        <v>#VALUE!</v>
      </c>
    </row>
    <row r="483" spans="1:69" ht="15" customHeight="1" x14ac:dyDescent="0.3">
      <c r="A483" s="5"/>
      <c r="B483" s="5"/>
      <c r="C483" s="5"/>
      <c r="D483" s="5"/>
      <c r="F483" s="6" t="s">
        <v>17</v>
      </c>
      <c r="G483" s="4" t="e">
        <f t="shared" si="118"/>
        <v>#VALUE!</v>
      </c>
      <c r="H483" s="4" t="e">
        <f t="shared" si="119"/>
        <v>#VALUE!</v>
      </c>
      <c r="I483" s="4" t="str">
        <f t="shared" si="108"/>
        <v/>
      </c>
      <c r="J483" s="4" t="e">
        <f>CLEAN(SUBSTITUTE(MID(A483,G483,H483-G483)," ",""))</f>
        <v>#VALUE!</v>
      </c>
      <c r="K483" s="4" t="e">
        <f>FIND("Filing or 371 (c) date",A483)+LEN("Filing or 371 (c) date")</f>
        <v>#VALUE!</v>
      </c>
      <c r="L483" s="4" t="e">
        <f>FIND("Status",A483,K483)</f>
        <v>#VALUE!</v>
      </c>
      <c r="M483" s="4" t="e">
        <f>TRIM(CLEAN(MID(A483,K483,L483-K483)))</f>
        <v>#VALUE!</v>
      </c>
      <c r="N483" s="4" t="e">
        <f>FIND("Patent #",A483)+LEN("Patent #")</f>
        <v>#VALUE!</v>
      </c>
      <c r="O483" s="4" t="e">
        <f>FIND("Filing or 371 (c) date",A483)</f>
        <v>#VALUE!</v>
      </c>
      <c r="P483" s="4" t="e">
        <f>MID(A483,N483,O483-N483)</f>
        <v>#VALUE!</v>
      </c>
      <c r="Q483" s="4" t="e">
        <f t="shared" si="109"/>
        <v>#VALUE!</v>
      </c>
      <c r="R483" s="4" t="e">
        <f>CLEAN(SUBSTITUTE(MID(P483,1,FIND("open",P483)-1)," ",""))</f>
        <v>#VALUE!</v>
      </c>
      <c r="S483" s="4" t="e">
        <f>FIND("open_in_new",P483)+LEN("open_in_new")</f>
        <v>#VALUE!</v>
      </c>
      <c r="T483" s="4" t="e">
        <f>FIND("-",P483,S483)</f>
        <v>#VALUE!</v>
      </c>
      <c r="U483" s="4" t="e">
        <f>CLEAN(SUBSTITUTE(MID(P483,S483,T483-S483)," ",""))</f>
        <v>#VALUE!</v>
      </c>
      <c r="V483" s="4" t="e">
        <f>RIGHT(CLEAN(SUBSTITUTE(P483," ","")),10)</f>
        <v>#VALUE!</v>
      </c>
      <c r="W483" s="4" t="e">
        <f>FIND("Status",A483,K483)+LEN("Status")</f>
        <v>#VALUE!</v>
      </c>
      <c r="X483" s="4" t="e">
        <f>FIND("Application Data 
Documents &amp; Transactions",A483)</f>
        <v>#VALUE!</v>
      </c>
      <c r="Y483" s="4" t="e">
        <f>MID(A483,W483,(X483-11)-W483)</f>
        <v>#VALUE!</v>
      </c>
      <c r="Z483" s="4" t="e">
        <f t="shared" si="106"/>
        <v>#VALUE!</v>
      </c>
      <c r="AA483" s="4" t="e">
        <f>FIND("Earliest publication #",A483)+LEN("Earliest publication #
")</f>
        <v>#VALUE!</v>
      </c>
      <c r="AB483" s="4" t="e">
        <f>FIND("Earliest publication date",A483,AA483)</f>
        <v>#VALUE!</v>
      </c>
      <c r="AC483" s="4" t="e">
        <f>CLEAN(TRIM(MID(A483,AA483,AB483-AA483)))</f>
        <v>#VALUE!</v>
      </c>
      <c r="AD483" s="4" t="e">
        <f t="shared" si="107"/>
        <v>#VALUE!</v>
      </c>
      <c r="AE483" s="4" t="e">
        <f>FIND("Earliest publication date",A483,AA483)+LEN("Earliest publication date")</f>
        <v>#VALUE!</v>
      </c>
      <c r="AF483" s="4" t="e">
        <f>FIND("Assignee for publication",A483)</f>
        <v>#VALUE!</v>
      </c>
      <c r="AG483" s="4" t="e">
        <f>CLEAN(SUBSTITUTE(MID(A483,AE483,AF483-AE483)," ",""))</f>
        <v>#VALUE!</v>
      </c>
      <c r="AH483" s="4" t="e">
        <f>FIND("Entity status",A483)+LEN("Entity status")</f>
        <v>#VALUE!</v>
      </c>
      <c r="AI483" s="4" t="e">
        <f>FIND("Earliest publication #",A483,AH483)</f>
        <v>#VALUE!</v>
      </c>
      <c r="AJ483" s="4" t="e">
        <f>CLEAN(TRIM(MID(A483,AH483,AI483-AH483)))</f>
        <v>#VALUE!</v>
      </c>
      <c r="AK483" s="4" t="e">
        <f>FIND("Applicants",A483)+LEN("Applicants")</f>
        <v>#VALUE!</v>
      </c>
      <c r="AL483" s="4" t="e">
        <f>FIND("United States Patent and Trademark Office 
United States Patent and Trademark Office 
 Browse By Topic",A483,AK483)</f>
        <v>#VALUE!</v>
      </c>
      <c r="AM483" s="4" t="e">
        <f>TRIM(CLEAN(MID(A483,AK483,AL483-AK483)))</f>
        <v>#VALUE!</v>
      </c>
      <c r="AN483" s="4" t="e">
        <f>FIND("Assignee for publication",A483)+LEN("Assignee for publication")</f>
        <v>#VALUE!</v>
      </c>
      <c r="AO483" s="4" t="e">
        <f>FIND("Confirmation #",A483,AN483)</f>
        <v>#VALUE!</v>
      </c>
      <c r="AP483" s="4" t="e">
        <f>MID(A483,AN483,AO483-AN483)</f>
        <v>#VALUE!</v>
      </c>
      <c r="AQ483" s="4" t="e">
        <f>FIND("Inventors",A483)+LEN("Inventors")</f>
        <v>#VALUE!</v>
      </c>
      <c r="AR483" s="4" t="e">
        <f>FIND("Applicants",A483,AQ483)</f>
        <v>#VALUE!</v>
      </c>
      <c r="AS483" s="4" t="e">
        <f>FIND("Show all inventors",A483)</f>
        <v>#VALUE!</v>
      </c>
      <c r="AT483" s="4" t="str">
        <f>IFERROR(MID(A483,AS483,24),"")</f>
        <v/>
      </c>
      <c r="AU483" s="7" t="e">
        <f>CLEAN(TRIM(MID(A483,AQ483,AR483-AQ483)))</f>
        <v>#VALUE!</v>
      </c>
      <c r="BJ483" s="4">
        <f t="shared" si="110"/>
        <v>0</v>
      </c>
      <c r="BK483" s="4" t="str">
        <f t="shared" si="111"/>
        <v/>
      </c>
      <c r="BL483" s="4" t="e">
        <f t="shared" si="112"/>
        <v>#VALUE!</v>
      </c>
      <c r="BM483" s="4" t="e">
        <f t="shared" si="113"/>
        <v>#VALUE!</v>
      </c>
      <c r="BN483" s="7" t="e">
        <f t="shared" si="114"/>
        <v>#VALUE!</v>
      </c>
      <c r="BO483" s="4" t="e">
        <f t="shared" si="115"/>
        <v>#VALUE!</v>
      </c>
      <c r="BP483" s="4" t="e">
        <f t="shared" si="116"/>
        <v>#VALUE!</v>
      </c>
      <c r="BQ483" s="7" t="e">
        <f t="shared" si="117"/>
        <v>#VALUE!</v>
      </c>
    </row>
    <row r="484" spans="1:69" ht="15" customHeight="1" x14ac:dyDescent="0.3">
      <c r="A484" s="5"/>
      <c r="B484" s="5"/>
      <c r="C484" s="5"/>
      <c r="D484" s="5"/>
      <c r="F484" s="6" t="s">
        <v>17</v>
      </c>
      <c r="G484" s="4" t="e">
        <f t="shared" si="118"/>
        <v>#VALUE!</v>
      </c>
      <c r="H484" s="4" t="e">
        <f t="shared" si="119"/>
        <v>#VALUE!</v>
      </c>
      <c r="I484" s="4" t="str">
        <f t="shared" si="108"/>
        <v/>
      </c>
      <c r="J484" s="4" t="e">
        <f>CLEAN(SUBSTITUTE(MID(A484,G484,H484-G484)," ",""))</f>
        <v>#VALUE!</v>
      </c>
      <c r="K484" s="4" t="e">
        <f>FIND("Filing or 371 (c) date",A484)+LEN("Filing or 371 (c) date")</f>
        <v>#VALUE!</v>
      </c>
      <c r="L484" s="4" t="e">
        <f>FIND("Status",A484,K484)</f>
        <v>#VALUE!</v>
      </c>
      <c r="M484" s="4" t="e">
        <f>TRIM(CLEAN(MID(A484,K484,L484-K484)))</f>
        <v>#VALUE!</v>
      </c>
      <c r="N484" s="4" t="e">
        <f>FIND("Patent #",A484)+LEN("Patent #")</f>
        <v>#VALUE!</v>
      </c>
      <c r="O484" s="4" t="e">
        <f>FIND("Filing or 371 (c) date",A484)</f>
        <v>#VALUE!</v>
      </c>
      <c r="P484" s="4" t="e">
        <f>MID(A484,N484,O484-N484)</f>
        <v>#VALUE!</v>
      </c>
      <c r="Q484" s="4" t="e">
        <f t="shared" si="109"/>
        <v>#VALUE!</v>
      </c>
      <c r="R484" s="4" t="e">
        <f>CLEAN(SUBSTITUTE(MID(P484,1,FIND("open",P484)-1)," ",""))</f>
        <v>#VALUE!</v>
      </c>
      <c r="S484" s="4" t="e">
        <f>FIND("open_in_new",P484)+LEN("open_in_new")</f>
        <v>#VALUE!</v>
      </c>
      <c r="T484" s="4" t="e">
        <f>FIND("-",P484,S484)</f>
        <v>#VALUE!</v>
      </c>
      <c r="U484" s="4" t="e">
        <f>CLEAN(SUBSTITUTE(MID(P484,S484,T484-S484)," ",""))</f>
        <v>#VALUE!</v>
      </c>
      <c r="V484" s="4" t="e">
        <f>RIGHT(CLEAN(SUBSTITUTE(P484," ","")),10)</f>
        <v>#VALUE!</v>
      </c>
      <c r="W484" s="4" t="e">
        <f>FIND("Status",A484,K484)+LEN("Status")</f>
        <v>#VALUE!</v>
      </c>
      <c r="X484" s="4" t="e">
        <f>FIND("Application Data 
Documents &amp; Transactions",A484)</f>
        <v>#VALUE!</v>
      </c>
      <c r="Y484" s="4" t="e">
        <f>MID(A484,W484,(X484-11)-W484)</f>
        <v>#VALUE!</v>
      </c>
      <c r="Z484" s="4" t="e">
        <f t="shared" si="106"/>
        <v>#VALUE!</v>
      </c>
      <c r="AA484" s="4" t="e">
        <f>FIND("Earliest publication #",A484)+LEN("Earliest publication #
")</f>
        <v>#VALUE!</v>
      </c>
      <c r="AB484" s="4" t="e">
        <f>FIND("Earliest publication date",A484,AA484)</f>
        <v>#VALUE!</v>
      </c>
      <c r="AC484" s="4" t="e">
        <f>CLEAN(TRIM(MID(A484,AA484,AB484-AA484)))</f>
        <v>#VALUE!</v>
      </c>
      <c r="AD484" s="4" t="e">
        <f t="shared" si="107"/>
        <v>#VALUE!</v>
      </c>
      <c r="AE484" s="4" t="e">
        <f>FIND("Earliest publication date",A484,AA484)+LEN("Earliest publication date")</f>
        <v>#VALUE!</v>
      </c>
      <c r="AF484" s="4" t="e">
        <f>FIND("Assignee for publication",A484)</f>
        <v>#VALUE!</v>
      </c>
      <c r="AG484" s="4" t="e">
        <f>CLEAN(SUBSTITUTE(MID(A484,AE484,AF484-AE484)," ",""))</f>
        <v>#VALUE!</v>
      </c>
      <c r="AH484" s="4" t="e">
        <f>FIND("Entity status",A484)+LEN("Entity status")</f>
        <v>#VALUE!</v>
      </c>
      <c r="AI484" s="4" t="e">
        <f>FIND("Earliest publication #",A484,AH484)</f>
        <v>#VALUE!</v>
      </c>
      <c r="AJ484" s="4" t="e">
        <f>CLEAN(TRIM(MID(A484,AH484,AI484-AH484)))</f>
        <v>#VALUE!</v>
      </c>
      <c r="AK484" s="4" t="e">
        <f>FIND("Applicants",A484)+LEN("Applicants")</f>
        <v>#VALUE!</v>
      </c>
      <c r="AL484" s="4" t="e">
        <f>FIND("United States Patent and Trademark Office 
United States Patent and Trademark Office 
 Browse By Topic",A484,AK484)</f>
        <v>#VALUE!</v>
      </c>
      <c r="AM484" s="4" t="e">
        <f>TRIM(CLEAN(MID(A484,AK484,AL484-AK484)))</f>
        <v>#VALUE!</v>
      </c>
      <c r="AN484" s="4" t="e">
        <f>FIND("Assignee for publication",A484)+LEN("Assignee for publication")</f>
        <v>#VALUE!</v>
      </c>
      <c r="AO484" s="4" t="e">
        <f>FIND("Confirmation #",A484,AN484)</f>
        <v>#VALUE!</v>
      </c>
      <c r="AP484" s="4" t="e">
        <f>MID(A484,AN484,AO484-AN484)</f>
        <v>#VALUE!</v>
      </c>
      <c r="AQ484" s="4" t="e">
        <f>FIND("Inventors",A484)+LEN("Inventors")</f>
        <v>#VALUE!</v>
      </c>
      <c r="AR484" s="4" t="e">
        <f>FIND("Applicants",A484,AQ484)</f>
        <v>#VALUE!</v>
      </c>
      <c r="AS484" s="4" t="e">
        <f>FIND("Show all inventors",A484)</f>
        <v>#VALUE!</v>
      </c>
      <c r="AT484" s="4" t="str">
        <f>IFERROR(MID(A484,AS484,24),"")</f>
        <v/>
      </c>
      <c r="AU484" s="7" t="e">
        <f>CLEAN(TRIM(MID(A484,AQ484,AR484-AQ484)))</f>
        <v>#VALUE!</v>
      </c>
      <c r="BJ484" s="4">
        <f t="shared" si="110"/>
        <v>0</v>
      </c>
      <c r="BK484" s="4" t="str">
        <f t="shared" si="111"/>
        <v/>
      </c>
      <c r="BL484" s="4" t="e">
        <f t="shared" si="112"/>
        <v>#VALUE!</v>
      </c>
      <c r="BM484" s="4" t="e">
        <f t="shared" si="113"/>
        <v>#VALUE!</v>
      </c>
      <c r="BN484" s="7" t="e">
        <f t="shared" si="114"/>
        <v>#VALUE!</v>
      </c>
      <c r="BO484" s="4" t="e">
        <f t="shared" si="115"/>
        <v>#VALUE!</v>
      </c>
      <c r="BP484" s="4" t="e">
        <f t="shared" si="116"/>
        <v>#VALUE!</v>
      </c>
      <c r="BQ484" s="7" t="e">
        <f t="shared" si="117"/>
        <v>#VALUE!</v>
      </c>
    </row>
    <row r="485" spans="1:69" ht="15" customHeight="1" x14ac:dyDescent="0.3">
      <c r="A485" s="5"/>
      <c r="B485" s="5"/>
      <c r="C485" s="5"/>
      <c r="D485" s="5"/>
      <c r="F485" s="6" t="s">
        <v>17</v>
      </c>
      <c r="G485" s="4" t="e">
        <f t="shared" si="118"/>
        <v>#VALUE!</v>
      </c>
      <c r="H485" s="4" t="e">
        <f t="shared" si="119"/>
        <v>#VALUE!</v>
      </c>
      <c r="I485" s="4" t="str">
        <f t="shared" si="108"/>
        <v/>
      </c>
      <c r="J485" s="4" t="e">
        <f>CLEAN(SUBSTITUTE(MID(A485,G485,H485-G485)," ",""))</f>
        <v>#VALUE!</v>
      </c>
      <c r="K485" s="4" t="e">
        <f>FIND("Filing or 371 (c) date",A485)+LEN("Filing or 371 (c) date")</f>
        <v>#VALUE!</v>
      </c>
      <c r="L485" s="4" t="e">
        <f>FIND("Status",A485,K485)</f>
        <v>#VALUE!</v>
      </c>
      <c r="M485" s="4" t="e">
        <f>TRIM(CLEAN(MID(A485,K485,L485-K485)))</f>
        <v>#VALUE!</v>
      </c>
      <c r="N485" s="4" t="e">
        <f>FIND("Patent #",A485)+LEN("Patent #")</f>
        <v>#VALUE!</v>
      </c>
      <c r="O485" s="4" t="e">
        <f>FIND("Filing or 371 (c) date",A485)</f>
        <v>#VALUE!</v>
      </c>
      <c r="P485" s="4" t="e">
        <f>MID(A485,N485,O485-N485)</f>
        <v>#VALUE!</v>
      </c>
      <c r="Q485" s="4" t="e">
        <f t="shared" si="109"/>
        <v>#VALUE!</v>
      </c>
      <c r="R485" s="4" t="e">
        <f>CLEAN(SUBSTITUTE(MID(P485,1,FIND("open",P485)-1)," ",""))</f>
        <v>#VALUE!</v>
      </c>
      <c r="S485" s="4" t="e">
        <f>FIND("open_in_new",P485)+LEN("open_in_new")</f>
        <v>#VALUE!</v>
      </c>
      <c r="T485" s="4" t="e">
        <f>FIND("-",P485,S485)</f>
        <v>#VALUE!</v>
      </c>
      <c r="U485" s="4" t="e">
        <f>CLEAN(SUBSTITUTE(MID(P485,S485,T485-S485)," ",""))</f>
        <v>#VALUE!</v>
      </c>
      <c r="V485" s="4" t="e">
        <f>RIGHT(CLEAN(SUBSTITUTE(P485," ","")),10)</f>
        <v>#VALUE!</v>
      </c>
      <c r="W485" s="4" t="e">
        <f>FIND("Status",A485,K485)+LEN("Status")</f>
        <v>#VALUE!</v>
      </c>
      <c r="X485" s="4" t="e">
        <f>FIND("Application Data 
Documents &amp; Transactions",A485)</f>
        <v>#VALUE!</v>
      </c>
      <c r="Y485" s="4" t="e">
        <f>MID(A485,W485,(X485-11)-W485)</f>
        <v>#VALUE!</v>
      </c>
      <c r="Z485" s="4" t="e">
        <f t="shared" si="106"/>
        <v>#VALUE!</v>
      </c>
      <c r="AA485" s="4" t="e">
        <f>FIND("Earliest publication #",A485)+LEN("Earliest publication #
")</f>
        <v>#VALUE!</v>
      </c>
      <c r="AB485" s="4" t="e">
        <f>FIND("Earliest publication date",A485,AA485)</f>
        <v>#VALUE!</v>
      </c>
      <c r="AC485" s="4" t="e">
        <f>CLEAN(TRIM(MID(A485,AA485,AB485-AA485)))</f>
        <v>#VALUE!</v>
      </c>
      <c r="AD485" s="4" t="e">
        <f t="shared" si="107"/>
        <v>#VALUE!</v>
      </c>
      <c r="AE485" s="4" t="e">
        <f>FIND("Earliest publication date",A485,AA485)+LEN("Earliest publication date")</f>
        <v>#VALUE!</v>
      </c>
      <c r="AF485" s="4" t="e">
        <f>FIND("Assignee for publication",A485)</f>
        <v>#VALUE!</v>
      </c>
      <c r="AG485" s="4" t="e">
        <f>CLEAN(SUBSTITUTE(MID(A485,AE485,AF485-AE485)," ",""))</f>
        <v>#VALUE!</v>
      </c>
      <c r="AH485" s="4" t="e">
        <f>FIND("Entity status",A485)+LEN("Entity status")</f>
        <v>#VALUE!</v>
      </c>
      <c r="AI485" s="4" t="e">
        <f>FIND("Earliest publication #",A485,AH485)</f>
        <v>#VALUE!</v>
      </c>
      <c r="AJ485" s="4" t="e">
        <f>CLEAN(TRIM(MID(A485,AH485,AI485-AH485)))</f>
        <v>#VALUE!</v>
      </c>
      <c r="AK485" s="4" t="e">
        <f>FIND("Applicants",A485)+LEN("Applicants")</f>
        <v>#VALUE!</v>
      </c>
      <c r="AL485" s="4" t="e">
        <f>FIND("United States Patent and Trademark Office 
United States Patent and Trademark Office 
 Browse By Topic",A485,AK485)</f>
        <v>#VALUE!</v>
      </c>
      <c r="AM485" s="4" t="e">
        <f>TRIM(CLEAN(MID(A485,AK485,AL485-AK485)))</f>
        <v>#VALUE!</v>
      </c>
      <c r="AN485" s="4" t="e">
        <f>FIND("Assignee for publication",A485)+LEN("Assignee for publication")</f>
        <v>#VALUE!</v>
      </c>
      <c r="AO485" s="4" t="e">
        <f>FIND("Confirmation #",A485,AN485)</f>
        <v>#VALUE!</v>
      </c>
      <c r="AP485" s="4" t="e">
        <f>MID(A485,AN485,AO485-AN485)</f>
        <v>#VALUE!</v>
      </c>
      <c r="AQ485" s="4" t="e">
        <f>FIND("Inventors",A485)+LEN("Inventors")</f>
        <v>#VALUE!</v>
      </c>
      <c r="AR485" s="4" t="e">
        <f>FIND("Applicants",A485,AQ485)</f>
        <v>#VALUE!</v>
      </c>
      <c r="AS485" s="4" t="e">
        <f>FIND("Show all inventors",A485)</f>
        <v>#VALUE!</v>
      </c>
      <c r="AT485" s="4" t="str">
        <f>IFERROR(MID(A485,AS485,24),"")</f>
        <v/>
      </c>
      <c r="AU485" s="7" t="e">
        <f>CLEAN(TRIM(MID(A485,AQ485,AR485-AQ485)))</f>
        <v>#VALUE!</v>
      </c>
      <c r="BJ485" s="4">
        <f t="shared" si="110"/>
        <v>0</v>
      </c>
      <c r="BK485" s="4" t="str">
        <f t="shared" si="111"/>
        <v/>
      </c>
      <c r="BL485" s="4" t="e">
        <f t="shared" si="112"/>
        <v>#VALUE!</v>
      </c>
      <c r="BM485" s="4" t="e">
        <f t="shared" si="113"/>
        <v>#VALUE!</v>
      </c>
      <c r="BN485" s="7" t="e">
        <f t="shared" si="114"/>
        <v>#VALUE!</v>
      </c>
      <c r="BO485" s="4" t="e">
        <f t="shared" si="115"/>
        <v>#VALUE!</v>
      </c>
      <c r="BP485" s="4" t="e">
        <f t="shared" si="116"/>
        <v>#VALUE!</v>
      </c>
      <c r="BQ485" s="7" t="e">
        <f t="shared" si="117"/>
        <v>#VALUE!</v>
      </c>
    </row>
    <row r="486" spans="1:69" ht="15" customHeight="1" x14ac:dyDescent="0.3">
      <c r="A486" s="5"/>
      <c r="B486" s="5"/>
      <c r="C486" s="5"/>
      <c r="D486" s="5"/>
      <c r="F486" s="6" t="s">
        <v>17</v>
      </c>
      <c r="G486" s="4" t="e">
        <f t="shared" si="118"/>
        <v>#VALUE!</v>
      </c>
      <c r="H486" s="4" t="e">
        <f t="shared" si="119"/>
        <v>#VALUE!</v>
      </c>
      <c r="I486" s="4" t="str">
        <f t="shared" si="108"/>
        <v/>
      </c>
      <c r="J486" s="4" t="e">
        <f>CLEAN(SUBSTITUTE(MID(A486,G486,H486-G486)," ",""))</f>
        <v>#VALUE!</v>
      </c>
      <c r="K486" s="4" t="e">
        <f>FIND("Filing or 371 (c) date",A486)+LEN("Filing or 371 (c) date")</f>
        <v>#VALUE!</v>
      </c>
      <c r="L486" s="4" t="e">
        <f>FIND("Status",A486,K486)</f>
        <v>#VALUE!</v>
      </c>
      <c r="M486" s="4" t="e">
        <f>TRIM(CLEAN(MID(A486,K486,L486-K486)))</f>
        <v>#VALUE!</v>
      </c>
      <c r="N486" s="4" t="e">
        <f>FIND("Patent #",A486)+LEN("Patent #")</f>
        <v>#VALUE!</v>
      </c>
      <c r="O486" s="4" t="e">
        <f>FIND("Filing or 371 (c) date",A486)</f>
        <v>#VALUE!</v>
      </c>
      <c r="P486" s="4" t="e">
        <f>MID(A486,N486,O486-N486)</f>
        <v>#VALUE!</v>
      </c>
      <c r="Q486" s="4" t="e">
        <f t="shared" si="109"/>
        <v>#VALUE!</v>
      </c>
      <c r="R486" s="4" t="e">
        <f>CLEAN(SUBSTITUTE(MID(P486,1,FIND("open",P486)-1)," ",""))</f>
        <v>#VALUE!</v>
      </c>
      <c r="S486" s="4" t="e">
        <f>FIND("open_in_new",P486)+LEN("open_in_new")</f>
        <v>#VALUE!</v>
      </c>
      <c r="T486" s="4" t="e">
        <f>FIND("-",P486,S486)</f>
        <v>#VALUE!</v>
      </c>
      <c r="U486" s="4" t="e">
        <f>CLEAN(SUBSTITUTE(MID(P486,S486,T486-S486)," ",""))</f>
        <v>#VALUE!</v>
      </c>
      <c r="V486" s="4" t="e">
        <f>RIGHT(CLEAN(SUBSTITUTE(P486," ","")),10)</f>
        <v>#VALUE!</v>
      </c>
      <c r="W486" s="4" t="e">
        <f>FIND("Status",A486,K486)+LEN("Status")</f>
        <v>#VALUE!</v>
      </c>
      <c r="X486" s="4" t="e">
        <f>FIND("Application Data 
Documents &amp; Transactions",A486)</f>
        <v>#VALUE!</v>
      </c>
      <c r="Y486" s="4" t="e">
        <f>MID(A486,W486,(X486-11)-W486)</f>
        <v>#VALUE!</v>
      </c>
      <c r="Z486" s="4" t="e">
        <f t="shared" si="106"/>
        <v>#VALUE!</v>
      </c>
      <c r="AA486" s="4" t="e">
        <f>FIND("Earliest publication #",A486)+LEN("Earliest publication #
")</f>
        <v>#VALUE!</v>
      </c>
      <c r="AB486" s="4" t="e">
        <f>FIND("Earliest publication date",A486,AA486)</f>
        <v>#VALUE!</v>
      </c>
      <c r="AC486" s="4" t="e">
        <f>CLEAN(TRIM(MID(A486,AA486,AB486-AA486)))</f>
        <v>#VALUE!</v>
      </c>
      <c r="AD486" s="4" t="e">
        <f t="shared" si="107"/>
        <v>#VALUE!</v>
      </c>
      <c r="AE486" s="4" t="e">
        <f>FIND("Earliest publication date",A486,AA486)+LEN("Earliest publication date")</f>
        <v>#VALUE!</v>
      </c>
      <c r="AF486" s="4" t="e">
        <f>FIND("Assignee for publication",A486)</f>
        <v>#VALUE!</v>
      </c>
      <c r="AG486" s="4" t="e">
        <f>CLEAN(SUBSTITUTE(MID(A486,AE486,AF486-AE486)," ",""))</f>
        <v>#VALUE!</v>
      </c>
      <c r="AH486" s="4" t="e">
        <f>FIND("Entity status",A486)+LEN("Entity status")</f>
        <v>#VALUE!</v>
      </c>
      <c r="AI486" s="4" t="e">
        <f>FIND("Earliest publication #",A486,AH486)</f>
        <v>#VALUE!</v>
      </c>
      <c r="AJ486" s="4" t="e">
        <f>CLEAN(TRIM(MID(A486,AH486,AI486-AH486)))</f>
        <v>#VALUE!</v>
      </c>
      <c r="AK486" s="4" t="e">
        <f>FIND("Applicants",A486)+LEN("Applicants")</f>
        <v>#VALUE!</v>
      </c>
      <c r="AL486" s="4" t="e">
        <f>FIND("United States Patent and Trademark Office 
United States Patent and Trademark Office 
 Browse By Topic",A486,AK486)</f>
        <v>#VALUE!</v>
      </c>
      <c r="AM486" s="4" t="e">
        <f>TRIM(CLEAN(MID(A486,AK486,AL486-AK486)))</f>
        <v>#VALUE!</v>
      </c>
      <c r="AN486" s="4" t="e">
        <f>FIND("Assignee for publication",A486)+LEN("Assignee for publication")</f>
        <v>#VALUE!</v>
      </c>
      <c r="AO486" s="4" t="e">
        <f>FIND("Confirmation #",A486,AN486)</f>
        <v>#VALUE!</v>
      </c>
      <c r="AP486" s="4" t="e">
        <f>MID(A486,AN486,AO486-AN486)</f>
        <v>#VALUE!</v>
      </c>
      <c r="AQ486" s="4" t="e">
        <f>FIND("Inventors",A486)+LEN("Inventors")</f>
        <v>#VALUE!</v>
      </c>
      <c r="AR486" s="4" t="e">
        <f>FIND("Applicants",A486,AQ486)</f>
        <v>#VALUE!</v>
      </c>
      <c r="AS486" s="4" t="e">
        <f>FIND("Show all inventors",A486)</f>
        <v>#VALUE!</v>
      </c>
      <c r="AT486" s="4" t="str">
        <f>IFERROR(MID(A486,AS486,24),"")</f>
        <v/>
      </c>
      <c r="AU486" s="7" t="e">
        <f>CLEAN(TRIM(MID(A486,AQ486,AR486-AQ486)))</f>
        <v>#VALUE!</v>
      </c>
      <c r="BJ486" s="4">
        <f t="shared" si="110"/>
        <v>0</v>
      </c>
      <c r="BK486" s="4" t="str">
        <f t="shared" si="111"/>
        <v/>
      </c>
      <c r="BL486" s="4" t="e">
        <f t="shared" si="112"/>
        <v>#VALUE!</v>
      </c>
      <c r="BM486" s="4" t="e">
        <f t="shared" si="113"/>
        <v>#VALUE!</v>
      </c>
      <c r="BN486" s="7" t="e">
        <f t="shared" si="114"/>
        <v>#VALUE!</v>
      </c>
      <c r="BO486" s="4" t="e">
        <f t="shared" si="115"/>
        <v>#VALUE!</v>
      </c>
      <c r="BP486" s="4" t="e">
        <f t="shared" si="116"/>
        <v>#VALUE!</v>
      </c>
      <c r="BQ486" s="7" t="e">
        <f t="shared" si="117"/>
        <v>#VALUE!</v>
      </c>
    </row>
    <row r="487" spans="1:69" ht="15" customHeight="1" x14ac:dyDescent="0.3">
      <c r="A487" s="5"/>
      <c r="B487" s="5"/>
      <c r="C487" s="5"/>
      <c r="D487" s="5"/>
      <c r="F487" s="6" t="s">
        <v>17</v>
      </c>
      <c r="G487" s="4" t="e">
        <f t="shared" si="118"/>
        <v>#VALUE!</v>
      </c>
      <c r="H487" s="4" t="e">
        <f t="shared" si="119"/>
        <v>#VALUE!</v>
      </c>
      <c r="I487" s="4" t="str">
        <f t="shared" si="108"/>
        <v/>
      </c>
      <c r="J487" s="4" t="e">
        <f>CLEAN(SUBSTITUTE(MID(A487,G487,H487-G487)," ",""))</f>
        <v>#VALUE!</v>
      </c>
      <c r="K487" s="4" t="e">
        <f>FIND("Filing or 371 (c) date",A487)+LEN("Filing or 371 (c) date")</f>
        <v>#VALUE!</v>
      </c>
      <c r="L487" s="4" t="e">
        <f>FIND("Status",A487,K487)</f>
        <v>#VALUE!</v>
      </c>
      <c r="M487" s="4" t="e">
        <f>TRIM(CLEAN(MID(A487,K487,L487-K487)))</f>
        <v>#VALUE!</v>
      </c>
      <c r="N487" s="4" t="e">
        <f>FIND("Patent #",A487)+LEN("Patent #")</f>
        <v>#VALUE!</v>
      </c>
      <c r="O487" s="4" t="e">
        <f>FIND("Filing or 371 (c) date",A487)</f>
        <v>#VALUE!</v>
      </c>
      <c r="P487" s="4" t="e">
        <f>MID(A487,N487,O487-N487)</f>
        <v>#VALUE!</v>
      </c>
      <c r="Q487" s="4" t="e">
        <f t="shared" si="109"/>
        <v>#VALUE!</v>
      </c>
      <c r="R487" s="4" t="e">
        <f>CLEAN(SUBSTITUTE(MID(P487,1,FIND("open",P487)-1)," ",""))</f>
        <v>#VALUE!</v>
      </c>
      <c r="S487" s="4" t="e">
        <f>FIND("open_in_new",P487)+LEN("open_in_new")</f>
        <v>#VALUE!</v>
      </c>
      <c r="T487" s="4" t="e">
        <f>FIND("-",P487,S487)</f>
        <v>#VALUE!</v>
      </c>
      <c r="U487" s="4" t="e">
        <f>CLEAN(SUBSTITUTE(MID(P487,S487,T487-S487)," ",""))</f>
        <v>#VALUE!</v>
      </c>
      <c r="V487" s="4" t="e">
        <f>RIGHT(CLEAN(SUBSTITUTE(P487," ","")),10)</f>
        <v>#VALUE!</v>
      </c>
      <c r="W487" s="4" t="e">
        <f>FIND("Status",A487,K487)+LEN("Status")</f>
        <v>#VALUE!</v>
      </c>
      <c r="X487" s="4" t="e">
        <f>FIND("Application Data 
Documents &amp; Transactions",A487)</f>
        <v>#VALUE!</v>
      </c>
      <c r="Y487" s="4" t="e">
        <f>MID(A487,W487,(X487-11)-W487)</f>
        <v>#VALUE!</v>
      </c>
      <c r="Z487" s="4" t="e">
        <f t="shared" si="106"/>
        <v>#VALUE!</v>
      </c>
      <c r="AA487" s="4" t="e">
        <f>FIND("Earliest publication #",A487)+LEN("Earliest publication #
")</f>
        <v>#VALUE!</v>
      </c>
      <c r="AB487" s="4" t="e">
        <f>FIND("Earliest publication date",A487,AA487)</f>
        <v>#VALUE!</v>
      </c>
      <c r="AC487" s="4" t="e">
        <f>CLEAN(TRIM(MID(A487,AA487,AB487-AA487)))</f>
        <v>#VALUE!</v>
      </c>
      <c r="AD487" s="4" t="e">
        <f t="shared" si="107"/>
        <v>#VALUE!</v>
      </c>
      <c r="AE487" s="4" t="e">
        <f>FIND("Earliest publication date",A487,AA487)+LEN("Earliest publication date")</f>
        <v>#VALUE!</v>
      </c>
      <c r="AF487" s="4" t="e">
        <f>FIND("Assignee for publication",A487)</f>
        <v>#VALUE!</v>
      </c>
      <c r="AG487" s="4" t="e">
        <f>CLEAN(SUBSTITUTE(MID(A487,AE487,AF487-AE487)," ",""))</f>
        <v>#VALUE!</v>
      </c>
      <c r="AH487" s="4" t="e">
        <f>FIND("Entity status",A487)+LEN("Entity status")</f>
        <v>#VALUE!</v>
      </c>
      <c r="AI487" s="4" t="e">
        <f>FIND("Earliest publication #",A487,AH487)</f>
        <v>#VALUE!</v>
      </c>
      <c r="AJ487" s="4" t="e">
        <f>CLEAN(TRIM(MID(A487,AH487,AI487-AH487)))</f>
        <v>#VALUE!</v>
      </c>
      <c r="AK487" s="4" t="e">
        <f>FIND("Applicants",A487)+LEN("Applicants")</f>
        <v>#VALUE!</v>
      </c>
      <c r="AL487" s="4" t="e">
        <f>FIND("United States Patent and Trademark Office 
United States Patent and Trademark Office 
 Browse By Topic",A487,AK487)</f>
        <v>#VALUE!</v>
      </c>
      <c r="AM487" s="4" t="e">
        <f>TRIM(CLEAN(MID(A487,AK487,AL487-AK487)))</f>
        <v>#VALUE!</v>
      </c>
      <c r="AN487" s="4" t="e">
        <f>FIND("Assignee for publication",A487)+LEN("Assignee for publication")</f>
        <v>#VALUE!</v>
      </c>
      <c r="AO487" s="4" t="e">
        <f>FIND("Confirmation #",A487,AN487)</f>
        <v>#VALUE!</v>
      </c>
      <c r="AP487" s="4" t="e">
        <f>MID(A487,AN487,AO487-AN487)</f>
        <v>#VALUE!</v>
      </c>
      <c r="AQ487" s="4" t="e">
        <f>FIND("Inventors",A487)+LEN("Inventors")</f>
        <v>#VALUE!</v>
      </c>
      <c r="AR487" s="4" t="e">
        <f>FIND("Applicants",A487,AQ487)</f>
        <v>#VALUE!</v>
      </c>
      <c r="AS487" s="4" t="e">
        <f>FIND("Show all inventors",A487)</f>
        <v>#VALUE!</v>
      </c>
      <c r="AT487" s="4" t="str">
        <f>IFERROR(MID(A487,AS487,24),"")</f>
        <v/>
      </c>
      <c r="AU487" s="7" t="e">
        <f>CLEAN(TRIM(MID(A487,AQ487,AR487-AQ487)))</f>
        <v>#VALUE!</v>
      </c>
      <c r="BJ487" s="4">
        <f t="shared" si="110"/>
        <v>0</v>
      </c>
      <c r="BK487" s="4" t="str">
        <f t="shared" si="111"/>
        <v/>
      </c>
      <c r="BL487" s="4" t="e">
        <f t="shared" si="112"/>
        <v>#VALUE!</v>
      </c>
      <c r="BM487" s="4" t="e">
        <f t="shared" si="113"/>
        <v>#VALUE!</v>
      </c>
      <c r="BN487" s="7" t="e">
        <f t="shared" si="114"/>
        <v>#VALUE!</v>
      </c>
      <c r="BO487" s="4" t="e">
        <f t="shared" si="115"/>
        <v>#VALUE!</v>
      </c>
      <c r="BP487" s="4" t="e">
        <f t="shared" si="116"/>
        <v>#VALUE!</v>
      </c>
      <c r="BQ487" s="7" t="e">
        <f t="shared" si="117"/>
        <v>#VALUE!</v>
      </c>
    </row>
    <row r="488" spans="1:69" ht="15" customHeight="1" x14ac:dyDescent="0.3">
      <c r="A488" s="5"/>
      <c r="B488" s="5"/>
      <c r="C488" s="5"/>
      <c r="D488" s="5"/>
      <c r="F488" s="6" t="s">
        <v>17</v>
      </c>
      <c r="G488" s="4" t="e">
        <f t="shared" si="118"/>
        <v>#VALUE!</v>
      </c>
      <c r="H488" s="4" t="e">
        <f t="shared" si="119"/>
        <v>#VALUE!</v>
      </c>
      <c r="I488" s="4" t="str">
        <f t="shared" si="108"/>
        <v/>
      </c>
      <c r="J488" s="4" t="e">
        <f>CLEAN(SUBSTITUTE(MID(A488,G488,H488-G488)," ",""))</f>
        <v>#VALUE!</v>
      </c>
      <c r="K488" s="4" t="e">
        <f>FIND("Filing or 371 (c) date",A488)+LEN("Filing or 371 (c) date")</f>
        <v>#VALUE!</v>
      </c>
      <c r="L488" s="4" t="e">
        <f>FIND("Status",A488,K488)</f>
        <v>#VALUE!</v>
      </c>
      <c r="M488" s="4" t="e">
        <f>TRIM(CLEAN(MID(A488,K488,L488-K488)))</f>
        <v>#VALUE!</v>
      </c>
      <c r="N488" s="4" t="e">
        <f>FIND("Patent #",A488)+LEN("Patent #")</f>
        <v>#VALUE!</v>
      </c>
      <c r="O488" s="4" t="e">
        <f>FIND("Filing or 371 (c) date",A488)</f>
        <v>#VALUE!</v>
      </c>
      <c r="P488" s="4" t="e">
        <f>MID(A488,N488,O488-N488)</f>
        <v>#VALUE!</v>
      </c>
      <c r="Q488" s="4" t="e">
        <f t="shared" si="109"/>
        <v>#VALUE!</v>
      </c>
      <c r="R488" s="4" t="e">
        <f>CLEAN(SUBSTITUTE(MID(P488,1,FIND("open",P488)-1)," ",""))</f>
        <v>#VALUE!</v>
      </c>
      <c r="S488" s="4" t="e">
        <f>FIND("open_in_new",P488)+LEN("open_in_new")</f>
        <v>#VALUE!</v>
      </c>
      <c r="T488" s="4" t="e">
        <f>FIND("-",P488,S488)</f>
        <v>#VALUE!</v>
      </c>
      <c r="U488" s="4" t="e">
        <f>CLEAN(SUBSTITUTE(MID(P488,S488,T488-S488)," ",""))</f>
        <v>#VALUE!</v>
      </c>
      <c r="V488" s="4" t="e">
        <f>RIGHT(CLEAN(SUBSTITUTE(P488," ","")),10)</f>
        <v>#VALUE!</v>
      </c>
      <c r="W488" s="4" t="e">
        <f>FIND("Status",A488,K488)+LEN("Status")</f>
        <v>#VALUE!</v>
      </c>
      <c r="X488" s="4" t="e">
        <f>FIND("Application Data 
Documents &amp; Transactions",A488)</f>
        <v>#VALUE!</v>
      </c>
      <c r="Y488" s="4" t="e">
        <f>MID(A488,W488,(X488-11)-W488)</f>
        <v>#VALUE!</v>
      </c>
      <c r="Z488" s="4" t="e">
        <f t="shared" si="106"/>
        <v>#VALUE!</v>
      </c>
      <c r="AA488" s="4" t="e">
        <f>FIND("Earliest publication #",A488)+LEN("Earliest publication #
")</f>
        <v>#VALUE!</v>
      </c>
      <c r="AB488" s="4" t="e">
        <f>FIND("Earliest publication date",A488,AA488)</f>
        <v>#VALUE!</v>
      </c>
      <c r="AC488" s="4" t="e">
        <f>CLEAN(TRIM(MID(A488,AA488,AB488-AA488)))</f>
        <v>#VALUE!</v>
      </c>
      <c r="AD488" s="4" t="e">
        <f t="shared" si="107"/>
        <v>#VALUE!</v>
      </c>
      <c r="AE488" s="4" t="e">
        <f>FIND("Earliest publication date",A488,AA488)+LEN("Earliest publication date")</f>
        <v>#VALUE!</v>
      </c>
      <c r="AF488" s="4" t="e">
        <f>FIND("Assignee for publication",A488)</f>
        <v>#VALUE!</v>
      </c>
      <c r="AG488" s="4" t="e">
        <f>CLEAN(SUBSTITUTE(MID(A488,AE488,AF488-AE488)," ",""))</f>
        <v>#VALUE!</v>
      </c>
      <c r="AH488" s="4" t="e">
        <f>FIND("Entity status",A488)+LEN("Entity status")</f>
        <v>#VALUE!</v>
      </c>
      <c r="AI488" s="4" t="e">
        <f>FIND("Earliest publication #",A488,AH488)</f>
        <v>#VALUE!</v>
      </c>
      <c r="AJ488" s="4" t="e">
        <f>CLEAN(TRIM(MID(A488,AH488,AI488-AH488)))</f>
        <v>#VALUE!</v>
      </c>
      <c r="AK488" s="4" t="e">
        <f>FIND("Applicants",A488)+LEN("Applicants")</f>
        <v>#VALUE!</v>
      </c>
      <c r="AL488" s="4" t="e">
        <f>FIND("United States Patent and Trademark Office 
United States Patent and Trademark Office 
 Browse By Topic",A488,AK488)</f>
        <v>#VALUE!</v>
      </c>
      <c r="AM488" s="4" t="e">
        <f>TRIM(CLEAN(MID(A488,AK488,AL488-AK488)))</f>
        <v>#VALUE!</v>
      </c>
      <c r="AN488" s="4" t="e">
        <f>FIND("Assignee for publication",A488)+LEN("Assignee for publication")</f>
        <v>#VALUE!</v>
      </c>
      <c r="AO488" s="4" t="e">
        <f>FIND("Confirmation #",A488,AN488)</f>
        <v>#VALUE!</v>
      </c>
      <c r="AP488" s="4" t="e">
        <f>MID(A488,AN488,AO488-AN488)</f>
        <v>#VALUE!</v>
      </c>
      <c r="AQ488" s="4" t="e">
        <f>FIND("Inventors",A488)+LEN("Inventors")</f>
        <v>#VALUE!</v>
      </c>
      <c r="AR488" s="4" t="e">
        <f>FIND("Applicants",A488,AQ488)</f>
        <v>#VALUE!</v>
      </c>
      <c r="AS488" s="4" t="e">
        <f>FIND("Show all inventors",A488)</f>
        <v>#VALUE!</v>
      </c>
      <c r="AT488" s="4" t="str">
        <f>IFERROR(MID(A488,AS488,24),"")</f>
        <v/>
      </c>
      <c r="AU488" s="7" t="e">
        <f>CLEAN(TRIM(MID(A488,AQ488,AR488-AQ488)))</f>
        <v>#VALUE!</v>
      </c>
      <c r="BJ488" s="4">
        <f t="shared" si="110"/>
        <v>0</v>
      </c>
      <c r="BK488" s="4" t="str">
        <f t="shared" si="111"/>
        <v/>
      </c>
      <c r="BL488" s="4" t="e">
        <f t="shared" si="112"/>
        <v>#VALUE!</v>
      </c>
      <c r="BM488" s="4" t="e">
        <f t="shared" si="113"/>
        <v>#VALUE!</v>
      </c>
      <c r="BN488" s="7" t="e">
        <f t="shared" si="114"/>
        <v>#VALUE!</v>
      </c>
      <c r="BO488" s="4" t="e">
        <f t="shared" si="115"/>
        <v>#VALUE!</v>
      </c>
      <c r="BP488" s="4" t="e">
        <f t="shared" si="116"/>
        <v>#VALUE!</v>
      </c>
      <c r="BQ488" s="7" t="e">
        <f t="shared" si="117"/>
        <v>#VALUE!</v>
      </c>
    </row>
    <row r="489" spans="1:69" ht="15" customHeight="1" x14ac:dyDescent="0.3">
      <c r="A489" s="5"/>
      <c r="B489" s="5"/>
      <c r="C489" s="5"/>
      <c r="D489" s="5"/>
      <c r="F489" s="6" t="s">
        <v>17</v>
      </c>
      <c r="G489" s="4" t="e">
        <f t="shared" si="118"/>
        <v>#VALUE!</v>
      </c>
      <c r="H489" s="4" t="e">
        <f t="shared" si="119"/>
        <v>#VALUE!</v>
      </c>
      <c r="I489" s="4" t="str">
        <f t="shared" si="108"/>
        <v/>
      </c>
      <c r="J489" s="4" t="e">
        <f>CLEAN(SUBSTITUTE(MID(A489,G489,H489-G489)," ",""))</f>
        <v>#VALUE!</v>
      </c>
      <c r="K489" s="4" t="e">
        <f>FIND("Filing or 371 (c) date",A489)+LEN("Filing or 371 (c) date")</f>
        <v>#VALUE!</v>
      </c>
      <c r="L489" s="4" t="e">
        <f>FIND("Status",A489,K489)</f>
        <v>#VALUE!</v>
      </c>
      <c r="M489" s="4" t="e">
        <f>TRIM(CLEAN(MID(A489,K489,L489-K489)))</f>
        <v>#VALUE!</v>
      </c>
      <c r="N489" s="4" t="e">
        <f>FIND("Patent #",A489)+LEN("Patent #")</f>
        <v>#VALUE!</v>
      </c>
      <c r="O489" s="4" t="e">
        <f>FIND("Filing or 371 (c) date",A489)</f>
        <v>#VALUE!</v>
      </c>
      <c r="P489" s="4" t="e">
        <f>MID(A489,N489,O489-N489)</f>
        <v>#VALUE!</v>
      </c>
      <c r="Q489" s="4" t="e">
        <f t="shared" si="109"/>
        <v>#VALUE!</v>
      </c>
      <c r="R489" s="4" t="e">
        <f>CLEAN(SUBSTITUTE(MID(P489,1,FIND("open",P489)-1)," ",""))</f>
        <v>#VALUE!</v>
      </c>
      <c r="S489" s="4" t="e">
        <f>FIND("open_in_new",P489)+LEN("open_in_new")</f>
        <v>#VALUE!</v>
      </c>
      <c r="T489" s="4" t="e">
        <f>FIND("-",P489,S489)</f>
        <v>#VALUE!</v>
      </c>
      <c r="U489" s="4" t="e">
        <f>CLEAN(SUBSTITUTE(MID(P489,S489,T489-S489)," ",""))</f>
        <v>#VALUE!</v>
      </c>
      <c r="V489" s="4" t="e">
        <f>RIGHT(CLEAN(SUBSTITUTE(P489," ","")),10)</f>
        <v>#VALUE!</v>
      </c>
      <c r="W489" s="4" t="e">
        <f>FIND("Status",A489,K489)+LEN("Status")</f>
        <v>#VALUE!</v>
      </c>
      <c r="X489" s="4" t="e">
        <f>FIND("Application Data 
Documents &amp; Transactions",A489)</f>
        <v>#VALUE!</v>
      </c>
      <c r="Y489" s="4" t="e">
        <f>MID(A489,W489,(X489-11)-W489)</f>
        <v>#VALUE!</v>
      </c>
      <c r="Z489" s="4" t="e">
        <f t="shared" si="106"/>
        <v>#VALUE!</v>
      </c>
      <c r="AA489" s="4" t="e">
        <f>FIND("Earliest publication #",A489)+LEN("Earliest publication #
")</f>
        <v>#VALUE!</v>
      </c>
      <c r="AB489" s="4" t="e">
        <f>FIND("Earliest publication date",A489,AA489)</f>
        <v>#VALUE!</v>
      </c>
      <c r="AC489" s="4" t="e">
        <f>CLEAN(TRIM(MID(A489,AA489,AB489-AA489)))</f>
        <v>#VALUE!</v>
      </c>
      <c r="AD489" s="4" t="e">
        <f t="shared" si="107"/>
        <v>#VALUE!</v>
      </c>
      <c r="AE489" s="4" t="e">
        <f>FIND("Earliest publication date",A489,AA489)+LEN("Earliest publication date")</f>
        <v>#VALUE!</v>
      </c>
      <c r="AF489" s="4" t="e">
        <f>FIND("Assignee for publication",A489)</f>
        <v>#VALUE!</v>
      </c>
      <c r="AG489" s="4" t="e">
        <f>CLEAN(SUBSTITUTE(MID(A489,AE489,AF489-AE489)," ",""))</f>
        <v>#VALUE!</v>
      </c>
      <c r="AH489" s="4" t="e">
        <f>FIND("Entity status",A489)+LEN("Entity status")</f>
        <v>#VALUE!</v>
      </c>
      <c r="AI489" s="4" t="e">
        <f>FIND("Earliest publication #",A489,AH489)</f>
        <v>#VALUE!</v>
      </c>
      <c r="AJ489" s="4" t="e">
        <f>CLEAN(TRIM(MID(A489,AH489,AI489-AH489)))</f>
        <v>#VALUE!</v>
      </c>
      <c r="AK489" s="4" t="e">
        <f>FIND("Applicants",A489)+LEN("Applicants")</f>
        <v>#VALUE!</v>
      </c>
      <c r="AL489" s="4" t="e">
        <f>FIND("United States Patent and Trademark Office 
United States Patent and Trademark Office 
 Browse By Topic",A489,AK489)</f>
        <v>#VALUE!</v>
      </c>
      <c r="AM489" s="4" t="e">
        <f>TRIM(CLEAN(MID(A489,AK489,AL489-AK489)))</f>
        <v>#VALUE!</v>
      </c>
      <c r="AN489" s="4" t="e">
        <f>FIND("Assignee for publication",A489)+LEN("Assignee for publication")</f>
        <v>#VALUE!</v>
      </c>
      <c r="AO489" s="4" t="e">
        <f>FIND("Confirmation #",A489,AN489)</f>
        <v>#VALUE!</v>
      </c>
      <c r="AP489" s="4" t="e">
        <f>MID(A489,AN489,AO489-AN489)</f>
        <v>#VALUE!</v>
      </c>
      <c r="AQ489" s="4" t="e">
        <f>FIND("Inventors",A489)+LEN("Inventors")</f>
        <v>#VALUE!</v>
      </c>
      <c r="AR489" s="4" t="e">
        <f>FIND("Applicants",A489,AQ489)</f>
        <v>#VALUE!</v>
      </c>
      <c r="AS489" s="4" t="e">
        <f>FIND("Show all inventors",A489)</f>
        <v>#VALUE!</v>
      </c>
      <c r="AT489" s="4" t="str">
        <f>IFERROR(MID(A489,AS489,24),"")</f>
        <v/>
      </c>
      <c r="AU489" s="7" t="e">
        <f>CLEAN(TRIM(MID(A489,AQ489,AR489-AQ489)))</f>
        <v>#VALUE!</v>
      </c>
      <c r="BJ489" s="4">
        <f t="shared" si="110"/>
        <v>0</v>
      </c>
      <c r="BK489" s="4" t="str">
        <f t="shared" si="111"/>
        <v/>
      </c>
      <c r="BL489" s="4" t="e">
        <f t="shared" si="112"/>
        <v>#VALUE!</v>
      </c>
      <c r="BM489" s="4" t="e">
        <f t="shared" si="113"/>
        <v>#VALUE!</v>
      </c>
      <c r="BN489" s="7" t="e">
        <f t="shared" si="114"/>
        <v>#VALUE!</v>
      </c>
      <c r="BO489" s="4" t="e">
        <f t="shared" si="115"/>
        <v>#VALUE!</v>
      </c>
      <c r="BP489" s="4" t="e">
        <f t="shared" si="116"/>
        <v>#VALUE!</v>
      </c>
      <c r="BQ489" s="7" t="e">
        <f t="shared" si="117"/>
        <v>#VALUE!</v>
      </c>
    </row>
    <row r="490" spans="1:69" ht="15" customHeight="1" x14ac:dyDescent="0.3">
      <c r="A490" s="5"/>
      <c r="B490" s="5"/>
      <c r="C490" s="5"/>
      <c r="D490" s="5"/>
      <c r="F490" s="6" t="s">
        <v>17</v>
      </c>
      <c r="G490" s="4" t="e">
        <f t="shared" si="118"/>
        <v>#VALUE!</v>
      </c>
      <c r="H490" s="4" t="e">
        <f t="shared" si="119"/>
        <v>#VALUE!</v>
      </c>
      <c r="I490" s="4" t="str">
        <f t="shared" si="108"/>
        <v/>
      </c>
      <c r="J490" s="4" t="e">
        <f>CLEAN(SUBSTITUTE(MID(A490,G490,H490-G490)," ",""))</f>
        <v>#VALUE!</v>
      </c>
      <c r="K490" s="4" t="e">
        <f>FIND("Filing or 371 (c) date",A490)+LEN("Filing or 371 (c) date")</f>
        <v>#VALUE!</v>
      </c>
      <c r="L490" s="4" t="e">
        <f>FIND("Status",A490,K490)</f>
        <v>#VALUE!</v>
      </c>
      <c r="M490" s="4" t="e">
        <f>TRIM(CLEAN(MID(A490,K490,L490-K490)))</f>
        <v>#VALUE!</v>
      </c>
      <c r="N490" s="4" t="e">
        <f>FIND("Patent #",A490)+LEN("Patent #")</f>
        <v>#VALUE!</v>
      </c>
      <c r="O490" s="4" t="e">
        <f>FIND("Filing or 371 (c) date",A490)</f>
        <v>#VALUE!</v>
      </c>
      <c r="P490" s="4" t="e">
        <f>MID(A490,N490,O490-N490)</f>
        <v>#VALUE!</v>
      </c>
      <c r="Q490" s="4" t="e">
        <f t="shared" si="109"/>
        <v>#VALUE!</v>
      </c>
      <c r="R490" s="4" t="e">
        <f>CLEAN(SUBSTITUTE(MID(P490,1,FIND("open",P490)-1)," ",""))</f>
        <v>#VALUE!</v>
      </c>
      <c r="S490" s="4" t="e">
        <f>FIND("open_in_new",P490)+LEN("open_in_new")</f>
        <v>#VALUE!</v>
      </c>
      <c r="T490" s="4" t="e">
        <f>FIND("-",P490,S490)</f>
        <v>#VALUE!</v>
      </c>
      <c r="U490" s="4" t="e">
        <f>CLEAN(SUBSTITUTE(MID(P490,S490,T490-S490)," ",""))</f>
        <v>#VALUE!</v>
      </c>
      <c r="V490" s="4" t="e">
        <f>RIGHT(CLEAN(SUBSTITUTE(P490," ","")),10)</f>
        <v>#VALUE!</v>
      </c>
      <c r="W490" s="4" t="e">
        <f>FIND("Status",A490,K490)+LEN("Status")</f>
        <v>#VALUE!</v>
      </c>
      <c r="X490" s="4" t="e">
        <f>FIND("Application Data 
Documents &amp; Transactions",A490)</f>
        <v>#VALUE!</v>
      </c>
      <c r="Y490" s="4" t="e">
        <f>MID(A490,W490,(X490-11)-W490)</f>
        <v>#VALUE!</v>
      </c>
      <c r="Z490" s="4" t="e">
        <f t="shared" si="106"/>
        <v>#VALUE!</v>
      </c>
      <c r="AA490" s="4" t="e">
        <f>FIND("Earliest publication #",A490)+LEN("Earliest publication #
")</f>
        <v>#VALUE!</v>
      </c>
      <c r="AB490" s="4" t="e">
        <f>FIND("Earliest publication date",A490,AA490)</f>
        <v>#VALUE!</v>
      </c>
      <c r="AC490" s="4" t="e">
        <f>CLEAN(TRIM(MID(A490,AA490,AB490-AA490)))</f>
        <v>#VALUE!</v>
      </c>
      <c r="AD490" s="4" t="e">
        <f t="shared" si="107"/>
        <v>#VALUE!</v>
      </c>
      <c r="AE490" s="4" t="e">
        <f>FIND("Earliest publication date",A490,AA490)+LEN("Earliest publication date")</f>
        <v>#VALUE!</v>
      </c>
      <c r="AF490" s="4" t="e">
        <f>FIND("Assignee for publication",A490)</f>
        <v>#VALUE!</v>
      </c>
      <c r="AG490" s="4" t="e">
        <f>CLEAN(SUBSTITUTE(MID(A490,AE490,AF490-AE490)," ",""))</f>
        <v>#VALUE!</v>
      </c>
      <c r="AH490" s="4" t="e">
        <f>FIND("Entity status",A490)+LEN("Entity status")</f>
        <v>#VALUE!</v>
      </c>
      <c r="AI490" s="4" t="e">
        <f>FIND("Earliest publication #",A490,AH490)</f>
        <v>#VALUE!</v>
      </c>
      <c r="AJ490" s="4" t="e">
        <f>CLEAN(TRIM(MID(A490,AH490,AI490-AH490)))</f>
        <v>#VALUE!</v>
      </c>
      <c r="AK490" s="4" t="e">
        <f>FIND("Applicants",A490)+LEN("Applicants")</f>
        <v>#VALUE!</v>
      </c>
      <c r="AL490" s="4" t="e">
        <f>FIND("United States Patent and Trademark Office 
United States Patent and Trademark Office 
 Browse By Topic",A490,AK490)</f>
        <v>#VALUE!</v>
      </c>
      <c r="AM490" s="4" t="e">
        <f>TRIM(CLEAN(MID(A490,AK490,AL490-AK490)))</f>
        <v>#VALUE!</v>
      </c>
      <c r="AN490" s="4" t="e">
        <f>FIND("Assignee for publication",A490)+LEN("Assignee for publication")</f>
        <v>#VALUE!</v>
      </c>
      <c r="AO490" s="4" t="e">
        <f>FIND("Confirmation #",A490,AN490)</f>
        <v>#VALUE!</v>
      </c>
      <c r="AP490" s="4" t="e">
        <f>MID(A490,AN490,AO490-AN490)</f>
        <v>#VALUE!</v>
      </c>
      <c r="AQ490" s="4" t="e">
        <f>FIND("Inventors",A490)+LEN("Inventors")</f>
        <v>#VALUE!</v>
      </c>
      <c r="AR490" s="4" t="e">
        <f>FIND("Applicants",A490,AQ490)</f>
        <v>#VALUE!</v>
      </c>
      <c r="AS490" s="4" t="e">
        <f>FIND("Show all inventors",A490)</f>
        <v>#VALUE!</v>
      </c>
      <c r="AT490" s="4" t="str">
        <f>IFERROR(MID(A490,AS490,24),"")</f>
        <v/>
      </c>
      <c r="AU490" s="7" t="e">
        <f>CLEAN(TRIM(MID(A490,AQ490,AR490-AQ490)))</f>
        <v>#VALUE!</v>
      </c>
      <c r="BJ490" s="4">
        <f t="shared" si="110"/>
        <v>0</v>
      </c>
      <c r="BK490" s="4" t="str">
        <f t="shared" si="111"/>
        <v/>
      </c>
      <c r="BL490" s="4" t="e">
        <f t="shared" si="112"/>
        <v>#VALUE!</v>
      </c>
      <c r="BM490" s="4" t="e">
        <f t="shared" si="113"/>
        <v>#VALUE!</v>
      </c>
      <c r="BN490" s="7" t="e">
        <f t="shared" si="114"/>
        <v>#VALUE!</v>
      </c>
      <c r="BO490" s="4" t="e">
        <f t="shared" si="115"/>
        <v>#VALUE!</v>
      </c>
      <c r="BP490" s="4" t="e">
        <f t="shared" si="116"/>
        <v>#VALUE!</v>
      </c>
      <c r="BQ490" s="7" t="e">
        <f t="shared" si="117"/>
        <v>#VALUE!</v>
      </c>
    </row>
    <row r="491" spans="1:69" ht="15" customHeight="1" x14ac:dyDescent="0.3">
      <c r="A491" s="5"/>
      <c r="B491" s="5"/>
      <c r="C491" s="5"/>
      <c r="D491" s="5"/>
      <c r="F491" s="6" t="s">
        <v>17</v>
      </c>
      <c r="G491" s="4" t="e">
        <f t="shared" si="118"/>
        <v>#VALUE!</v>
      </c>
      <c r="H491" s="4" t="e">
        <f t="shared" si="119"/>
        <v>#VALUE!</v>
      </c>
      <c r="I491" s="4" t="str">
        <f t="shared" si="108"/>
        <v/>
      </c>
      <c r="J491" s="4" t="e">
        <f>CLEAN(SUBSTITUTE(MID(A491,G491,H491-G491)," ",""))</f>
        <v>#VALUE!</v>
      </c>
      <c r="K491" s="4" t="e">
        <f>FIND("Filing or 371 (c) date",A491)+LEN("Filing or 371 (c) date")</f>
        <v>#VALUE!</v>
      </c>
      <c r="L491" s="4" t="e">
        <f>FIND("Status",A491,K491)</f>
        <v>#VALUE!</v>
      </c>
      <c r="M491" s="4" t="e">
        <f>TRIM(CLEAN(MID(A491,K491,L491-K491)))</f>
        <v>#VALUE!</v>
      </c>
      <c r="N491" s="4" t="e">
        <f>FIND("Patent #",A491)+LEN("Patent #")</f>
        <v>#VALUE!</v>
      </c>
      <c r="O491" s="4" t="e">
        <f>FIND("Filing or 371 (c) date",A491)</f>
        <v>#VALUE!</v>
      </c>
      <c r="P491" s="4" t="e">
        <f>MID(A491,N491,O491-N491)</f>
        <v>#VALUE!</v>
      </c>
      <c r="Q491" s="4" t="e">
        <f t="shared" si="109"/>
        <v>#VALUE!</v>
      </c>
      <c r="R491" s="4" t="e">
        <f>CLEAN(SUBSTITUTE(MID(P491,1,FIND("open",P491)-1)," ",""))</f>
        <v>#VALUE!</v>
      </c>
      <c r="S491" s="4" t="e">
        <f>FIND("open_in_new",P491)+LEN("open_in_new")</f>
        <v>#VALUE!</v>
      </c>
      <c r="T491" s="4" t="e">
        <f>FIND("-",P491,S491)</f>
        <v>#VALUE!</v>
      </c>
      <c r="U491" s="4" t="e">
        <f>CLEAN(SUBSTITUTE(MID(P491,S491,T491-S491)," ",""))</f>
        <v>#VALUE!</v>
      </c>
      <c r="V491" s="4" t="e">
        <f>RIGHT(CLEAN(SUBSTITUTE(P491," ","")),10)</f>
        <v>#VALUE!</v>
      </c>
      <c r="W491" s="4" t="e">
        <f>FIND("Status",A491,K491)+LEN("Status")</f>
        <v>#VALUE!</v>
      </c>
      <c r="X491" s="4" t="e">
        <f>FIND("Application Data 
Documents &amp; Transactions",A491)</f>
        <v>#VALUE!</v>
      </c>
      <c r="Y491" s="4" t="e">
        <f>MID(A491,W491,(X491-11)-W491)</f>
        <v>#VALUE!</v>
      </c>
      <c r="Z491" s="4" t="e">
        <f t="shared" si="106"/>
        <v>#VALUE!</v>
      </c>
      <c r="AA491" s="4" t="e">
        <f>FIND("Earliest publication #",A491)+LEN("Earliest publication #
")</f>
        <v>#VALUE!</v>
      </c>
      <c r="AB491" s="4" t="e">
        <f>FIND("Earliest publication date",A491,AA491)</f>
        <v>#VALUE!</v>
      </c>
      <c r="AC491" s="4" t="e">
        <f>CLEAN(TRIM(MID(A491,AA491,AB491-AA491)))</f>
        <v>#VALUE!</v>
      </c>
      <c r="AD491" s="4" t="e">
        <f t="shared" si="107"/>
        <v>#VALUE!</v>
      </c>
      <c r="AE491" s="4" t="e">
        <f>FIND("Earliest publication date",A491,AA491)+LEN("Earliest publication date")</f>
        <v>#VALUE!</v>
      </c>
      <c r="AF491" s="4" t="e">
        <f>FIND("Assignee for publication",A491)</f>
        <v>#VALUE!</v>
      </c>
      <c r="AG491" s="4" t="e">
        <f>CLEAN(SUBSTITUTE(MID(A491,AE491,AF491-AE491)," ",""))</f>
        <v>#VALUE!</v>
      </c>
      <c r="AH491" s="4" t="e">
        <f>FIND("Entity status",A491)+LEN("Entity status")</f>
        <v>#VALUE!</v>
      </c>
      <c r="AI491" s="4" t="e">
        <f>FIND("Earliest publication #",A491,AH491)</f>
        <v>#VALUE!</v>
      </c>
      <c r="AJ491" s="4" t="e">
        <f>CLEAN(TRIM(MID(A491,AH491,AI491-AH491)))</f>
        <v>#VALUE!</v>
      </c>
      <c r="AK491" s="4" t="e">
        <f>FIND("Applicants",A491)+LEN("Applicants")</f>
        <v>#VALUE!</v>
      </c>
      <c r="AL491" s="4" t="e">
        <f>FIND("United States Patent and Trademark Office 
United States Patent and Trademark Office 
 Browse By Topic",A491,AK491)</f>
        <v>#VALUE!</v>
      </c>
      <c r="AM491" s="4" t="e">
        <f>TRIM(CLEAN(MID(A491,AK491,AL491-AK491)))</f>
        <v>#VALUE!</v>
      </c>
      <c r="AN491" s="4" t="e">
        <f>FIND("Assignee for publication",A491)+LEN("Assignee for publication")</f>
        <v>#VALUE!</v>
      </c>
      <c r="AO491" s="4" t="e">
        <f>FIND("Confirmation #",A491,AN491)</f>
        <v>#VALUE!</v>
      </c>
      <c r="AP491" s="4" t="e">
        <f>MID(A491,AN491,AO491-AN491)</f>
        <v>#VALUE!</v>
      </c>
      <c r="AQ491" s="4" t="e">
        <f>FIND("Inventors",A491)+LEN("Inventors")</f>
        <v>#VALUE!</v>
      </c>
      <c r="AR491" s="4" t="e">
        <f>FIND("Applicants",A491,AQ491)</f>
        <v>#VALUE!</v>
      </c>
      <c r="AS491" s="4" t="e">
        <f>FIND("Show all inventors",A491)</f>
        <v>#VALUE!</v>
      </c>
      <c r="AT491" s="4" t="str">
        <f>IFERROR(MID(A491,AS491,24),"")</f>
        <v/>
      </c>
      <c r="AU491" s="7" t="e">
        <f>CLEAN(TRIM(MID(A491,AQ491,AR491-AQ491)))</f>
        <v>#VALUE!</v>
      </c>
      <c r="BJ491" s="4">
        <f t="shared" si="110"/>
        <v>0</v>
      </c>
      <c r="BK491" s="4" t="str">
        <f t="shared" si="111"/>
        <v/>
      </c>
      <c r="BL491" s="4" t="e">
        <f t="shared" si="112"/>
        <v>#VALUE!</v>
      </c>
      <c r="BM491" s="4" t="e">
        <f t="shared" si="113"/>
        <v>#VALUE!</v>
      </c>
      <c r="BN491" s="7" t="e">
        <f t="shared" si="114"/>
        <v>#VALUE!</v>
      </c>
      <c r="BO491" s="4" t="e">
        <f t="shared" si="115"/>
        <v>#VALUE!</v>
      </c>
      <c r="BP491" s="4" t="e">
        <f t="shared" si="116"/>
        <v>#VALUE!</v>
      </c>
      <c r="BQ491" s="7" t="e">
        <f t="shared" si="117"/>
        <v>#VALUE!</v>
      </c>
    </row>
    <row r="492" spans="1:69" ht="15" customHeight="1" x14ac:dyDescent="0.3">
      <c r="A492" s="5"/>
      <c r="B492" s="5"/>
      <c r="C492" s="5"/>
      <c r="D492" s="5"/>
      <c r="F492" s="6" t="s">
        <v>17</v>
      </c>
      <c r="G492" s="4" t="e">
        <f t="shared" si="118"/>
        <v>#VALUE!</v>
      </c>
      <c r="H492" s="4" t="e">
        <f t="shared" si="119"/>
        <v>#VALUE!</v>
      </c>
      <c r="I492" s="4" t="str">
        <f t="shared" si="108"/>
        <v/>
      </c>
      <c r="J492" s="4" t="e">
        <f>CLEAN(SUBSTITUTE(MID(A492,G492,H492-G492)," ",""))</f>
        <v>#VALUE!</v>
      </c>
      <c r="K492" s="4" t="e">
        <f>FIND("Filing or 371 (c) date",A492)+LEN("Filing or 371 (c) date")</f>
        <v>#VALUE!</v>
      </c>
      <c r="L492" s="4" t="e">
        <f>FIND("Status",A492,K492)</f>
        <v>#VALUE!</v>
      </c>
      <c r="M492" s="4" t="e">
        <f>TRIM(CLEAN(MID(A492,K492,L492-K492)))</f>
        <v>#VALUE!</v>
      </c>
      <c r="N492" s="4" t="e">
        <f>FIND("Patent #",A492)+LEN("Patent #")</f>
        <v>#VALUE!</v>
      </c>
      <c r="O492" s="4" t="e">
        <f>FIND("Filing or 371 (c) date",A492)</f>
        <v>#VALUE!</v>
      </c>
      <c r="P492" s="4" t="e">
        <f>MID(A492,N492,O492-N492)</f>
        <v>#VALUE!</v>
      </c>
      <c r="Q492" s="4" t="e">
        <f t="shared" si="109"/>
        <v>#VALUE!</v>
      </c>
      <c r="R492" s="4" t="e">
        <f>CLEAN(SUBSTITUTE(MID(P492,1,FIND("open",P492)-1)," ",""))</f>
        <v>#VALUE!</v>
      </c>
      <c r="S492" s="4" t="e">
        <f>FIND("open_in_new",P492)+LEN("open_in_new")</f>
        <v>#VALUE!</v>
      </c>
      <c r="T492" s="4" t="e">
        <f>FIND("-",P492,S492)</f>
        <v>#VALUE!</v>
      </c>
      <c r="U492" s="4" t="e">
        <f>CLEAN(SUBSTITUTE(MID(P492,S492,T492-S492)," ",""))</f>
        <v>#VALUE!</v>
      </c>
      <c r="V492" s="4" t="e">
        <f>RIGHT(CLEAN(SUBSTITUTE(P492," ","")),10)</f>
        <v>#VALUE!</v>
      </c>
      <c r="W492" s="4" t="e">
        <f>FIND("Status",A492,K492)+LEN("Status")</f>
        <v>#VALUE!</v>
      </c>
      <c r="X492" s="4" t="e">
        <f>FIND("Application Data 
Documents &amp; Transactions",A492)</f>
        <v>#VALUE!</v>
      </c>
      <c r="Y492" s="4" t="e">
        <f>MID(A492,W492,(X492-11)-W492)</f>
        <v>#VALUE!</v>
      </c>
      <c r="Z492" s="4" t="e">
        <f t="shared" si="106"/>
        <v>#VALUE!</v>
      </c>
      <c r="AA492" s="4" t="e">
        <f>FIND("Earliest publication #",A492)+LEN("Earliest publication #
")</f>
        <v>#VALUE!</v>
      </c>
      <c r="AB492" s="4" t="e">
        <f>FIND("Earliest publication date",A492,AA492)</f>
        <v>#VALUE!</v>
      </c>
      <c r="AC492" s="4" t="e">
        <f>CLEAN(TRIM(MID(A492,AA492,AB492-AA492)))</f>
        <v>#VALUE!</v>
      </c>
      <c r="AD492" s="4" t="e">
        <f t="shared" si="107"/>
        <v>#VALUE!</v>
      </c>
      <c r="AE492" s="4" t="e">
        <f>FIND("Earliest publication date",A492,AA492)+LEN("Earliest publication date")</f>
        <v>#VALUE!</v>
      </c>
      <c r="AF492" s="4" t="e">
        <f>FIND("Assignee for publication",A492)</f>
        <v>#VALUE!</v>
      </c>
      <c r="AG492" s="4" t="e">
        <f>CLEAN(SUBSTITUTE(MID(A492,AE492,AF492-AE492)," ",""))</f>
        <v>#VALUE!</v>
      </c>
      <c r="AH492" s="4" t="e">
        <f>FIND("Entity status",A492)+LEN("Entity status")</f>
        <v>#VALUE!</v>
      </c>
      <c r="AI492" s="4" t="e">
        <f>FIND("Earliest publication #",A492,AH492)</f>
        <v>#VALUE!</v>
      </c>
      <c r="AJ492" s="4" t="e">
        <f>CLEAN(TRIM(MID(A492,AH492,AI492-AH492)))</f>
        <v>#VALUE!</v>
      </c>
      <c r="AK492" s="4" t="e">
        <f>FIND("Applicants",A492)+LEN("Applicants")</f>
        <v>#VALUE!</v>
      </c>
      <c r="AL492" s="4" t="e">
        <f>FIND("United States Patent and Trademark Office 
United States Patent and Trademark Office 
 Browse By Topic",A492,AK492)</f>
        <v>#VALUE!</v>
      </c>
      <c r="AM492" s="4" t="e">
        <f>TRIM(CLEAN(MID(A492,AK492,AL492-AK492)))</f>
        <v>#VALUE!</v>
      </c>
      <c r="AN492" s="4" t="e">
        <f>FIND("Assignee for publication",A492)+LEN("Assignee for publication")</f>
        <v>#VALUE!</v>
      </c>
      <c r="AO492" s="4" t="e">
        <f>FIND("Confirmation #",A492,AN492)</f>
        <v>#VALUE!</v>
      </c>
      <c r="AP492" s="4" t="e">
        <f>MID(A492,AN492,AO492-AN492)</f>
        <v>#VALUE!</v>
      </c>
      <c r="AQ492" s="4" t="e">
        <f>FIND("Inventors",A492)+LEN("Inventors")</f>
        <v>#VALUE!</v>
      </c>
      <c r="AR492" s="4" t="e">
        <f>FIND("Applicants",A492,AQ492)</f>
        <v>#VALUE!</v>
      </c>
      <c r="AS492" s="4" t="e">
        <f>FIND("Show all inventors",A492)</f>
        <v>#VALUE!</v>
      </c>
      <c r="AT492" s="4" t="str">
        <f>IFERROR(MID(A492,AS492,24),"")</f>
        <v/>
      </c>
      <c r="AU492" s="7" t="e">
        <f>CLEAN(TRIM(MID(A492,AQ492,AR492-AQ492)))</f>
        <v>#VALUE!</v>
      </c>
      <c r="BJ492" s="4">
        <f t="shared" si="110"/>
        <v>0</v>
      </c>
      <c r="BK492" s="4" t="str">
        <f t="shared" si="111"/>
        <v/>
      </c>
      <c r="BL492" s="4" t="e">
        <f t="shared" si="112"/>
        <v>#VALUE!</v>
      </c>
      <c r="BM492" s="4" t="e">
        <f t="shared" si="113"/>
        <v>#VALUE!</v>
      </c>
      <c r="BN492" s="7" t="e">
        <f t="shared" si="114"/>
        <v>#VALUE!</v>
      </c>
      <c r="BO492" s="4" t="e">
        <f t="shared" si="115"/>
        <v>#VALUE!</v>
      </c>
      <c r="BP492" s="4" t="e">
        <f t="shared" si="116"/>
        <v>#VALUE!</v>
      </c>
      <c r="BQ492" s="7" t="e">
        <f t="shared" si="117"/>
        <v>#VALUE!</v>
      </c>
    </row>
    <row r="493" spans="1:69" ht="15" customHeight="1" x14ac:dyDescent="0.3">
      <c r="A493" s="5"/>
      <c r="B493" s="5"/>
      <c r="C493" s="5"/>
      <c r="D493" s="5"/>
      <c r="F493" s="6" t="s">
        <v>17</v>
      </c>
      <c r="G493" s="4" t="e">
        <f t="shared" si="118"/>
        <v>#VALUE!</v>
      </c>
      <c r="H493" s="4" t="e">
        <f t="shared" si="119"/>
        <v>#VALUE!</v>
      </c>
      <c r="I493" s="4" t="str">
        <f t="shared" si="108"/>
        <v/>
      </c>
      <c r="J493" s="4" t="e">
        <f>CLEAN(SUBSTITUTE(MID(A493,G493,H493-G493)," ",""))</f>
        <v>#VALUE!</v>
      </c>
      <c r="K493" s="4" t="e">
        <f>FIND("Filing or 371 (c) date",A493)+LEN("Filing or 371 (c) date")</f>
        <v>#VALUE!</v>
      </c>
      <c r="L493" s="4" t="e">
        <f>FIND("Status",A493,K493)</f>
        <v>#VALUE!</v>
      </c>
      <c r="M493" s="4" t="e">
        <f>TRIM(CLEAN(MID(A493,K493,L493-K493)))</f>
        <v>#VALUE!</v>
      </c>
      <c r="N493" s="4" t="e">
        <f>FIND("Patent #",A493)+LEN("Patent #")</f>
        <v>#VALUE!</v>
      </c>
      <c r="O493" s="4" t="e">
        <f>FIND("Filing or 371 (c) date",A493)</f>
        <v>#VALUE!</v>
      </c>
      <c r="P493" s="4" t="e">
        <f>MID(A493,N493,O493-N493)</f>
        <v>#VALUE!</v>
      </c>
      <c r="Q493" s="4" t="e">
        <f t="shared" si="109"/>
        <v>#VALUE!</v>
      </c>
      <c r="R493" s="4" t="e">
        <f>CLEAN(SUBSTITUTE(MID(P493,1,FIND("open",P493)-1)," ",""))</f>
        <v>#VALUE!</v>
      </c>
      <c r="S493" s="4" t="e">
        <f>FIND("open_in_new",P493)+LEN("open_in_new")</f>
        <v>#VALUE!</v>
      </c>
      <c r="T493" s="4" t="e">
        <f>FIND("-",P493,S493)</f>
        <v>#VALUE!</v>
      </c>
      <c r="U493" s="4" t="e">
        <f>CLEAN(SUBSTITUTE(MID(P493,S493,T493-S493)," ",""))</f>
        <v>#VALUE!</v>
      </c>
      <c r="V493" s="4" t="e">
        <f>RIGHT(CLEAN(SUBSTITUTE(P493," ","")),10)</f>
        <v>#VALUE!</v>
      </c>
      <c r="W493" s="4" t="e">
        <f>FIND("Status",A493,K493)+LEN("Status")</f>
        <v>#VALUE!</v>
      </c>
      <c r="X493" s="4" t="e">
        <f>FIND("Application Data 
Documents &amp; Transactions",A493)</f>
        <v>#VALUE!</v>
      </c>
      <c r="Y493" s="4" t="e">
        <f>MID(A493,W493,(X493-11)-W493)</f>
        <v>#VALUE!</v>
      </c>
      <c r="Z493" s="4" t="e">
        <f t="shared" si="106"/>
        <v>#VALUE!</v>
      </c>
      <c r="AA493" s="4" t="e">
        <f>FIND("Earliest publication #",A493)+LEN("Earliest publication #
")</f>
        <v>#VALUE!</v>
      </c>
      <c r="AB493" s="4" t="e">
        <f>FIND("Earliest publication date",A493,AA493)</f>
        <v>#VALUE!</v>
      </c>
      <c r="AC493" s="4" t="e">
        <f>CLEAN(TRIM(MID(A493,AA493,AB493-AA493)))</f>
        <v>#VALUE!</v>
      </c>
      <c r="AD493" s="4" t="e">
        <f t="shared" si="107"/>
        <v>#VALUE!</v>
      </c>
      <c r="AE493" s="4" t="e">
        <f>FIND("Earliest publication date",A493,AA493)+LEN("Earliest publication date")</f>
        <v>#VALUE!</v>
      </c>
      <c r="AF493" s="4" t="e">
        <f>FIND("Assignee for publication",A493)</f>
        <v>#VALUE!</v>
      </c>
      <c r="AG493" s="4" t="e">
        <f>CLEAN(SUBSTITUTE(MID(A493,AE493,AF493-AE493)," ",""))</f>
        <v>#VALUE!</v>
      </c>
      <c r="AH493" s="4" t="e">
        <f>FIND("Entity status",A493)+LEN("Entity status")</f>
        <v>#VALUE!</v>
      </c>
      <c r="AI493" s="4" t="e">
        <f>FIND("Earliest publication #",A493,AH493)</f>
        <v>#VALUE!</v>
      </c>
      <c r="AJ493" s="4" t="e">
        <f>CLEAN(TRIM(MID(A493,AH493,AI493-AH493)))</f>
        <v>#VALUE!</v>
      </c>
      <c r="AK493" s="4" t="e">
        <f>FIND("Applicants",A493)+LEN("Applicants")</f>
        <v>#VALUE!</v>
      </c>
      <c r="AL493" s="4" t="e">
        <f>FIND("United States Patent and Trademark Office 
United States Patent and Trademark Office 
 Browse By Topic",A493,AK493)</f>
        <v>#VALUE!</v>
      </c>
      <c r="AM493" s="4" t="e">
        <f>TRIM(CLEAN(MID(A493,AK493,AL493-AK493)))</f>
        <v>#VALUE!</v>
      </c>
      <c r="AN493" s="4" t="e">
        <f>FIND("Assignee for publication",A493)+LEN("Assignee for publication")</f>
        <v>#VALUE!</v>
      </c>
      <c r="AO493" s="4" t="e">
        <f>FIND("Confirmation #",A493,AN493)</f>
        <v>#VALUE!</v>
      </c>
      <c r="AP493" s="4" t="e">
        <f>MID(A493,AN493,AO493-AN493)</f>
        <v>#VALUE!</v>
      </c>
      <c r="AQ493" s="4" t="e">
        <f>FIND("Inventors",A493)+LEN("Inventors")</f>
        <v>#VALUE!</v>
      </c>
      <c r="AR493" s="4" t="e">
        <f>FIND("Applicants",A493,AQ493)</f>
        <v>#VALUE!</v>
      </c>
      <c r="AS493" s="4" t="e">
        <f>FIND("Show all inventors",A493)</f>
        <v>#VALUE!</v>
      </c>
      <c r="AT493" s="4" t="str">
        <f>IFERROR(MID(A493,AS493,24),"")</f>
        <v/>
      </c>
      <c r="AU493" s="7" t="e">
        <f>CLEAN(TRIM(MID(A493,AQ493,AR493-AQ493)))</f>
        <v>#VALUE!</v>
      </c>
      <c r="BJ493" s="4">
        <f t="shared" si="110"/>
        <v>0</v>
      </c>
      <c r="BK493" s="4" t="str">
        <f t="shared" si="111"/>
        <v/>
      </c>
      <c r="BL493" s="4" t="e">
        <f t="shared" si="112"/>
        <v>#VALUE!</v>
      </c>
      <c r="BM493" s="4" t="e">
        <f t="shared" si="113"/>
        <v>#VALUE!</v>
      </c>
      <c r="BN493" s="7" t="e">
        <f t="shared" si="114"/>
        <v>#VALUE!</v>
      </c>
      <c r="BO493" s="4" t="e">
        <f t="shared" si="115"/>
        <v>#VALUE!</v>
      </c>
      <c r="BP493" s="4" t="e">
        <f t="shared" si="116"/>
        <v>#VALUE!</v>
      </c>
      <c r="BQ493" s="7" t="e">
        <f t="shared" si="117"/>
        <v>#VALUE!</v>
      </c>
    </row>
    <row r="494" spans="1:69" ht="15" customHeight="1" x14ac:dyDescent="0.3">
      <c r="A494" s="5"/>
      <c r="B494" s="5"/>
      <c r="C494" s="5"/>
      <c r="D494" s="5"/>
      <c r="F494" s="6" t="s">
        <v>17</v>
      </c>
      <c r="G494" s="4" t="e">
        <f t="shared" si="118"/>
        <v>#VALUE!</v>
      </c>
      <c r="H494" s="4" t="e">
        <f t="shared" si="119"/>
        <v>#VALUE!</v>
      </c>
      <c r="I494" s="4" t="str">
        <f t="shared" si="108"/>
        <v/>
      </c>
      <c r="J494" s="4" t="e">
        <f>CLEAN(SUBSTITUTE(MID(A494,G494,H494-G494)," ",""))</f>
        <v>#VALUE!</v>
      </c>
      <c r="K494" s="4" t="e">
        <f>FIND("Filing or 371 (c) date",A494)+LEN("Filing or 371 (c) date")</f>
        <v>#VALUE!</v>
      </c>
      <c r="L494" s="4" t="e">
        <f>FIND("Status",A494,K494)</f>
        <v>#VALUE!</v>
      </c>
      <c r="M494" s="4" t="e">
        <f>TRIM(CLEAN(MID(A494,K494,L494-K494)))</f>
        <v>#VALUE!</v>
      </c>
      <c r="N494" s="4" t="e">
        <f>FIND("Patent #",A494)+LEN("Patent #")</f>
        <v>#VALUE!</v>
      </c>
      <c r="O494" s="4" t="e">
        <f>FIND("Filing or 371 (c) date",A494)</f>
        <v>#VALUE!</v>
      </c>
      <c r="P494" s="4" t="e">
        <f>MID(A494,N494,O494-N494)</f>
        <v>#VALUE!</v>
      </c>
      <c r="Q494" s="4" t="e">
        <f t="shared" si="109"/>
        <v>#VALUE!</v>
      </c>
      <c r="R494" s="4" t="e">
        <f>CLEAN(SUBSTITUTE(MID(P494,1,FIND("open",P494)-1)," ",""))</f>
        <v>#VALUE!</v>
      </c>
      <c r="S494" s="4" t="e">
        <f>FIND("open_in_new",P494)+LEN("open_in_new")</f>
        <v>#VALUE!</v>
      </c>
      <c r="T494" s="4" t="e">
        <f>FIND("-",P494,S494)</f>
        <v>#VALUE!</v>
      </c>
      <c r="U494" s="4" t="e">
        <f>CLEAN(SUBSTITUTE(MID(P494,S494,T494-S494)," ",""))</f>
        <v>#VALUE!</v>
      </c>
      <c r="V494" s="4" t="e">
        <f>RIGHT(CLEAN(SUBSTITUTE(P494," ","")),10)</f>
        <v>#VALUE!</v>
      </c>
      <c r="W494" s="4" t="e">
        <f>FIND("Status",A494,K494)+LEN("Status")</f>
        <v>#VALUE!</v>
      </c>
      <c r="X494" s="4" t="e">
        <f>FIND("Application Data 
Documents &amp; Transactions",A494)</f>
        <v>#VALUE!</v>
      </c>
      <c r="Y494" s="4" t="e">
        <f>MID(A494,W494,(X494-11)-W494)</f>
        <v>#VALUE!</v>
      </c>
      <c r="Z494" s="4" t="e">
        <f t="shared" si="106"/>
        <v>#VALUE!</v>
      </c>
      <c r="AA494" s="4" t="e">
        <f>FIND("Earliest publication #",A494)+LEN("Earliest publication #
")</f>
        <v>#VALUE!</v>
      </c>
      <c r="AB494" s="4" t="e">
        <f>FIND("Earliest publication date",A494,AA494)</f>
        <v>#VALUE!</v>
      </c>
      <c r="AC494" s="4" t="e">
        <f>CLEAN(TRIM(MID(A494,AA494,AB494-AA494)))</f>
        <v>#VALUE!</v>
      </c>
      <c r="AD494" s="4" t="e">
        <f t="shared" si="107"/>
        <v>#VALUE!</v>
      </c>
      <c r="AE494" s="4" t="e">
        <f>FIND("Earliest publication date",A494,AA494)+LEN("Earliest publication date")</f>
        <v>#VALUE!</v>
      </c>
      <c r="AF494" s="4" t="e">
        <f>FIND("Assignee for publication",A494)</f>
        <v>#VALUE!</v>
      </c>
      <c r="AG494" s="4" t="e">
        <f>CLEAN(SUBSTITUTE(MID(A494,AE494,AF494-AE494)," ",""))</f>
        <v>#VALUE!</v>
      </c>
      <c r="AH494" s="4" t="e">
        <f>FIND("Entity status",A494)+LEN("Entity status")</f>
        <v>#VALUE!</v>
      </c>
      <c r="AI494" s="4" t="e">
        <f>FIND("Earliest publication #",A494,AH494)</f>
        <v>#VALUE!</v>
      </c>
      <c r="AJ494" s="4" t="e">
        <f>CLEAN(TRIM(MID(A494,AH494,AI494-AH494)))</f>
        <v>#VALUE!</v>
      </c>
      <c r="AK494" s="4" t="e">
        <f>FIND("Applicants",A494)+LEN("Applicants")</f>
        <v>#VALUE!</v>
      </c>
      <c r="AL494" s="4" t="e">
        <f>FIND("United States Patent and Trademark Office 
United States Patent and Trademark Office 
 Browse By Topic",A494,AK494)</f>
        <v>#VALUE!</v>
      </c>
      <c r="AM494" s="4" t="e">
        <f>TRIM(CLEAN(MID(A494,AK494,AL494-AK494)))</f>
        <v>#VALUE!</v>
      </c>
      <c r="AN494" s="4" t="e">
        <f>FIND("Assignee for publication",A494)+LEN("Assignee for publication")</f>
        <v>#VALUE!</v>
      </c>
      <c r="AO494" s="4" t="e">
        <f>FIND("Confirmation #",A494,AN494)</f>
        <v>#VALUE!</v>
      </c>
      <c r="AP494" s="4" t="e">
        <f>MID(A494,AN494,AO494-AN494)</f>
        <v>#VALUE!</v>
      </c>
      <c r="AQ494" s="4" t="e">
        <f>FIND("Inventors",A494)+LEN("Inventors")</f>
        <v>#VALUE!</v>
      </c>
      <c r="AR494" s="4" t="e">
        <f>FIND("Applicants",A494,AQ494)</f>
        <v>#VALUE!</v>
      </c>
      <c r="AS494" s="4" t="e">
        <f>FIND("Show all inventors",A494)</f>
        <v>#VALUE!</v>
      </c>
      <c r="AT494" s="4" t="str">
        <f>IFERROR(MID(A494,AS494,24),"")</f>
        <v/>
      </c>
      <c r="AU494" s="7" t="e">
        <f>CLEAN(TRIM(MID(A494,AQ494,AR494-AQ494)))</f>
        <v>#VALUE!</v>
      </c>
      <c r="BJ494" s="4">
        <f t="shared" si="110"/>
        <v>0</v>
      </c>
      <c r="BK494" s="4" t="str">
        <f t="shared" si="111"/>
        <v/>
      </c>
      <c r="BL494" s="4" t="e">
        <f t="shared" si="112"/>
        <v>#VALUE!</v>
      </c>
      <c r="BM494" s="4" t="e">
        <f t="shared" si="113"/>
        <v>#VALUE!</v>
      </c>
      <c r="BN494" s="7" t="e">
        <f t="shared" si="114"/>
        <v>#VALUE!</v>
      </c>
      <c r="BO494" s="4" t="e">
        <f t="shared" si="115"/>
        <v>#VALUE!</v>
      </c>
      <c r="BP494" s="4" t="e">
        <f t="shared" si="116"/>
        <v>#VALUE!</v>
      </c>
      <c r="BQ494" s="7" t="e">
        <f t="shared" si="117"/>
        <v>#VALUE!</v>
      </c>
    </row>
    <row r="495" spans="1:69" ht="15" customHeight="1" x14ac:dyDescent="0.3">
      <c r="A495" s="5"/>
      <c r="B495" s="5"/>
      <c r="C495" s="5"/>
      <c r="D495" s="5"/>
      <c r="F495" s="6" t="s">
        <v>17</v>
      </c>
      <c r="G495" s="4" t="e">
        <f t="shared" si="118"/>
        <v>#VALUE!</v>
      </c>
      <c r="H495" s="4" t="e">
        <f t="shared" si="119"/>
        <v>#VALUE!</v>
      </c>
      <c r="I495" s="4" t="str">
        <f t="shared" si="108"/>
        <v/>
      </c>
      <c r="J495" s="4" t="e">
        <f>CLEAN(SUBSTITUTE(MID(A495,G495,H495-G495)," ",""))</f>
        <v>#VALUE!</v>
      </c>
      <c r="K495" s="4" t="e">
        <f>FIND("Filing or 371 (c) date",A495)+LEN("Filing or 371 (c) date")</f>
        <v>#VALUE!</v>
      </c>
      <c r="L495" s="4" t="e">
        <f>FIND("Status",A495,K495)</f>
        <v>#VALUE!</v>
      </c>
      <c r="M495" s="4" t="e">
        <f>TRIM(CLEAN(MID(A495,K495,L495-K495)))</f>
        <v>#VALUE!</v>
      </c>
      <c r="N495" s="4" t="e">
        <f>FIND("Patent #",A495)+LEN("Patent #")</f>
        <v>#VALUE!</v>
      </c>
      <c r="O495" s="4" t="e">
        <f>FIND("Filing or 371 (c) date",A495)</f>
        <v>#VALUE!</v>
      </c>
      <c r="P495" s="4" t="e">
        <f>MID(A495,N495,O495-N495)</f>
        <v>#VALUE!</v>
      </c>
      <c r="Q495" s="4" t="e">
        <f t="shared" si="109"/>
        <v>#VALUE!</v>
      </c>
      <c r="R495" s="4" t="e">
        <f>CLEAN(SUBSTITUTE(MID(P495,1,FIND("open",P495)-1)," ",""))</f>
        <v>#VALUE!</v>
      </c>
      <c r="S495" s="4" t="e">
        <f>FIND("open_in_new",P495)+LEN("open_in_new")</f>
        <v>#VALUE!</v>
      </c>
      <c r="T495" s="4" t="e">
        <f>FIND("-",P495,S495)</f>
        <v>#VALUE!</v>
      </c>
      <c r="U495" s="4" t="e">
        <f>CLEAN(SUBSTITUTE(MID(P495,S495,T495-S495)," ",""))</f>
        <v>#VALUE!</v>
      </c>
      <c r="V495" s="4" t="e">
        <f>RIGHT(CLEAN(SUBSTITUTE(P495," ","")),10)</f>
        <v>#VALUE!</v>
      </c>
      <c r="W495" s="4" t="e">
        <f>FIND("Status",A495,K495)+LEN("Status")</f>
        <v>#VALUE!</v>
      </c>
      <c r="X495" s="4" t="e">
        <f>FIND("Application Data 
Documents &amp; Transactions",A495)</f>
        <v>#VALUE!</v>
      </c>
      <c r="Y495" s="4" t="e">
        <f>MID(A495,W495,(X495-11)-W495)</f>
        <v>#VALUE!</v>
      </c>
      <c r="Z495" s="4" t="e">
        <f t="shared" si="106"/>
        <v>#VALUE!</v>
      </c>
      <c r="AA495" s="4" t="e">
        <f>FIND("Earliest publication #",A495)+LEN("Earliest publication #
")</f>
        <v>#VALUE!</v>
      </c>
      <c r="AB495" s="4" t="e">
        <f>FIND("Earliest publication date",A495,AA495)</f>
        <v>#VALUE!</v>
      </c>
      <c r="AC495" s="4" t="e">
        <f>CLEAN(TRIM(MID(A495,AA495,AB495-AA495)))</f>
        <v>#VALUE!</v>
      </c>
      <c r="AD495" s="4" t="e">
        <f t="shared" si="107"/>
        <v>#VALUE!</v>
      </c>
      <c r="AE495" s="4" t="e">
        <f>FIND("Earliest publication date",A495,AA495)+LEN("Earliest publication date")</f>
        <v>#VALUE!</v>
      </c>
      <c r="AF495" s="4" t="e">
        <f>FIND("Assignee for publication",A495)</f>
        <v>#VALUE!</v>
      </c>
      <c r="AG495" s="4" t="e">
        <f>CLEAN(SUBSTITUTE(MID(A495,AE495,AF495-AE495)," ",""))</f>
        <v>#VALUE!</v>
      </c>
      <c r="AH495" s="4" t="e">
        <f>FIND("Entity status",A495)+LEN("Entity status")</f>
        <v>#VALUE!</v>
      </c>
      <c r="AI495" s="4" t="e">
        <f>FIND("Earliest publication #",A495,AH495)</f>
        <v>#VALUE!</v>
      </c>
      <c r="AJ495" s="4" t="e">
        <f>CLEAN(TRIM(MID(A495,AH495,AI495-AH495)))</f>
        <v>#VALUE!</v>
      </c>
      <c r="AK495" s="4" t="e">
        <f>FIND("Applicants",A495)+LEN("Applicants")</f>
        <v>#VALUE!</v>
      </c>
      <c r="AL495" s="4" t="e">
        <f>FIND("United States Patent and Trademark Office 
United States Patent and Trademark Office 
 Browse By Topic",A495,AK495)</f>
        <v>#VALUE!</v>
      </c>
      <c r="AM495" s="4" t="e">
        <f>TRIM(CLEAN(MID(A495,AK495,AL495-AK495)))</f>
        <v>#VALUE!</v>
      </c>
      <c r="AN495" s="4" t="e">
        <f>FIND("Assignee for publication",A495)+LEN("Assignee for publication")</f>
        <v>#VALUE!</v>
      </c>
      <c r="AO495" s="4" t="e">
        <f>FIND("Confirmation #",A495,AN495)</f>
        <v>#VALUE!</v>
      </c>
      <c r="AP495" s="4" t="e">
        <f>MID(A495,AN495,AO495-AN495)</f>
        <v>#VALUE!</v>
      </c>
      <c r="AQ495" s="4" t="e">
        <f>FIND("Inventors",A495)+LEN("Inventors")</f>
        <v>#VALUE!</v>
      </c>
      <c r="AR495" s="4" t="e">
        <f>FIND("Applicants",A495,AQ495)</f>
        <v>#VALUE!</v>
      </c>
      <c r="AS495" s="4" t="e">
        <f>FIND("Show all inventors",A495)</f>
        <v>#VALUE!</v>
      </c>
      <c r="AT495" s="4" t="str">
        <f>IFERROR(MID(A495,AS495,24),"")</f>
        <v/>
      </c>
      <c r="AU495" s="7" t="e">
        <f>CLEAN(TRIM(MID(A495,AQ495,AR495-AQ495)))</f>
        <v>#VALUE!</v>
      </c>
      <c r="BJ495" s="4">
        <f t="shared" si="110"/>
        <v>0</v>
      </c>
      <c r="BK495" s="4" t="str">
        <f t="shared" si="111"/>
        <v/>
      </c>
      <c r="BL495" s="4" t="e">
        <f t="shared" si="112"/>
        <v>#VALUE!</v>
      </c>
      <c r="BM495" s="4" t="e">
        <f t="shared" si="113"/>
        <v>#VALUE!</v>
      </c>
      <c r="BN495" s="7" t="e">
        <f t="shared" si="114"/>
        <v>#VALUE!</v>
      </c>
      <c r="BO495" s="4" t="e">
        <f t="shared" si="115"/>
        <v>#VALUE!</v>
      </c>
      <c r="BP495" s="4" t="e">
        <f t="shared" si="116"/>
        <v>#VALUE!</v>
      </c>
      <c r="BQ495" s="7" t="e">
        <f t="shared" si="117"/>
        <v>#VALUE!</v>
      </c>
    </row>
    <row r="496" spans="1:69" ht="15" customHeight="1" x14ac:dyDescent="0.3">
      <c r="A496" s="5"/>
      <c r="B496" s="5"/>
      <c r="C496" s="5"/>
      <c r="D496" s="5"/>
      <c r="F496" s="6" t="s">
        <v>17</v>
      </c>
      <c r="G496" s="4" t="e">
        <f t="shared" si="118"/>
        <v>#VALUE!</v>
      </c>
      <c r="H496" s="4" t="e">
        <f t="shared" si="119"/>
        <v>#VALUE!</v>
      </c>
      <c r="I496" s="4" t="str">
        <f t="shared" si="108"/>
        <v/>
      </c>
      <c r="J496" s="4" t="e">
        <f>CLEAN(SUBSTITUTE(MID(A496,G496,H496-G496)," ",""))</f>
        <v>#VALUE!</v>
      </c>
      <c r="K496" s="4" t="e">
        <f>FIND("Filing or 371 (c) date",A496)+LEN("Filing or 371 (c) date")</f>
        <v>#VALUE!</v>
      </c>
      <c r="L496" s="4" t="e">
        <f>FIND("Status",A496,K496)</f>
        <v>#VALUE!</v>
      </c>
      <c r="M496" s="4" t="e">
        <f>TRIM(CLEAN(MID(A496,K496,L496-K496)))</f>
        <v>#VALUE!</v>
      </c>
      <c r="N496" s="4" t="e">
        <f>FIND("Patent #",A496)+LEN("Patent #")</f>
        <v>#VALUE!</v>
      </c>
      <c r="O496" s="4" t="e">
        <f>FIND("Filing or 371 (c) date",A496)</f>
        <v>#VALUE!</v>
      </c>
      <c r="P496" s="4" t="e">
        <f>MID(A496,N496,O496-N496)</f>
        <v>#VALUE!</v>
      </c>
      <c r="Q496" s="4" t="e">
        <f t="shared" si="109"/>
        <v>#VALUE!</v>
      </c>
      <c r="R496" s="4" t="e">
        <f>CLEAN(SUBSTITUTE(MID(P496,1,FIND("open",P496)-1)," ",""))</f>
        <v>#VALUE!</v>
      </c>
      <c r="S496" s="4" t="e">
        <f>FIND("open_in_new",P496)+LEN("open_in_new")</f>
        <v>#VALUE!</v>
      </c>
      <c r="T496" s="4" t="e">
        <f>FIND("-",P496,S496)</f>
        <v>#VALUE!</v>
      </c>
      <c r="U496" s="4" t="e">
        <f>CLEAN(SUBSTITUTE(MID(P496,S496,T496-S496)," ",""))</f>
        <v>#VALUE!</v>
      </c>
      <c r="V496" s="4" t="e">
        <f>RIGHT(CLEAN(SUBSTITUTE(P496," ","")),10)</f>
        <v>#VALUE!</v>
      </c>
      <c r="W496" s="4" t="e">
        <f>FIND("Status",A496,K496)+LEN("Status")</f>
        <v>#VALUE!</v>
      </c>
      <c r="X496" s="4" t="e">
        <f>FIND("Application Data 
Documents &amp; Transactions",A496)</f>
        <v>#VALUE!</v>
      </c>
      <c r="Y496" s="4" t="e">
        <f>MID(A496,W496,(X496-11)-W496)</f>
        <v>#VALUE!</v>
      </c>
      <c r="Z496" s="4" t="e">
        <f t="shared" si="106"/>
        <v>#VALUE!</v>
      </c>
      <c r="AA496" s="4" t="e">
        <f>FIND("Earliest publication #",A496)+LEN("Earliest publication #
")</f>
        <v>#VALUE!</v>
      </c>
      <c r="AB496" s="4" t="e">
        <f>FIND("Earliest publication date",A496,AA496)</f>
        <v>#VALUE!</v>
      </c>
      <c r="AC496" s="4" t="e">
        <f>CLEAN(TRIM(MID(A496,AA496,AB496-AA496)))</f>
        <v>#VALUE!</v>
      </c>
      <c r="AD496" s="4" t="e">
        <f t="shared" si="107"/>
        <v>#VALUE!</v>
      </c>
      <c r="AE496" s="4" t="e">
        <f>FIND("Earliest publication date",A496,AA496)+LEN("Earliest publication date")</f>
        <v>#VALUE!</v>
      </c>
      <c r="AF496" s="4" t="e">
        <f>FIND("Assignee for publication",A496)</f>
        <v>#VALUE!</v>
      </c>
      <c r="AG496" s="4" t="e">
        <f>CLEAN(SUBSTITUTE(MID(A496,AE496,AF496-AE496)," ",""))</f>
        <v>#VALUE!</v>
      </c>
      <c r="AH496" s="4" t="e">
        <f>FIND("Entity status",A496)+LEN("Entity status")</f>
        <v>#VALUE!</v>
      </c>
      <c r="AI496" s="4" t="e">
        <f>FIND("Earliest publication #",A496,AH496)</f>
        <v>#VALUE!</v>
      </c>
      <c r="AJ496" s="4" t="e">
        <f>CLEAN(TRIM(MID(A496,AH496,AI496-AH496)))</f>
        <v>#VALUE!</v>
      </c>
      <c r="AK496" s="4" t="e">
        <f>FIND("Applicants",A496)+LEN("Applicants")</f>
        <v>#VALUE!</v>
      </c>
      <c r="AL496" s="4" t="e">
        <f>FIND("United States Patent and Trademark Office 
United States Patent and Trademark Office 
 Browse By Topic",A496,AK496)</f>
        <v>#VALUE!</v>
      </c>
      <c r="AM496" s="4" t="e">
        <f>TRIM(CLEAN(MID(A496,AK496,AL496-AK496)))</f>
        <v>#VALUE!</v>
      </c>
      <c r="AN496" s="4" t="e">
        <f>FIND("Assignee for publication",A496)+LEN("Assignee for publication")</f>
        <v>#VALUE!</v>
      </c>
      <c r="AO496" s="4" t="e">
        <f>FIND("Confirmation #",A496,AN496)</f>
        <v>#VALUE!</v>
      </c>
      <c r="AP496" s="4" t="e">
        <f>MID(A496,AN496,AO496-AN496)</f>
        <v>#VALUE!</v>
      </c>
      <c r="AQ496" s="4" t="e">
        <f>FIND("Inventors",A496)+LEN("Inventors")</f>
        <v>#VALUE!</v>
      </c>
      <c r="AR496" s="4" t="e">
        <f>FIND("Applicants",A496,AQ496)</f>
        <v>#VALUE!</v>
      </c>
      <c r="AS496" s="4" t="e">
        <f>FIND("Show all inventors",A496)</f>
        <v>#VALUE!</v>
      </c>
      <c r="AT496" s="4" t="str">
        <f>IFERROR(MID(A496,AS496,24),"")</f>
        <v/>
      </c>
      <c r="AU496" s="7" t="e">
        <f>CLEAN(TRIM(MID(A496,AQ496,AR496-AQ496)))</f>
        <v>#VALUE!</v>
      </c>
      <c r="BJ496" s="4">
        <f t="shared" si="110"/>
        <v>0</v>
      </c>
      <c r="BK496" s="4" t="str">
        <f t="shared" si="111"/>
        <v/>
      </c>
      <c r="BL496" s="4" t="e">
        <f t="shared" si="112"/>
        <v>#VALUE!</v>
      </c>
      <c r="BM496" s="4" t="e">
        <f t="shared" si="113"/>
        <v>#VALUE!</v>
      </c>
      <c r="BN496" s="7" t="e">
        <f t="shared" si="114"/>
        <v>#VALUE!</v>
      </c>
      <c r="BO496" s="4" t="e">
        <f t="shared" si="115"/>
        <v>#VALUE!</v>
      </c>
      <c r="BP496" s="4" t="e">
        <f t="shared" si="116"/>
        <v>#VALUE!</v>
      </c>
      <c r="BQ496" s="7" t="e">
        <f t="shared" si="117"/>
        <v>#VALUE!</v>
      </c>
    </row>
    <row r="497" spans="1:69" ht="15" customHeight="1" x14ac:dyDescent="0.3">
      <c r="A497" s="5"/>
      <c r="B497" s="5"/>
      <c r="C497" s="5"/>
      <c r="D497" s="5"/>
      <c r="F497" s="6" t="s">
        <v>17</v>
      </c>
      <c r="G497" s="4" t="e">
        <f t="shared" si="118"/>
        <v>#VALUE!</v>
      </c>
      <c r="H497" s="4" t="e">
        <f t="shared" si="119"/>
        <v>#VALUE!</v>
      </c>
      <c r="I497" s="4" t="str">
        <f t="shared" si="108"/>
        <v/>
      </c>
      <c r="J497" s="4" t="e">
        <f>CLEAN(SUBSTITUTE(MID(A497,G497,H497-G497)," ",""))</f>
        <v>#VALUE!</v>
      </c>
      <c r="K497" s="4" t="e">
        <f>FIND("Filing or 371 (c) date",A497)+LEN("Filing or 371 (c) date")</f>
        <v>#VALUE!</v>
      </c>
      <c r="L497" s="4" t="e">
        <f>FIND("Status",A497,K497)</f>
        <v>#VALUE!</v>
      </c>
      <c r="M497" s="4" t="e">
        <f>TRIM(CLEAN(MID(A497,K497,L497-K497)))</f>
        <v>#VALUE!</v>
      </c>
      <c r="N497" s="4" t="e">
        <f>FIND("Patent #",A497)+LEN("Patent #")</f>
        <v>#VALUE!</v>
      </c>
      <c r="O497" s="4" t="e">
        <f>FIND("Filing or 371 (c) date",A497)</f>
        <v>#VALUE!</v>
      </c>
      <c r="P497" s="4" t="e">
        <f>MID(A497,N497,O497-N497)</f>
        <v>#VALUE!</v>
      </c>
      <c r="Q497" s="4" t="e">
        <f t="shared" si="109"/>
        <v>#VALUE!</v>
      </c>
      <c r="R497" s="4" t="e">
        <f>CLEAN(SUBSTITUTE(MID(P497,1,FIND("open",P497)-1)," ",""))</f>
        <v>#VALUE!</v>
      </c>
      <c r="S497" s="4" t="e">
        <f>FIND("open_in_new",P497)+LEN("open_in_new")</f>
        <v>#VALUE!</v>
      </c>
      <c r="T497" s="4" t="e">
        <f>FIND("-",P497,S497)</f>
        <v>#VALUE!</v>
      </c>
      <c r="U497" s="4" t="e">
        <f>CLEAN(SUBSTITUTE(MID(P497,S497,T497-S497)," ",""))</f>
        <v>#VALUE!</v>
      </c>
      <c r="V497" s="4" t="e">
        <f>RIGHT(CLEAN(SUBSTITUTE(P497," ","")),10)</f>
        <v>#VALUE!</v>
      </c>
      <c r="W497" s="4" t="e">
        <f>FIND("Status",A497,K497)+LEN("Status")</f>
        <v>#VALUE!</v>
      </c>
      <c r="X497" s="4" t="e">
        <f>FIND("Application Data 
Documents &amp; Transactions",A497)</f>
        <v>#VALUE!</v>
      </c>
      <c r="Y497" s="4" t="e">
        <f>MID(A497,W497,(X497-11)-W497)</f>
        <v>#VALUE!</v>
      </c>
      <c r="Z497" s="4" t="e">
        <f t="shared" si="106"/>
        <v>#VALUE!</v>
      </c>
      <c r="AA497" s="4" t="e">
        <f>FIND("Earliest publication #",A497)+LEN("Earliest publication #
")</f>
        <v>#VALUE!</v>
      </c>
      <c r="AB497" s="4" t="e">
        <f>FIND("Earliest publication date",A497,AA497)</f>
        <v>#VALUE!</v>
      </c>
      <c r="AC497" s="4" t="e">
        <f>CLEAN(TRIM(MID(A497,AA497,AB497-AA497)))</f>
        <v>#VALUE!</v>
      </c>
      <c r="AD497" s="4" t="e">
        <f t="shared" si="107"/>
        <v>#VALUE!</v>
      </c>
      <c r="AE497" s="4" t="e">
        <f>FIND("Earliest publication date",A497,AA497)+LEN("Earliest publication date")</f>
        <v>#VALUE!</v>
      </c>
      <c r="AF497" s="4" t="e">
        <f>FIND("Assignee for publication",A497)</f>
        <v>#VALUE!</v>
      </c>
      <c r="AG497" s="4" t="e">
        <f>CLEAN(SUBSTITUTE(MID(A497,AE497,AF497-AE497)," ",""))</f>
        <v>#VALUE!</v>
      </c>
      <c r="AH497" s="4" t="e">
        <f>FIND("Entity status",A497)+LEN("Entity status")</f>
        <v>#VALUE!</v>
      </c>
      <c r="AI497" s="4" t="e">
        <f>FIND("Earliest publication #",A497,AH497)</f>
        <v>#VALUE!</v>
      </c>
      <c r="AJ497" s="4" t="e">
        <f>CLEAN(TRIM(MID(A497,AH497,AI497-AH497)))</f>
        <v>#VALUE!</v>
      </c>
      <c r="AK497" s="4" t="e">
        <f>FIND("Applicants",A497)+LEN("Applicants")</f>
        <v>#VALUE!</v>
      </c>
      <c r="AL497" s="4" t="e">
        <f>FIND("United States Patent and Trademark Office 
United States Patent and Trademark Office 
 Browse By Topic",A497,AK497)</f>
        <v>#VALUE!</v>
      </c>
      <c r="AM497" s="4" t="e">
        <f>TRIM(CLEAN(MID(A497,AK497,AL497-AK497)))</f>
        <v>#VALUE!</v>
      </c>
      <c r="AN497" s="4" t="e">
        <f>FIND("Assignee for publication",A497)+LEN("Assignee for publication")</f>
        <v>#VALUE!</v>
      </c>
      <c r="AO497" s="4" t="e">
        <f>FIND("Confirmation #",A497,AN497)</f>
        <v>#VALUE!</v>
      </c>
      <c r="AP497" s="4" t="e">
        <f>MID(A497,AN497,AO497-AN497)</f>
        <v>#VALUE!</v>
      </c>
      <c r="AQ497" s="4" t="e">
        <f>FIND("Inventors",A497)+LEN("Inventors")</f>
        <v>#VALUE!</v>
      </c>
      <c r="AR497" s="4" t="e">
        <f>FIND("Applicants",A497,AQ497)</f>
        <v>#VALUE!</v>
      </c>
      <c r="AS497" s="4" t="e">
        <f>FIND("Show all inventors",A497)</f>
        <v>#VALUE!</v>
      </c>
      <c r="AT497" s="4" t="str">
        <f>IFERROR(MID(A497,AS497,24),"")</f>
        <v/>
      </c>
      <c r="AU497" s="7" t="e">
        <f>CLEAN(TRIM(MID(A497,AQ497,AR497-AQ497)))</f>
        <v>#VALUE!</v>
      </c>
      <c r="BJ497" s="4">
        <f t="shared" si="110"/>
        <v>0</v>
      </c>
      <c r="BK497" s="4" t="str">
        <f t="shared" si="111"/>
        <v/>
      </c>
      <c r="BL497" s="4" t="e">
        <f t="shared" si="112"/>
        <v>#VALUE!</v>
      </c>
      <c r="BM497" s="4" t="e">
        <f t="shared" si="113"/>
        <v>#VALUE!</v>
      </c>
      <c r="BN497" s="7" t="e">
        <f t="shared" si="114"/>
        <v>#VALUE!</v>
      </c>
      <c r="BO497" s="4" t="e">
        <f t="shared" si="115"/>
        <v>#VALUE!</v>
      </c>
      <c r="BP497" s="4" t="e">
        <f t="shared" si="116"/>
        <v>#VALUE!</v>
      </c>
      <c r="BQ497" s="7" t="e">
        <f t="shared" si="117"/>
        <v>#VALUE!</v>
      </c>
    </row>
    <row r="498" spans="1:69" ht="15" customHeight="1" x14ac:dyDescent="0.3">
      <c r="A498" s="5"/>
      <c r="B498" s="5"/>
      <c r="C498" s="5"/>
      <c r="D498" s="5"/>
      <c r="F498" s="6" t="s">
        <v>17</v>
      </c>
      <c r="G498" s="4" t="e">
        <f t="shared" si="118"/>
        <v>#VALUE!</v>
      </c>
      <c r="H498" s="4" t="e">
        <f t="shared" si="119"/>
        <v>#VALUE!</v>
      </c>
      <c r="I498" s="4" t="str">
        <f t="shared" si="108"/>
        <v/>
      </c>
      <c r="J498" s="4" t="e">
        <f>CLEAN(SUBSTITUTE(MID(A498,G498,H498-G498)," ",""))</f>
        <v>#VALUE!</v>
      </c>
      <c r="K498" s="4" t="e">
        <f>FIND("Filing or 371 (c) date",A498)+LEN("Filing or 371 (c) date")</f>
        <v>#VALUE!</v>
      </c>
      <c r="L498" s="4" t="e">
        <f>FIND("Status",A498,K498)</f>
        <v>#VALUE!</v>
      </c>
      <c r="M498" s="4" t="e">
        <f>TRIM(CLEAN(MID(A498,K498,L498-K498)))</f>
        <v>#VALUE!</v>
      </c>
      <c r="N498" s="4" t="e">
        <f>FIND("Patent #",A498)+LEN("Patent #")</f>
        <v>#VALUE!</v>
      </c>
      <c r="O498" s="4" t="e">
        <f>FIND("Filing or 371 (c) date",A498)</f>
        <v>#VALUE!</v>
      </c>
      <c r="P498" s="4" t="e">
        <f>MID(A498,N498,O498-N498)</f>
        <v>#VALUE!</v>
      </c>
      <c r="Q498" s="4" t="e">
        <f t="shared" si="109"/>
        <v>#VALUE!</v>
      </c>
      <c r="R498" s="4" t="e">
        <f>CLEAN(SUBSTITUTE(MID(P498,1,FIND("open",P498)-1)," ",""))</f>
        <v>#VALUE!</v>
      </c>
      <c r="S498" s="4" t="e">
        <f>FIND("open_in_new",P498)+LEN("open_in_new")</f>
        <v>#VALUE!</v>
      </c>
      <c r="T498" s="4" t="e">
        <f>FIND("-",P498,S498)</f>
        <v>#VALUE!</v>
      </c>
      <c r="U498" s="4" t="e">
        <f>CLEAN(SUBSTITUTE(MID(P498,S498,T498-S498)," ",""))</f>
        <v>#VALUE!</v>
      </c>
      <c r="V498" s="4" t="e">
        <f>RIGHT(CLEAN(SUBSTITUTE(P498," ","")),10)</f>
        <v>#VALUE!</v>
      </c>
      <c r="W498" s="4" t="e">
        <f>FIND("Status",A498,K498)+LEN("Status")</f>
        <v>#VALUE!</v>
      </c>
      <c r="X498" s="4" t="e">
        <f>FIND("Application Data 
Documents &amp; Transactions",A498)</f>
        <v>#VALUE!</v>
      </c>
      <c r="Y498" s="4" t="e">
        <f>MID(A498,W498,(X498-11)-W498)</f>
        <v>#VALUE!</v>
      </c>
      <c r="Z498" s="4" t="e">
        <f t="shared" si="106"/>
        <v>#VALUE!</v>
      </c>
      <c r="AA498" s="4" t="e">
        <f>FIND("Earliest publication #",A498)+LEN("Earliest publication #
")</f>
        <v>#VALUE!</v>
      </c>
      <c r="AB498" s="4" t="e">
        <f>FIND("Earliest publication date",A498,AA498)</f>
        <v>#VALUE!</v>
      </c>
      <c r="AC498" s="4" t="e">
        <f>CLEAN(TRIM(MID(A498,AA498,AB498-AA498)))</f>
        <v>#VALUE!</v>
      </c>
      <c r="AD498" s="4" t="e">
        <f t="shared" si="107"/>
        <v>#VALUE!</v>
      </c>
      <c r="AE498" s="4" t="e">
        <f>FIND("Earliest publication date",A498,AA498)+LEN("Earliest publication date")</f>
        <v>#VALUE!</v>
      </c>
      <c r="AF498" s="4" t="e">
        <f>FIND("Assignee for publication",A498)</f>
        <v>#VALUE!</v>
      </c>
      <c r="AG498" s="4" t="e">
        <f>CLEAN(SUBSTITUTE(MID(A498,AE498,AF498-AE498)," ",""))</f>
        <v>#VALUE!</v>
      </c>
      <c r="AH498" s="4" t="e">
        <f>FIND("Entity status",A498)+LEN("Entity status")</f>
        <v>#VALUE!</v>
      </c>
      <c r="AI498" s="4" t="e">
        <f>FIND("Earliest publication #",A498,AH498)</f>
        <v>#VALUE!</v>
      </c>
      <c r="AJ498" s="4" t="e">
        <f>CLEAN(TRIM(MID(A498,AH498,AI498-AH498)))</f>
        <v>#VALUE!</v>
      </c>
      <c r="AK498" s="4" t="e">
        <f>FIND("Applicants",A498)+LEN("Applicants")</f>
        <v>#VALUE!</v>
      </c>
      <c r="AL498" s="4" t="e">
        <f>FIND("United States Patent and Trademark Office 
United States Patent and Trademark Office 
 Browse By Topic",A498,AK498)</f>
        <v>#VALUE!</v>
      </c>
      <c r="AM498" s="4" t="e">
        <f>TRIM(CLEAN(MID(A498,AK498,AL498-AK498)))</f>
        <v>#VALUE!</v>
      </c>
      <c r="AN498" s="4" t="e">
        <f>FIND("Assignee for publication",A498)+LEN("Assignee for publication")</f>
        <v>#VALUE!</v>
      </c>
      <c r="AO498" s="4" t="e">
        <f>FIND("Confirmation #",A498,AN498)</f>
        <v>#VALUE!</v>
      </c>
      <c r="AP498" s="4" t="e">
        <f>MID(A498,AN498,AO498-AN498)</f>
        <v>#VALUE!</v>
      </c>
      <c r="AQ498" s="4" t="e">
        <f>FIND("Inventors",A498)+LEN("Inventors")</f>
        <v>#VALUE!</v>
      </c>
      <c r="AR498" s="4" t="e">
        <f>FIND("Applicants",A498,AQ498)</f>
        <v>#VALUE!</v>
      </c>
      <c r="AS498" s="4" t="e">
        <f>FIND("Show all inventors",A498)</f>
        <v>#VALUE!</v>
      </c>
      <c r="AT498" s="4" t="str">
        <f>IFERROR(MID(A498,AS498,24),"")</f>
        <v/>
      </c>
      <c r="AU498" s="7" t="e">
        <f>CLEAN(TRIM(MID(A498,AQ498,AR498-AQ498)))</f>
        <v>#VALUE!</v>
      </c>
      <c r="BJ498" s="4">
        <f t="shared" si="110"/>
        <v>0</v>
      </c>
      <c r="BK498" s="4" t="str">
        <f t="shared" si="111"/>
        <v/>
      </c>
      <c r="BL498" s="4" t="e">
        <f t="shared" si="112"/>
        <v>#VALUE!</v>
      </c>
      <c r="BM498" s="4" t="e">
        <f t="shared" si="113"/>
        <v>#VALUE!</v>
      </c>
      <c r="BN498" s="7" t="e">
        <f t="shared" si="114"/>
        <v>#VALUE!</v>
      </c>
      <c r="BO498" s="4" t="e">
        <f t="shared" si="115"/>
        <v>#VALUE!</v>
      </c>
      <c r="BP498" s="4" t="e">
        <f t="shared" si="116"/>
        <v>#VALUE!</v>
      </c>
      <c r="BQ498" s="7" t="e">
        <f t="shared" si="117"/>
        <v>#VALUE!</v>
      </c>
    </row>
    <row r="499" spans="1:69" ht="15" customHeight="1" x14ac:dyDescent="0.3">
      <c r="A499" s="5"/>
      <c r="B499" s="5"/>
      <c r="C499" s="5"/>
      <c r="D499" s="5"/>
      <c r="F499" s="6" t="s">
        <v>17</v>
      </c>
      <c r="G499" s="4" t="e">
        <f t="shared" si="118"/>
        <v>#VALUE!</v>
      </c>
      <c r="H499" s="4" t="e">
        <f t="shared" si="119"/>
        <v>#VALUE!</v>
      </c>
      <c r="I499" s="4" t="str">
        <f t="shared" si="108"/>
        <v/>
      </c>
      <c r="J499" s="4" t="e">
        <f>CLEAN(SUBSTITUTE(MID(A499,G499,H499-G499)," ",""))</f>
        <v>#VALUE!</v>
      </c>
      <c r="K499" s="4" t="e">
        <f>FIND("Filing or 371 (c) date",A499)+LEN("Filing or 371 (c) date")</f>
        <v>#VALUE!</v>
      </c>
      <c r="L499" s="4" t="e">
        <f>FIND("Status",A499,K499)</f>
        <v>#VALUE!</v>
      </c>
      <c r="M499" s="4" t="e">
        <f>TRIM(CLEAN(MID(A499,K499,L499-K499)))</f>
        <v>#VALUE!</v>
      </c>
      <c r="N499" s="4" t="e">
        <f>FIND("Patent #",A499)+LEN("Patent #")</f>
        <v>#VALUE!</v>
      </c>
      <c r="O499" s="4" t="e">
        <f>FIND("Filing or 371 (c) date",A499)</f>
        <v>#VALUE!</v>
      </c>
      <c r="P499" s="4" t="e">
        <f>MID(A499,N499,O499-N499)</f>
        <v>#VALUE!</v>
      </c>
      <c r="Q499" s="4" t="e">
        <f t="shared" si="109"/>
        <v>#VALUE!</v>
      </c>
      <c r="R499" s="4" t="e">
        <f>CLEAN(SUBSTITUTE(MID(P499,1,FIND("open",P499)-1)," ",""))</f>
        <v>#VALUE!</v>
      </c>
      <c r="S499" s="4" t="e">
        <f>FIND("open_in_new",P499)+LEN("open_in_new")</f>
        <v>#VALUE!</v>
      </c>
      <c r="T499" s="4" t="e">
        <f>FIND("-",P499,S499)</f>
        <v>#VALUE!</v>
      </c>
      <c r="U499" s="4" t="e">
        <f>CLEAN(SUBSTITUTE(MID(P499,S499,T499-S499)," ",""))</f>
        <v>#VALUE!</v>
      </c>
      <c r="V499" s="4" t="e">
        <f>RIGHT(CLEAN(SUBSTITUTE(P499," ","")),10)</f>
        <v>#VALUE!</v>
      </c>
      <c r="W499" s="4" t="e">
        <f>FIND("Status",A499,K499)+LEN("Status")</f>
        <v>#VALUE!</v>
      </c>
      <c r="X499" s="4" t="e">
        <f>FIND("Application Data 
Documents &amp; Transactions",A499)</f>
        <v>#VALUE!</v>
      </c>
      <c r="Y499" s="4" t="e">
        <f>MID(A499,W499,(X499-11)-W499)</f>
        <v>#VALUE!</v>
      </c>
      <c r="Z499" s="4" t="e">
        <f t="shared" si="106"/>
        <v>#VALUE!</v>
      </c>
      <c r="AA499" s="4" t="e">
        <f>FIND("Earliest publication #",A499)+LEN("Earliest publication #
")</f>
        <v>#VALUE!</v>
      </c>
      <c r="AB499" s="4" t="e">
        <f>FIND("Earliest publication date",A499,AA499)</f>
        <v>#VALUE!</v>
      </c>
      <c r="AC499" s="4" t="e">
        <f>CLEAN(TRIM(MID(A499,AA499,AB499-AA499)))</f>
        <v>#VALUE!</v>
      </c>
      <c r="AD499" s="4" t="e">
        <f t="shared" si="107"/>
        <v>#VALUE!</v>
      </c>
      <c r="AE499" s="4" t="e">
        <f>FIND("Earliest publication date",A499,AA499)+LEN("Earliest publication date")</f>
        <v>#VALUE!</v>
      </c>
      <c r="AF499" s="4" t="e">
        <f>FIND("Assignee for publication",A499)</f>
        <v>#VALUE!</v>
      </c>
      <c r="AG499" s="4" t="e">
        <f>CLEAN(SUBSTITUTE(MID(A499,AE499,AF499-AE499)," ",""))</f>
        <v>#VALUE!</v>
      </c>
      <c r="AH499" s="4" t="e">
        <f>FIND("Entity status",A499)+LEN("Entity status")</f>
        <v>#VALUE!</v>
      </c>
      <c r="AI499" s="4" t="e">
        <f>FIND("Earliest publication #",A499,AH499)</f>
        <v>#VALUE!</v>
      </c>
      <c r="AJ499" s="4" t="e">
        <f>CLEAN(TRIM(MID(A499,AH499,AI499-AH499)))</f>
        <v>#VALUE!</v>
      </c>
      <c r="AK499" s="4" t="e">
        <f>FIND("Applicants",A499)+LEN("Applicants")</f>
        <v>#VALUE!</v>
      </c>
      <c r="AL499" s="4" t="e">
        <f>FIND("United States Patent and Trademark Office 
United States Patent and Trademark Office 
 Browse By Topic",A499,AK499)</f>
        <v>#VALUE!</v>
      </c>
      <c r="AM499" s="4" t="e">
        <f>TRIM(CLEAN(MID(A499,AK499,AL499-AK499)))</f>
        <v>#VALUE!</v>
      </c>
      <c r="AN499" s="4" t="e">
        <f>FIND("Assignee for publication",A499)+LEN("Assignee for publication")</f>
        <v>#VALUE!</v>
      </c>
      <c r="AO499" s="4" t="e">
        <f>FIND("Confirmation #",A499,AN499)</f>
        <v>#VALUE!</v>
      </c>
      <c r="AP499" s="4" t="e">
        <f>MID(A499,AN499,AO499-AN499)</f>
        <v>#VALUE!</v>
      </c>
      <c r="AQ499" s="4" t="e">
        <f>FIND("Inventors",A499)+LEN("Inventors")</f>
        <v>#VALUE!</v>
      </c>
      <c r="AR499" s="4" t="e">
        <f>FIND("Applicants",A499,AQ499)</f>
        <v>#VALUE!</v>
      </c>
      <c r="AS499" s="4" t="e">
        <f>FIND("Show all inventors",A499)</f>
        <v>#VALUE!</v>
      </c>
      <c r="AT499" s="4" t="str">
        <f>IFERROR(MID(A499,AS499,24),"")</f>
        <v/>
      </c>
      <c r="AU499" s="7" t="e">
        <f>CLEAN(TRIM(MID(A499,AQ499,AR499-AQ499)))</f>
        <v>#VALUE!</v>
      </c>
      <c r="BJ499" s="4">
        <f t="shared" si="110"/>
        <v>0</v>
      </c>
      <c r="BK499" s="4" t="str">
        <f t="shared" si="111"/>
        <v/>
      </c>
      <c r="BL499" s="4" t="e">
        <f t="shared" si="112"/>
        <v>#VALUE!</v>
      </c>
      <c r="BM499" s="4" t="e">
        <f t="shared" si="113"/>
        <v>#VALUE!</v>
      </c>
      <c r="BN499" s="7" t="e">
        <f t="shared" si="114"/>
        <v>#VALUE!</v>
      </c>
      <c r="BO499" s="4" t="e">
        <f t="shared" si="115"/>
        <v>#VALUE!</v>
      </c>
      <c r="BP499" s="4" t="e">
        <f t="shared" si="116"/>
        <v>#VALUE!</v>
      </c>
      <c r="BQ499" s="7" t="e">
        <f t="shared" si="117"/>
        <v>#VALUE!</v>
      </c>
    </row>
    <row r="500" spans="1:69" ht="15" customHeight="1" x14ac:dyDescent="0.3">
      <c r="A500" s="5"/>
      <c r="B500" s="5"/>
      <c r="C500" s="5"/>
      <c r="D500" s="5"/>
      <c r="F500" s="6" t="s">
        <v>17</v>
      </c>
      <c r="G500" s="4" t="e">
        <f t="shared" si="118"/>
        <v>#VALUE!</v>
      </c>
      <c r="H500" s="4" t="e">
        <f t="shared" si="119"/>
        <v>#VALUE!</v>
      </c>
      <c r="I500" s="4" t="str">
        <f t="shared" si="108"/>
        <v/>
      </c>
      <c r="J500" s="4" t="e">
        <f>CLEAN(SUBSTITUTE(MID(A500,G500,H500-G500)," ",""))</f>
        <v>#VALUE!</v>
      </c>
      <c r="K500" s="4" t="e">
        <f>FIND("Filing or 371 (c) date",A500)+LEN("Filing or 371 (c) date")</f>
        <v>#VALUE!</v>
      </c>
      <c r="L500" s="4" t="e">
        <f>FIND("Status",A500,K500)</f>
        <v>#VALUE!</v>
      </c>
      <c r="M500" s="4" t="e">
        <f>TRIM(CLEAN(MID(A500,K500,L500-K500)))</f>
        <v>#VALUE!</v>
      </c>
      <c r="N500" s="4" t="e">
        <f>FIND("Patent #",A500)+LEN("Patent #")</f>
        <v>#VALUE!</v>
      </c>
      <c r="O500" s="4" t="e">
        <f>FIND("Filing or 371 (c) date",A500)</f>
        <v>#VALUE!</v>
      </c>
      <c r="P500" s="4" t="e">
        <f>MID(A500,N500,O500-N500)</f>
        <v>#VALUE!</v>
      </c>
      <c r="Q500" s="4" t="e">
        <f t="shared" si="109"/>
        <v>#VALUE!</v>
      </c>
      <c r="R500" s="4" t="e">
        <f>CLEAN(SUBSTITUTE(MID(P500,1,FIND("open",P500)-1)," ",""))</f>
        <v>#VALUE!</v>
      </c>
      <c r="S500" s="4" t="e">
        <f>FIND("open_in_new",P500)+LEN("open_in_new")</f>
        <v>#VALUE!</v>
      </c>
      <c r="T500" s="4" t="e">
        <f>FIND("-",P500,S500)</f>
        <v>#VALUE!</v>
      </c>
      <c r="U500" s="4" t="e">
        <f>CLEAN(SUBSTITUTE(MID(P500,S500,T500-S500)," ",""))</f>
        <v>#VALUE!</v>
      </c>
      <c r="V500" s="4" t="e">
        <f>RIGHT(CLEAN(SUBSTITUTE(P500," ","")),10)</f>
        <v>#VALUE!</v>
      </c>
      <c r="W500" s="4" t="e">
        <f>FIND("Status",A500,K500)+LEN("Status")</f>
        <v>#VALUE!</v>
      </c>
      <c r="X500" s="4" t="e">
        <f>FIND("Application Data 
Documents &amp; Transactions",A500)</f>
        <v>#VALUE!</v>
      </c>
      <c r="Y500" s="4" t="e">
        <f>MID(A500,W500,(X500-11)-W500)</f>
        <v>#VALUE!</v>
      </c>
      <c r="Z500" s="4" t="e">
        <f t="shared" si="106"/>
        <v>#VALUE!</v>
      </c>
      <c r="AA500" s="4" t="e">
        <f>FIND("Earliest publication #",A500)+LEN("Earliest publication #
")</f>
        <v>#VALUE!</v>
      </c>
      <c r="AB500" s="4" t="e">
        <f>FIND("Earliest publication date",A500,AA500)</f>
        <v>#VALUE!</v>
      </c>
      <c r="AC500" s="4" t="e">
        <f>CLEAN(TRIM(MID(A500,AA500,AB500-AA500)))</f>
        <v>#VALUE!</v>
      </c>
      <c r="AD500" s="4" t="e">
        <f t="shared" si="107"/>
        <v>#VALUE!</v>
      </c>
      <c r="AE500" s="4" t="e">
        <f>FIND("Earliest publication date",A500,AA500)+LEN("Earliest publication date")</f>
        <v>#VALUE!</v>
      </c>
      <c r="AF500" s="4" t="e">
        <f>FIND("Assignee for publication",A500)</f>
        <v>#VALUE!</v>
      </c>
      <c r="AG500" s="4" t="e">
        <f>CLEAN(SUBSTITUTE(MID(A500,AE500,AF500-AE500)," ",""))</f>
        <v>#VALUE!</v>
      </c>
      <c r="AH500" s="4" t="e">
        <f>FIND("Entity status",A500)+LEN("Entity status")</f>
        <v>#VALUE!</v>
      </c>
      <c r="AI500" s="4" t="e">
        <f>FIND("Earliest publication #",A500,AH500)</f>
        <v>#VALUE!</v>
      </c>
      <c r="AJ500" s="4" t="e">
        <f>CLEAN(TRIM(MID(A500,AH500,AI500-AH500)))</f>
        <v>#VALUE!</v>
      </c>
      <c r="AK500" s="4" t="e">
        <f>FIND("Applicants",A500)+LEN("Applicants")</f>
        <v>#VALUE!</v>
      </c>
      <c r="AL500" s="4" t="e">
        <f>FIND("United States Patent and Trademark Office 
United States Patent and Trademark Office 
 Browse By Topic",A500,AK500)</f>
        <v>#VALUE!</v>
      </c>
      <c r="AM500" s="4" t="e">
        <f>TRIM(CLEAN(MID(A500,AK500,AL500-AK500)))</f>
        <v>#VALUE!</v>
      </c>
      <c r="AN500" s="4" t="e">
        <f>FIND("Assignee for publication",A500)+LEN("Assignee for publication")</f>
        <v>#VALUE!</v>
      </c>
      <c r="AO500" s="4" t="e">
        <f>FIND("Confirmation #",A500,AN500)</f>
        <v>#VALUE!</v>
      </c>
      <c r="AP500" s="4" t="e">
        <f>MID(A500,AN500,AO500-AN500)</f>
        <v>#VALUE!</v>
      </c>
      <c r="AQ500" s="4" t="e">
        <f>FIND("Inventors",A500)+LEN("Inventors")</f>
        <v>#VALUE!</v>
      </c>
      <c r="AR500" s="4" t="e">
        <f>FIND("Applicants",A500,AQ500)</f>
        <v>#VALUE!</v>
      </c>
      <c r="AS500" s="4" t="e">
        <f>FIND("Show all inventors",A500)</f>
        <v>#VALUE!</v>
      </c>
      <c r="AT500" s="4" t="str">
        <f>IFERROR(MID(A500,AS500,24),"")</f>
        <v/>
      </c>
      <c r="AU500" s="7" t="e">
        <f>CLEAN(TRIM(MID(A500,AQ500,AR500-AQ500)))</f>
        <v>#VALUE!</v>
      </c>
      <c r="BJ500" s="4">
        <f t="shared" si="110"/>
        <v>0</v>
      </c>
      <c r="BK500" s="4" t="str">
        <f t="shared" si="111"/>
        <v/>
      </c>
      <c r="BL500" s="4" t="e">
        <f t="shared" si="112"/>
        <v>#VALUE!</v>
      </c>
      <c r="BM500" s="4" t="e">
        <f t="shared" si="113"/>
        <v>#VALUE!</v>
      </c>
      <c r="BN500" s="7" t="e">
        <f t="shared" si="114"/>
        <v>#VALUE!</v>
      </c>
      <c r="BO500" s="4" t="e">
        <f t="shared" si="115"/>
        <v>#VALUE!</v>
      </c>
      <c r="BP500" s="4" t="e">
        <f t="shared" si="116"/>
        <v>#VALUE!</v>
      </c>
      <c r="BQ500" s="7" t="e">
        <f t="shared" si="117"/>
        <v>#VALUE!</v>
      </c>
    </row>
    <row r="501" spans="1:69" ht="15" customHeight="1" x14ac:dyDescent="0.3">
      <c r="A501" s="5"/>
      <c r="B501" s="5"/>
      <c r="C501" s="5"/>
      <c r="D501" s="5"/>
      <c r="F501" s="6" t="s">
        <v>17</v>
      </c>
      <c r="G501" s="4" t="e">
        <f t="shared" si="118"/>
        <v>#VALUE!</v>
      </c>
      <c r="H501" s="4" t="e">
        <f t="shared" si="119"/>
        <v>#VALUE!</v>
      </c>
      <c r="I501" s="4" t="str">
        <f t="shared" si="108"/>
        <v/>
      </c>
      <c r="J501" s="4" t="e">
        <f>CLEAN(SUBSTITUTE(MID(A501,G501,H501-G501)," ",""))</f>
        <v>#VALUE!</v>
      </c>
      <c r="K501" s="4" t="e">
        <f>FIND("Filing or 371 (c) date",A501)+LEN("Filing or 371 (c) date")</f>
        <v>#VALUE!</v>
      </c>
      <c r="L501" s="4" t="e">
        <f>FIND("Status",A501,K501)</f>
        <v>#VALUE!</v>
      </c>
      <c r="M501" s="4" t="e">
        <f>TRIM(CLEAN(MID(A501,K501,L501-K501)))</f>
        <v>#VALUE!</v>
      </c>
      <c r="N501" s="4" t="e">
        <f>FIND("Patent #",A501)+LEN("Patent #")</f>
        <v>#VALUE!</v>
      </c>
      <c r="O501" s="4" t="e">
        <f>FIND("Filing or 371 (c) date",A501)</f>
        <v>#VALUE!</v>
      </c>
      <c r="P501" s="4" t="e">
        <f>MID(A501,N501,O501-N501)</f>
        <v>#VALUE!</v>
      </c>
      <c r="Q501" s="4" t="e">
        <f t="shared" si="109"/>
        <v>#VALUE!</v>
      </c>
      <c r="R501" s="4" t="e">
        <f>CLEAN(SUBSTITUTE(MID(P501,1,FIND("open",P501)-1)," ",""))</f>
        <v>#VALUE!</v>
      </c>
      <c r="S501" s="4" t="e">
        <f>FIND("open_in_new",P501)+LEN("open_in_new")</f>
        <v>#VALUE!</v>
      </c>
      <c r="T501" s="4" t="e">
        <f>FIND("-",P501,S501)</f>
        <v>#VALUE!</v>
      </c>
      <c r="U501" s="4" t="e">
        <f>CLEAN(SUBSTITUTE(MID(P501,S501,T501-S501)," ",""))</f>
        <v>#VALUE!</v>
      </c>
      <c r="V501" s="4" t="e">
        <f>RIGHT(CLEAN(SUBSTITUTE(P501," ","")),10)</f>
        <v>#VALUE!</v>
      </c>
      <c r="W501" s="4" t="e">
        <f>FIND("Status",A501,K501)+LEN("Status")</f>
        <v>#VALUE!</v>
      </c>
      <c r="X501" s="4" t="e">
        <f>FIND("Application Data 
Documents &amp; Transactions",A501)</f>
        <v>#VALUE!</v>
      </c>
      <c r="Y501" s="4" t="e">
        <f>MID(A501,W501,(X501-11)-W501)</f>
        <v>#VALUE!</v>
      </c>
      <c r="Z501" s="4" t="e">
        <f t="shared" si="106"/>
        <v>#VALUE!</v>
      </c>
      <c r="AA501" s="4" t="e">
        <f>FIND("Earliest publication #",A501)+LEN("Earliest publication #
")</f>
        <v>#VALUE!</v>
      </c>
      <c r="AB501" s="4" t="e">
        <f>FIND("Earliest publication date",A501,AA501)</f>
        <v>#VALUE!</v>
      </c>
      <c r="AC501" s="4" t="e">
        <f>CLEAN(TRIM(MID(A501,AA501,AB501-AA501)))</f>
        <v>#VALUE!</v>
      </c>
      <c r="AD501" s="4" t="e">
        <f t="shared" si="107"/>
        <v>#VALUE!</v>
      </c>
      <c r="AE501" s="4" t="e">
        <f>FIND("Earliest publication date",A501,AA501)+LEN("Earliest publication date")</f>
        <v>#VALUE!</v>
      </c>
      <c r="AF501" s="4" t="e">
        <f>FIND("Assignee for publication",A501)</f>
        <v>#VALUE!</v>
      </c>
      <c r="AG501" s="4" t="e">
        <f>CLEAN(SUBSTITUTE(MID(A501,AE501,AF501-AE501)," ",""))</f>
        <v>#VALUE!</v>
      </c>
      <c r="AH501" s="4" t="e">
        <f>FIND("Entity status",A501)+LEN("Entity status")</f>
        <v>#VALUE!</v>
      </c>
      <c r="AI501" s="4" t="e">
        <f>FIND("Earliest publication #",A501,AH501)</f>
        <v>#VALUE!</v>
      </c>
      <c r="AJ501" s="4" t="e">
        <f>CLEAN(TRIM(MID(A501,AH501,AI501-AH501)))</f>
        <v>#VALUE!</v>
      </c>
      <c r="AK501" s="4" t="e">
        <f>FIND("Applicants",A501)+LEN("Applicants")</f>
        <v>#VALUE!</v>
      </c>
      <c r="AL501" s="4" t="e">
        <f>FIND("United States Patent and Trademark Office 
United States Patent and Trademark Office 
 Browse By Topic",A501,AK501)</f>
        <v>#VALUE!</v>
      </c>
      <c r="AM501" s="4" t="e">
        <f>TRIM(CLEAN(MID(A501,AK501,AL501-AK501)))</f>
        <v>#VALUE!</v>
      </c>
      <c r="AN501" s="4" t="e">
        <f>FIND("Assignee for publication",A501)+LEN("Assignee for publication")</f>
        <v>#VALUE!</v>
      </c>
      <c r="AO501" s="4" t="e">
        <f>FIND("Confirmation #",A501,AN501)</f>
        <v>#VALUE!</v>
      </c>
      <c r="AP501" s="4" t="e">
        <f>MID(A501,AN501,AO501-AN501)</f>
        <v>#VALUE!</v>
      </c>
      <c r="AQ501" s="4" t="e">
        <f>FIND("Inventors",A501)+LEN("Inventors")</f>
        <v>#VALUE!</v>
      </c>
      <c r="AR501" s="4" t="e">
        <f>FIND("Applicants",A501,AQ501)</f>
        <v>#VALUE!</v>
      </c>
      <c r="AS501" s="4" t="e">
        <f>FIND("Show all inventors",A501)</f>
        <v>#VALUE!</v>
      </c>
      <c r="AT501" s="4" t="str">
        <f>IFERROR(MID(A501,AS501,24),"")</f>
        <v/>
      </c>
      <c r="AU501" s="7" t="e">
        <f>CLEAN(TRIM(MID(A501,AQ501,AR501-AQ501)))</f>
        <v>#VALUE!</v>
      </c>
      <c r="BJ501" s="4">
        <f t="shared" si="110"/>
        <v>0</v>
      </c>
      <c r="BK501" s="4" t="str">
        <f t="shared" si="111"/>
        <v/>
      </c>
      <c r="BL501" s="4" t="e">
        <f t="shared" si="112"/>
        <v>#VALUE!</v>
      </c>
      <c r="BM501" s="4" t="e">
        <f t="shared" si="113"/>
        <v>#VALUE!</v>
      </c>
      <c r="BN501" s="7" t="e">
        <f t="shared" si="114"/>
        <v>#VALUE!</v>
      </c>
      <c r="BO501" s="4" t="e">
        <f t="shared" si="115"/>
        <v>#VALUE!</v>
      </c>
      <c r="BP501" s="4" t="e">
        <f t="shared" si="116"/>
        <v>#VALUE!</v>
      </c>
      <c r="BQ501" s="7" t="e">
        <f t="shared" si="117"/>
        <v>#VALUE!</v>
      </c>
    </row>
    <row r="502" spans="1:69" ht="15" customHeight="1" x14ac:dyDescent="0.3">
      <c r="A502" s="5"/>
      <c r="B502" s="5"/>
      <c r="C502" s="5"/>
      <c r="D502" s="5"/>
      <c r="F502" s="6" t="s">
        <v>17</v>
      </c>
      <c r="G502" s="4" t="e">
        <f t="shared" si="118"/>
        <v>#VALUE!</v>
      </c>
      <c r="H502" s="4" t="e">
        <f t="shared" si="119"/>
        <v>#VALUE!</v>
      </c>
      <c r="I502" s="4" t="str">
        <f t="shared" si="108"/>
        <v/>
      </c>
      <c r="J502" s="4" t="e">
        <f>CLEAN(SUBSTITUTE(MID(A502,G502,H502-G502)," ",""))</f>
        <v>#VALUE!</v>
      </c>
      <c r="K502" s="4" t="e">
        <f>FIND("Filing or 371 (c) date",A502)+LEN("Filing or 371 (c) date")</f>
        <v>#VALUE!</v>
      </c>
      <c r="L502" s="4" t="e">
        <f>FIND("Status",A502,K502)</f>
        <v>#VALUE!</v>
      </c>
      <c r="M502" s="4" t="e">
        <f>TRIM(CLEAN(MID(A502,K502,L502-K502)))</f>
        <v>#VALUE!</v>
      </c>
      <c r="N502" s="4" t="e">
        <f>FIND("Patent #",A502)+LEN("Patent #")</f>
        <v>#VALUE!</v>
      </c>
      <c r="O502" s="4" t="e">
        <f>FIND("Filing or 371 (c) date",A502)</f>
        <v>#VALUE!</v>
      </c>
      <c r="P502" s="4" t="e">
        <f>MID(A502,N502,O502-N502)</f>
        <v>#VALUE!</v>
      </c>
      <c r="Q502" s="4" t="e">
        <f t="shared" si="109"/>
        <v>#VALUE!</v>
      </c>
      <c r="R502" s="4" t="e">
        <f>CLEAN(SUBSTITUTE(MID(P502,1,FIND("open",P502)-1)," ",""))</f>
        <v>#VALUE!</v>
      </c>
      <c r="S502" s="4" t="e">
        <f>FIND("open_in_new",P502)+LEN("open_in_new")</f>
        <v>#VALUE!</v>
      </c>
      <c r="T502" s="4" t="e">
        <f>FIND("-",P502,S502)</f>
        <v>#VALUE!</v>
      </c>
      <c r="U502" s="4" t="e">
        <f>CLEAN(SUBSTITUTE(MID(P502,S502,T502-S502)," ",""))</f>
        <v>#VALUE!</v>
      </c>
      <c r="V502" s="4" t="e">
        <f>RIGHT(CLEAN(SUBSTITUTE(P502," ","")),10)</f>
        <v>#VALUE!</v>
      </c>
      <c r="W502" s="4" t="e">
        <f>FIND("Status",A502,K502)+LEN("Status")</f>
        <v>#VALUE!</v>
      </c>
      <c r="X502" s="4" t="e">
        <f>FIND("Application Data 
Documents &amp; Transactions",A502)</f>
        <v>#VALUE!</v>
      </c>
      <c r="Y502" s="4" t="e">
        <f>MID(A502,W502,(X502-11)-W502)</f>
        <v>#VALUE!</v>
      </c>
      <c r="Z502" s="4" t="e">
        <f t="shared" si="106"/>
        <v>#VALUE!</v>
      </c>
      <c r="AA502" s="4" t="e">
        <f>FIND("Earliest publication #",A502)+LEN("Earliest publication #
")</f>
        <v>#VALUE!</v>
      </c>
      <c r="AB502" s="4" t="e">
        <f>FIND("Earliest publication date",A502,AA502)</f>
        <v>#VALUE!</v>
      </c>
      <c r="AC502" s="4" t="e">
        <f>CLEAN(TRIM(MID(A502,AA502,AB502-AA502)))</f>
        <v>#VALUE!</v>
      </c>
      <c r="AD502" s="4" t="e">
        <f t="shared" si="107"/>
        <v>#VALUE!</v>
      </c>
      <c r="AE502" s="4" t="e">
        <f>FIND("Earliest publication date",A502,AA502)+LEN("Earliest publication date")</f>
        <v>#VALUE!</v>
      </c>
      <c r="AF502" s="4" t="e">
        <f>FIND("Assignee for publication",A502)</f>
        <v>#VALUE!</v>
      </c>
      <c r="AG502" s="4" t="e">
        <f>CLEAN(SUBSTITUTE(MID(A502,AE502,AF502-AE502)," ",""))</f>
        <v>#VALUE!</v>
      </c>
      <c r="AH502" s="4" t="e">
        <f>FIND("Entity status",A502)+LEN("Entity status")</f>
        <v>#VALUE!</v>
      </c>
      <c r="AI502" s="4" t="e">
        <f>FIND("Earliest publication #",A502,AH502)</f>
        <v>#VALUE!</v>
      </c>
      <c r="AJ502" s="4" t="e">
        <f>CLEAN(TRIM(MID(A502,AH502,AI502-AH502)))</f>
        <v>#VALUE!</v>
      </c>
      <c r="AK502" s="4" t="e">
        <f>FIND("Applicants",A502)+LEN("Applicants")</f>
        <v>#VALUE!</v>
      </c>
      <c r="AL502" s="4" t="e">
        <f>FIND("United States Patent and Trademark Office 
United States Patent and Trademark Office 
 Browse By Topic",A502,AK502)</f>
        <v>#VALUE!</v>
      </c>
      <c r="AM502" s="4" t="e">
        <f>TRIM(CLEAN(MID(A502,AK502,AL502-AK502)))</f>
        <v>#VALUE!</v>
      </c>
      <c r="AN502" s="4" t="e">
        <f>FIND("Assignee for publication",A502)+LEN("Assignee for publication")</f>
        <v>#VALUE!</v>
      </c>
      <c r="AO502" s="4" t="e">
        <f>FIND("Confirmation #",A502,AN502)</f>
        <v>#VALUE!</v>
      </c>
      <c r="AP502" s="4" t="e">
        <f>MID(A502,AN502,AO502-AN502)</f>
        <v>#VALUE!</v>
      </c>
      <c r="AQ502" s="4" t="e">
        <f>FIND("Inventors",A502)+LEN("Inventors")</f>
        <v>#VALUE!</v>
      </c>
      <c r="AR502" s="4" t="e">
        <f>FIND("Applicants",A502,AQ502)</f>
        <v>#VALUE!</v>
      </c>
      <c r="AS502" s="4" t="e">
        <f>FIND("Show all inventors",A502)</f>
        <v>#VALUE!</v>
      </c>
      <c r="AT502" s="4" t="str">
        <f>IFERROR(MID(A502,AS502,24),"")</f>
        <v/>
      </c>
      <c r="AU502" s="7" t="e">
        <f>CLEAN(TRIM(MID(A502,AQ502,AR502-AQ502)))</f>
        <v>#VALUE!</v>
      </c>
      <c r="BJ502" s="4">
        <f t="shared" si="110"/>
        <v>0</v>
      </c>
      <c r="BK502" s="4" t="str">
        <f t="shared" si="111"/>
        <v/>
      </c>
      <c r="BL502" s="4" t="e">
        <f t="shared" si="112"/>
        <v>#VALUE!</v>
      </c>
      <c r="BM502" s="4" t="e">
        <f t="shared" si="113"/>
        <v>#VALUE!</v>
      </c>
      <c r="BN502" s="7" t="e">
        <f t="shared" si="114"/>
        <v>#VALUE!</v>
      </c>
      <c r="BO502" s="4" t="e">
        <f t="shared" si="115"/>
        <v>#VALUE!</v>
      </c>
      <c r="BP502" s="4" t="e">
        <f t="shared" si="116"/>
        <v>#VALUE!</v>
      </c>
      <c r="BQ502" s="7" t="e">
        <f t="shared" si="117"/>
        <v>#VALUE!</v>
      </c>
    </row>
    <row r="503" spans="1:69" ht="15" customHeight="1" x14ac:dyDescent="0.3">
      <c r="A503" s="5"/>
      <c r="B503" s="5"/>
      <c r="C503" s="5"/>
      <c r="D503" s="5"/>
      <c r="F503" s="6" t="s">
        <v>17</v>
      </c>
      <c r="G503" s="4" t="e">
        <f t="shared" si="118"/>
        <v>#VALUE!</v>
      </c>
      <c r="H503" s="4" t="e">
        <f t="shared" si="119"/>
        <v>#VALUE!</v>
      </c>
      <c r="I503" s="4" t="str">
        <f t="shared" si="108"/>
        <v/>
      </c>
      <c r="J503" s="4" t="e">
        <f>CLEAN(SUBSTITUTE(MID(A503,G503,H503-G503)," ",""))</f>
        <v>#VALUE!</v>
      </c>
      <c r="K503" s="4" t="e">
        <f>FIND("Filing or 371 (c) date",A503)+LEN("Filing or 371 (c) date")</f>
        <v>#VALUE!</v>
      </c>
      <c r="L503" s="4" t="e">
        <f>FIND("Status",A503,K503)</f>
        <v>#VALUE!</v>
      </c>
      <c r="M503" s="4" t="e">
        <f>TRIM(CLEAN(MID(A503,K503,L503-K503)))</f>
        <v>#VALUE!</v>
      </c>
      <c r="N503" s="4" t="e">
        <f>FIND("Patent #",A503)+LEN("Patent #")</f>
        <v>#VALUE!</v>
      </c>
      <c r="O503" s="4" t="e">
        <f>FIND("Filing or 371 (c) date",A503)</f>
        <v>#VALUE!</v>
      </c>
      <c r="P503" s="4" t="e">
        <f>MID(A503,N503,O503-N503)</f>
        <v>#VALUE!</v>
      </c>
      <c r="Q503" s="4" t="e">
        <f t="shared" si="109"/>
        <v>#VALUE!</v>
      </c>
      <c r="R503" s="4" t="e">
        <f>CLEAN(SUBSTITUTE(MID(P503,1,FIND("open",P503)-1)," ",""))</f>
        <v>#VALUE!</v>
      </c>
      <c r="S503" s="4" t="e">
        <f>FIND("open_in_new",P503)+LEN("open_in_new")</f>
        <v>#VALUE!</v>
      </c>
      <c r="T503" s="4" t="e">
        <f>FIND("-",P503,S503)</f>
        <v>#VALUE!</v>
      </c>
      <c r="U503" s="4" t="e">
        <f>CLEAN(SUBSTITUTE(MID(P503,S503,T503-S503)," ",""))</f>
        <v>#VALUE!</v>
      </c>
      <c r="V503" s="4" t="e">
        <f>RIGHT(CLEAN(SUBSTITUTE(P503," ","")),10)</f>
        <v>#VALUE!</v>
      </c>
      <c r="W503" s="4" t="e">
        <f>FIND("Status",A503,K503)+LEN("Status")</f>
        <v>#VALUE!</v>
      </c>
      <c r="X503" s="4" t="e">
        <f>FIND("Application Data 
Documents &amp; Transactions",A503)</f>
        <v>#VALUE!</v>
      </c>
      <c r="Y503" s="4" t="e">
        <f>MID(A503,W503,(X503-11)-W503)</f>
        <v>#VALUE!</v>
      </c>
      <c r="Z503" s="4" t="e">
        <f t="shared" si="106"/>
        <v>#VALUE!</v>
      </c>
      <c r="AA503" s="4" t="e">
        <f>FIND("Earliest publication #",A503)+LEN("Earliest publication #
")</f>
        <v>#VALUE!</v>
      </c>
      <c r="AB503" s="4" t="e">
        <f>FIND("Earliest publication date",A503,AA503)</f>
        <v>#VALUE!</v>
      </c>
      <c r="AC503" s="4" t="e">
        <f>CLEAN(TRIM(MID(A503,AA503,AB503-AA503)))</f>
        <v>#VALUE!</v>
      </c>
      <c r="AD503" s="4" t="e">
        <f t="shared" si="107"/>
        <v>#VALUE!</v>
      </c>
      <c r="AE503" s="4" t="e">
        <f>FIND("Earliest publication date",A503,AA503)+LEN("Earliest publication date")</f>
        <v>#VALUE!</v>
      </c>
      <c r="AF503" s="4" t="e">
        <f>FIND("Assignee for publication",A503)</f>
        <v>#VALUE!</v>
      </c>
      <c r="AG503" s="4" t="e">
        <f>CLEAN(SUBSTITUTE(MID(A503,AE503,AF503-AE503)," ",""))</f>
        <v>#VALUE!</v>
      </c>
      <c r="AH503" s="4" t="e">
        <f>FIND("Entity status",A503)+LEN("Entity status")</f>
        <v>#VALUE!</v>
      </c>
      <c r="AI503" s="4" t="e">
        <f>FIND("Earliest publication #",A503,AH503)</f>
        <v>#VALUE!</v>
      </c>
      <c r="AJ503" s="4" t="e">
        <f>CLEAN(TRIM(MID(A503,AH503,AI503-AH503)))</f>
        <v>#VALUE!</v>
      </c>
      <c r="AK503" s="4" t="e">
        <f>FIND("Applicants",A503)+LEN("Applicants")</f>
        <v>#VALUE!</v>
      </c>
      <c r="AL503" s="4" t="e">
        <f>FIND("United States Patent and Trademark Office 
United States Patent and Trademark Office 
 Browse By Topic",A503,AK503)</f>
        <v>#VALUE!</v>
      </c>
      <c r="AM503" s="4" t="e">
        <f>TRIM(CLEAN(MID(A503,AK503,AL503-AK503)))</f>
        <v>#VALUE!</v>
      </c>
      <c r="AN503" s="4" t="e">
        <f>FIND("Assignee for publication",A503)+LEN("Assignee for publication")</f>
        <v>#VALUE!</v>
      </c>
      <c r="AO503" s="4" t="e">
        <f>FIND("Confirmation #",A503,AN503)</f>
        <v>#VALUE!</v>
      </c>
      <c r="AP503" s="4" t="e">
        <f>MID(A503,AN503,AO503-AN503)</f>
        <v>#VALUE!</v>
      </c>
      <c r="AQ503" s="4" t="e">
        <f>FIND("Inventors",A503)+LEN("Inventors")</f>
        <v>#VALUE!</v>
      </c>
      <c r="AR503" s="4" t="e">
        <f>FIND("Applicants",A503,AQ503)</f>
        <v>#VALUE!</v>
      </c>
      <c r="AS503" s="4" t="e">
        <f>FIND("Show all inventors",A503)</f>
        <v>#VALUE!</v>
      </c>
      <c r="AT503" s="4" t="str">
        <f>IFERROR(MID(A503,AS503,24),"")</f>
        <v/>
      </c>
      <c r="AU503" s="7" t="e">
        <f>CLEAN(TRIM(MID(A503,AQ503,AR503-AQ503)))</f>
        <v>#VALUE!</v>
      </c>
      <c r="BJ503" s="4">
        <f t="shared" si="110"/>
        <v>0</v>
      </c>
      <c r="BK503" s="4" t="str">
        <f t="shared" si="111"/>
        <v/>
      </c>
      <c r="BL503" s="4" t="e">
        <f t="shared" si="112"/>
        <v>#VALUE!</v>
      </c>
      <c r="BM503" s="4" t="e">
        <f t="shared" si="113"/>
        <v>#VALUE!</v>
      </c>
      <c r="BN503" s="7" t="e">
        <f t="shared" si="114"/>
        <v>#VALUE!</v>
      </c>
      <c r="BO503" s="4" t="e">
        <f t="shared" si="115"/>
        <v>#VALUE!</v>
      </c>
      <c r="BP503" s="4" t="e">
        <f t="shared" si="116"/>
        <v>#VALUE!</v>
      </c>
      <c r="BQ503" s="7" t="e">
        <f t="shared" si="117"/>
        <v>#VALUE!</v>
      </c>
    </row>
    <row r="504" spans="1:69" ht="15" customHeight="1" x14ac:dyDescent="0.3">
      <c r="A504" s="5"/>
      <c r="B504" s="5"/>
      <c r="C504" s="5"/>
      <c r="D504" s="5"/>
      <c r="F504" s="6" t="s">
        <v>17</v>
      </c>
      <c r="G504" s="4" t="e">
        <f t="shared" si="118"/>
        <v>#VALUE!</v>
      </c>
      <c r="H504" s="4" t="e">
        <f t="shared" si="119"/>
        <v>#VALUE!</v>
      </c>
      <c r="I504" s="4" t="str">
        <f t="shared" si="108"/>
        <v/>
      </c>
      <c r="J504" s="4" t="e">
        <f>CLEAN(SUBSTITUTE(MID(A504,G504,H504-G504)," ",""))</f>
        <v>#VALUE!</v>
      </c>
      <c r="K504" s="4" t="e">
        <f>FIND("Filing or 371 (c) date",A504)+LEN("Filing or 371 (c) date")</f>
        <v>#VALUE!</v>
      </c>
      <c r="L504" s="4" t="e">
        <f>FIND("Status",A504,K504)</f>
        <v>#VALUE!</v>
      </c>
      <c r="M504" s="4" t="e">
        <f>TRIM(CLEAN(MID(A504,K504,L504-K504)))</f>
        <v>#VALUE!</v>
      </c>
      <c r="N504" s="4" t="e">
        <f>FIND("Patent #",A504)+LEN("Patent #")</f>
        <v>#VALUE!</v>
      </c>
      <c r="O504" s="4" t="e">
        <f>FIND("Filing or 371 (c) date",A504)</f>
        <v>#VALUE!</v>
      </c>
      <c r="P504" s="4" t="e">
        <f>MID(A504,N504,O504-N504)</f>
        <v>#VALUE!</v>
      </c>
      <c r="Q504" s="4" t="e">
        <f t="shared" si="109"/>
        <v>#VALUE!</v>
      </c>
      <c r="R504" s="4" t="e">
        <f>CLEAN(SUBSTITUTE(MID(P504,1,FIND("open",P504)-1)," ",""))</f>
        <v>#VALUE!</v>
      </c>
      <c r="S504" s="4" t="e">
        <f>FIND("open_in_new",P504)+LEN("open_in_new")</f>
        <v>#VALUE!</v>
      </c>
      <c r="T504" s="4" t="e">
        <f>FIND("-",P504,S504)</f>
        <v>#VALUE!</v>
      </c>
      <c r="U504" s="4" t="e">
        <f>CLEAN(SUBSTITUTE(MID(P504,S504,T504-S504)," ",""))</f>
        <v>#VALUE!</v>
      </c>
      <c r="V504" s="4" t="e">
        <f>RIGHT(CLEAN(SUBSTITUTE(P504," ","")),10)</f>
        <v>#VALUE!</v>
      </c>
      <c r="W504" s="4" t="e">
        <f>FIND("Status",A504,K504)+LEN("Status")</f>
        <v>#VALUE!</v>
      </c>
      <c r="X504" s="4" t="e">
        <f>FIND("Application Data 
Documents &amp; Transactions",A504)</f>
        <v>#VALUE!</v>
      </c>
      <c r="Y504" s="4" t="e">
        <f>MID(A504,W504,(X504-11)-W504)</f>
        <v>#VALUE!</v>
      </c>
      <c r="Z504" s="4" t="e">
        <f t="shared" si="106"/>
        <v>#VALUE!</v>
      </c>
      <c r="AA504" s="4" t="e">
        <f>FIND("Earliest publication #",A504)+LEN("Earliest publication #
")</f>
        <v>#VALUE!</v>
      </c>
      <c r="AB504" s="4" t="e">
        <f>FIND("Earliest publication date",A504,AA504)</f>
        <v>#VALUE!</v>
      </c>
      <c r="AC504" s="4" t="e">
        <f>CLEAN(TRIM(MID(A504,AA504,AB504-AA504)))</f>
        <v>#VALUE!</v>
      </c>
      <c r="AD504" s="4" t="e">
        <f t="shared" si="107"/>
        <v>#VALUE!</v>
      </c>
      <c r="AE504" s="4" t="e">
        <f>FIND("Earliest publication date",A504,AA504)+LEN("Earliest publication date")</f>
        <v>#VALUE!</v>
      </c>
      <c r="AF504" s="4" t="e">
        <f>FIND("Assignee for publication",A504)</f>
        <v>#VALUE!</v>
      </c>
      <c r="AG504" s="4" t="e">
        <f>CLEAN(SUBSTITUTE(MID(A504,AE504,AF504-AE504)," ",""))</f>
        <v>#VALUE!</v>
      </c>
      <c r="AH504" s="4" t="e">
        <f>FIND("Entity status",A504)+LEN("Entity status")</f>
        <v>#VALUE!</v>
      </c>
      <c r="AI504" s="4" t="e">
        <f>FIND("Earliest publication #",A504,AH504)</f>
        <v>#VALUE!</v>
      </c>
      <c r="AJ504" s="4" t="e">
        <f>CLEAN(TRIM(MID(A504,AH504,AI504-AH504)))</f>
        <v>#VALUE!</v>
      </c>
      <c r="AK504" s="4" t="e">
        <f>FIND("Applicants",A504)+LEN("Applicants")</f>
        <v>#VALUE!</v>
      </c>
      <c r="AL504" s="4" t="e">
        <f>FIND("United States Patent and Trademark Office 
United States Patent and Trademark Office 
 Browse By Topic",A504,AK504)</f>
        <v>#VALUE!</v>
      </c>
      <c r="AM504" s="4" t="e">
        <f>TRIM(CLEAN(MID(A504,AK504,AL504-AK504)))</f>
        <v>#VALUE!</v>
      </c>
      <c r="AN504" s="4" t="e">
        <f>FIND("Assignee for publication",A504)+LEN("Assignee for publication")</f>
        <v>#VALUE!</v>
      </c>
      <c r="AO504" s="4" t="e">
        <f>FIND("Confirmation #",A504,AN504)</f>
        <v>#VALUE!</v>
      </c>
      <c r="AP504" s="4" t="e">
        <f>MID(A504,AN504,AO504-AN504)</f>
        <v>#VALUE!</v>
      </c>
      <c r="AQ504" s="4" t="e">
        <f>FIND("Inventors",A504)+LEN("Inventors")</f>
        <v>#VALUE!</v>
      </c>
      <c r="AR504" s="4" t="e">
        <f>FIND("Applicants",A504,AQ504)</f>
        <v>#VALUE!</v>
      </c>
      <c r="AS504" s="4" t="e">
        <f>FIND("Show all inventors",A504)</f>
        <v>#VALUE!</v>
      </c>
      <c r="AT504" s="4" t="str">
        <f>IFERROR(MID(A504,AS504,24),"")</f>
        <v/>
      </c>
      <c r="AU504" s="7" t="e">
        <f>CLEAN(TRIM(MID(A504,AQ504,AR504-AQ504)))</f>
        <v>#VALUE!</v>
      </c>
      <c r="BJ504" s="4">
        <f t="shared" si="110"/>
        <v>0</v>
      </c>
      <c r="BK504" s="4" t="str">
        <f t="shared" si="111"/>
        <v/>
      </c>
      <c r="BL504" s="4" t="e">
        <f t="shared" si="112"/>
        <v>#VALUE!</v>
      </c>
      <c r="BM504" s="4" t="e">
        <f t="shared" si="113"/>
        <v>#VALUE!</v>
      </c>
      <c r="BN504" s="7" t="e">
        <f t="shared" si="114"/>
        <v>#VALUE!</v>
      </c>
      <c r="BO504" s="4" t="e">
        <f t="shared" si="115"/>
        <v>#VALUE!</v>
      </c>
      <c r="BP504" s="4" t="e">
        <f t="shared" si="116"/>
        <v>#VALUE!</v>
      </c>
      <c r="BQ504" s="7" t="e">
        <f t="shared" si="117"/>
        <v>#VALUE!</v>
      </c>
    </row>
    <row r="505" spans="1:69" ht="15" customHeight="1" x14ac:dyDescent="0.3">
      <c r="A505" s="5"/>
      <c r="B505" s="5"/>
      <c r="C505" s="5"/>
      <c r="D505" s="5"/>
      <c r="F505" s="6" t="s">
        <v>17</v>
      </c>
      <c r="G505" s="4" t="e">
        <f t="shared" si="118"/>
        <v>#VALUE!</v>
      </c>
      <c r="H505" s="4" t="e">
        <f t="shared" si="119"/>
        <v>#VALUE!</v>
      </c>
      <c r="I505" s="4" t="str">
        <f t="shared" si="108"/>
        <v/>
      </c>
      <c r="J505" s="4" t="e">
        <f>CLEAN(SUBSTITUTE(MID(A505,G505,H505-G505)," ",""))</f>
        <v>#VALUE!</v>
      </c>
      <c r="K505" s="4" t="e">
        <f>FIND("Filing or 371 (c) date",A505)+LEN("Filing or 371 (c) date")</f>
        <v>#VALUE!</v>
      </c>
      <c r="L505" s="4" t="e">
        <f>FIND("Status",A505,K505)</f>
        <v>#VALUE!</v>
      </c>
      <c r="M505" s="4" t="e">
        <f>TRIM(CLEAN(MID(A505,K505,L505-K505)))</f>
        <v>#VALUE!</v>
      </c>
      <c r="N505" s="4" t="e">
        <f>FIND("Patent #",A505)+LEN("Patent #")</f>
        <v>#VALUE!</v>
      </c>
      <c r="O505" s="4" t="e">
        <f>FIND("Filing or 371 (c) date",A505)</f>
        <v>#VALUE!</v>
      </c>
      <c r="P505" s="4" t="e">
        <f>MID(A505,N505,O505-N505)</f>
        <v>#VALUE!</v>
      </c>
      <c r="Q505" s="4" t="e">
        <f t="shared" si="109"/>
        <v>#VALUE!</v>
      </c>
      <c r="R505" s="4" t="e">
        <f>CLEAN(SUBSTITUTE(MID(P505,1,FIND("open",P505)-1)," ",""))</f>
        <v>#VALUE!</v>
      </c>
      <c r="S505" s="4" t="e">
        <f>FIND("open_in_new",P505)+LEN("open_in_new")</f>
        <v>#VALUE!</v>
      </c>
      <c r="T505" s="4" t="e">
        <f>FIND("-",P505,S505)</f>
        <v>#VALUE!</v>
      </c>
      <c r="U505" s="4" t="e">
        <f>CLEAN(SUBSTITUTE(MID(P505,S505,T505-S505)," ",""))</f>
        <v>#VALUE!</v>
      </c>
      <c r="V505" s="4" t="e">
        <f>RIGHT(CLEAN(SUBSTITUTE(P505," ","")),10)</f>
        <v>#VALUE!</v>
      </c>
      <c r="W505" s="4" t="e">
        <f>FIND("Status",A505,K505)+LEN("Status")</f>
        <v>#VALUE!</v>
      </c>
      <c r="X505" s="4" t="e">
        <f>FIND("Application Data 
Documents &amp; Transactions",A505)</f>
        <v>#VALUE!</v>
      </c>
      <c r="Y505" s="4" t="e">
        <f>MID(A505,W505,(X505-11)-W505)</f>
        <v>#VALUE!</v>
      </c>
      <c r="Z505" s="4" t="e">
        <f t="shared" si="106"/>
        <v>#VALUE!</v>
      </c>
      <c r="AA505" s="4" t="e">
        <f>FIND("Earliest publication #",A505)+LEN("Earliest publication #
")</f>
        <v>#VALUE!</v>
      </c>
      <c r="AB505" s="4" t="e">
        <f>FIND("Earliest publication date",A505,AA505)</f>
        <v>#VALUE!</v>
      </c>
      <c r="AC505" s="4" t="e">
        <f>CLEAN(TRIM(MID(A505,AA505,AB505-AA505)))</f>
        <v>#VALUE!</v>
      </c>
      <c r="AD505" s="4" t="e">
        <f t="shared" si="107"/>
        <v>#VALUE!</v>
      </c>
      <c r="AE505" s="4" t="e">
        <f>FIND("Earliest publication date",A505,AA505)+LEN("Earliest publication date")</f>
        <v>#VALUE!</v>
      </c>
      <c r="AF505" s="4" t="e">
        <f>FIND("Assignee for publication",A505)</f>
        <v>#VALUE!</v>
      </c>
      <c r="AG505" s="4" t="e">
        <f>CLEAN(SUBSTITUTE(MID(A505,AE505,AF505-AE505)," ",""))</f>
        <v>#VALUE!</v>
      </c>
      <c r="AH505" s="4" t="e">
        <f>FIND("Entity status",A505)+LEN("Entity status")</f>
        <v>#VALUE!</v>
      </c>
      <c r="AI505" s="4" t="e">
        <f>FIND("Earliest publication #",A505,AH505)</f>
        <v>#VALUE!</v>
      </c>
      <c r="AJ505" s="4" t="e">
        <f>CLEAN(TRIM(MID(A505,AH505,AI505-AH505)))</f>
        <v>#VALUE!</v>
      </c>
      <c r="AK505" s="4" t="e">
        <f>FIND("Applicants",A505)+LEN("Applicants")</f>
        <v>#VALUE!</v>
      </c>
      <c r="AL505" s="4" t="e">
        <f>FIND("United States Patent and Trademark Office 
United States Patent and Trademark Office 
 Browse By Topic",A505,AK505)</f>
        <v>#VALUE!</v>
      </c>
      <c r="AM505" s="4" t="e">
        <f>TRIM(CLEAN(MID(A505,AK505,AL505-AK505)))</f>
        <v>#VALUE!</v>
      </c>
      <c r="AN505" s="4" t="e">
        <f>FIND("Assignee for publication",A505)+LEN("Assignee for publication")</f>
        <v>#VALUE!</v>
      </c>
      <c r="AO505" s="4" t="e">
        <f>FIND("Confirmation #",A505,AN505)</f>
        <v>#VALUE!</v>
      </c>
      <c r="AP505" s="4" t="e">
        <f>MID(A505,AN505,AO505-AN505)</f>
        <v>#VALUE!</v>
      </c>
      <c r="AQ505" s="4" t="e">
        <f>FIND("Inventors",A505)+LEN("Inventors")</f>
        <v>#VALUE!</v>
      </c>
      <c r="AR505" s="4" t="e">
        <f>FIND("Applicants",A505,AQ505)</f>
        <v>#VALUE!</v>
      </c>
      <c r="AS505" s="4" t="e">
        <f>FIND("Show all inventors",A505)</f>
        <v>#VALUE!</v>
      </c>
      <c r="AT505" s="4" t="str">
        <f>IFERROR(MID(A505,AS505,24),"")</f>
        <v/>
      </c>
      <c r="AU505" s="7" t="e">
        <f>CLEAN(TRIM(MID(A505,AQ505,AR505-AQ505)))</f>
        <v>#VALUE!</v>
      </c>
      <c r="BJ505" s="4">
        <f t="shared" si="110"/>
        <v>0</v>
      </c>
      <c r="BK505" s="4" t="str">
        <f t="shared" si="111"/>
        <v/>
      </c>
      <c r="BL505" s="4" t="e">
        <f t="shared" si="112"/>
        <v>#VALUE!</v>
      </c>
      <c r="BM505" s="4" t="e">
        <f t="shared" si="113"/>
        <v>#VALUE!</v>
      </c>
      <c r="BN505" s="7" t="e">
        <f t="shared" si="114"/>
        <v>#VALUE!</v>
      </c>
      <c r="BO505" s="4" t="e">
        <f t="shared" si="115"/>
        <v>#VALUE!</v>
      </c>
      <c r="BP505" s="4" t="e">
        <f t="shared" si="116"/>
        <v>#VALUE!</v>
      </c>
      <c r="BQ505" s="7" t="e">
        <f t="shared" si="117"/>
        <v>#VALUE!</v>
      </c>
    </row>
    <row r="506" spans="1:69" ht="15" customHeight="1" x14ac:dyDescent="0.3">
      <c r="A506" s="5"/>
      <c r="B506" s="5"/>
      <c r="C506" s="5"/>
      <c r="D506" s="5"/>
      <c r="F506" s="6" t="s">
        <v>17</v>
      </c>
      <c r="G506" s="4" t="e">
        <f t="shared" si="118"/>
        <v>#VALUE!</v>
      </c>
      <c r="H506" s="4" t="e">
        <f t="shared" si="119"/>
        <v>#VALUE!</v>
      </c>
      <c r="I506" s="4" t="str">
        <f t="shared" si="108"/>
        <v/>
      </c>
      <c r="J506" s="4" t="e">
        <f>CLEAN(SUBSTITUTE(MID(A506,G506,H506-G506)," ",""))</f>
        <v>#VALUE!</v>
      </c>
      <c r="K506" s="4" t="e">
        <f>FIND("Filing or 371 (c) date",A506)+LEN("Filing or 371 (c) date")</f>
        <v>#VALUE!</v>
      </c>
      <c r="L506" s="4" t="e">
        <f>FIND("Status",A506,K506)</f>
        <v>#VALUE!</v>
      </c>
      <c r="M506" s="4" t="e">
        <f>TRIM(CLEAN(MID(A506,K506,L506-K506)))</f>
        <v>#VALUE!</v>
      </c>
      <c r="N506" s="4" t="e">
        <f>FIND("Patent #",A506)+LEN("Patent #")</f>
        <v>#VALUE!</v>
      </c>
      <c r="O506" s="4" t="e">
        <f>FIND("Filing or 371 (c) date",A506)</f>
        <v>#VALUE!</v>
      </c>
      <c r="P506" s="4" t="e">
        <f>MID(A506,N506,O506-N506)</f>
        <v>#VALUE!</v>
      </c>
      <c r="Q506" s="4" t="e">
        <f t="shared" si="109"/>
        <v>#VALUE!</v>
      </c>
      <c r="R506" s="4" t="e">
        <f>CLEAN(SUBSTITUTE(MID(P506,1,FIND("open",P506)-1)," ",""))</f>
        <v>#VALUE!</v>
      </c>
      <c r="S506" s="4" t="e">
        <f>FIND("open_in_new",P506)+LEN("open_in_new")</f>
        <v>#VALUE!</v>
      </c>
      <c r="T506" s="4" t="e">
        <f>FIND("-",P506,S506)</f>
        <v>#VALUE!</v>
      </c>
      <c r="U506" s="4" t="e">
        <f>CLEAN(SUBSTITUTE(MID(P506,S506,T506-S506)," ",""))</f>
        <v>#VALUE!</v>
      </c>
      <c r="V506" s="4" t="e">
        <f>RIGHT(CLEAN(SUBSTITUTE(P506," ","")),10)</f>
        <v>#VALUE!</v>
      </c>
      <c r="W506" s="4" t="e">
        <f>FIND("Status",A506,K506)+LEN("Status")</f>
        <v>#VALUE!</v>
      </c>
      <c r="X506" s="4" t="e">
        <f>FIND("Application Data 
Documents &amp; Transactions",A506)</f>
        <v>#VALUE!</v>
      </c>
      <c r="Y506" s="4" t="e">
        <f>MID(A506,W506,(X506-11)-W506)</f>
        <v>#VALUE!</v>
      </c>
      <c r="Z506" s="4" t="e">
        <f t="shared" si="106"/>
        <v>#VALUE!</v>
      </c>
      <c r="AA506" s="4" t="e">
        <f>FIND("Earliest publication #",A506)+LEN("Earliest publication #
")</f>
        <v>#VALUE!</v>
      </c>
      <c r="AB506" s="4" t="e">
        <f>FIND("Earliest publication date",A506,AA506)</f>
        <v>#VALUE!</v>
      </c>
      <c r="AC506" s="4" t="e">
        <f>CLEAN(TRIM(MID(A506,AA506,AB506-AA506)))</f>
        <v>#VALUE!</v>
      </c>
      <c r="AD506" s="4" t="e">
        <f t="shared" si="107"/>
        <v>#VALUE!</v>
      </c>
      <c r="AE506" s="4" t="e">
        <f>FIND("Earliest publication date",A506,AA506)+LEN("Earliest publication date")</f>
        <v>#VALUE!</v>
      </c>
      <c r="AF506" s="4" t="e">
        <f>FIND("Assignee for publication",A506)</f>
        <v>#VALUE!</v>
      </c>
      <c r="AG506" s="4" t="e">
        <f>CLEAN(SUBSTITUTE(MID(A506,AE506,AF506-AE506)," ",""))</f>
        <v>#VALUE!</v>
      </c>
      <c r="AH506" s="4" t="e">
        <f>FIND("Entity status",A506)+LEN("Entity status")</f>
        <v>#VALUE!</v>
      </c>
      <c r="AI506" s="4" t="e">
        <f>FIND("Earliest publication #",A506,AH506)</f>
        <v>#VALUE!</v>
      </c>
      <c r="AJ506" s="4" t="e">
        <f>CLEAN(TRIM(MID(A506,AH506,AI506-AH506)))</f>
        <v>#VALUE!</v>
      </c>
      <c r="AK506" s="4" t="e">
        <f>FIND("Applicants",A506)+LEN("Applicants")</f>
        <v>#VALUE!</v>
      </c>
      <c r="AL506" s="4" t="e">
        <f>FIND("United States Patent and Trademark Office 
United States Patent and Trademark Office 
 Browse By Topic",A506,AK506)</f>
        <v>#VALUE!</v>
      </c>
      <c r="AM506" s="4" t="e">
        <f>TRIM(CLEAN(MID(A506,AK506,AL506-AK506)))</f>
        <v>#VALUE!</v>
      </c>
      <c r="AN506" s="4" t="e">
        <f>FIND("Assignee for publication",A506)+LEN("Assignee for publication")</f>
        <v>#VALUE!</v>
      </c>
      <c r="AO506" s="4" t="e">
        <f>FIND("Confirmation #",A506,AN506)</f>
        <v>#VALUE!</v>
      </c>
      <c r="AP506" s="4" t="e">
        <f>MID(A506,AN506,AO506-AN506)</f>
        <v>#VALUE!</v>
      </c>
      <c r="AQ506" s="4" t="e">
        <f>FIND("Inventors",A506)+LEN("Inventors")</f>
        <v>#VALUE!</v>
      </c>
      <c r="AR506" s="4" t="e">
        <f>FIND("Applicants",A506,AQ506)</f>
        <v>#VALUE!</v>
      </c>
      <c r="AS506" s="4" t="e">
        <f>FIND("Show all inventors",A506)</f>
        <v>#VALUE!</v>
      </c>
      <c r="AT506" s="4" t="str">
        <f>IFERROR(MID(A506,AS506,24),"")</f>
        <v/>
      </c>
      <c r="AU506" s="7" t="e">
        <f>CLEAN(TRIM(MID(A506,AQ506,AR506-AQ506)))</f>
        <v>#VALUE!</v>
      </c>
      <c r="BJ506" s="4">
        <f t="shared" si="110"/>
        <v>0</v>
      </c>
      <c r="BK506" s="4" t="str">
        <f t="shared" si="111"/>
        <v/>
      </c>
      <c r="BL506" s="4" t="e">
        <f t="shared" si="112"/>
        <v>#VALUE!</v>
      </c>
      <c r="BM506" s="4" t="e">
        <f t="shared" si="113"/>
        <v>#VALUE!</v>
      </c>
      <c r="BN506" s="7" t="e">
        <f t="shared" si="114"/>
        <v>#VALUE!</v>
      </c>
      <c r="BO506" s="4" t="e">
        <f t="shared" si="115"/>
        <v>#VALUE!</v>
      </c>
      <c r="BP506" s="4" t="e">
        <f t="shared" si="116"/>
        <v>#VALUE!</v>
      </c>
      <c r="BQ506" s="7" t="e">
        <f t="shared" si="117"/>
        <v>#VALUE!</v>
      </c>
    </row>
    <row r="507" spans="1:69" ht="15" customHeight="1" x14ac:dyDescent="0.3">
      <c r="A507" s="5"/>
      <c r="B507" s="5"/>
      <c r="C507" s="5"/>
      <c r="D507" s="5"/>
      <c r="F507" s="6" t="s">
        <v>17</v>
      </c>
      <c r="G507" s="4" t="e">
        <f t="shared" si="118"/>
        <v>#VALUE!</v>
      </c>
      <c r="H507" s="4" t="e">
        <f t="shared" si="119"/>
        <v>#VALUE!</v>
      </c>
      <c r="I507" s="4" t="str">
        <f t="shared" si="108"/>
        <v/>
      </c>
      <c r="J507" s="4" t="e">
        <f>CLEAN(SUBSTITUTE(MID(A507,G507,H507-G507)," ",""))</f>
        <v>#VALUE!</v>
      </c>
      <c r="K507" s="4" t="e">
        <f>FIND("Filing or 371 (c) date",A507)+LEN("Filing or 371 (c) date")</f>
        <v>#VALUE!</v>
      </c>
      <c r="L507" s="4" t="e">
        <f>FIND("Status",A507,K507)</f>
        <v>#VALUE!</v>
      </c>
      <c r="M507" s="4" t="e">
        <f>TRIM(CLEAN(MID(A507,K507,L507-K507)))</f>
        <v>#VALUE!</v>
      </c>
      <c r="N507" s="4" t="e">
        <f>FIND("Patent #",A507)+LEN("Patent #")</f>
        <v>#VALUE!</v>
      </c>
      <c r="O507" s="4" t="e">
        <f>FIND("Filing or 371 (c) date",A507)</f>
        <v>#VALUE!</v>
      </c>
      <c r="P507" s="4" t="e">
        <f>MID(A507,N507,O507-N507)</f>
        <v>#VALUE!</v>
      </c>
      <c r="Q507" s="4" t="e">
        <f t="shared" si="109"/>
        <v>#VALUE!</v>
      </c>
      <c r="R507" s="4" t="e">
        <f>CLEAN(SUBSTITUTE(MID(P507,1,FIND("open",P507)-1)," ",""))</f>
        <v>#VALUE!</v>
      </c>
      <c r="S507" s="4" t="e">
        <f>FIND("open_in_new",P507)+LEN("open_in_new")</f>
        <v>#VALUE!</v>
      </c>
      <c r="T507" s="4" t="e">
        <f>FIND("-",P507,S507)</f>
        <v>#VALUE!</v>
      </c>
      <c r="U507" s="4" t="e">
        <f>CLEAN(SUBSTITUTE(MID(P507,S507,T507-S507)," ",""))</f>
        <v>#VALUE!</v>
      </c>
      <c r="V507" s="4" t="e">
        <f>RIGHT(CLEAN(SUBSTITUTE(P507," ","")),10)</f>
        <v>#VALUE!</v>
      </c>
      <c r="W507" s="4" t="e">
        <f>FIND("Status",A507,K507)+LEN("Status")</f>
        <v>#VALUE!</v>
      </c>
      <c r="X507" s="4" t="e">
        <f>FIND("Application Data 
Documents &amp; Transactions",A507)</f>
        <v>#VALUE!</v>
      </c>
      <c r="Y507" s="4" t="e">
        <f>MID(A507,W507,(X507-11)-W507)</f>
        <v>#VALUE!</v>
      </c>
      <c r="Z507" s="4" t="e">
        <f t="shared" si="106"/>
        <v>#VALUE!</v>
      </c>
      <c r="AA507" s="4" t="e">
        <f>FIND("Earliest publication #",A507)+LEN("Earliest publication #
")</f>
        <v>#VALUE!</v>
      </c>
      <c r="AB507" s="4" t="e">
        <f>FIND("Earliest publication date",A507,AA507)</f>
        <v>#VALUE!</v>
      </c>
      <c r="AC507" s="4" t="e">
        <f>CLEAN(TRIM(MID(A507,AA507,AB507-AA507)))</f>
        <v>#VALUE!</v>
      </c>
      <c r="AD507" s="4" t="e">
        <f t="shared" si="107"/>
        <v>#VALUE!</v>
      </c>
      <c r="AE507" s="4" t="e">
        <f>FIND("Earliest publication date",A507,AA507)+LEN("Earliest publication date")</f>
        <v>#VALUE!</v>
      </c>
      <c r="AF507" s="4" t="e">
        <f>FIND("Assignee for publication",A507)</f>
        <v>#VALUE!</v>
      </c>
      <c r="AG507" s="4" t="e">
        <f>CLEAN(SUBSTITUTE(MID(A507,AE507,AF507-AE507)," ",""))</f>
        <v>#VALUE!</v>
      </c>
      <c r="AH507" s="4" t="e">
        <f>FIND("Entity status",A507)+LEN("Entity status")</f>
        <v>#VALUE!</v>
      </c>
      <c r="AI507" s="4" t="e">
        <f>FIND("Earliest publication #",A507,AH507)</f>
        <v>#VALUE!</v>
      </c>
      <c r="AJ507" s="4" t="e">
        <f>CLEAN(TRIM(MID(A507,AH507,AI507-AH507)))</f>
        <v>#VALUE!</v>
      </c>
      <c r="AK507" s="4" t="e">
        <f>FIND("Applicants",A507)+LEN("Applicants")</f>
        <v>#VALUE!</v>
      </c>
      <c r="AL507" s="4" t="e">
        <f>FIND("United States Patent and Trademark Office 
United States Patent and Trademark Office 
 Browse By Topic",A507,AK507)</f>
        <v>#VALUE!</v>
      </c>
      <c r="AM507" s="4" t="e">
        <f>TRIM(CLEAN(MID(A507,AK507,AL507-AK507)))</f>
        <v>#VALUE!</v>
      </c>
      <c r="AN507" s="4" t="e">
        <f>FIND("Assignee for publication",A507)+LEN("Assignee for publication")</f>
        <v>#VALUE!</v>
      </c>
      <c r="AO507" s="4" t="e">
        <f>FIND("Confirmation #",A507,AN507)</f>
        <v>#VALUE!</v>
      </c>
      <c r="AP507" s="4" t="e">
        <f>MID(A507,AN507,AO507-AN507)</f>
        <v>#VALUE!</v>
      </c>
      <c r="AQ507" s="4" t="e">
        <f>FIND("Inventors",A507)+LEN("Inventors")</f>
        <v>#VALUE!</v>
      </c>
      <c r="AR507" s="4" t="e">
        <f>FIND("Applicants",A507,AQ507)</f>
        <v>#VALUE!</v>
      </c>
      <c r="AS507" s="4" t="e">
        <f>FIND("Show all inventors",A507)</f>
        <v>#VALUE!</v>
      </c>
      <c r="AT507" s="4" t="str">
        <f>IFERROR(MID(A507,AS507,24),"")</f>
        <v/>
      </c>
      <c r="AU507" s="7" t="e">
        <f>CLEAN(TRIM(MID(A507,AQ507,AR507-AQ507)))</f>
        <v>#VALUE!</v>
      </c>
      <c r="BJ507" s="4">
        <f t="shared" si="110"/>
        <v>0</v>
      </c>
      <c r="BK507" s="4" t="str">
        <f t="shared" si="111"/>
        <v/>
      </c>
      <c r="BL507" s="4" t="e">
        <f t="shared" si="112"/>
        <v>#VALUE!</v>
      </c>
      <c r="BM507" s="4" t="e">
        <f t="shared" si="113"/>
        <v>#VALUE!</v>
      </c>
      <c r="BN507" s="7" t="e">
        <f t="shared" si="114"/>
        <v>#VALUE!</v>
      </c>
      <c r="BO507" s="4" t="e">
        <f t="shared" si="115"/>
        <v>#VALUE!</v>
      </c>
      <c r="BP507" s="4" t="e">
        <f t="shared" si="116"/>
        <v>#VALUE!</v>
      </c>
      <c r="BQ507" s="7" t="e">
        <f t="shared" si="117"/>
        <v>#VALUE!</v>
      </c>
    </row>
    <row r="508" spans="1:69" ht="15" customHeight="1" x14ac:dyDescent="0.3">
      <c r="A508" s="5"/>
      <c r="B508" s="5"/>
      <c r="C508" s="5"/>
      <c r="D508" s="5"/>
      <c r="F508" s="6" t="s">
        <v>17</v>
      </c>
      <c r="G508" s="4" t="e">
        <f t="shared" si="118"/>
        <v>#VALUE!</v>
      </c>
      <c r="H508" s="4" t="e">
        <f t="shared" si="119"/>
        <v>#VALUE!</v>
      </c>
      <c r="I508" s="4" t="str">
        <f t="shared" si="108"/>
        <v/>
      </c>
      <c r="J508" s="4" t="e">
        <f>CLEAN(SUBSTITUTE(MID(A508,G508,H508-G508)," ",""))</f>
        <v>#VALUE!</v>
      </c>
      <c r="K508" s="4" t="e">
        <f>FIND("Filing or 371 (c) date",A508)+LEN("Filing or 371 (c) date")</f>
        <v>#VALUE!</v>
      </c>
      <c r="L508" s="4" t="e">
        <f>FIND("Status",A508,K508)</f>
        <v>#VALUE!</v>
      </c>
      <c r="M508" s="4" t="e">
        <f>TRIM(CLEAN(MID(A508,K508,L508-K508)))</f>
        <v>#VALUE!</v>
      </c>
      <c r="N508" s="4" t="e">
        <f>FIND("Patent #",A508)+LEN("Patent #")</f>
        <v>#VALUE!</v>
      </c>
      <c r="O508" s="4" t="e">
        <f>FIND("Filing or 371 (c) date",A508)</f>
        <v>#VALUE!</v>
      </c>
      <c r="P508" s="4" t="e">
        <f>MID(A508,N508,O508-N508)</f>
        <v>#VALUE!</v>
      </c>
      <c r="Q508" s="4" t="e">
        <f t="shared" si="109"/>
        <v>#VALUE!</v>
      </c>
      <c r="R508" s="4" t="e">
        <f>CLEAN(SUBSTITUTE(MID(P508,1,FIND("open",P508)-1)," ",""))</f>
        <v>#VALUE!</v>
      </c>
      <c r="S508" s="4" t="e">
        <f>FIND("open_in_new",P508)+LEN("open_in_new")</f>
        <v>#VALUE!</v>
      </c>
      <c r="T508" s="4" t="e">
        <f>FIND("-",P508,S508)</f>
        <v>#VALUE!</v>
      </c>
      <c r="U508" s="4" t="e">
        <f>CLEAN(SUBSTITUTE(MID(P508,S508,T508-S508)," ",""))</f>
        <v>#VALUE!</v>
      </c>
      <c r="V508" s="4" t="e">
        <f>RIGHT(CLEAN(SUBSTITUTE(P508," ","")),10)</f>
        <v>#VALUE!</v>
      </c>
      <c r="W508" s="4" t="e">
        <f>FIND("Status",A508,K508)+LEN("Status")</f>
        <v>#VALUE!</v>
      </c>
      <c r="X508" s="4" t="e">
        <f>FIND("Application Data 
Documents &amp; Transactions",A508)</f>
        <v>#VALUE!</v>
      </c>
      <c r="Y508" s="4" t="e">
        <f>MID(A508,W508,(X508-11)-W508)</f>
        <v>#VALUE!</v>
      </c>
      <c r="Z508" s="4" t="e">
        <f t="shared" si="106"/>
        <v>#VALUE!</v>
      </c>
      <c r="AA508" s="4" t="e">
        <f>FIND("Earliest publication #",A508)+LEN("Earliest publication #
")</f>
        <v>#VALUE!</v>
      </c>
      <c r="AB508" s="4" t="e">
        <f>FIND("Earliest publication date",A508,AA508)</f>
        <v>#VALUE!</v>
      </c>
      <c r="AC508" s="4" t="e">
        <f>CLEAN(TRIM(MID(A508,AA508,AB508-AA508)))</f>
        <v>#VALUE!</v>
      </c>
      <c r="AD508" s="4" t="e">
        <f t="shared" si="107"/>
        <v>#VALUE!</v>
      </c>
      <c r="AE508" s="4" t="e">
        <f>FIND("Earliest publication date",A508,AA508)+LEN("Earliest publication date")</f>
        <v>#VALUE!</v>
      </c>
      <c r="AF508" s="4" t="e">
        <f>FIND("Assignee for publication",A508)</f>
        <v>#VALUE!</v>
      </c>
      <c r="AG508" s="4" t="e">
        <f>CLEAN(SUBSTITUTE(MID(A508,AE508,AF508-AE508)," ",""))</f>
        <v>#VALUE!</v>
      </c>
      <c r="AH508" s="4" t="e">
        <f>FIND("Entity status",A508)+LEN("Entity status")</f>
        <v>#VALUE!</v>
      </c>
      <c r="AI508" s="4" t="e">
        <f>FIND("Earliest publication #",A508,AH508)</f>
        <v>#VALUE!</v>
      </c>
      <c r="AJ508" s="4" t="e">
        <f>CLEAN(TRIM(MID(A508,AH508,AI508-AH508)))</f>
        <v>#VALUE!</v>
      </c>
      <c r="AK508" s="4" t="e">
        <f>FIND("Applicants",A508)+LEN("Applicants")</f>
        <v>#VALUE!</v>
      </c>
      <c r="AL508" s="4" t="e">
        <f>FIND("United States Patent and Trademark Office 
United States Patent and Trademark Office 
 Browse By Topic",A508,AK508)</f>
        <v>#VALUE!</v>
      </c>
      <c r="AM508" s="4" t="e">
        <f>TRIM(CLEAN(MID(A508,AK508,AL508-AK508)))</f>
        <v>#VALUE!</v>
      </c>
      <c r="AN508" s="4" t="e">
        <f>FIND("Assignee for publication",A508)+LEN("Assignee for publication")</f>
        <v>#VALUE!</v>
      </c>
      <c r="AO508" s="4" t="e">
        <f>FIND("Confirmation #",A508,AN508)</f>
        <v>#VALUE!</v>
      </c>
      <c r="AP508" s="4" t="e">
        <f>MID(A508,AN508,AO508-AN508)</f>
        <v>#VALUE!</v>
      </c>
      <c r="AQ508" s="4" t="e">
        <f>FIND("Inventors",A508)+LEN("Inventors")</f>
        <v>#VALUE!</v>
      </c>
      <c r="AR508" s="4" t="e">
        <f>FIND("Applicants",A508,AQ508)</f>
        <v>#VALUE!</v>
      </c>
      <c r="AS508" s="4" t="e">
        <f>FIND("Show all inventors",A508)</f>
        <v>#VALUE!</v>
      </c>
      <c r="AT508" s="4" t="str">
        <f>IFERROR(MID(A508,AS508,24),"")</f>
        <v/>
      </c>
      <c r="AU508" s="7" t="e">
        <f>CLEAN(TRIM(MID(A508,AQ508,AR508-AQ508)))</f>
        <v>#VALUE!</v>
      </c>
      <c r="BJ508" s="4">
        <f t="shared" si="110"/>
        <v>0</v>
      </c>
      <c r="BK508" s="4" t="str">
        <f t="shared" si="111"/>
        <v/>
      </c>
      <c r="BL508" s="4" t="e">
        <f t="shared" si="112"/>
        <v>#VALUE!</v>
      </c>
      <c r="BM508" s="4" t="e">
        <f t="shared" si="113"/>
        <v>#VALUE!</v>
      </c>
      <c r="BN508" s="7" t="e">
        <f t="shared" si="114"/>
        <v>#VALUE!</v>
      </c>
      <c r="BO508" s="4" t="e">
        <f t="shared" si="115"/>
        <v>#VALUE!</v>
      </c>
      <c r="BP508" s="4" t="e">
        <f t="shared" si="116"/>
        <v>#VALUE!</v>
      </c>
      <c r="BQ508" s="7" t="e">
        <f t="shared" si="117"/>
        <v>#VALUE!</v>
      </c>
    </row>
    <row r="509" spans="1:69" ht="15" customHeight="1" x14ac:dyDescent="0.3">
      <c r="A509" s="5"/>
      <c r="B509" s="5"/>
      <c r="C509" s="5"/>
      <c r="D509" s="5"/>
      <c r="F509" s="6" t="s">
        <v>17</v>
      </c>
      <c r="G509" s="4" t="e">
        <f t="shared" si="118"/>
        <v>#VALUE!</v>
      </c>
      <c r="H509" s="4" t="e">
        <f t="shared" si="119"/>
        <v>#VALUE!</v>
      </c>
      <c r="I509" s="4" t="str">
        <f t="shared" si="108"/>
        <v/>
      </c>
      <c r="J509" s="4" t="e">
        <f>CLEAN(SUBSTITUTE(MID(A509,G509,H509-G509)," ",""))</f>
        <v>#VALUE!</v>
      </c>
      <c r="K509" s="4" t="e">
        <f>FIND("Filing or 371 (c) date",A509)+LEN("Filing or 371 (c) date")</f>
        <v>#VALUE!</v>
      </c>
      <c r="L509" s="4" t="e">
        <f>FIND("Status",A509,K509)</f>
        <v>#VALUE!</v>
      </c>
      <c r="M509" s="4" t="e">
        <f>TRIM(CLEAN(MID(A509,K509,L509-K509)))</f>
        <v>#VALUE!</v>
      </c>
      <c r="N509" s="4" t="e">
        <f>FIND("Patent #",A509)+LEN("Patent #")</f>
        <v>#VALUE!</v>
      </c>
      <c r="O509" s="4" t="e">
        <f>FIND("Filing or 371 (c) date",A509)</f>
        <v>#VALUE!</v>
      </c>
      <c r="P509" s="4" t="e">
        <f>MID(A509,N509,O509-N509)</f>
        <v>#VALUE!</v>
      </c>
      <c r="Q509" s="4" t="e">
        <f t="shared" si="109"/>
        <v>#VALUE!</v>
      </c>
      <c r="R509" s="4" t="e">
        <f>CLEAN(SUBSTITUTE(MID(P509,1,FIND("open",P509)-1)," ",""))</f>
        <v>#VALUE!</v>
      </c>
      <c r="S509" s="4" t="e">
        <f>FIND("open_in_new",P509)+LEN("open_in_new")</f>
        <v>#VALUE!</v>
      </c>
      <c r="T509" s="4" t="e">
        <f>FIND("-",P509,S509)</f>
        <v>#VALUE!</v>
      </c>
      <c r="U509" s="4" t="e">
        <f>CLEAN(SUBSTITUTE(MID(P509,S509,T509-S509)," ",""))</f>
        <v>#VALUE!</v>
      </c>
      <c r="V509" s="4" t="e">
        <f>RIGHT(CLEAN(SUBSTITUTE(P509," ","")),10)</f>
        <v>#VALUE!</v>
      </c>
      <c r="W509" s="4" t="e">
        <f>FIND("Status",A509,K509)+LEN("Status")</f>
        <v>#VALUE!</v>
      </c>
      <c r="X509" s="4" t="e">
        <f>FIND("Application Data 
Documents &amp; Transactions",A509)</f>
        <v>#VALUE!</v>
      </c>
      <c r="Y509" s="4" t="e">
        <f>MID(A509,W509,(X509-11)-W509)</f>
        <v>#VALUE!</v>
      </c>
      <c r="Z509" s="4" t="e">
        <f t="shared" si="106"/>
        <v>#VALUE!</v>
      </c>
      <c r="AA509" s="4" t="e">
        <f>FIND("Earliest publication #",A509)+LEN("Earliest publication #
")</f>
        <v>#VALUE!</v>
      </c>
      <c r="AB509" s="4" t="e">
        <f>FIND("Earliest publication date",A509,AA509)</f>
        <v>#VALUE!</v>
      </c>
      <c r="AC509" s="4" t="e">
        <f>CLEAN(TRIM(MID(A509,AA509,AB509-AA509)))</f>
        <v>#VALUE!</v>
      </c>
      <c r="AD509" s="4" t="e">
        <f t="shared" si="107"/>
        <v>#VALUE!</v>
      </c>
      <c r="AE509" s="4" t="e">
        <f>FIND("Earliest publication date",A509,AA509)+LEN("Earliest publication date")</f>
        <v>#VALUE!</v>
      </c>
      <c r="AF509" s="4" t="e">
        <f>FIND("Assignee for publication",A509)</f>
        <v>#VALUE!</v>
      </c>
      <c r="AG509" s="4" t="e">
        <f>CLEAN(SUBSTITUTE(MID(A509,AE509,AF509-AE509)," ",""))</f>
        <v>#VALUE!</v>
      </c>
      <c r="AH509" s="4" t="e">
        <f>FIND("Entity status",A509)+LEN("Entity status")</f>
        <v>#VALUE!</v>
      </c>
      <c r="AI509" s="4" t="e">
        <f>FIND("Earliest publication #",A509,AH509)</f>
        <v>#VALUE!</v>
      </c>
      <c r="AJ509" s="4" t="e">
        <f>CLEAN(TRIM(MID(A509,AH509,AI509-AH509)))</f>
        <v>#VALUE!</v>
      </c>
      <c r="AK509" s="4" t="e">
        <f>FIND("Applicants",A509)+LEN("Applicants")</f>
        <v>#VALUE!</v>
      </c>
      <c r="AL509" s="4" t="e">
        <f>FIND("United States Patent and Trademark Office 
United States Patent and Trademark Office 
 Browse By Topic",A509,AK509)</f>
        <v>#VALUE!</v>
      </c>
      <c r="AM509" s="4" t="e">
        <f>TRIM(CLEAN(MID(A509,AK509,AL509-AK509)))</f>
        <v>#VALUE!</v>
      </c>
      <c r="AN509" s="4" t="e">
        <f>FIND("Assignee for publication",A509)+LEN("Assignee for publication")</f>
        <v>#VALUE!</v>
      </c>
      <c r="AO509" s="4" t="e">
        <f>FIND("Confirmation #",A509,AN509)</f>
        <v>#VALUE!</v>
      </c>
      <c r="AP509" s="4" t="e">
        <f>MID(A509,AN509,AO509-AN509)</f>
        <v>#VALUE!</v>
      </c>
      <c r="AQ509" s="4" t="e">
        <f>FIND("Inventors",A509)+LEN("Inventors")</f>
        <v>#VALUE!</v>
      </c>
      <c r="AR509" s="4" t="e">
        <f>FIND("Applicants",A509,AQ509)</f>
        <v>#VALUE!</v>
      </c>
      <c r="AS509" s="4" t="e">
        <f>FIND("Show all inventors",A509)</f>
        <v>#VALUE!</v>
      </c>
      <c r="AT509" s="4" t="str">
        <f>IFERROR(MID(A509,AS509,24),"")</f>
        <v/>
      </c>
      <c r="AU509" s="7" t="e">
        <f>CLEAN(TRIM(MID(A509,AQ509,AR509-AQ509)))</f>
        <v>#VALUE!</v>
      </c>
      <c r="BJ509" s="4">
        <f t="shared" si="110"/>
        <v>0</v>
      </c>
      <c r="BK509" s="4" t="str">
        <f t="shared" si="111"/>
        <v/>
      </c>
      <c r="BL509" s="4" t="e">
        <f t="shared" si="112"/>
        <v>#VALUE!</v>
      </c>
      <c r="BM509" s="4" t="e">
        <f t="shared" si="113"/>
        <v>#VALUE!</v>
      </c>
      <c r="BN509" s="7" t="e">
        <f t="shared" si="114"/>
        <v>#VALUE!</v>
      </c>
      <c r="BO509" s="4" t="e">
        <f t="shared" si="115"/>
        <v>#VALUE!</v>
      </c>
      <c r="BP509" s="4" t="e">
        <f t="shared" si="116"/>
        <v>#VALUE!</v>
      </c>
      <c r="BQ509" s="7" t="e">
        <f t="shared" si="117"/>
        <v>#VALUE!</v>
      </c>
    </row>
    <row r="510" spans="1:69" ht="15" customHeight="1" x14ac:dyDescent="0.3">
      <c r="A510" s="5"/>
      <c r="B510" s="5"/>
      <c r="C510" s="5"/>
      <c r="D510" s="5"/>
      <c r="F510" s="6" t="s">
        <v>17</v>
      </c>
      <c r="G510" s="4" t="e">
        <f t="shared" si="118"/>
        <v>#VALUE!</v>
      </c>
      <c r="H510" s="4" t="e">
        <f t="shared" si="119"/>
        <v>#VALUE!</v>
      </c>
      <c r="I510" s="4" t="str">
        <f t="shared" si="108"/>
        <v/>
      </c>
      <c r="J510" s="4" t="e">
        <f>CLEAN(SUBSTITUTE(MID(A510,G510,H510-G510)," ",""))</f>
        <v>#VALUE!</v>
      </c>
      <c r="K510" s="4" t="e">
        <f>FIND("Filing or 371 (c) date",A510)+LEN("Filing or 371 (c) date")</f>
        <v>#VALUE!</v>
      </c>
      <c r="L510" s="4" t="e">
        <f>FIND("Status",A510,K510)</f>
        <v>#VALUE!</v>
      </c>
      <c r="M510" s="4" t="e">
        <f>TRIM(CLEAN(MID(A510,K510,L510-K510)))</f>
        <v>#VALUE!</v>
      </c>
      <c r="N510" s="4" t="e">
        <f>FIND("Patent #",A510)+LEN("Patent #")</f>
        <v>#VALUE!</v>
      </c>
      <c r="O510" s="4" t="e">
        <f>FIND("Filing or 371 (c) date",A510)</f>
        <v>#VALUE!</v>
      </c>
      <c r="P510" s="4" t="e">
        <f>MID(A510,N510,O510-N510)</f>
        <v>#VALUE!</v>
      </c>
      <c r="Q510" s="4" t="e">
        <f t="shared" si="109"/>
        <v>#VALUE!</v>
      </c>
      <c r="R510" s="4" t="e">
        <f>CLEAN(SUBSTITUTE(MID(P510,1,FIND("open",P510)-1)," ",""))</f>
        <v>#VALUE!</v>
      </c>
      <c r="S510" s="4" t="e">
        <f>FIND("open_in_new",P510)+LEN("open_in_new")</f>
        <v>#VALUE!</v>
      </c>
      <c r="T510" s="4" t="e">
        <f>FIND("-",P510,S510)</f>
        <v>#VALUE!</v>
      </c>
      <c r="U510" s="4" t="e">
        <f>CLEAN(SUBSTITUTE(MID(P510,S510,T510-S510)," ",""))</f>
        <v>#VALUE!</v>
      </c>
      <c r="V510" s="4" t="e">
        <f>RIGHT(CLEAN(SUBSTITUTE(P510," ","")),10)</f>
        <v>#VALUE!</v>
      </c>
      <c r="W510" s="4" t="e">
        <f>FIND("Status",A510,K510)+LEN("Status")</f>
        <v>#VALUE!</v>
      </c>
      <c r="X510" s="4" t="e">
        <f>FIND("Application Data 
Documents &amp; Transactions",A510)</f>
        <v>#VALUE!</v>
      </c>
      <c r="Y510" s="4" t="e">
        <f>MID(A510,W510,(X510-11)-W510)</f>
        <v>#VALUE!</v>
      </c>
      <c r="Z510" s="4" t="e">
        <f t="shared" si="106"/>
        <v>#VALUE!</v>
      </c>
      <c r="AA510" s="4" t="e">
        <f>FIND("Earliest publication #",A510)+LEN("Earliest publication #
")</f>
        <v>#VALUE!</v>
      </c>
      <c r="AB510" s="4" t="e">
        <f>FIND("Earliest publication date",A510,AA510)</f>
        <v>#VALUE!</v>
      </c>
      <c r="AC510" s="4" t="e">
        <f>CLEAN(TRIM(MID(A510,AA510,AB510-AA510)))</f>
        <v>#VALUE!</v>
      </c>
      <c r="AD510" s="4" t="e">
        <f t="shared" si="107"/>
        <v>#VALUE!</v>
      </c>
      <c r="AE510" s="4" t="e">
        <f>FIND("Earliest publication date",A510,AA510)+LEN("Earliest publication date")</f>
        <v>#VALUE!</v>
      </c>
      <c r="AF510" s="4" t="e">
        <f>FIND("Assignee for publication",A510)</f>
        <v>#VALUE!</v>
      </c>
      <c r="AG510" s="4" t="e">
        <f>CLEAN(SUBSTITUTE(MID(A510,AE510,AF510-AE510)," ",""))</f>
        <v>#VALUE!</v>
      </c>
      <c r="AH510" s="4" t="e">
        <f>FIND("Entity status",A510)+LEN("Entity status")</f>
        <v>#VALUE!</v>
      </c>
      <c r="AI510" s="4" t="e">
        <f>FIND("Earliest publication #",A510,AH510)</f>
        <v>#VALUE!</v>
      </c>
      <c r="AJ510" s="4" t="e">
        <f>CLEAN(TRIM(MID(A510,AH510,AI510-AH510)))</f>
        <v>#VALUE!</v>
      </c>
      <c r="AK510" s="4" t="e">
        <f>FIND("Applicants",A510)+LEN("Applicants")</f>
        <v>#VALUE!</v>
      </c>
      <c r="AL510" s="4" t="e">
        <f>FIND("United States Patent and Trademark Office 
United States Patent and Trademark Office 
 Browse By Topic",A510,AK510)</f>
        <v>#VALUE!</v>
      </c>
      <c r="AM510" s="4" t="e">
        <f>TRIM(CLEAN(MID(A510,AK510,AL510-AK510)))</f>
        <v>#VALUE!</v>
      </c>
      <c r="AN510" s="4" t="e">
        <f>FIND("Assignee for publication",A510)+LEN("Assignee for publication")</f>
        <v>#VALUE!</v>
      </c>
      <c r="AO510" s="4" t="e">
        <f>FIND("Confirmation #",A510,AN510)</f>
        <v>#VALUE!</v>
      </c>
      <c r="AP510" s="4" t="e">
        <f>MID(A510,AN510,AO510-AN510)</f>
        <v>#VALUE!</v>
      </c>
      <c r="AQ510" s="4" t="e">
        <f>FIND("Inventors",A510)+LEN("Inventors")</f>
        <v>#VALUE!</v>
      </c>
      <c r="AR510" s="4" t="e">
        <f>FIND("Applicants",A510,AQ510)</f>
        <v>#VALUE!</v>
      </c>
      <c r="AS510" s="4" t="e">
        <f>FIND("Show all inventors",A510)</f>
        <v>#VALUE!</v>
      </c>
      <c r="AT510" s="4" t="str">
        <f>IFERROR(MID(A510,AS510,24),"")</f>
        <v/>
      </c>
      <c r="AU510" s="7" t="e">
        <f>CLEAN(TRIM(MID(A510,AQ510,AR510-AQ510)))</f>
        <v>#VALUE!</v>
      </c>
      <c r="BJ510" s="4">
        <f t="shared" si="110"/>
        <v>0</v>
      </c>
      <c r="BK510" s="4" t="str">
        <f t="shared" si="111"/>
        <v/>
      </c>
      <c r="BL510" s="4" t="e">
        <f t="shared" si="112"/>
        <v>#VALUE!</v>
      </c>
      <c r="BM510" s="4" t="e">
        <f t="shared" si="113"/>
        <v>#VALUE!</v>
      </c>
      <c r="BN510" s="7" t="e">
        <f t="shared" si="114"/>
        <v>#VALUE!</v>
      </c>
      <c r="BO510" s="4" t="e">
        <f t="shared" si="115"/>
        <v>#VALUE!</v>
      </c>
      <c r="BP510" s="4" t="e">
        <f t="shared" si="116"/>
        <v>#VALUE!</v>
      </c>
      <c r="BQ510" s="7" t="e">
        <f t="shared" si="117"/>
        <v>#VALUE!</v>
      </c>
    </row>
    <row r="511" spans="1:69" ht="15" customHeight="1" x14ac:dyDescent="0.3">
      <c r="A511" s="5"/>
      <c r="B511" s="5"/>
      <c r="C511" s="5"/>
      <c r="D511" s="5"/>
      <c r="F511" s="6" t="s">
        <v>17</v>
      </c>
      <c r="G511" s="4" t="e">
        <f t="shared" si="118"/>
        <v>#VALUE!</v>
      </c>
      <c r="H511" s="4" t="e">
        <f t="shared" si="119"/>
        <v>#VALUE!</v>
      </c>
      <c r="I511" s="4" t="str">
        <f t="shared" si="108"/>
        <v/>
      </c>
      <c r="J511" s="4" t="e">
        <f>CLEAN(SUBSTITUTE(MID(A511,G511,H511-G511)," ",""))</f>
        <v>#VALUE!</v>
      </c>
      <c r="K511" s="4" t="e">
        <f>FIND("Filing or 371 (c) date",A511)+LEN("Filing or 371 (c) date")</f>
        <v>#VALUE!</v>
      </c>
      <c r="L511" s="4" t="e">
        <f>FIND("Status",A511,K511)</f>
        <v>#VALUE!</v>
      </c>
      <c r="M511" s="4" t="e">
        <f>TRIM(CLEAN(MID(A511,K511,L511-K511)))</f>
        <v>#VALUE!</v>
      </c>
      <c r="N511" s="4" t="e">
        <f>FIND("Patent #",A511)+LEN("Patent #")</f>
        <v>#VALUE!</v>
      </c>
      <c r="O511" s="4" t="e">
        <f>FIND("Filing or 371 (c) date",A511)</f>
        <v>#VALUE!</v>
      </c>
      <c r="P511" s="4" t="e">
        <f>MID(A511,N511,O511-N511)</f>
        <v>#VALUE!</v>
      </c>
      <c r="Q511" s="4" t="e">
        <f t="shared" si="109"/>
        <v>#VALUE!</v>
      </c>
      <c r="R511" s="4" t="e">
        <f>CLEAN(SUBSTITUTE(MID(P511,1,FIND("open",P511)-1)," ",""))</f>
        <v>#VALUE!</v>
      </c>
      <c r="S511" s="4" t="e">
        <f>FIND("open_in_new",P511)+LEN("open_in_new")</f>
        <v>#VALUE!</v>
      </c>
      <c r="T511" s="4" t="e">
        <f>FIND("-",P511,S511)</f>
        <v>#VALUE!</v>
      </c>
      <c r="U511" s="4" t="e">
        <f>CLEAN(SUBSTITUTE(MID(P511,S511,T511-S511)," ",""))</f>
        <v>#VALUE!</v>
      </c>
      <c r="V511" s="4" t="e">
        <f>RIGHT(CLEAN(SUBSTITUTE(P511," ","")),10)</f>
        <v>#VALUE!</v>
      </c>
      <c r="W511" s="4" t="e">
        <f>FIND("Status",A511,K511)+LEN("Status")</f>
        <v>#VALUE!</v>
      </c>
      <c r="X511" s="4" t="e">
        <f>FIND("Application Data 
Documents &amp; Transactions",A511)</f>
        <v>#VALUE!</v>
      </c>
      <c r="Y511" s="4" t="e">
        <f>MID(A511,W511,(X511-11)-W511)</f>
        <v>#VALUE!</v>
      </c>
      <c r="Z511" s="4" t="e">
        <f t="shared" si="106"/>
        <v>#VALUE!</v>
      </c>
      <c r="AA511" s="4" t="e">
        <f>FIND("Earliest publication #",A511)+LEN("Earliest publication #
")</f>
        <v>#VALUE!</v>
      </c>
      <c r="AB511" s="4" t="e">
        <f>FIND("Earliest publication date",A511,AA511)</f>
        <v>#VALUE!</v>
      </c>
      <c r="AC511" s="4" t="e">
        <f>CLEAN(TRIM(MID(A511,AA511,AB511-AA511)))</f>
        <v>#VALUE!</v>
      </c>
      <c r="AD511" s="4" t="e">
        <f t="shared" si="107"/>
        <v>#VALUE!</v>
      </c>
      <c r="AE511" s="4" t="e">
        <f>FIND("Earliest publication date",A511,AA511)+LEN("Earliest publication date")</f>
        <v>#VALUE!</v>
      </c>
      <c r="AF511" s="4" t="e">
        <f>FIND("Assignee for publication",A511)</f>
        <v>#VALUE!</v>
      </c>
      <c r="AG511" s="4" t="e">
        <f>CLEAN(SUBSTITUTE(MID(A511,AE511,AF511-AE511)," ",""))</f>
        <v>#VALUE!</v>
      </c>
      <c r="AH511" s="4" t="e">
        <f>FIND("Entity status",A511)+LEN("Entity status")</f>
        <v>#VALUE!</v>
      </c>
      <c r="AI511" s="4" t="e">
        <f>FIND("Earliest publication #",A511,AH511)</f>
        <v>#VALUE!</v>
      </c>
      <c r="AJ511" s="4" t="e">
        <f>CLEAN(TRIM(MID(A511,AH511,AI511-AH511)))</f>
        <v>#VALUE!</v>
      </c>
      <c r="AK511" s="4" t="e">
        <f>FIND("Applicants",A511)+LEN("Applicants")</f>
        <v>#VALUE!</v>
      </c>
      <c r="AL511" s="4" t="e">
        <f>FIND("United States Patent and Trademark Office 
United States Patent and Trademark Office 
 Browse By Topic",A511,AK511)</f>
        <v>#VALUE!</v>
      </c>
      <c r="AM511" s="4" t="e">
        <f>TRIM(CLEAN(MID(A511,AK511,AL511-AK511)))</f>
        <v>#VALUE!</v>
      </c>
      <c r="AN511" s="4" t="e">
        <f>FIND("Assignee for publication",A511)+LEN("Assignee for publication")</f>
        <v>#VALUE!</v>
      </c>
      <c r="AO511" s="4" t="e">
        <f>FIND("Confirmation #",A511,AN511)</f>
        <v>#VALUE!</v>
      </c>
      <c r="AP511" s="4" t="e">
        <f>MID(A511,AN511,AO511-AN511)</f>
        <v>#VALUE!</v>
      </c>
      <c r="AQ511" s="4" t="e">
        <f>FIND("Inventors",A511)+LEN("Inventors")</f>
        <v>#VALUE!</v>
      </c>
      <c r="AR511" s="4" t="e">
        <f>FIND("Applicants",A511,AQ511)</f>
        <v>#VALUE!</v>
      </c>
      <c r="AS511" s="4" t="e">
        <f>FIND("Show all inventors",A511)</f>
        <v>#VALUE!</v>
      </c>
      <c r="AT511" s="4" t="str">
        <f>IFERROR(MID(A511,AS511,24),"")</f>
        <v/>
      </c>
      <c r="AU511" s="7" t="e">
        <f>CLEAN(TRIM(MID(A511,AQ511,AR511-AQ511)))</f>
        <v>#VALUE!</v>
      </c>
      <c r="BJ511" s="4">
        <f t="shared" si="110"/>
        <v>0</v>
      </c>
      <c r="BK511" s="4" t="str">
        <f t="shared" si="111"/>
        <v/>
      </c>
      <c r="BL511" s="4" t="e">
        <f t="shared" si="112"/>
        <v>#VALUE!</v>
      </c>
      <c r="BM511" s="4" t="e">
        <f t="shared" si="113"/>
        <v>#VALUE!</v>
      </c>
      <c r="BN511" s="7" t="e">
        <f t="shared" si="114"/>
        <v>#VALUE!</v>
      </c>
      <c r="BO511" s="4" t="e">
        <f t="shared" si="115"/>
        <v>#VALUE!</v>
      </c>
      <c r="BP511" s="4" t="e">
        <f t="shared" si="116"/>
        <v>#VALUE!</v>
      </c>
      <c r="BQ511" s="7" t="e">
        <f t="shared" si="117"/>
        <v>#VALUE!</v>
      </c>
    </row>
    <row r="512" spans="1:69" ht="15" customHeight="1" x14ac:dyDescent="0.3">
      <c r="A512" s="5"/>
      <c r="B512" s="5"/>
      <c r="C512" s="5"/>
      <c r="D512" s="5"/>
      <c r="F512" s="6" t="s">
        <v>17</v>
      </c>
      <c r="G512" s="4" t="e">
        <f t="shared" si="118"/>
        <v>#VALUE!</v>
      </c>
      <c r="H512" s="4" t="e">
        <f t="shared" si="119"/>
        <v>#VALUE!</v>
      </c>
      <c r="I512" s="4" t="str">
        <f t="shared" si="108"/>
        <v/>
      </c>
      <c r="J512" s="4" t="e">
        <f>CLEAN(SUBSTITUTE(MID(A512,G512,H512-G512)," ",""))</f>
        <v>#VALUE!</v>
      </c>
      <c r="K512" s="4" t="e">
        <f>FIND("Filing or 371 (c) date",A512)+LEN("Filing or 371 (c) date")</f>
        <v>#VALUE!</v>
      </c>
      <c r="L512" s="4" t="e">
        <f>FIND("Status",A512,K512)</f>
        <v>#VALUE!</v>
      </c>
      <c r="M512" s="4" t="e">
        <f>TRIM(CLEAN(MID(A512,K512,L512-K512)))</f>
        <v>#VALUE!</v>
      </c>
      <c r="N512" s="4" t="e">
        <f>FIND("Patent #",A512)+LEN("Patent #")</f>
        <v>#VALUE!</v>
      </c>
      <c r="O512" s="4" t="e">
        <f>FIND("Filing or 371 (c) date",A512)</f>
        <v>#VALUE!</v>
      </c>
      <c r="P512" s="4" t="e">
        <f>MID(A512,N512,O512-N512)</f>
        <v>#VALUE!</v>
      </c>
      <c r="Q512" s="4" t="e">
        <f t="shared" si="109"/>
        <v>#VALUE!</v>
      </c>
      <c r="R512" s="4" t="e">
        <f>CLEAN(SUBSTITUTE(MID(P512,1,FIND("open",P512)-1)," ",""))</f>
        <v>#VALUE!</v>
      </c>
      <c r="S512" s="4" t="e">
        <f>FIND("open_in_new",P512)+LEN("open_in_new")</f>
        <v>#VALUE!</v>
      </c>
      <c r="T512" s="4" t="e">
        <f>FIND("-",P512,S512)</f>
        <v>#VALUE!</v>
      </c>
      <c r="U512" s="4" t="e">
        <f>CLEAN(SUBSTITUTE(MID(P512,S512,T512-S512)," ",""))</f>
        <v>#VALUE!</v>
      </c>
      <c r="V512" s="4" t="e">
        <f>RIGHT(CLEAN(SUBSTITUTE(P512," ","")),10)</f>
        <v>#VALUE!</v>
      </c>
      <c r="W512" s="4" t="e">
        <f>FIND("Status",A512,K512)+LEN("Status")</f>
        <v>#VALUE!</v>
      </c>
      <c r="X512" s="4" t="e">
        <f>FIND("Application Data 
Documents &amp; Transactions",A512)</f>
        <v>#VALUE!</v>
      </c>
      <c r="Y512" s="4" t="e">
        <f>MID(A512,W512,(X512-11)-W512)</f>
        <v>#VALUE!</v>
      </c>
      <c r="Z512" s="4" t="e">
        <f t="shared" si="106"/>
        <v>#VALUE!</v>
      </c>
      <c r="AA512" s="4" t="e">
        <f>FIND("Earliest publication #",A512)+LEN("Earliest publication #
")</f>
        <v>#VALUE!</v>
      </c>
      <c r="AB512" s="4" t="e">
        <f>FIND("Earliest publication date",A512,AA512)</f>
        <v>#VALUE!</v>
      </c>
      <c r="AC512" s="4" t="e">
        <f>CLEAN(TRIM(MID(A512,AA512,AB512-AA512)))</f>
        <v>#VALUE!</v>
      </c>
      <c r="AD512" s="4" t="e">
        <f t="shared" si="107"/>
        <v>#VALUE!</v>
      </c>
      <c r="AE512" s="4" t="e">
        <f>FIND("Earliest publication date",A512,AA512)+LEN("Earliest publication date")</f>
        <v>#VALUE!</v>
      </c>
      <c r="AF512" s="4" t="e">
        <f>FIND("Assignee for publication",A512)</f>
        <v>#VALUE!</v>
      </c>
      <c r="AG512" s="4" t="e">
        <f>CLEAN(SUBSTITUTE(MID(A512,AE512,AF512-AE512)," ",""))</f>
        <v>#VALUE!</v>
      </c>
      <c r="AH512" s="4" t="e">
        <f>FIND("Entity status",A512)+LEN("Entity status")</f>
        <v>#VALUE!</v>
      </c>
      <c r="AI512" s="4" t="e">
        <f>FIND("Earliest publication #",A512,AH512)</f>
        <v>#VALUE!</v>
      </c>
      <c r="AJ512" s="4" t="e">
        <f>CLEAN(TRIM(MID(A512,AH512,AI512-AH512)))</f>
        <v>#VALUE!</v>
      </c>
      <c r="AK512" s="4" t="e">
        <f>FIND("Applicants",A512)+LEN("Applicants")</f>
        <v>#VALUE!</v>
      </c>
      <c r="AL512" s="4" t="e">
        <f>FIND("United States Patent and Trademark Office 
United States Patent and Trademark Office 
 Browse By Topic",A512,AK512)</f>
        <v>#VALUE!</v>
      </c>
      <c r="AM512" s="4" t="e">
        <f>TRIM(CLEAN(MID(A512,AK512,AL512-AK512)))</f>
        <v>#VALUE!</v>
      </c>
      <c r="AN512" s="4" t="e">
        <f>FIND("Assignee for publication",A512)+LEN("Assignee for publication")</f>
        <v>#VALUE!</v>
      </c>
      <c r="AO512" s="4" t="e">
        <f>FIND("Confirmation #",A512,AN512)</f>
        <v>#VALUE!</v>
      </c>
      <c r="AP512" s="4" t="e">
        <f>MID(A512,AN512,AO512-AN512)</f>
        <v>#VALUE!</v>
      </c>
      <c r="AQ512" s="4" t="e">
        <f>FIND("Inventors",A512)+LEN("Inventors")</f>
        <v>#VALUE!</v>
      </c>
      <c r="AR512" s="4" t="e">
        <f>FIND("Applicants",A512,AQ512)</f>
        <v>#VALUE!</v>
      </c>
      <c r="AS512" s="4" t="e">
        <f>FIND("Show all inventors",A512)</f>
        <v>#VALUE!</v>
      </c>
      <c r="AT512" s="4" t="str">
        <f>IFERROR(MID(A512,AS512,24),"")</f>
        <v/>
      </c>
      <c r="AU512" s="7" t="e">
        <f>CLEAN(TRIM(MID(A512,AQ512,AR512-AQ512)))</f>
        <v>#VALUE!</v>
      </c>
      <c r="BJ512" s="4">
        <f t="shared" si="110"/>
        <v>0</v>
      </c>
      <c r="BK512" s="4" t="str">
        <f t="shared" si="111"/>
        <v/>
      </c>
      <c r="BL512" s="4" t="e">
        <f t="shared" si="112"/>
        <v>#VALUE!</v>
      </c>
      <c r="BM512" s="4" t="e">
        <f t="shared" si="113"/>
        <v>#VALUE!</v>
      </c>
      <c r="BN512" s="7" t="e">
        <f t="shared" si="114"/>
        <v>#VALUE!</v>
      </c>
      <c r="BO512" s="4" t="e">
        <f t="shared" si="115"/>
        <v>#VALUE!</v>
      </c>
      <c r="BP512" s="4" t="e">
        <f t="shared" si="116"/>
        <v>#VALUE!</v>
      </c>
      <c r="BQ512" s="7" t="e">
        <f t="shared" si="117"/>
        <v>#VALUE!</v>
      </c>
    </row>
    <row r="513" spans="1:69" ht="15" customHeight="1" x14ac:dyDescent="0.3">
      <c r="A513" s="5"/>
      <c r="B513" s="5"/>
      <c r="C513" s="5"/>
      <c r="D513" s="5"/>
      <c r="F513" s="6" t="s">
        <v>17</v>
      </c>
      <c r="G513" s="4" t="e">
        <f t="shared" si="118"/>
        <v>#VALUE!</v>
      </c>
      <c r="H513" s="4" t="e">
        <f t="shared" si="119"/>
        <v>#VALUE!</v>
      </c>
      <c r="I513" s="4" t="str">
        <f t="shared" si="108"/>
        <v/>
      </c>
      <c r="J513" s="4" t="e">
        <f>CLEAN(SUBSTITUTE(MID(A513,G513,H513-G513)," ",""))</f>
        <v>#VALUE!</v>
      </c>
      <c r="K513" s="4" t="e">
        <f>FIND("Filing or 371 (c) date",A513)+LEN("Filing or 371 (c) date")</f>
        <v>#VALUE!</v>
      </c>
      <c r="L513" s="4" t="e">
        <f>FIND("Status",A513,K513)</f>
        <v>#VALUE!</v>
      </c>
      <c r="M513" s="4" t="e">
        <f>TRIM(CLEAN(MID(A513,K513,L513-K513)))</f>
        <v>#VALUE!</v>
      </c>
      <c r="N513" s="4" t="e">
        <f>FIND("Patent #",A513)+LEN("Patent #")</f>
        <v>#VALUE!</v>
      </c>
      <c r="O513" s="4" t="e">
        <f>FIND("Filing or 371 (c) date",A513)</f>
        <v>#VALUE!</v>
      </c>
      <c r="P513" s="4" t="e">
        <f>MID(A513,N513,O513-N513)</f>
        <v>#VALUE!</v>
      </c>
      <c r="Q513" s="4" t="e">
        <f t="shared" si="109"/>
        <v>#VALUE!</v>
      </c>
      <c r="R513" s="4" t="e">
        <f>CLEAN(SUBSTITUTE(MID(P513,1,FIND("open",P513)-1)," ",""))</f>
        <v>#VALUE!</v>
      </c>
      <c r="S513" s="4" t="e">
        <f>FIND("open_in_new",P513)+LEN("open_in_new")</f>
        <v>#VALUE!</v>
      </c>
      <c r="T513" s="4" t="e">
        <f>FIND("-",P513,S513)</f>
        <v>#VALUE!</v>
      </c>
      <c r="U513" s="4" t="e">
        <f>CLEAN(SUBSTITUTE(MID(P513,S513,T513-S513)," ",""))</f>
        <v>#VALUE!</v>
      </c>
      <c r="V513" s="4" t="e">
        <f>RIGHT(CLEAN(SUBSTITUTE(P513," ","")),10)</f>
        <v>#VALUE!</v>
      </c>
      <c r="W513" s="4" t="e">
        <f>FIND("Status",A513,K513)+LEN("Status")</f>
        <v>#VALUE!</v>
      </c>
      <c r="X513" s="4" t="e">
        <f>FIND("Application Data 
Documents &amp; Transactions",A513)</f>
        <v>#VALUE!</v>
      </c>
      <c r="Y513" s="4" t="e">
        <f>MID(A513,W513,(X513-11)-W513)</f>
        <v>#VALUE!</v>
      </c>
      <c r="Z513" s="4" t="e">
        <f t="shared" si="106"/>
        <v>#VALUE!</v>
      </c>
      <c r="AA513" s="4" t="e">
        <f>FIND("Earliest publication #",A513)+LEN("Earliest publication #
")</f>
        <v>#VALUE!</v>
      </c>
      <c r="AB513" s="4" t="e">
        <f>FIND("Earliest publication date",A513,AA513)</f>
        <v>#VALUE!</v>
      </c>
      <c r="AC513" s="4" t="e">
        <f>CLEAN(TRIM(MID(A513,AA513,AB513-AA513)))</f>
        <v>#VALUE!</v>
      </c>
      <c r="AD513" s="4" t="e">
        <f t="shared" si="107"/>
        <v>#VALUE!</v>
      </c>
      <c r="AE513" s="4" t="e">
        <f>FIND("Earliest publication date",A513,AA513)+LEN("Earliest publication date")</f>
        <v>#VALUE!</v>
      </c>
      <c r="AF513" s="4" t="e">
        <f>FIND("Assignee for publication",A513)</f>
        <v>#VALUE!</v>
      </c>
      <c r="AG513" s="4" t="e">
        <f>CLEAN(SUBSTITUTE(MID(A513,AE513,AF513-AE513)," ",""))</f>
        <v>#VALUE!</v>
      </c>
      <c r="AH513" s="4" t="e">
        <f>FIND("Entity status",A513)+LEN("Entity status")</f>
        <v>#VALUE!</v>
      </c>
      <c r="AI513" s="4" t="e">
        <f>FIND("Earliest publication #",A513,AH513)</f>
        <v>#VALUE!</v>
      </c>
      <c r="AJ513" s="4" t="e">
        <f>CLEAN(TRIM(MID(A513,AH513,AI513-AH513)))</f>
        <v>#VALUE!</v>
      </c>
      <c r="AK513" s="4" t="e">
        <f>FIND("Applicants",A513)+LEN("Applicants")</f>
        <v>#VALUE!</v>
      </c>
      <c r="AL513" s="4" t="e">
        <f>FIND("United States Patent and Trademark Office 
United States Patent and Trademark Office 
 Browse By Topic",A513,AK513)</f>
        <v>#VALUE!</v>
      </c>
      <c r="AM513" s="4" t="e">
        <f>TRIM(CLEAN(MID(A513,AK513,AL513-AK513)))</f>
        <v>#VALUE!</v>
      </c>
      <c r="AN513" s="4" t="e">
        <f>FIND("Assignee for publication",A513)+LEN("Assignee for publication")</f>
        <v>#VALUE!</v>
      </c>
      <c r="AO513" s="4" t="e">
        <f>FIND("Confirmation #",A513,AN513)</f>
        <v>#VALUE!</v>
      </c>
      <c r="AP513" s="4" t="e">
        <f>MID(A513,AN513,AO513-AN513)</f>
        <v>#VALUE!</v>
      </c>
      <c r="AQ513" s="4" t="e">
        <f>FIND("Inventors",A513)+LEN("Inventors")</f>
        <v>#VALUE!</v>
      </c>
      <c r="AR513" s="4" t="e">
        <f>FIND("Applicants",A513,AQ513)</f>
        <v>#VALUE!</v>
      </c>
      <c r="AS513" s="4" t="e">
        <f>FIND("Show all inventors",A513)</f>
        <v>#VALUE!</v>
      </c>
      <c r="AT513" s="4" t="str">
        <f>IFERROR(MID(A513,AS513,24),"")</f>
        <v/>
      </c>
      <c r="AU513" s="7" t="e">
        <f>CLEAN(TRIM(MID(A513,AQ513,AR513-AQ513)))</f>
        <v>#VALUE!</v>
      </c>
      <c r="BJ513" s="4">
        <f t="shared" si="110"/>
        <v>0</v>
      </c>
      <c r="BK513" s="4" t="str">
        <f t="shared" si="111"/>
        <v/>
      </c>
      <c r="BL513" s="4" t="e">
        <f t="shared" si="112"/>
        <v>#VALUE!</v>
      </c>
      <c r="BM513" s="4" t="e">
        <f t="shared" si="113"/>
        <v>#VALUE!</v>
      </c>
      <c r="BN513" s="7" t="e">
        <f t="shared" si="114"/>
        <v>#VALUE!</v>
      </c>
      <c r="BO513" s="4" t="e">
        <f t="shared" si="115"/>
        <v>#VALUE!</v>
      </c>
      <c r="BP513" s="4" t="e">
        <f t="shared" si="116"/>
        <v>#VALUE!</v>
      </c>
      <c r="BQ513" s="7" t="e">
        <f t="shared" si="117"/>
        <v>#VALUE!</v>
      </c>
    </row>
    <row r="514" spans="1:69" ht="15" customHeight="1" x14ac:dyDescent="0.3">
      <c r="A514" s="5"/>
      <c r="B514" s="5"/>
      <c r="C514" s="5"/>
      <c r="D514" s="5"/>
      <c r="F514" s="6" t="s">
        <v>17</v>
      </c>
      <c r="G514" s="4" t="e">
        <f t="shared" si="118"/>
        <v>#VALUE!</v>
      </c>
      <c r="H514" s="4" t="e">
        <f t="shared" si="119"/>
        <v>#VALUE!</v>
      </c>
      <c r="I514" s="4" t="str">
        <f t="shared" si="108"/>
        <v/>
      </c>
      <c r="J514" s="4" t="e">
        <f>CLEAN(SUBSTITUTE(MID(A514,G514,H514-G514)," ",""))</f>
        <v>#VALUE!</v>
      </c>
      <c r="K514" s="4" t="e">
        <f>FIND("Filing or 371 (c) date",A514)+LEN("Filing or 371 (c) date")</f>
        <v>#VALUE!</v>
      </c>
      <c r="L514" s="4" t="e">
        <f>FIND("Status",A514,K514)</f>
        <v>#VALUE!</v>
      </c>
      <c r="M514" s="4" t="e">
        <f>TRIM(CLEAN(MID(A514,K514,L514-K514)))</f>
        <v>#VALUE!</v>
      </c>
      <c r="N514" s="4" t="e">
        <f>FIND("Patent #",A514)+LEN("Patent #")</f>
        <v>#VALUE!</v>
      </c>
      <c r="O514" s="4" t="e">
        <f>FIND("Filing or 371 (c) date",A514)</f>
        <v>#VALUE!</v>
      </c>
      <c r="P514" s="4" t="e">
        <f>MID(A514,N514,O514-N514)</f>
        <v>#VALUE!</v>
      </c>
      <c r="Q514" s="4" t="e">
        <f t="shared" si="109"/>
        <v>#VALUE!</v>
      </c>
      <c r="R514" s="4" t="e">
        <f>CLEAN(SUBSTITUTE(MID(P514,1,FIND("open",P514)-1)," ",""))</f>
        <v>#VALUE!</v>
      </c>
      <c r="S514" s="4" t="e">
        <f>FIND("open_in_new",P514)+LEN("open_in_new")</f>
        <v>#VALUE!</v>
      </c>
      <c r="T514" s="4" t="e">
        <f>FIND("-",P514,S514)</f>
        <v>#VALUE!</v>
      </c>
      <c r="U514" s="4" t="e">
        <f>CLEAN(SUBSTITUTE(MID(P514,S514,T514-S514)," ",""))</f>
        <v>#VALUE!</v>
      </c>
      <c r="V514" s="4" t="e">
        <f>RIGHT(CLEAN(SUBSTITUTE(P514," ","")),10)</f>
        <v>#VALUE!</v>
      </c>
      <c r="W514" s="4" t="e">
        <f>FIND("Status",A514,K514)+LEN("Status")</f>
        <v>#VALUE!</v>
      </c>
      <c r="X514" s="4" t="e">
        <f>FIND("Application Data 
Documents &amp; Transactions",A514)</f>
        <v>#VALUE!</v>
      </c>
      <c r="Y514" s="4" t="e">
        <f>MID(A514,W514,(X514-11)-W514)</f>
        <v>#VALUE!</v>
      </c>
      <c r="Z514" s="4" t="e">
        <f t="shared" ref="Z514:Z577" si="120">TRIM(CLEAN(TRIM(MID(Y514,1,FIND("/",Y514)-3))))</f>
        <v>#VALUE!</v>
      </c>
      <c r="AA514" s="4" t="e">
        <f>FIND("Earliest publication #",A514)+LEN("Earliest publication #
")</f>
        <v>#VALUE!</v>
      </c>
      <c r="AB514" s="4" t="e">
        <f>FIND("Earliest publication date",A514,AA514)</f>
        <v>#VALUE!</v>
      </c>
      <c r="AC514" s="4" t="e">
        <f>CLEAN(TRIM(MID(A514,AA514,AB514-AA514)))</f>
        <v>#VALUE!</v>
      </c>
      <c r="AD514" s="4" t="e">
        <f t="shared" ref="AD514:AD577" si="121">TRIM(CLEAN(SUBSTITUTE(AC514,"open_in_new","")))</f>
        <v>#VALUE!</v>
      </c>
      <c r="AE514" s="4" t="e">
        <f>FIND("Earliest publication date",A514,AA514)+LEN("Earliest publication date")</f>
        <v>#VALUE!</v>
      </c>
      <c r="AF514" s="4" t="e">
        <f>FIND("Assignee for publication",A514)</f>
        <v>#VALUE!</v>
      </c>
      <c r="AG514" s="4" t="e">
        <f>CLEAN(SUBSTITUTE(MID(A514,AE514,AF514-AE514)," ",""))</f>
        <v>#VALUE!</v>
      </c>
      <c r="AH514" s="4" t="e">
        <f>FIND("Entity status",A514)+LEN("Entity status")</f>
        <v>#VALUE!</v>
      </c>
      <c r="AI514" s="4" t="e">
        <f>FIND("Earliest publication #",A514,AH514)</f>
        <v>#VALUE!</v>
      </c>
      <c r="AJ514" s="4" t="e">
        <f>CLEAN(TRIM(MID(A514,AH514,AI514-AH514)))</f>
        <v>#VALUE!</v>
      </c>
      <c r="AK514" s="4" t="e">
        <f>FIND("Applicants",A514)+LEN("Applicants")</f>
        <v>#VALUE!</v>
      </c>
      <c r="AL514" s="4" t="e">
        <f>FIND("United States Patent and Trademark Office 
United States Patent and Trademark Office 
 Browse By Topic",A514,AK514)</f>
        <v>#VALUE!</v>
      </c>
      <c r="AM514" s="4" t="e">
        <f>TRIM(CLEAN(MID(A514,AK514,AL514-AK514)))</f>
        <v>#VALUE!</v>
      </c>
      <c r="AN514" s="4" t="e">
        <f>FIND("Assignee for publication",A514)+LEN("Assignee for publication")</f>
        <v>#VALUE!</v>
      </c>
      <c r="AO514" s="4" t="e">
        <f>FIND("Confirmation #",A514,AN514)</f>
        <v>#VALUE!</v>
      </c>
      <c r="AP514" s="4" t="e">
        <f>MID(A514,AN514,AO514-AN514)</f>
        <v>#VALUE!</v>
      </c>
      <c r="AQ514" s="4" t="e">
        <f>FIND("Inventors",A514)+LEN("Inventors")</f>
        <v>#VALUE!</v>
      </c>
      <c r="AR514" s="4" t="e">
        <f>FIND("Applicants",A514,AQ514)</f>
        <v>#VALUE!</v>
      </c>
      <c r="AS514" s="4" t="e">
        <f>FIND("Show all inventors",A514)</f>
        <v>#VALUE!</v>
      </c>
      <c r="AT514" s="4" t="str">
        <f>IFERROR(MID(A514,AS514,24),"")</f>
        <v/>
      </c>
      <c r="AU514" s="7" t="e">
        <f>CLEAN(TRIM(MID(A514,AQ514,AR514-AQ514)))</f>
        <v>#VALUE!</v>
      </c>
      <c r="BJ514" s="4">
        <f t="shared" si="110"/>
        <v>0</v>
      </c>
      <c r="BK514" s="4" t="str">
        <f t="shared" si="111"/>
        <v/>
      </c>
      <c r="BL514" s="4" t="e">
        <f t="shared" si="112"/>
        <v>#VALUE!</v>
      </c>
      <c r="BM514" s="4" t="e">
        <f t="shared" si="113"/>
        <v>#VALUE!</v>
      </c>
      <c r="BN514" s="7" t="e">
        <f t="shared" si="114"/>
        <v>#VALUE!</v>
      </c>
      <c r="BO514" s="4" t="e">
        <f t="shared" si="115"/>
        <v>#VALUE!</v>
      </c>
      <c r="BP514" s="4" t="e">
        <f t="shared" si="116"/>
        <v>#VALUE!</v>
      </c>
      <c r="BQ514" s="7" t="e">
        <f t="shared" si="117"/>
        <v>#VALUE!</v>
      </c>
    </row>
    <row r="515" spans="1:69" ht="15" customHeight="1" x14ac:dyDescent="0.3">
      <c r="A515" s="5"/>
      <c r="B515" s="5"/>
      <c r="C515" s="5"/>
      <c r="D515" s="5"/>
      <c r="F515" s="6" t="s">
        <v>17</v>
      </c>
      <c r="G515" s="4" t="e">
        <f t="shared" si="118"/>
        <v>#VALUE!</v>
      </c>
      <c r="H515" s="4" t="e">
        <f t="shared" si="119"/>
        <v>#VALUE!</v>
      </c>
      <c r="I515" s="4" t="str">
        <f t="shared" ref="I515:I578" si="122">IFERROR(MID(A515,FIND("Sorry, the entered Application Number",A515),68),"")</f>
        <v/>
      </c>
      <c r="J515" s="4" t="e">
        <f>CLEAN(SUBSTITUTE(MID(A515,G515,H515-G515)," ",""))</f>
        <v>#VALUE!</v>
      </c>
      <c r="K515" s="4" t="e">
        <f>FIND("Filing or 371 (c) date",A515)+LEN("Filing or 371 (c) date")</f>
        <v>#VALUE!</v>
      </c>
      <c r="L515" s="4" t="e">
        <f>FIND("Status",A515,K515)</f>
        <v>#VALUE!</v>
      </c>
      <c r="M515" s="4" t="e">
        <f>TRIM(CLEAN(MID(A515,K515,L515-K515)))</f>
        <v>#VALUE!</v>
      </c>
      <c r="N515" s="4" t="e">
        <f>FIND("Patent #",A515)+LEN("Patent #")</f>
        <v>#VALUE!</v>
      </c>
      <c r="O515" s="4" t="e">
        <f>FIND("Filing or 371 (c) date",A515)</f>
        <v>#VALUE!</v>
      </c>
      <c r="P515" s="4" t="e">
        <f>MID(A515,N515,O515-N515)</f>
        <v>#VALUE!</v>
      </c>
      <c r="Q515" s="4" t="e">
        <f t="shared" ref="Q515:Q578" si="123">TRIM(SUBSTITUTE(P515,"open_in_new ",""))</f>
        <v>#VALUE!</v>
      </c>
      <c r="R515" s="4" t="e">
        <f>CLEAN(SUBSTITUTE(MID(P515,1,FIND("open",P515)-1)," ",""))</f>
        <v>#VALUE!</v>
      </c>
      <c r="S515" s="4" t="e">
        <f>FIND("open_in_new",P515)+LEN("open_in_new")</f>
        <v>#VALUE!</v>
      </c>
      <c r="T515" s="4" t="e">
        <f>FIND("-",P515,S515)</f>
        <v>#VALUE!</v>
      </c>
      <c r="U515" s="4" t="e">
        <f>CLEAN(SUBSTITUTE(MID(P515,S515,T515-S515)," ",""))</f>
        <v>#VALUE!</v>
      </c>
      <c r="V515" s="4" t="e">
        <f>RIGHT(CLEAN(SUBSTITUTE(P515," ","")),10)</f>
        <v>#VALUE!</v>
      </c>
      <c r="W515" s="4" t="e">
        <f>FIND("Status",A515,K515)+LEN("Status")</f>
        <v>#VALUE!</v>
      </c>
      <c r="X515" s="4" t="e">
        <f>FIND("Application Data 
Documents &amp; Transactions",A515)</f>
        <v>#VALUE!</v>
      </c>
      <c r="Y515" s="4" t="e">
        <f>MID(A515,W515,(X515-11)-W515)</f>
        <v>#VALUE!</v>
      </c>
      <c r="Z515" s="4" t="e">
        <f t="shared" si="120"/>
        <v>#VALUE!</v>
      </c>
      <c r="AA515" s="4" t="e">
        <f>FIND("Earliest publication #",A515)+LEN("Earliest publication #
")</f>
        <v>#VALUE!</v>
      </c>
      <c r="AB515" s="4" t="e">
        <f>FIND("Earliest publication date",A515,AA515)</f>
        <v>#VALUE!</v>
      </c>
      <c r="AC515" s="4" t="e">
        <f>CLEAN(TRIM(MID(A515,AA515,AB515-AA515)))</f>
        <v>#VALUE!</v>
      </c>
      <c r="AD515" s="4" t="e">
        <f t="shared" si="121"/>
        <v>#VALUE!</v>
      </c>
      <c r="AE515" s="4" t="e">
        <f>FIND("Earliest publication date",A515,AA515)+LEN("Earliest publication date")</f>
        <v>#VALUE!</v>
      </c>
      <c r="AF515" s="4" t="e">
        <f>FIND("Assignee for publication",A515)</f>
        <v>#VALUE!</v>
      </c>
      <c r="AG515" s="4" t="e">
        <f>CLEAN(SUBSTITUTE(MID(A515,AE515,AF515-AE515)," ",""))</f>
        <v>#VALUE!</v>
      </c>
      <c r="AH515" s="4" t="e">
        <f>FIND("Entity status",A515)+LEN("Entity status")</f>
        <v>#VALUE!</v>
      </c>
      <c r="AI515" s="4" t="e">
        <f>FIND("Earliest publication #",A515,AH515)</f>
        <v>#VALUE!</v>
      </c>
      <c r="AJ515" s="4" t="e">
        <f>CLEAN(TRIM(MID(A515,AH515,AI515-AH515)))</f>
        <v>#VALUE!</v>
      </c>
      <c r="AK515" s="4" t="e">
        <f>FIND("Applicants",A515)+LEN("Applicants")</f>
        <v>#VALUE!</v>
      </c>
      <c r="AL515" s="4" t="e">
        <f>FIND("United States Patent and Trademark Office 
United States Patent and Trademark Office 
 Browse By Topic",A515,AK515)</f>
        <v>#VALUE!</v>
      </c>
      <c r="AM515" s="4" t="e">
        <f>TRIM(CLEAN(MID(A515,AK515,AL515-AK515)))</f>
        <v>#VALUE!</v>
      </c>
      <c r="AN515" s="4" t="e">
        <f>FIND("Assignee for publication",A515)+LEN("Assignee for publication")</f>
        <v>#VALUE!</v>
      </c>
      <c r="AO515" s="4" t="e">
        <f>FIND("Confirmation #",A515,AN515)</f>
        <v>#VALUE!</v>
      </c>
      <c r="AP515" s="4" t="e">
        <f>MID(A515,AN515,AO515-AN515)</f>
        <v>#VALUE!</v>
      </c>
      <c r="AQ515" s="4" t="e">
        <f>FIND("Inventors",A515)+LEN("Inventors")</f>
        <v>#VALUE!</v>
      </c>
      <c r="AR515" s="4" t="e">
        <f>FIND("Applicants",A515,AQ515)</f>
        <v>#VALUE!</v>
      </c>
      <c r="AS515" s="4" t="e">
        <f>FIND("Show all inventors",A515)</f>
        <v>#VALUE!</v>
      </c>
      <c r="AT515" s="4" t="str">
        <f>IFERROR(MID(A515,AS515,24),"")</f>
        <v/>
      </c>
      <c r="AU515" s="7" t="e">
        <f>CLEAN(TRIM(MID(A515,AQ515,AR515-AQ515)))</f>
        <v>#VALUE!</v>
      </c>
      <c r="BJ515" s="4">
        <f t="shared" ref="BJ515:BJ578" si="124">(LEN(BI515)-LEN(SUBSTITUTE(BI515,"Assignee","")))/LEN("Assignee")</f>
        <v>0</v>
      </c>
      <c r="BK515" s="4" t="str">
        <f t="shared" ref="BK515:BK578" si="125">IF(LEN(BI515)&lt;1,"",IF(BJ515=0,"1 Assignee",BJ515&amp;" Assignee"))</f>
        <v/>
      </c>
      <c r="BL515" s="4" t="e">
        <f t="shared" ref="BL515:BL578" si="126">FIND("Power of attorney",D515)+LEN("Power of attorney")</f>
        <v>#VALUE!</v>
      </c>
      <c r="BM515" s="4" t="e">
        <f t="shared" ref="BM515:BM578" si="127">FIND("(",D515,BL515)</f>
        <v>#VALUE!</v>
      </c>
      <c r="BN515" s="7" t="e">
        <f t="shared" ref="BN515:BN578" si="128">TRIM(MID(D515,BL515,BM515-BL515))</f>
        <v>#VALUE!</v>
      </c>
      <c r="BO515" s="4" t="e">
        <f t="shared" ref="BO515:BO578" si="129">FIND("Correspondence address",D515)+LEN("Correspondence address")</f>
        <v>#VALUE!</v>
      </c>
      <c r="BP515" s="4" t="e">
        <f t="shared" ref="BP515:BP578" si="130">FIND("(",D515,BO515)</f>
        <v>#VALUE!</v>
      </c>
      <c r="BQ515" s="7" t="e">
        <f t="shared" ref="BQ515:BQ578" si="131">TRIM(MID(D515,BO515,BP515-BO515))</f>
        <v>#VALUE!</v>
      </c>
    </row>
    <row r="516" spans="1:69" ht="15" customHeight="1" x14ac:dyDescent="0.3">
      <c r="A516" s="5"/>
      <c r="B516" s="5"/>
      <c r="C516" s="5"/>
      <c r="D516" s="5"/>
      <c r="F516" s="6" t="s">
        <v>17</v>
      </c>
      <c r="G516" s="4" t="e">
        <f t="shared" ref="G516:G579" si="132">FIND("Application #",A516)+LEN("Application #")</f>
        <v>#VALUE!</v>
      </c>
      <c r="H516" s="4" t="e">
        <f t="shared" ref="H516:H579" si="133">FIND("Confirmation #",A516)</f>
        <v>#VALUE!</v>
      </c>
      <c r="I516" s="4" t="str">
        <f t="shared" si="122"/>
        <v/>
      </c>
      <c r="J516" s="4" t="e">
        <f>CLEAN(SUBSTITUTE(MID(A516,G516,H516-G516)," ",""))</f>
        <v>#VALUE!</v>
      </c>
      <c r="K516" s="4" t="e">
        <f>FIND("Filing or 371 (c) date",A516)+LEN("Filing or 371 (c) date")</f>
        <v>#VALUE!</v>
      </c>
      <c r="L516" s="4" t="e">
        <f>FIND("Status",A516,K516)</f>
        <v>#VALUE!</v>
      </c>
      <c r="M516" s="4" t="e">
        <f>TRIM(CLEAN(MID(A516,K516,L516-K516)))</f>
        <v>#VALUE!</v>
      </c>
      <c r="N516" s="4" t="e">
        <f>FIND("Patent #",A516)+LEN("Patent #")</f>
        <v>#VALUE!</v>
      </c>
      <c r="O516" s="4" t="e">
        <f>FIND("Filing or 371 (c) date",A516)</f>
        <v>#VALUE!</v>
      </c>
      <c r="P516" s="4" t="e">
        <f>MID(A516,N516,O516-N516)</f>
        <v>#VALUE!</v>
      </c>
      <c r="Q516" s="4" t="e">
        <f t="shared" si="123"/>
        <v>#VALUE!</v>
      </c>
      <c r="R516" s="4" t="e">
        <f>CLEAN(SUBSTITUTE(MID(P516,1,FIND("open",P516)-1)," ",""))</f>
        <v>#VALUE!</v>
      </c>
      <c r="S516" s="4" t="e">
        <f>FIND("open_in_new",P516)+LEN("open_in_new")</f>
        <v>#VALUE!</v>
      </c>
      <c r="T516" s="4" t="e">
        <f>FIND("-",P516,S516)</f>
        <v>#VALUE!</v>
      </c>
      <c r="U516" s="4" t="e">
        <f>CLEAN(SUBSTITUTE(MID(P516,S516,T516-S516)," ",""))</f>
        <v>#VALUE!</v>
      </c>
      <c r="V516" s="4" t="e">
        <f>RIGHT(CLEAN(SUBSTITUTE(P516," ","")),10)</f>
        <v>#VALUE!</v>
      </c>
      <c r="W516" s="4" t="e">
        <f>FIND("Status",A516,K516)+LEN("Status")</f>
        <v>#VALUE!</v>
      </c>
      <c r="X516" s="4" t="e">
        <f>FIND("Application Data 
Documents &amp; Transactions",A516)</f>
        <v>#VALUE!</v>
      </c>
      <c r="Y516" s="4" t="e">
        <f>MID(A516,W516,(X516-11)-W516)</f>
        <v>#VALUE!</v>
      </c>
      <c r="Z516" s="4" t="e">
        <f t="shared" si="120"/>
        <v>#VALUE!</v>
      </c>
      <c r="AA516" s="4" t="e">
        <f>FIND("Earliest publication #",A516)+LEN("Earliest publication #
")</f>
        <v>#VALUE!</v>
      </c>
      <c r="AB516" s="4" t="e">
        <f>FIND("Earliest publication date",A516,AA516)</f>
        <v>#VALUE!</v>
      </c>
      <c r="AC516" s="4" t="e">
        <f>CLEAN(TRIM(MID(A516,AA516,AB516-AA516)))</f>
        <v>#VALUE!</v>
      </c>
      <c r="AD516" s="4" t="e">
        <f t="shared" si="121"/>
        <v>#VALUE!</v>
      </c>
      <c r="AE516" s="4" t="e">
        <f>FIND("Earliest publication date",A516,AA516)+LEN("Earliest publication date")</f>
        <v>#VALUE!</v>
      </c>
      <c r="AF516" s="4" t="e">
        <f>FIND("Assignee for publication",A516)</f>
        <v>#VALUE!</v>
      </c>
      <c r="AG516" s="4" t="e">
        <f>CLEAN(SUBSTITUTE(MID(A516,AE516,AF516-AE516)," ",""))</f>
        <v>#VALUE!</v>
      </c>
      <c r="AH516" s="4" t="e">
        <f>FIND("Entity status",A516)+LEN("Entity status")</f>
        <v>#VALUE!</v>
      </c>
      <c r="AI516" s="4" t="e">
        <f>FIND("Earliest publication #",A516,AH516)</f>
        <v>#VALUE!</v>
      </c>
      <c r="AJ516" s="4" t="e">
        <f>CLEAN(TRIM(MID(A516,AH516,AI516-AH516)))</f>
        <v>#VALUE!</v>
      </c>
      <c r="AK516" s="4" t="e">
        <f>FIND("Applicants",A516)+LEN("Applicants")</f>
        <v>#VALUE!</v>
      </c>
      <c r="AL516" s="4" t="e">
        <f>FIND("United States Patent and Trademark Office 
United States Patent and Trademark Office 
 Browse By Topic",A516,AK516)</f>
        <v>#VALUE!</v>
      </c>
      <c r="AM516" s="4" t="e">
        <f>TRIM(CLEAN(MID(A516,AK516,AL516-AK516)))</f>
        <v>#VALUE!</v>
      </c>
      <c r="AN516" s="4" t="e">
        <f>FIND("Assignee for publication",A516)+LEN("Assignee for publication")</f>
        <v>#VALUE!</v>
      </c>
      <c r="AO516" s="4" t="e">
        <f>FIND("Confirmation #",A516,AN516)</f>
        <v>#VALUE!</v>
      </c>
      <c r="AP516" s="4" t="e">
        <f>MID(A516,AN516,AO516-AN516)</f>
        <v>#VALUE!</v>
      </c>
      <c r="AQ516" s="4" t="e">
        <f>FIND("Inventors",A516)+LEN("Inventors")</f>
        <v>#VALUE!</v>
      </c>
      <c r="AR516" s="4" t="e">
        <f>FIND("Applicants",A516,AQ516)</f>
        <v>#VALUE!</v>
      </c>
      <c r="AS516" s="4" t="e">
        <f>FIND("Show all inventors",A516)</f>
        <v>#VALUE!</v>
      </c>
      <c r="AT516" s="4" t="str">
        <f>IFERROR(MID(A516,AS516,24),"")</f>
        <v/>
      </c>
      <c r="AU516" s="7" t="e">
        <f>CLEAN(TRIM(MID(A516,AQ516,AR516-AQ516)))</f>
        <v>#VALUE!</v>
      </c>
      <c r="BJ516" s="4">
        <f t="shared" si="124"/>
        <v>0</v>
      </c>
      <c r="BK516" s="4" t="str">
        <f t="shared" si="125"/>
        <v/>
      </c>
      <c r="BL516" s="4" t="e">
        <f t="shared" si="126"/>
        <v>#VALUE!</v>
      </c>
      <c r="BM516" s="4" t="e">
        <f t="shared" si="127"/>
        <v>#VALUE!</v>
      </c>
      <c r="BN516" s="7" t="e">
        <f t="shared" si="128"/>
        <v>#VALUE!</v>
      </c>
      <c r="BO516" s="4" t="e">
        <f t="shared" si="129"/>
        <v>#VALUE!</v>
      </c>
      <c r="BP516" s="4" t="e">
        <f t="shared" si="130"/>
        <v>#VALUE!</v>
      </c>
      <c r="BQ516" s="7" t="e">
        <f t="shared" si="131"/>
        <v>#VALUE!</v>
      </c>
    </row>
    <row r="517" spans="1:69" ht="15" customHeight="1" x14ac:dyDescent="0.3">
      <c r="A517" s="5"/>
      <c r="B517" s="5"/>
      <c r="C517" s="5"/>
      <c r="D517" s="5"/>
      <c r="F517" s="6" t="s">
        <v>17</v>
      </c>
      <c r="G517" s="4" t="e">
        <f t="shared" si="132"/>
        <v>#VALUE!</v>
      </c>
      <c r="H517" s="4" t="e">
        <f t="shared" si="133"/>
        <v>#VALUE!</v>
      </c>
      <c r="I517" s="4" t="str">
        <f t="shared" si="122"/>
        <v/>
      </c>
      <c r="J517" s="4" t="e">
        <f>CLEAN(SUBSTITUTE(MID(A517,G517,H517-G517)," ",""))</f>
        <v>#VALUE!</v>
      </c>
      <c r="K517" s="4" t="e">
        <f>FIND("Filing or 371 (c) date",A517)+LEN("Filing or 371 (c) date")</f>
        <v>#VALUE!</v>
      </c>
      <c r="L517" s="4" t="e">
        <f>FIND("Status",A517,K517)</f>
        <v>#VALUE!</v>
      </c>
      <c r="M517" s="4" t="e">
        <f>TRIM(CLEAN(MID(A517,K517,L517-K517)))</f>
        <v>#VALUE!</v>
      </c>
      <c r="N517" s="4" t="e">
        <f>FIND("Patent #",A517)+LEN("Patent #")</f>
        <v>#VALUE!</v>
      </c>
      <c r="O517" s="4" t="e">
        <f>FIND("Filing or 371 (c) date",A517)</f>
        <v>#VALUE!</v>
      </c>
      <c r="P517" s="4" t="e">
        <f>MID(A517,N517,O517-N517)</f>
        <v>#VALUE!</v>
      </c>
      <c r="Q517" s="4" t="e">
        <f t="shared" si="123"/>
        <v>#VALUE!</v>
      </c>
      <c r="R517" s="4" t="e">
        <f>CLEAN(SUBSTITUTE(MID(P517,1,FIND("open",P517)-1)," ",""))</f>
        <v>#VALUE!</v>
      </c>
      <c r="S517" s="4" t="e">
        <f>FIND("open_in_new",P517)+LEN("open_in_new")</f>
        <v>#VALUE!</v>
      </c>
      <c r="T517" s="4" t="e">
        <f>FIND("-",P517,S517)</f>
        <v>#VALUE!</v>
      </c>
      <c r="U517" s="4" t="e">
        <f>CLEAN(SUBSTITUTE(MID(P517,S517,T517-S517)," ",""))</f>
        <v>#VALUE!</v>
      </c>
      <c r="V517" s="4" t="e">
        <f>RIGHT(CLEAN(SUBSTITUTE(P517," ","")),10)</f>
        <v>#VALUE!</v>
      </c>
      <c r="W517" s="4" t="e">
        <f>FIND("Status",A517,K517)+LEN("Status")</f>
        <v>#VALUE!</v>
      </c>
      <c r="X517" s="4" t="e">
        <f>FIND("Application Data 
Documents &amp; Transactions",A517)</f>
        <v>#VALUE!</v>
      </c>
      <c r="Y517" s="4" t="e">
        <f>MID(A517,W517,(X517-11)-W517)</f>
        <v>#VALUE!</v>
      </c>
      <c r="Z517" s="4" t="e">
        <f t="shared" si="120"/>
        <v>#VALUE!</v>
      </c>
      <c r="AA517" s="4" t="e">
        <f>FIND("Earliest publication #",A517)+LEN("Earliest publication #
")</f>
        <v>#VALUE!</v>
      </c>
      <c r="AB517" s="4" t="e">
        <f>FIND("Earliest publication date",A517,AA517)</f>
        <v>#VALUE!</v>
      </c>
      <c r="AC517" s="4" t="e">
        <f>CLEAN(TRIM(MID(A517,AA517,AB517-AA517)))</f>
        <v>#VALUE!</v>
      </c>
      <c r="AD517" s="4" t="e">
        <f t="shared" si="121"/>
        <v>#VALUE!</v>
      </c>
      <c r="AE517" s="4" t="e">
        <f>FIND("Earliest publication date",A517,AA517)+LEN("Earliest publication date")</f>
        <v>#VALUE!</v>
      </c>
      <c r="AF517" s="4" t="e">
        <f>FIND("Assignee for publication",A517)</f>
        <v>#VALUE!</v>
      </c>
      <c r="AG517" s="4" t="e">
        <f>CLEAN(SUBSTITUTE(MID(A517,AE517,AF517-AE517)," ",""))</f>
        <v>#VALUE!</v>
      </c>
      <c r="AH517" s="4" t="e">
        <f>FIND("Entity status",A517)+LEN("Entity status")</f>
        <v>#VALUE!</v>
      </c>
      <c r="AI517" s="4" t="e">
        <f>FIND("Earliest publication #",A517,AH517)</f>
        <v>#VALUE!</v>
      </c>
      <c r="AJ517" s="4" t="e">
        <f>CLEAN(TRIM(MID(A517,AH517,AI517-AH517)))</f>
        <v>#VALUE!</v>
      </c>
      <c r="AK517" s="4" t="e">
        <f>FIND("Applicants",A517)+LEN("Applicants")</f>
        <v>#VALUE!</v>
      </c>
      <c r="AL517" s="4" t="e">
        <f>FIND("United States Patent and Trademark Office 
United States Patent and Trademark Office 
 Browse By Topic",A517,AK517)</f>
        <v>#VALUE!</v>
      </c>
      <c r="AM517" s="4" t="e">
        <f>TRIM(CLEAN(MID(A517,AK517,AL517-AK517)))</f>
        <v>#VALUE!</v>
      </c>
      <c r="AN517" s="4" t="e">
        <f>FIND("Assignee for publication",A517)+LEN("Assignee for publication")</f>
        <v>#VALUE!</v>
      </c>
      <c r="AO517" s="4" t="e">
        <f>FIND("Confirmation #",A517,AN517)</f>
        <v>#VALUE!</v>
      </c>
      <c r="AP517" s="4" t="e">
        <f>MID(A517,AN517,AO517-AN517)</f>
        <v>#VALUE!</v>
      </c>
      <c r="AQ517" s="4" t="e">
        <f>FIND("Inventors",A517)+LEN("Inventors")</f>
        <v>#VALUE!</v>
      </c>
      <c r="AR517" s="4" t="e">
        <f>FIND("Applicants",A517,AQ517)</f>
        <v>#VALUE!</v>
      </c>
      <c r="AS517" s="4" t="e">
        <f>FIND("Show all inventors",A517)</f>
        <v>#VALUE!</v>
      </c>
      <c r="AT517" s="4" t="str">
        <f>IFERROR(MID(A517,AS517,24),"")</f>
        <v/>
      </c>
      <c r="AU517" s="7" t="e">
        <f>CLEAN(TRIM(MID(A517,AQ517,AR517-AQ517)))</f>
        <v>#VALUE!</v>
      </c>
      <c r="BJ517" s="4">
        <f t="shared" si="124"/>
        <v>0</v>
      </c>
      <c r="BK517" s="4" t="str">
        <f t="shared" si="125"/>
        <v/>
      </c>
      <c r="BL517" s="4" t="e">
        <f t="shared" si="126"/>
        <v>#VALUE!</v>
      </c>
      <c r="BM517" s="4" t="e">
        <f t="shared" si="127"/>
        <v>#VALUE!</v>
      </c>
      <c r="BN517" s="7" t="e">
        <f t="shared" si="128"/>
        <v>#VALUE!</v>
      </c>
      <c r="BO517" s="4" t="e">
        <f t="shared" si="129"/>
        <v>#VALUE!</v>
      </c>
      <c r="BP517" s="4" t="e">
        <f t="shared" si="130"/>
        <v>#VALUE!</v>
      </c>
      <c r="BQ517" s="7" t="e">
        <f t="shared" si="131"/>
        <v>#VALUE!</v>
      </c>
    </row>
    <row r="518" spans="1:69" ht="15" customHeight="1" x14ac:dyDescent="0.3">
      <c r="A518" s="5"/>
      <c r="B518" s="5"/>
      <c r="C518" s="5"/>
      <c r="D518" s="5"/>
      <c r="F518" s="6" t="s">
        <v>17</v>
      </c>
      <c r="G518" s="4" t="e">
        <f t="shared" si="132"/>
        <v>#VALUE!</v>
      </c>
      <c r="H518" s="4" t="e">
        <f t="shared" si="133"/>
        <v>#VALUE!</v>
      </c>
      <c r="I518" s="4" t="str">
        <f t="shared" si="122"/>
        <v/>
      </c>
      <c r="J518" s="4" t="e">
        <f>CLEAN(SUBSTITUTE(MID(A518,G518,H518-G518)," ",""))</f>
        <v>#VALUE!</v>
      </c>
      <c r="K518" s="4" t="e">
        <f>FIND("Filing or 371 (c) date",A518)+LEN("Filing or 371 (c) date")</f>
        <v>#VALUE!</v>
      </c>
      <c r="L518" s="4" t="e">
        <f>FIND("Status",A518,K518)</f>
        <v>#VALUE!</v>
      </c>
      <c r="M518" s="4" t="e">
        <f>TRIM(CLEAN(MID(A518,K518,L518-K518)))</f>
        <v>#VALUE!</v>
      </c>
      <c r="N518" s="4" t="e">
        <f>FIND("Patent #",A518)+LEN("Patent #")</f>
        <v>#VALUE!</v>
      </c>
      <c r="O518" s="4" t="e">
        <f>FIND("Filing or 371 (c) date",A518)</f>
        <v>#VALUE!</v>
      </c>
      <c r="P518" s="4" t="e">
        <f>MID(A518,N518,O518-N518)</f>
        <v>#VALUE!</v>
      </c>
      <c r="Q518" s="4" t="e">
        <f t="shared" si="123"/>
        <v>#VALUE!</v>
      </c>
      <c r="R518" s="4" t="e">
        <f>CLEAN(SUBSTITUTE(MID(P518,1,FIND("open",P518)-1)," ",""))</f>
        <v>#VALUE!</v>
      </c>
      <c r="S518" s="4" t="e">
        <f>FIND("open_in_new",P518)+LEN("open_in_new")</f>
        <v>#VALUE!</v>
      </c>
      <c r="T518" s="4" t="e">
        <f>FIND("-",P518,S518)</f>
        <v>#VALUE!</v>
      </c>
      <c r="U518" s="4" t="e">
        <f>CLEAN(SUBSTITUTE(MID(P518,S518,T518-S518)," ",""))</f>
        <v>#VALUE!</v>
      </c>
      <c r="V518" s="4" t="e">
        <f>RIGHT(CLEAN(SUBSTITUTE(P518," ","")),10)</f>
        <v>#VALUE!</v>
      </c>
      <c r="W518" s="4" t="e">
        <f>FIND("Status",A518,K518)+LEN("Status")</f>
        <v>#VALUE!</v>
      </c>
      <c r="X518" s="4" t="e">
        <f>FIND("Application Data 
Documents &amp; Transactions",A518)</f>
        <v>#VALUE!</v>
      </c>
      <c r="Y518" s="4" t="e">
        <f>MID(A518,W518,(X518-11)-W518)</f>
        <v>#VALUE!</v>
      </c>
      <c r="Z518" s="4" t="e">
        <f t="shared" si="120"/>
        <v>#VALUE!</v>
      </c>
      <c r="AA518" s="4" t="e">
        <f>FIND("Earliest publication #",A518)+LEN("Earliest publication #
")</f>
        <v>#VALUE!</v>
      </c>
      <c r="AB518" s="4" t="e">
        <f>FIND("Earliest publication date",A518,AA518)</f>
        <v>#VALUE!</v>
      </c>
      <c r="AC518" s="4" t="e">
        <f>CLEAN(TRIM(MID(A518,AA518,AB518-AA518)))</f>
        <v>#VALUE!</v>
      </c>
      <c r="AD518" s="4" t="e">
        <f t="shared" si="121"/>
        <v>#VALUE!</v>
      </c>
      <c r="AE518" s="4" t="e">
        <f>FIND("Earliest publication date",A518,AA518)+LEN("Earliest publication date")</f>
        <v>#VALUE!</v>
      </c>
      <c r="AF518" s="4" t="e">
        <f>FIND("Assignee for publication",A518)</f>
        <v>#VALUE!</v>
      </c>
      <c r="AG518" s="4" t="e">
        <f>CLEAN(SUBSTITUTE(MID(A518,AE518,AF518-AE518)," ",""))</f>
        <v>#VALUE!</v>
      </c>
      <c r="AH518" s="4" t="e">
        <f>FIND("Entity status",A518)+LEN("Entity status")</f>
        <v>#VALUE!</v>
      </c>
      <c r="AI518" s="4" t="e">
        <f>FIND("Earliest publication #",A518,AH518)</f>
        <v>#VALUE!</v>
      </c>
      <c r="AJ518" s="4" t="e">
        <f>CLEAN(TRIM(MID(A518,AH518,AI518-AH518)))</f>
        <v>#VALUE!</v>
      </c>
      <c r="AK518" s="4" t="e">
        <f>FIND("Applicants",A518)+LEN("Applicants")</f>
        <v>#VALUE!</v>
      </c>
      <c r="AL518" s="4" t="e">
        <f>FIND("United States Patent and Trademark Office 
United States Patent and Trademark Office 
 Browse By Topic",A518,AK518)</f>
        <v>#VALUE!</v>
      </c>
      <c r="AM518" s="4" t="e">
        <f>TRIM(CLEAN(MID(A518,AK518,AL518-AK518)))</f>
        <v>#VALUE!</v>
      </c>
      <c r="AN518" s="4" t="e">
        <f>FIND("Assignee for publication",A518)+LEN("Assignee for publication")</f>
        <v>#VALUE!</v>
      </c>
      <c r="AO518" s="4" t="e">
        <f>FIND("Confirmation #",A518,AN518)</f>
        <v>#VALUE!</v>
      </c>
      <c r="AP518" s="4" t="e">
        <f>MID(A518,AN518,AO518-AN518)</f>
        <v>#VALUE!</v>
      </c>
      <c r="AQ518" s="4" t="e">
        <f>FIND("Inventors",A518)+LEN("Inventors")</f>
        <v>#VALUE!</v>
      </c>
      <c r="AR518" s="4" t="e">
        <f>FIND("Applicants",A518,AQ518)</f>
        <v>#VALUE!</v>
      </c>
      <c r="AS518" s="4" t="e">
        <f>FIND("Show all inventors",A518)</f>
        <v>#VALUE!</v>
      </c>
      <c r="AT518" s="4" t="str">
        <f>IFERROR(MID(A518,AS518,24),"")</f>
        <v/>
      </c>
      <c r="AU518" s="7" t="e">
        <f>CLEAN(TRIM(MID(A518,AQ518,AR518-AQ518)))</f>
        <v>#VALUE!</v>
      </c>
      <c r="BJ518" s="4">
        <f t="shared" si="124"/>
        <v>0</v>
      </c>
      <c r="BK518" s="4" t="str">
        <f t="shared" si="125"/>
        <v/>
      </c>
      <c r="BL518" s="4" t="e">
        <f t="shared" si="126"/>
        <v>#VALUE!</v>
      </c>
      <c r="BM518" s="4" t="e">
        <f t="shared" si="127"/>
        <v>#VALUE!</v>
      </c>
      <c r="BN518" s="7" t="e">
        <f t="shared" si="128"/>
        <v>#VALUE!</v>
      </c>
      <c r="BO518" s="4" t="e">
        <f t="shared" si="129"/>
        <v>#VALUE!</v>
      </c>
      <c r="BP518" s="4" t="e">
        <f t="shared" si="130"/>
        <v>#VALUE!</v>
      </c>
      <c r="BQ518" s="7" t="e">
        <f t="shared" si="131"/>
        <v>#VALUE!</v>
      </c>
    </row>
    <row r="519" spans="1:69" ht="15" customHeight="1" x14ac:dyDescent="0.3">
      <c r="A519" s="5"/>
      <c r="B519" s="5"/>
      <c r="C519" s="5"/>
      <c r="D519" s="5"/>
      <c r="F519" s="6" t="s">
        <v>17</v>
      </c>
      <c r="G519" s="4" t="e">
        <f t="shared" si="132"/>
        <v>#VALUE!</v>
      </c>
      <c r="H519" s="4" t="e">
        <f t="shared" si="133"/>
        <v>#VALUE!</v>
      </c>
      <c r="I519" s="4" t="str">
        <f t="shared" si="122"/>
        <v/>
      </c>
      <c r="J519" s="4" t="e">
        <f>CLEAN(SUBSTITUTE(MID(A519,G519,H519-G519)," ",""))</f>
        <v>#VALUE!</v>
      </c>
      <c r="K519" s="4" t="e">
        <f>FIND("Filing or 371 (c) date",A519)+LEN("Filing or 371 (c) date")</f>
        <v>#VALUE!</v>
      </c>
      <c r="L519" s="4" t="e">
        <f>FIND("Status",A519,K519)</f>
        <v>#VALUE!</v>
      </c>
      <c r="M519" s="4" t="e">
        <f>TRIM(CLEAN(MID(A519,K519,L519-K519)))</f>
        <v>#VALUE!</v>
      </c>
      <c r="N519" s="4" t="e">
        <f>FIND("Patent #",A519)+LEN("Patent #")</f>
        <v>#VALUE!</v>
      </c>
      <c r="O519" s="4" t="e">
        <f>FIND("Filing or 371 (c) date",A519)</f>
        <v>#VALUE!</v>
      </c>
      <c r="P519" s="4" t="e">
        <f>MID(A519,N519,O519-N519)</f>
        <v>#VALUE!</v>
      </c>
      <c r="Q519" s="4" t="e">
        <f t="shared" si="123"/>
        <v>#VALUE!</v>
      </c>
      <c r="R519" s="4" t="e">
        <f>CLEAN(SUBSTITUTE(MID(P519,1,FIND("open",P519)-1)," ",""))</f>
        <v>#VALUE!</v>
      </c>
      <c r="S519" s="4" t="e">
        <f>FIND("open_in_new",P519)+LEN("open_in_new")</f>
        <v>#VALUE!</v>
      </c>
      <c r="T519" s="4" t="e">
        <f>FIND("-",P519,S519)</f>
        <v>#VALUE!</v>
      </c>
      <c r="U519" s="4" t="e">
        <f>CLEAN(SUBSTITUTE(MID(P519,S519,T519-S519)," ",""))</f>
        <v>#VALUE!</v>
      </c>
      <c r="V519" s="4" t="e">
        <f>RIGHT(CLEAN(SUBSTITUTE(P519," ","")),10)</f>
        <v>#VALUE!</v>
      </c>
      <c r="W519" s="4" t="e">
        <f>FIND("Status",A519,K519)+LEN("Status")</f>
        <v>#VALUE!</v>
      </c>
      <c r="X519" s="4" t="e">
        <f>FIND("Application Data 
Documents &amp; Transactions",A519)</f>
        <v>#VALUE!</v>
      </c>
      <c r="Y519" s="4" t="e">
        <f>MID(A519,W519,(X519-11)-W519)</f>
        <v>#VALUE!</v>
      </c>
      <c r="Z519" s="4" t="e">
        <f t="shared" si="120"/>
        <v>#VALUE!</v>
      </c>
      <c r="AA519" s="4" t="e">
        <f>FIND("Earliest publication #",A519)+LEN("Earliest publication #
")</f>
        <v>#VALUE!</v>
      </c>
      <c r="AB519" s="4" t="e">
        <f>FIND("Earliest publication date",A519,AA519)</f>
        <v>#VALUE!</v>
      </c>
      <c r="AC519" s="4" t="e">
        <f>CLEAN(TRIM(MID(A519,AA519,AB519-AA519)))</f>
        <v>#VALUE!</v>
      </c>
      <c r="AD519" s="4" t="e">
        <f t="shared" si="121"/>
        <v>#VALUE!</v>
      </c>
      <c r="AE519" s="4" t="e">
        <f>FIND("Earliest publication date",A519,AA519)+LEN("Earliest publication date")</f>
        <v>#VALUE!</v>
      </c>
      <c r="AF519" s="4" t="e">
        <f>FIND("Assignee for publication",A519)</f>
        <v>#VALUE!</v>
      </c>
      <c r="AG519" s="4" t="e">
        <f>CLEAN(SUBSTITUTE(MID(A519,AE519,AF519-AE519)," ",""))</f>
        <v>#VALUE!</v>
      </c>
      <c r="AH519" s="4" t="e">
        <f>FIND("Entity status",A519)+LEN("Entity status")</f>
        <v>#VALUE!</v>
      </c>
      <c r="AI519" s="4" t="e">
        <f>FIND("Earliest publication #",A519,AH519)</f>
        <v>#VALUE!</v>
      </c>
      <c r="AJ519" s="4" t="e">
        <f>CLEAN(TRIM(MID(A519,AH519,AI519-AH519)))</f>
        <v>#VALUE!</v>
      </c>
      <c r="AK519" s="4" t="e">
        <f>FIND("Applicants",A519)+LEN("Applicants")</f>
        <v>#VALUE!</v>
      </c>
      <c r="AL519" s="4" t="e">
        <f>FIND("United States Patent and Trademark Office 
United States Patent and Trademark Office 
 Browse By Topic",A519,AK519)</f>
        <v>#VALUE!</v>
      </c>
      <c r="AM519" s="4" t="e">
        <f>TRIM(CLEAN(MID(A519,AK519,AL519-AK519)))</f>
        <v>#VALUE!</v>
      </c>
      <c r="AN519" s="4" t="e">
        <f>FIND("Assignee for publication",A519)+LEN("Assignee for publication")</f>
        <v>#VALUE!</v>
      </c>
      <c r="AO519" s="4" t="e">
        <f>FIND("Confirmation #",A519,AN519)</f>
        <v>#VALUE!</v>
      </c>
      <c r="AP519" s="4" t="e">
        <f>MID(A519,AN519,AO519-AN519)</f>
        <v>#VALUE!</v>
      </c>
      <c r="AQ519" s="4" t="e">
        <f>FIND("Inventors",A519)+LEN("Inventors")</f>
        <v>#VALUE!</v>
      </c>
      <c r="AR519" s="4" t="e">
        <f>FIND("Applicants",A519,AQ519)</f>
        <v>#VALUE!</v>
      </c>
      <c r="AS519" s="4" t="e">
        <f>FIND("Show all inventors",A519)</f>
        <v>#VALUE!</v>
      </c>
      <c r="AT519" s="4" t="str">
        <f>IFERROR(MID(A519,AS519,24),"")</f>
        <v/>
      </c>
      <c r="AU519" s="7" t="e">
        <f>CLEAN(TRIM(MID(A519,AQ519,AR519-AQ519)))</f>
        <v>#VALUE!</v>
      </c>
      <c r="BJ519" s="4">
        <f t="shared" si="124"/>
        <v>0</v>
      </c>
      <c r="BK519" s="4" t="str">
        <f t="shared" si="125"/>
        <v/>
      </c>
      <c r="BL519" s="4" t="e">
        <f t="shared" si="126"/>
        <v>#VALUE!</v>
      </c>
      <c r="BM519" s="4" t="e">
        <f t="shared" si="127"/>
        <v>#VALUE!</v>
      </c>
      <c r="BN519" s="7" t="e">
        <f t="shared" si="128"/>
        <v>#VALUE!</v>
      </c>
      <c r="BO519" s="4" t="e">
        <f t="shared" si="129"/>
        <v>#VALUE!</v>
      </c>
      <c r="BP519" s="4" t="e">
        <f t="shared" si="130"/>
        <v>#VALUE!</v>
      </c>
      <c r="BQ519" s="7" t="e">
        <f t="shared" si="131"/>
        <v>#VALUE!</v>
      </c>
    </row>
    <row r="520" spans="1:69" ht="15" customHeight="1" x14ac:dyDescent="0.3">
      <c r="A520" s="5"/>
      <c r="B520" s="5"/>
      <c r="C520" s="5"/>
      <c r="D520" s="5"/>
      <c r="F520" s="6" t="s">
        <v>17</v>
      </c>
      <c r="G520" s="4" t="e">
        <f t="shared" si="132"/>
        <v>#VALUE!</v>
      </c>
      <c r="H520" s="4" t="e">
        <f t="shared" si="133"/>
        <v>#VALUE!</v>
      </c>
      <c r="I520" s="4" t="str">
        <f t="shared" si="122"/>
        <v/>
      </c>
      <c r="J520" s="4" t="e">
        <f>CLEAN(SUBSTITUTE(MID(A520,G520,H520-G520)," ",""))</f>
        <v>#VALUE!</v>
      </c>
      <c r="K520" s="4" t="e">
        <f>FIND("Filing or 371 (c) date",A520)+LEN("Filing or 371 (c) date")</f>
        <v>#VALUE!</v>
      </c>
      <c r="L520" s="4" t="e">
        <f>FIND("Status",A520,K520)</f>
        <v>#VALUE!</v>
      </c>
      <c r="M520" s="4" t="e">
        <f>TRIM(CLEAN(MID(A520,K520,L520-K520)))</f>
        <v>#VALUE!</v>
      </c>
      <c r="N520" s="4" t="e">
        <f>FIND("Patent #",A520)+LEN("Patent #")</f>
        <v>#VALUE!</v>
      </c>
      <c r="O520" s="4" t="e">
        <f>FIND("Filing or 371 (c) date",A520)</f>
        <v>#VALUE!</v>
      </c>
      <c r="P520" s="4" t="e">
        <f>MID(A520,N520,O520-N520)</f>
        <v>#VALUE!</v>
      </c>
      <c r="Q520" s="4" t="e">
        <f t="shared" si="123"/>
        <v>#VALUE!</v>
      </c>
      <c r="R520" s="4" t="e">
        <f>CLEAN(SUBSTITUTE(MID(P520,1,FIND("open",P520)-1)," ",""))</f>
        <v>#VALUE!</v>
      </c>
      <c r="S520" s="4" t="e">
        <f>FIND("open_in_new",P520)+LEN("open_in_new")</f>
        <v>#VALUE!</v>
      </c>
      <c r="T520" s="4" t="e">
        <f>FIND("-",P520,S520)</f>
        <v>#VALUE!</v>
      </c>
      <c r="U520" s="4" t="e">
        <f>CLEAN(SUBSTITUTE(MID(P520,S520,T520-S520)," ",""))</f>
        <v>#VALUE!</v>
      </c>
      <c r="V520" s="4" t="e">
        <f>RIGHT(CLEAN(SUBSTITUTE(P520," ","")),10)</f>
        <v>#VALUE!</v>
      </c>
      <c r="W520" s="4" t="e">
        <f>FIND("Status",A520,K520)+LEN("Status")</f>
        <v>#VALUE!</v>
      </c>
      <c r="X520" s="4" t="e">
        <f>FIND("Application Data 
Documents &amp; Transactions",A520)</f>
        <v>#VALUE!</v>
      </c>
      <c r="Y520" s="4" t="e">
        <f>MID(A520,W520,(X520-11)-W520)</f>
        <v>#VALUE!</v>
      </c>
      <c r="Z520" s="4" t="e">
        <f t="shared" si="120"/>
        <v>#VALUE!</v>
      </c>
      <c r="AA520" s="4" t="e">
        <f>FIND("Earliest publication #",A520)+LEN("Earliest publication #
")</f>
        <v>#VALUE!</v>
      </c>
      <c r="AB520" s="4" t="e">
        <f>FIND("Earliest publication date",A520,AA520)</f>
        <v>#VALUE!</v>
      </c>
      <c r="AC520" s="4" t="e">
        <f>CLEAN(TRIM(MID(A520,AA520,AB520-AA520)))</f>
        <v>#VALUE!</v>
      </c>
      <c r="AD520" s="4" t="e">
        <f t="shared" si="121"/>
        <v>#VALUE!</v>
      </c>
      <c r="AE520" s="4" t="e">
        <f>FIND("Earliest publication date",A520,AA520)+LEN("Earliest publication date")</f>
        <v>#VALUE!</v>
      </c>
      <c r="AF520" s="4" t="e">
        <f>FIND("Assignee for publication",A520)</f>
        <v>#VALUE!</v>
      </c>
      <c r="AG520" s="4" t="e">
        <f>CLEAN(SUBSTITUTE(MID(A520,AE520,AF520-AE520)," ",""))</f>
        <v>#VALUE!</v>
      </c>
      <c r="AH520" s="4" t="e">
        <f>FIND("Entity status",A520)+LEN("Entity status")</f>
        <v>#VALUE!</v>
      </c>
      <c r="AI520" s="4" t="e">
        <f>FIND("Earliest publication #",A520,AH520)</f>
        <v>#VALUE!</v>
      </c>
      <c r="AJ520" s="4" t="e">
        <f>CLEAN(TRIM(MID(A520,AH520,AI520-AH520)))</f>
        <v>#VALUE!</v>
      </c>
      <c r="AK520" s="4" t="e">
        <f>FIND("Applicants",A520)+LEN("Applicants")</f>
        <v>#VALUE!</v>
      </c>
      <c r="AL520" s="4" t="e">
        <f>FIND("United States Patent and Trademark Office 
United States Patent and Trademark Office 
 Browse By Topic",A520,AK520)</f>
        <v>#VALUE!</v>
      </c>
      <c r="AM520" s="4" t="e">
        <f>TRIM(CLEAN(MID(A520,AK520,AL520-AK520)))</f>
        <v>#VALUE!</v>
      </c>
      <c r="AN520" s="4" t="e">
        <f>FIND("Assignee for publication",A520)+LEN("Assignee for publication")</f>
        <v>#VALUE!</v>
      </c>
      <c r="AO520" s="4" t="e">
        <f>FIND("Confirmation #",A520,AN520)</f>
        <v>#VALUE!</v>
      </c>
      <c r="AP520" s="4" t="e">
        <f>MID(A520,AN520,AO520-AN520)</f>
        <v>#VALUE!</v>
      </c>
      <c r="AQ520" s="4" t="e">
        <f>FIND("Inventors",A520)+LEN("Inventors")</f>
        <v>#VALUE!</v>
      </c>
      <c r="AR520" s="4" t="e">
        <f>FIND("Applicants",A520,AQ520)</f>
        <v>#VALUE!</v>
      </c>
      <c r="AS520" s="4" t="e">
        <f>FIND("Show all inventors",A520)</f>
        <v>#VALUE!</v>
      </c>
      <c r="AT520" s="4" t="str">
        <f>IFERROR(MID(A520,AS520,24),"")</f>
        <v/>
      </c>
      <c r="AU520" s="7" t="e">
        <f>CLEAN(TRIM(MID(A520,AQ520,AR520-AQ520)))</f>
        <v>#VALUE!</v>
      </c>
      <c r="BJ520" s="4">
        <f t="shared" si="124"/>
        <v>0</v>
      </c>
      <c r="BK520" s="4" t="str">
        <f t="shared" si="125"/>
        <v/>
      </c>
      <c r="BL520" s="4" t="e">
        <f t="shared" si="126"/>
        <v>#VALUE!</v>
      </c>
      <c r="BM520" s="4" t="e">
        <f t="shared" si="127"/>
        <v>#VALUE!</v>
      </c>
      <c r="BN520" s="7" t="e">
        <f t="shared" si="128"/>
        <v>#VALUE!</v>
      </c>
      <c r="BO520" s="4" t="e">
        <f t="shared" si="129"/>
        <v>#VALUE!</v>
      </c>
      <c r="BP520" s="4" t="e">
        <f t="shared" si="130"/>
        <v>#VALUE!</v>
      </c>
      <c r="BQ520" s="7" t="e">
        <f t="shared" si="131"/>
        <v>#VALUE!</v>
      </c>
    </row>
    <row r="521" spans="1:69" ht="15" customHeight="1" x14ac:dyDescent="0.3">
      <c r="A521" s="5"/>
      <c r="B521" s="5"/>
      <c r="C521" s="5"/>
      <c r="D521" s="5"/>
      <c r="F521" s="6" t="s">
        <v>17</v>
      </c>
      <c r="G521" s="4" t="e">
        <f t="shared" si="132"/>
        <v>#VALUE!</v>
      </c>
      <c r="H521" s="4" t="e">
        <f t="shared" si="133"/>
        <v>#VALUE!</v>
      </c>
      <c r="I521" s="4" t="str">
        <f t="shared" si="122"/>
        <v/>
      </c>
      <c r="J521" s="4" t="e">
        <f>CLEAN(SUBSTITUTE(MID(A521,G521,H521-G521)," ",""))</f>
        <v>#VALUE!</v>
      </c>
      <c r="K521" s="4" t="e">
        <f>FIND("Filing or 371 (c) date",A521)+LEN("Filing or 371 (c) date")</f>
        <v>#VALUE!</v>
      </c>
      <c r="L521" s="4" t="e">
        <f>FIND("Status",A521,K521)</f>
        <v>#VALUE!</v>
      </c>
      <c r="M521" s="4" t="e">
        <f>TRIM(CLEAN(MID(A521,K521,L521-K521)))</f>
        <v>#VALUE!</v>
      </c>
      <c r="N521" s="4" t="e">
        <f>FIND("Patent #",A521)+LEN("Patent #")</f>
        <v>#VALUE!</v>
      </c>
      <c r="O521" s="4" t="e">
        <f>FIND("Filing or 371 (c) date",A521)</f>
        <v>#VALUE!</v>
      </c>
      <c r="P521" s="4" t="e">
        <f>MID(A521,N521,O521-N521)</f>
        <v>#VALUE!</v>
      </c>
      <c r="Q521" s="4" t="e">
        <f t="shared" si="123"/>
        <v>#VALUE!</v>
      </c>
      <c r="R521" s="4" t="e">
        <f>CLEAN(SUBSTITUTE(MID(P521,1,FIND("open",P521)-1)," ",""))</f>
        <v>#VALUE!</v>
      </c>
      <c r="S521" s="4" t="e">
        <f>FIND("open_in_new",P521)+LEN("open_in_new")</f>
        <v>#VALUE!</v>
      </c>
      <c r="T521" s="4" t="e">
        <f>FIND("-",P521,S521)</f>
        <v>#VALUE!</v>
      </c>
      <c r="U521" s="4" t="e">
        <f>CLEAN(SUBSTITUTE(MID(P521,S521,T521-S521)," ",""))</f>
        <v>#VALUE!</v>
      </c>
      <c r="V521" s="4" t="e">
        <f>RIGHT(CLEAN(SUBSTITUTE(P521," ","")),10)</f>
        <v>#VALUE!</v>
      </c>
      <c r="W521" s="4" t="e">
        <f>FIND("Status",A521,K521)+LEN("Status")</f>
        <v>#VALUE!</v>
      </c>
      <c r="X521" s="4" t="e">
        <f>FIND("Application Data 
Documents &amp; Transactions",A521)</f>
        <v>#VALUE!</v>
      </c>
      <c r="Y521" s="4" t="e">
        <f>MID(A521,W521,(X521-11)-W521)</f>
        <v>#VALUE!</v>
      </c>
      <c r="Z521" s="4" t="e">
        <f t="shared" si="120"/>
        <v>#VALUE!</v>
      </c>
      <c r="AA521" s="4" t="e">
        <f>FIND("Earliest publication #",A521)+LEN("Earliest publication #
")</f>
        <v>#VALUE!</v>
      </c>
      <c r="AB521" s="4" t="e">
        <f>FIND("Earliest publication date",A521,AA521)</f>
        <v>#VALUE!</v>
      </c>
      <c r="AC521" s="4" t="e">
        <f>CLEAN(TRIM(MID(A521,AA521,AB521-AA521)))</f>
        <v>#VALUE!</v>
      </c>
      <c r="AD521" s="4" t="e">
        <f t="shared" si="121"/>
        <v>#VALUE!</v>
      </c>
      <c r="AE521" s="4" t="e">
        <f>FIND("Earliest publication date",A521,AA521)+LEN("Earliest publication date")</f>
        <v>#VALUE!</v>
      </c>
      <c r="AF521" s="4" t="e">
        <f>FIND("Assignee for publication",A521)</f>
        <v>#VALUE!</v>
      </c>
      <c r="AG521" s="4" t="e">
        <f>CLEAN(SUBSTITUTE(MID(A521,AE521,AF521-AE521)," ",""))</f>
        <v>#VALUE!</v>
      </c>
      <c r="AH521" s="4" t="e">
        <f>FIND("Entity status",A521)+LEN("Entity status")</f>
        <v>#VALUE!</v>
      </c>
      <c r="AI521" s="4" t="e">
        <f>FIND("Earliest publication #",A521,AH521)</f>
        <v>#VALUE!</v>
      </c>
      <c r="AJ521" s="4" t="e">
        <f>CLEAN(TRIM(MID(A521,AH521,AI521-AH521)))</f>
        <v>#VALUE!</v>
      </c>
      <c r="AK521" s="4" t="e">
        <f>FIND("Applicants",A521)+LEN("Applicants")</f>
        <v>#VALUE!</v>
      </c>
      <c r="AL521" s="4" t="e">
        <f>FIND("United States Patent and Trademark Office 
United States Patent and Trademark Office 
 Browse By Topic",A521,AK521)</f>
        <v>#VALUE!</v>
      </c>
      <c r="AM521" s="4" t="e">
        <f>TRIM(CLEAN(MID(A521,AK521,AL521-AK521)))</f>
        <v>#VALUE!</v>
      </c>
      <c r="AN521" s="4" t="e">
        <f>FIND("Assignee for publication",A521)+LEN("Assignee for publication")</f>
        <v>#VALUE!</v>
      </c>
      <c r="AO521" s="4" t="e">
        <f>FIND("Confirmation #",A521,AN521)</f>
        <v>#VALUE!</v>
      </c>
      <c r="AP521" s="4" t="e">
        <f>MID(A521,AN521,AO521-AN521)</f>
        <v>#VALUE!</v>
      </c>
      <c r="AQ521" s="4" t="e">
        <f>FIND("Inventors",A521)+LEN("Inventors")</f>
        <v>#VALUE!</v>
      </c>
      <c r="AR521" s="4" t="e">
        <f>FIND("Applicants",A521,AQ521)</f>
        <v>#VALUE!</v>
      </c>
      <c r="AS521" s="4" t="e">
        <f>FIND("Show all inventors",A521)</f>
        <v>#VALUE!</v>
      </c>
      <c r="AT521" s="4" t="str">
        <f>IFERROR(MID(A521,AS521,24),"")</f>
        <v/>
      </c>
      <c r="AU521" s="7" t="e">
        <f>CLEAN(TRIM(MID(A521,AQ521,AR521-AQ521)))</f>
        <v>#VALUE!</v>
      </c>
      <c r="BJ521" s="4">
        <f t="shared" si="124"/>
        <v>0</v>
      </c>
      <c r="BK521" s="4" t="str">
        <f t="shared" si="125"/>
        <v/>
      </c>
      <c r="BL521" s="4" t="e">
        <f t="shared" si="126"/>
        <v>#VALUE!</v>
      </c>
      <c r="BM521" s="4" t="e">
        <f t="shared" si="127"/>
        <v>#VALUE!</v>
      </c>
      <c r="BN521" s="7" t="e">
        <f t="shared" si="128"/>
        <v>#VALUE!</v>
      </c>
      <c r="BO521" s="4" t="e">
        <f t="shared" si="129"/>
        <v>#VALUE!</v>
      </c>
      <c r="BP521" s="4" t="e">
        <f t="shared" si="130"/>
        <v>#VALUE!</v>
      </c>
      <c r="BQ521" s="7" t="e">
        <f t="shared" si="131"/>
        <v>#VALUE!</v>
      </c>
    </row>
    <row r="522" spans="1:69" ht="15" customHeight="1" x14ac:dyDescent="0.3">
      <c r="A522" s="5"/>
      <c r="B522" s="5"/>
      <c r="C522" s="5"/>
      <c r="D522" s="5"/>
      <c r="F522" s="6" t="s">
        <v>17</v>
      </c>
      <c r="G522" s="4" t="e">
        <f t="shared" si="132"/>
        <v>#VALUE!</v>
      </c>
      <c r="H522" s="4" t="e">
        <f t="shared" si="133"/>
        <v>#VALUE!</v>
      </c>
      <c r="I522" s="4" t="str">
        <f t="shared" si="122"/>
        <v/>
      </c>
      <c r="J522" s="4" t="e">
        <f>CLEAN(SUBSTITUTE(MID(A522,G522,H522-G522)," ",""))</f>
        <v>#VALUE!</v>
      </c>
      <c r="K522" s="4" t="e">
        <f>FIND("Filing or 371 (c) date",A522)+LEN("Filing or 371 (c) date")</f>
        <v>#VALUE!</v>
      </c>
      <c r="L522" s="4" t="e">
        <f>FIND("Status",A522,K522)</f>
        <v>#VALUE!</v>
      </c>
      <c r="M522" s="4" t="e">
        <f>TRIM(CLEAN(MID(A522,K522,L522-K522)))</f>
        <v>#VALUE!</v>
      </c>
      <c r="N522" s="4" t="e">
        <f>FIND("Patent #",A522)+LEN("Patent #")</f>
        <v>#VALUE!</v>
      </c>
      <c r="O522" s="4" t="e">
        <f>FIND("Filing or 371 (c) date",A522)</f>
        <v>#VALUE!</v>
      </c>
      <c r="P522" s="4" t="e">
        <f>MID(A522,N522,O522-N522)</f>
        <v>#VALUE!</v>
      </c>
      <c r="Q522" s="4" t="e">
        <f t="shared" si="123"/>
        <v>#VALUE!</v>
      </c>
      <c r="R522" s="4" t="e">
        <f>CLEAN(SUBSTITUTE(MID(P522,1,FIND("open",P522)-1)," ",""))</f>
        <v>#VALUE!</v>
      </c>
      <c r="S522" s="4" t="e">
        <f>FIND("open_in_new",P522)+LEN("open_in_new")</f>
        <v>#VALUE!</v>
      </c>
      <c r="T522" s="4" t="e">
        <f>FIND("-",P522,S522)</f>
        <v>#VALUE!</v>
      </c>
      <c r="U522" s="4" t="e">
        <f>CLEAN(SUBSTITUTE(MID(P522,S522,T522-S522)," ",""))</f>
        <v>#VALUE!</v>
      </c>
      <c r="V522" s="4" t="e">
        <f>RIGHT(CLEAN(SUBSTITUTE(P522," ","")),10)</f>
        <v>#VALUE!</v>
      </c>
      <c r="W522" s="4" t="e">
        <f>FIND("Status",A522,K522)+LEN("Status")</f>
        <v>#VALUE!</v>
      </c>
      <c r="X522" s="4" t="e">
        <f>FIND("Application Data 
Documents &amp; Transactions",A522)</f>
        <v>#VALUE!</v>
      </c>
      <c r="Y522" s="4" t="e">
        <f>MID(A522,W522,(X522-11)-W522)</f>
        <v>#VALUE!</v>
      </c>
      <c r="Z522" s="4" t="e">
        <f t="shared" si="120"/>
        <v>#VALUE!</v>
      </c>
      <c r="AA522" s="4" t="e">
        <f>FIND("Earliest publication #",A522)+LEN("Earliest publication #
")</f>
        <v>#VALUE!</v>
      </c>
      <c r="AB522" s="4" t="e">
        <f>FIND("Earliest publication date",A522,AA522)</f>
        <v>#VALUE!</v>
      </c>
      <c r="AC522" s="4" t="e">
        <f>CLEAN(TRIM(MID(A522,AA522,AB522-AA522)))</f>
        <v>#VALUE!</v>
      </c>
      <c r="AD522" s="4" t="e">
        <f t="shared" si="121"/>
        <v>#VALUE!</v>
      </c>
      <c r="AE522" s="4" t="e">
        <f>FIND("Earliest publication date",A522,AA522)+LEN("Earliest publication date")</f>
        <v>#VALUE!</v>
      </c>
      <c r="AF522" s="4" t="e">
        <f>FIND("Assignee for publication",A522)</f>
        <v>#VALUE!</v>
      </c>
      <c r="AG522" s="4" t="e">
        <f>CLEAN(SUBSTITUTE(MID(A522,AE522,AF522-AE522)," ",""))</f>
        <v>#VALUE!</v>
      </c>
      <c r="AH522" s="4" t="e">
        <f>FIND("Entity status",A522)+LEN("Entity status")</f>
        <v>#VALUE!</v>
      </c>
      <c r="AI522" s="4" t="e">
        <f>FIND("Earliest publication #",A522,AH522)</f>
        <v>#VALUE!</v>
      </c>
      <c r="AJ522" s="4" t="e">
        <f>CLEAN(TRIM(MID(A522,AH522,AI522-AH522)))</f>
        <v>#VALUE!</v>
      </c>
      <c r="AK522" s="4" t="e">
        <f>FIND("Applicants",A522)+LEN("Applicants")</f>
        <v>#VALUE!</v>
      </c>
      <c r="AL522" s="4" t="e">
        <f>FIND("United States Patent and Trademark Office 
United States Patent and Trademark Office 
 Browse By Topic",A522,AK522)</f>
        <v>#VALUE!</v>
      </c>
      <c r="AM522" s="4" t="e">
        <f>TRIM(CLEAN(MID(A522,AK522,AL522-AK522)))</f>
        <v>#VALUE!</v>
      </c>
      <c r="AN522" s="4" t="e">
        <f>FIND("Assignee for publication",A522)+LEN("Assignee for publication")</f>
        <v>#VALUE!</v>
      </c>
      <c r="AO522" s="4" t="e">
        <f>FIND("Confirmation #",A522,AN522)</f>
        <v>#VALUE!</v>
      </c>
      <c r="AP522" s="4" t="e">
        <f>MID(A522,AN522,AO522-AN522)</f>
        <v>#VALUE!</v>
      </c>
      <c r="AQ522" s="4" t="e">
        <f>FIND("Inventors",A522)+LEN("Inventors")</f>
        <v>#VALUE!</v>
      </c>
      <c r="AR522" s="4" t="e">
        <f>FIND("Applicants",A522,AQ522)</f>
        <v>#VALUE!</v>
      </c>
      <c r="AS522" s="4" t="e">
        <f>FIND("Show all inventors",A522)</f>
        <v>#VALUE!</v>
      </c>
      <c r="AT522" s="4" t="str">
        <f>IFERROR(MID(A522,AS522,24),"")</f>
        <v/>
      </c>
      <c r="AU522" s="7" t="e">
        <f>CLEAN(TRIM(MID(A522,AQ522,AR522-AQ522)))</f>
        <v>#VALUE!</v>
      </c>
      <c r="BJ522" s="4">
        <f t="shared" si="124"/>
        <v>0</v>
      </c>
      <c r="BK522" s="4" t="str">
        <f t="shared" si="125"/>
        <v/>
      </c>
      <c r="BL522" s="4" t="e">
        <f t="shared" si="126"/>
        <v>#VALUE!</v>
      </c>
      <c r="BM522" s="4" t="e">
        <f t="shared" si="127"/>
        <v>#VALUE!</v>
      </c>
      <c r="BN522" s="7" t="e">
        <f t="shared" si="128"/>
        <v>#VALUE!</v>
      </c>
      <c r="BO522" s="4" t="e">
        <f t="shared" si="129"/>
        <v>#VALUE!</v>
      </c>
      <c r="BP522" s="4" t="e">
        <f t="shared" si="130"/>
        <v>#VALUE!</v>
      </c>
      <c r="BQ522" s="7" t="e">
        <f t="shared" si="131"/>
        <v>#VALUE!</v>
      </c>
    </row>
    <row r="523" spans="1:69" ht="15" customHeight="1" x14ac:dyDescent="0.3">
      <c r="A523" s="5"/>
      <c r="B523" s="5"/>
      <c r="C523" s="5"/>
      <c r="D523" s="5"/>
      <c r="F523" s="6" t="s">
        <v>17</v>
      </c>
      <c r="G523" s="4" t="e">
        <f t="shared" si="132"/>
        <v>#VALUE!</v>
      </c>
      <c r="H523" s="4" t="e">
        <f t="shared" si="133"/>
        <v>#VALUE!</v>
      </c>
      <c r="I523" s="4" t="str">
        <f t="shared" si="122"/>
        <v/>
      </c>
      <c r="J523" s="4" t="e">
        <f>CLEAN(SUBSTITUTE(MID(A523,G523,H523-G523)," ",""))</f>
        <v>#VALUE!</v>
      </c>
      <c r="K523" s="4" t="e">
        <f>FIND("Filing or 371 (c) date",A523)+LEN("Filing or 371 (c) date")</f>
        <v>#VALUE!</v>
      </c>
      <c r="L523" s="4" t="e">
        <f>FIND("Status",A523,K523)</f>
        <v>#VALUE!</v>
      </c>
      <c r="M523" s="4" t="e">
        <f>TRIM(CLEAN(MID(A523,K523,L523-K523)))</f>
        <v>#VALUE!</v>
      </c>
      <c r="N523" s="4" t="e">
        <f>FIND("Patent #",A523)+LEN("Patent #")</f>
        <v>#VALUE!</v>
      </c>
      <c r="O523" s="4" t="e">
        <f>FIND("Filing or 371 (c) date",A523)</f>
        <v>#VALUE!</v>
      </c>
      <c r="P523" s="4" t="e">
        <f>MID(A523,N523,O523-N523)</f>
        <v>#VALUE!</v>
      </c>
      <c r="Q523" s="4" t="e">
        <f t="shared" si="123"/>
        <v>#VALUE!</v>
      </c>
      <c r="R523" s="4" t="e">
        <f>CLEAN(SUBSTITUTE(MID(P523,1,FIND("open",P523)-1)," ",""))</f>
        <v>#VALUE!</v>
      </c>
      <c r="S523" s="4" t="e">
        <f>FIND("open_in_new",P523)+LEN("open_in_new")</f>
        <v>#VALUE!</v>
      </c>
      <c r="T523" s="4" t="e">
        <f>FIND("-",P523,S523)</f>
        <v>#VALUE!</v>
      </c>
      <c r="U523" s="4" t="e">
        <f>CLEAN(SUBSTITUTE(MID(P523,S523,T523-S523)," ",""))</f>
        <v>#VALUE!</v>
      </c>
      <c r="V523" s="4" t="e">
        <f>RIGHT(CLEAN(SUBSTITUTE(P523," ","")),10)</f>
        <v>#VALUE!</v>
      </c>
      <c r="W523" s="4" t="e">
        <f>FIND("Status",A523,K523)+LEN("Status")</f>
        <v>#VALUE!</v>
      </c>
      <c r="X523" s="4" t="e">
        <f>FIND("Application Data 
Documents &amp; Transactions",A523)</f>
        <v>#VALUE!</v>
      </c>
      <c r="Y523" s="4" t="e">
        <f>MID(A523,W523,(X523-11)-W523)</f>
        <v>#VALUE!</v>
      </c>
      <c r="Z523" s="4" t="e">
        <f t="shared" si="120"/>
        <v>#VALUE!</v>
      </c>
      <c r="AA523" s="4" t="e">
        <f>FIND("Earliest publication #",A523)+LEN("Earliest publication #
")</f>
        <v>#VALUE!</v>
      </c>
      <c r="AB523" s="4" t="e">
        <f>FIND("Earliest publication date",A523,AA523)</f>
        <v>#VALUE!</v>
      </c>
      <c r="AC523" s="4" t="e">
        <f>CLEAN(TRIM(MID(A523,AA523,AB523-AA523)))</f>
        <v>#VALUE!</v>
      </c>
      <c r="AD523" s="4" t="e">
        <f t="shared" si="121"/>
        <v>#VALUE!</v>
      </c>
      <c r="AE523" s="4" t="e">
        <f>FIND("Earliest publication date",A523,AA523)+LEN("Earliest publication date")</f>
        <v>#VALUE!</v>
      </c>
      <c r="AF523" s="4" t="e">
        <f>FIND("Assignee for publication",A523)</f>
        <v>#VALUE!</v>
      </c>
      <c r="AG523" s="4" t="e">
        <f>CLEAN(SUBSTITUTE(MID(A523,AE523,AF523-AE523)," ",""))</f>
        <v>#VALUE!</v>
      </c>
      <c r="AH523" s="4" t="e">
        <f>FIND("Entity status",A523)+LEN("Entity status")</f>
        <v>#VALUE!</v>
      </c>
      <c r="AI523" s="4" t="e">
        <f>FIND("Earliest publication #",A523,AH523)</f>
        <v>#VALUE!</v>
      </c>
      <c r="AJ523" s="4" t="e">
        <f>CLEAN(TRIM(MID(A523,AH523,AI523-AH523)))</f>
        <v>#VALUE!</v>
      </c>
      <c r="AK523" s="4" t="e">
        <f>FIND("Applicants",A523)+LEN("Applicants")</f>
        <v>#VALUE!</v>
      </c>
      <c r="AL523" s="4" t="e">
        <f>FIND("United States Patent and Trademark Office 
United States Patent and Trademark Office 
 Browse By Topic",A523,AK523)</f>
        <v>#VALUE!</v>
      </c>
      <c r="AM523" s="4" t="e">
        <f>TRIM(CLEAN(MID(A523,AK523,AL523-AK523)))</f>
        <v>#VALUE!</v>
      </c>
      <c r="AN523" s="4" t="e">
        <f>FIND("Assignee for publication",A523)+LEN("Assignee for publication")</f>
        <v>#VALUE!</v>
      </c>
      <c r="AO523" s="4" t="e">
        <f>FIND("Confirmation #",A523,AN523)</f>
        <v>#VALUE!</v>
      </c>
      <c r="AP523" s="4" t="e">
        <f>MID(A523,AN523,AO523-AN523)</f>
        <v>#VALUE!</v>
      </c>
      <c r="AQ523" s="4" t="e">
        <f>FIND("Inventors",A523)+LEN("Inventors")</f>
        <v>#VALUE!</v>
      </c>
      <c r="AR523" s="4" t="e">
        <f>FIND("Applicants",A523,AQ523)</f>
        <v>#VALUE!</v>
      </c>
      <c r="AS523" s="4" t="e">
        <f>FIND("Show all inventors",A523)</f>
        <v>#VALUE!</v>
      </c>
      <c r="AT523" s="4" t="str">
        <f>IFERROR(MID(A523,AS523,24),"")</f>
        <v/>
      </c>
      <c r="AU523" s="7" t="e">
        <f>CLEAN(TRIM(MID(A523,AQ523,AR523-AQ523)))</f>
        <v>#VALUE!</v>
      </c>
      <c r="BJ523" s="4">
        <f t="shared" si="124"/>
        <v>0</v>
      </c>
      <c r="BK523" s="4" t="str">
        <f t="shared" si="125"/>
        <v/>
      </c>
      <c r="BL523" s="4" t="e">
        <f t="shared" si="126"/>
        <v>#VALUE!</v>
      </c>
      <c r="BM523" s="4" t="e">
        <f t="shared" si="127"/>
        <v>#VALUE!</v>
      </c>
      <c r="BN523" s="7" t="e">
        <f t="shared" si="128"/>
        <v>#VALUE!</v>
      </c>
      <c r="BO523" s="4" t="e">
        <f t="shared" si="129"/>
        <v>#VALUE!</v>
      </c>
      <c r="BP523" s="4" t="e">
        <f t="shared" si="130"/>
        <v>#VALUE!</v>
      </c>
      <c r="BQ523" s="7" t="e">
        <f t="shared" si="131"/>
        <v>#VALUE!</v>
      </c>
    </row>
    <row r="524" spans="1:69" ht="15" customHeight="1" x14ac:dyDescent="0.3">
      <c r="A524" s="5"/>
      <c r="B524" s="5"/>
      <c r="C524" s="5"/>
      <c r="D524" s="5"/>
      <c r="F524" s="6" t="s">
        <v>17</v>
      </c>
      <c r="G524" s="4" t="e">
        <f t="shared" si="132"/>
        <v>#VALUE!</v>
      </c>
      <c r="H524" s="4" t="e">
        <f t="shared" si="133"/>
        <v>#VALUE!</v>
      </c>
      <c r="I524" s="4" t="str">
        <f t="shared" si="122"/>
        <v/>
      </c>
      <c r="J524" s="4" t="e">
        <f>CLEAN(SUBSTITUTE(MID(A524,G524,H524-G524)," ",""))</f>
        <v>#VALUE!</v>
      </c>
      <c r="K524" s="4" t="e">
        <f>FIND("Filing or 371 (c) date",A524)+LEN("Filing or 371 (c) date")</f>
        <v>#VALUE!</v>
      </c>
      <c r="L524" s="4" t="e">
        <f>FIND("Status",A524,K524)</f>
        <v>#VALUE!</v>
      </c>
      <c r="M524" s="4" t="e">
        <f>TRIM(CLEAN(MID(A524,K524,L524-K524)))</f>
        <v>#VALUE!</v>
      </c>
      <c r="N524" s="4" t="e">
        <f>FIND("Patent #",A524)+LEN("Patent #")</f>
        <v>#VALUE!</v>
      </c>
      <c r="O524" s="4" t="e">
        <f>FIND("Filing or 371 (c) date",A524)</f>
        <v>#VALUE!</v>
      </c>
      <c r="P524" s="4" t="e">
        <f>MID(A524,N524,O524-N524)</f>
        <v>#VALUE!</v>
      </c>
      <c r="Q524" s="4" t="e">
        <f t="shared" si="123"/>
        <v>#VALUE!</v>
      </c>
      <c r="R524" s="4" t="e">
        <f>CLEAN(SUBSTITUTE(MID(P524,1,FIND("open",P524)-1)," ",""))</f>
        <v>#VALUE!</v>
      </c>
      <c r="S524" s="4" t="e">
        <f>FIND("open_in_new",P524)+LEN("open_in_new")</f>
        <v>#VALUE!</v>
      </c>
      <c r="T524" s="4" t="e">
        <f>FIND("-",P524,S524)</f>
        <v>#VALUE!</v>
      </c>
      <c r="U524" s="4" t="e">
        <f>CLEAN(SUBSTITUTE(MID(P524,S524,T524-S524)," ",""))</f>
        <v>#VALUE!</v>
      </c>
      <c r="V524" s="4" t="e">
        <f>RIGHT(CLEAN(SUBSTITUTE(P524," ","")),10)</f>
        <v>#VALUE!</v>
      </c>
      <c r="W524" s="4" t="e">
        <f>FIND("Status",A524,K524)+LEN("Status")</f>
        <v>#VALUE!</v>
      </c>
      <c r="X524" s="4" t="e">
        <f>FIND("Application Data 
Documents &amp; Transactions",A524)</f>
        <v>#VALUE!</v>
      </c>
      <c r="Y524" s="4" t="e">
        <f>MID(A524,W524,(X524-11)-W524)</f>
        <v>#VALUE!</v>
      </c>
      <c r="Z524" s="4" t="e">
        <f t="shared" si="120"/>
        <v>#VALUE!</v>
      </c>
      <c r="AA524" s="4" t="e">
        <f>FIND("Earliest publication #",A524)+LEN("Earliest publication #
")</f>
        <v>#VALUE!</v>
      </c>
      <c r="AB524" s="4" t="e">
        <f>FIND("Earliest publication date",A524,AA524)</f>
        <v>#VALUE!</v>
      </c>
      <c r="AC524" s="4" t="e">
        <f>CLEAN(TRIM(MID(A524,AA524,AB524-AA524)))</f>
        <v>#VALUE!</v>
      </c>
      <c r="AD524" s="4" t="e">
        <f t="shared" si="121"/>
        <v>#VALUE!</v>
      </c>
      <c r="AE524" s="4" t="e">
        <f>FIND("Earliest publication date",A524,AA524)+LEN("Earliest publication date")</f>
        <v>#VALUE!</v>
      </c>
      <c r="AF524" s="4" t="e">
        <f>FIND("Assignee for publication",A524)</f>
        <v>#VALUE!</v>
      </c>
      <c r="AG524" s="4" t="e">
        <f>CLEAN(SUBSTITUTE(MID(A524,AE524,AF524-AE524)," ",""))</f>
        <v>#VALUE!</v>
      </c>
      <c r="AH524" s="4" t="e">
        <f>FIND("Entity status",A524)+LEN("Entity status")</f>
        <v>#VALUE!</v>
      </c>
      <c r="AI524" s="4" t="e">
        <f>FIND("Earliest publication #",A524,AH524)</f>
        <v>#VALUE!</v>
      </c>
      <c r="AJ524" s="4" t="e">
        <f>CLEAN(TRIM(MID(A524,AH524,AI524-AH524)))</f>
        <v>#VALUE!</v>
      </c>
      <c r="AK524" s="4" t="e">
        <f>FIND("Applicants",A524)+LEN("Applicants")</f>
        <v>#VALUE!</v>
      </c>
      <c r="AL524" s="4" t="e">
        <f>FIND("United States Patent and Trademark Office 
United States Patent and Trademark Office 
 Browse By Topic",A524,AK524)</f>
        <v>#VALUE!</v>
      </c>
      <c r="AM524" s="4" t="e">
        <f>TRIM(CLEAN(MID(A524,AK524,AL524-AK524)))</f>
        <v>#VALUE!</v>
      </c>
      <c r="AN524" s="4" t="e">
        <f>FIND("Assignee for publication",A524)+LEN("Assignee for publication")</f>
        <v>#VALUE!</v>
      </c>
      <c r="AO524" s="4" t="e">
        <f>FIND("Confirmation #",A524,AN524)</f>
        <v>#VALUE!</v>
      </c>
      <c r="AP524" s="4" t="e">
        <f>MID(A524,AN524,AO524-AN524)</f>
        <v>#VALUE!</v>
      </c>
      <c r="AQ524" s="4" t="e">
        <f>FIND("Inventors",A524)+LEN("Inventors")</f>
        <v>#VALUE!</v>
      </c>
      <c r="AR524" s="4" t="e">
        <f>FIND("Applicants",A524,AQ524)</f>
        <v>#VALUE!</v>
      </c>
      <c r="AS524" s="4" t="e">
        <f>FIND("Show all inventors",A524)</f>
        <v>#VALUE!</v>
      </c>
      <c r="AT524" s="4" t="str">
        <f>IFERROR(MID(A524,AS524,24),"")</f>
        <v/>
      </c>
      <c r="AU524" s="7" t="e">
        <f>CLEAN(TRIM(MID(A524,AQ524,AR524-AQ524)))</f>
        <v>#VALUE!</v>
      </c>
      <c r="BJ524" s="4">
        <f t="shared" si="124"/>
        <v>0</v>
      </c>
      <c r="BK524" s="4" t="str">
        <f t="shared" si="125"/>
        <v/>
      </c>
      <c r="BL524" s="4" t="e">
        <f t="shared" si="126"/>
        <v>#VALUE!</v>
      </c>
      <c r="BM524" s="4" t="e">
        <f t="shared" si="127"/>
        <v>#VALUE!</v>
      </c>
      <c r="BN524" s="7" t="e">
        <f t="shared" si="128"/>
        <v>#VALUE!</v>
      </c>
      <c r="BO524" s="4" t="e">
        <f t="shared" si="129"/>
        <v>#VALUE!</v>
      </c>
      <c r="BP524" s="4" t="e">
        <f t="shared" si="130"/>
        <v>#VALUE!</v>
      </c>
      <c r="BQ524" s="7" t="e">
        <f t="shared" si="131"/>
        <v>#VALUE!</v>
      </c>
    </row>
    <row r="525" spans="1:69" ht="15" customHeight="1" x14ac:dyDescent="0.3">
      <c r="A525" s="5"/>
      <c r="B525" s="5"/>
      <c r="C525" s="5"/>
      <c r="D525" s="5"/>
      <c r="F525" s="6" t="s">
        <v>17</v>
      </c>
      <c r="G525" s="4" t="e">
        <f t="shared" si="132"/>
        <v>#VALUE!</v>
      </c>
      <c r="H525" s="4" t="e">
        <f t="shared" si="133"/>
        <v>#VALUE!</v>
      </c>
      <c r="I525" s="4" t="str">
        <f t="shared" si="122"/>
        <v/>
      </c>
      <c r="J525" s="4" t="e">
        <f>CLEAN(SUBSTITUTE(MID(A525,G525,H525-G525)," ",""))</f>
        <v>#VALUE!</v>
      </c>
      <c r="K525" s="4" t="e">
        <f>FIND("Filing or 371 (c) date",A525)+LEN("Filing or 371 (c) date")</f>
        <v>#VALUE!</v>
      </c>
      <c r="L525" s="4" t="e">
        <f>FIND("Status",A525,K525)</f>
        <v>#VALUE!</v>
      </c>
      <c r="M525" s="4" t="e">
        <f>TRIM(CLEAN(MID(A525,K525,L525-K525)))</f>
        <v>#VALUE!</v>
      </c>
      <c r="N525" s="4" t="e">
        <f>FIND("Patent #",A525)+LEN("Patent #")</f>
        <v>#VALUE!</v>
      </c>
      <c r="O525" s="4" t="e">
        <f>FIND("Filing or 371 (c) date",A525)</f>
        <v>#VALUE!</v>
      </c>
      <c r="P525" s="4" t="e">
        <f>MID(A525,N525,O525-N525)</f>
        <v>#VALUE!</v>
      </c>
      <c r="Q525" s="4" t="e">
        <f t="shared" si="123"/>
        <v>#VALUE!</v>
      </c>
      <c r="R525" s="4" t="e">
        <f>CLEAN(SUBSTITUTE(MID(P525,1,FIND("open",P525)-1)," ",""))</f>
        <v>#VALUE!</v>
      </c>
      <c r="S525" s="4" t="e">
        <f>FIND("open_in_new",P525)+LEN("open_in_new")</f>
        <v>#VALUE!</v>
      </c>
      <c r="T525" s="4" t="e">
        <f>FIND("-",P525,S525)</f>
        <v>#VALUE!</v>
      </c>
      <c r="U525" s="4" t="e">
        <f>CLEAN(SUBSTITUTE(MID(P525,S525,T525-S525)," ",""))</f>
        <v>#VALUE!</v>
      </c>
      <c r="V525" s="4" t="e">
        <f>RIGHT(CLEAN(SUBSTITUTE(P525," ","")),10)</f>
        <v>#VALUE!</v>
      </c>
      <c r="W525" s="4" t="e">
        <f>FIND("Status",A525,K525)+LEN("Status")</f>
        <v>#VALUE!</v>
      </c>
      <c r="X525" s="4" t="e">
        <f>FIND("Application Data 
Documents &amp; Transactions",A525)</f>
        <v>#VALUE!</v>
      </c>
      <c r="Y525" s="4" t="e">
        <f>MID(A525,W525,(X525-11)-W525)</f>
        <v>#VALUE!</v>
      </c>
      <c r="Z525" s="4" t="e">
        <f t="shared" si="120"/>
        <v>#VALUE!</v>
      </c>
      <c r="AA525" s="4" t="e">
        <f>FIND("Earliest publication #",A525)+LEN("Earliest publication #
")</f>
        <v>#VALUE!</v>
      </c>
      <c r="AB525" s="4" t="e">
        <f>FIND("Earliest publication date",A525,AA525)</f>
        <v>#VALUE!</v>
      </c>
      <c r="AC525" s="4" t="e">
        <f>CLEAN(TRIM(MID(A525,AA525,AB525-AA525)))</f>
        <v>#VALUE!</v>
      </c>
      <c r="AD525" s="4" t="e">
        <f t="shared" si="121"/>
        <v>#VALUE!</v>
      </c>
      <c r="AE525" s="4" t="e">
        <f>FIND("Earliest publication date",A525,AA525)+LEN("Earliest publication date")</f>
        <v>#VALUE!</v>
      </c>
      <c r="AF525" s="4" t="e">
        <f>FIND("Assignee for publication",A525)</f>
        <v>#VALUE!</v>
      </c>
      <c r="AG525" s="4" t="e">
        <f>CLEAN(SUBSTITUTE(MID(A525,AE525,AF525-AE525)," ",""))</f>
        <v>#VALUE!</v>
      </c>
      <c r="AH525" s="4" t="e">
        <f>FIND("Entity status",A525)+LEN("Entity status")</f>
        <v>#VALUE!</v>
      </c>
      <c r="AI525" s="4" t="e">
        <f>FIND("Earliest publication #",A525,AH525)</f>
        <v>#VALUE!</v>
      </c>
      <c r="AJ525" s="4" t="e">
        <f>CLEAN(TRIM(MID(A525,AH525,AI525-AH525)))</f>
        <v>#VALUE!</v>
      </c>
      <c r="AK525" s="4" t="e">
        <f>FIND("Applicants",A525)+LEN("Applicants")</f>
        <v>#VALUE!</v>
      </c>
      <c r="AL525" s="4" t="e">
        <f>FIND("United States Patent and Trademark Office 
United States Patent and Trademark Office 
 Browse By Topic",A525,AK525)</f>
        <v>#VALUE!</v>
      </c>
      <c r="AM525" s="4" t="e">
        <f>TRIM(CLEAN(MID(A525,AK525,AL525-AK525)))</f>
        <v>#VALUE!</v>
      </c>
      <c r="AN525" s="4" t="e">
        <f>FIND("Assignee for publication",A525)+LEN("Assignee for publication")</f>
        <v>#VALUE!</v>
      </c>
      <c r="AO525" s="4" t="e">
        <f>FIND("Confirmation #",A525,AN525)</f>
        <v>#VALUE!</v>
      </c>
      <c r="AP525" s="4" t="e">
        <f>MID(A525,AN525,AO525-AN525)</f>
        <v>#VALUE!</v>
      </c>
      <c r="AQ525" s="4" t="e">
        <f>FIND("Inventors",A525)+LEN("Inventors")</f>
        <v>#VALUE!</v>
      </c>
      <c r="AR525" s="4" t="e">
        <f>FIND("Applicants",A525,AQ525)</f>
        <v>#VALUE!</v>
      </c>
      <c r="AS525" s="4" t="e">
        <f>FIND("Show all inventors",A525)</f>
        <v>#VALUE!</v>
      </c>
      <c r="AT525" s="4" t="str">
        <f>IFERROR(MID(A525,AS525,24),"")</f>
        <v/>
      </c>
      <c r="AU525" s="7" t="e">
        <f>CLEAN(TRIM(MID(A525,AQ525,AR525-AQ525)))</f>
        <v>#VALUE!</v>
      </c>
      <c r="BJ525" s="4">
        <f t="shared" si="124"/>
        <v>0</v>
      </c>
      <c r="BK525" s="4" t="str">
        <f t="shared" si="125"/>
        <v/>
      </c>
      <c r="BL525" s="4" t="e">
        <f t="shared" si="126"/>
        <v>#VALUE!</v>
      </c>
      <c r="BM525" s="4" t="e">
        <f t="shared" si="127"/>
        <v>#VALUE!</v>
      </c>
      <c r="BN525" s="7" t="e">
        <f t="shared" si="128"/>
        <v>#VALUE!</v>
      </c>
      <c r="BO525" s="4" t="e">
        <f t="shared" si="129"/>
        <v>#VALUE!</v>
      </c>
      <c r="BP525" s="4" t="e">
        <f t="shared" si="130"/>
        <v>#VALUE!</v>
      </c>
      <c r="BQ525" s="7" t="e">
        <f t="shared" si="131"/>
        <v>#VALUE!</v>
      </c>
    </row>
    <row r="526" spans="1:69" ht="15" customHeight="1" x14ac:dyDescent="0.3">
      <c r="A526" s="5"/>
      <c r="B526" s="5"/>
      <c r="C526" s="5"/>
      <c r="D526" s="5"/>
      <c r="F526" s="6" t="s">
        <v>17</v>
      </c>
      <c r="G526" s="4" t="e">
        <f t="shared" si="132"/>
        <v>#VALUE!</v>
      </c>
      <c r="H526" s="4" t="e">
        <f t="shared" si="133"/>
        <v>#VALUE!</v>
      </c>
      <c r="I526" s="4" t="str">
        <f t="shared" si="122"/>
        <v/>
      </c>
      <c r="J526" s="4" t="e">
        <f>CLEAN(SUBSTITUTE(MID(A526,G526,H526-G526)," ",""))</f>
        <v>#VALUE!</v>
      </c>
      <c r="K526" s="4" t="e">
        <f>FIND("Filing or 371 (c) date",A526)+LEN("Filing or 371 (c) date")</f>
        <v>#VALUE!</v>
      </c>
      <c r="L526" s="4" t="e">
        <f>FIND("Status",A526,K526)</f>
        <v>#VALUE!</v>
      </c>
      <c r="M526" s="4" t="e">
        <f>TRIM(CLEAN(MID(A526,K526,L526-K526)))</f>
        <v>#VALUE!</v>
      </c>
      <c r="N526" s="4" t="e">
        <f>FIND("Patent #",A526)+LEN("Patent #")</f>
        <v>#VALUE!</v>
      </c>
      <c r="O526" s="4" t="e">
        <f>FIND("Filing or 371 (c) date",A526)</f>
        <v>#VALUE!</v>
      </c>
      <c r="P526" s="4" t="e">
        <f>MID(A526,N526,O526-N526)</f>
        <v>#VALUE!</v>
      </c>
      <c r="Q526" s="4" t="e">
        <f t="shared" si="123"/>
        <v>#VALUE!</v>
      </c>
      <c r="R526" s="4" t="e">
        <f>CLEAN(SUBSTITUTE(MID(P526,1,FIND("open",P526)-1)," ",""))</f>
        <v>#VALUE!</v>
      </c>
      <c r="S526" s="4" t="e">
        <f>FIND("open_in_new",P526)+LEN("open_in_new")</f>
        <v>#VALUE!</v>
      </c>
      <c r="T526" s="4" t="e">
        <f>FIND("-",P526,S526)</f>
        <v>#VALUE!</v>
      </c>
      <c r="U526" s="4" t="e">
        <f>CLEAN(SUBSTITUTE(MID(P526,S526,T526-S526)," ",""))</f>
        <v>#VALUE!</v>
      </c>
      <c r="V526" s="4" t="e">
        <f>RIGHT(CLEAN(SUBSTITUTE(P526," ","")),10)</f>
        <v>#VALUE!</v>
      </c>
      <c r="W526" s="4" t="e">
        <f>FIND("Status",A526,K526)+LEN("Status")</f>
        <v>#VALUE!</v>
      </c>
      <c r="X526" s="4" t="e">
        <f>FIND("Application Data 
Documents &amp; Transactions",A526)</f>
        <v>#VALUE!</v>
      </c>
      <c r="Y526" s="4" t="e">
        <f>MID(A526,W526,(X526-11)-W526)</f>
        <v>#VALUE!</v>
      </c>
      <c r="Z526" s="4" t="e">
        <f t="shared" si="120"/>
        <v>#VALUE!</v>
      </c>
      <c r="AA526" s="4" t="e">
        <f>FIND("Earliest publication #",A526)+LEN("Earliest publication #
")</f>
        <v>#VALUE!</v>
      </c>
      <c r="AB526" s="4" t="e">
        <f>FIND("Earliest publication date",A526,AA526)</f>
        <v>#VALUE!</v>
      </c>
      <c r="AC526" s="4" t="e">
        <f>CLEAN(TRIM(MID(A526,AA526,AB526-AA526)))</f>
        <v>#VALUE!</v>
      </c>
      <c r="AD526" s="4" t="e">
        <f t="shared" si="121"/>
        <v>#VALUE!</v>
      </c>
      <c r="AE526" s="4" t="e">
        <f>FIND("Earliest publication date",A526,AA526)+LEN("Earliest publication date")</f>
        <v>#VALUE!</v>
      </c>
      <c r="AF526" s="4" t="e">
        <f>FIND("Assignee for publication",A526)</f>
        <v>#VALUE!</v>
      </c>
      <c r="AG526" s="4" t="e">
        <f>CLEAN(SUBSTITUTE(MID(A526,AE526,AF526-AE526)," ",""))</f>
        <v>#VALUE!</v>
      </c>
      <c r="AH526" s="4" t="e">
        <f>FIND("Entity status",A526)+LEN("Entity status")</f>
        <v>#VALUE!</v>
      </c>
      <c r="AI526" s="4" t="e">
        <f>FIND("Earliest publication #",A526,AH526)</f>
        <v>#VALUE!</v>
      </c>
      <c r="AJ526" s="4" t="e">
        <f>CLEAN(TRIM(MID(A526,AH526,AI526-AH526)))</f>
        <v>#VALUE!</v>
      </c>
      <c r="AK526" s="4" t="e">
        <f>FIND("Applicants",A526)+LEN("Applicants")</f>
        <v>#VALUE!</v>
      </c>
      <c r="AL526" s="4" t="e">
        <f>FIND("United States Patent and Trademark Office 
United States Patent and Trademark Office 
 Browse By Topic",A526,AK526)</f>
        <v>#VALUE!</v>
      </c>
      <c r="AM526" s="4" t="e">
        <f>TRIM(CLEAN(MID(A526,AK526,AL526-AK526)))</f>
        <v>#VALUE!</v>
      </c>
      <c r="AN526" s="4" t="e">
        <f>FIND("Assignee for publication",A526)+LEN("Assignee for publication")</f>
        <v>#VALUE!</v>
      </c>
      <c r="AO526" s="4" t="e">
        <f>FIND("Confirmation #",A526,AN526)</f>
        <v>#VALUE!</v>
      </c>
      <c r="AP526" s="4" t="e">
        <f>MID(A526,AN526,AO526-AN526)</f>
        <v>#VALUE!</v>
      </c>
      <c r="AQ526" s="4" t="e">
        <f>FIND("Inventors",A526)+LEN("Inventors")</f>
        <v>#VALUE!</v>
      </c>
      <c r="AR526" s="4" t="e">
        <f>FIND("Applicants",A526,AQ526)</f>
        <v>#VALUE!</v>
      </c>
      <c r="AS526" s="4" t="e">
        <f>FIND("Show all inventors",A526)</f>
        <v>#VALUE!</v>
      </c>
      <c r="AT526" s="4" t="str">
        <f>IFERROR(MID(A526,AS526,24),"")</f>
        <v/>
      </c>
      <c r="AU526" s="7" t="e">
        <f>CLEAN(TRIM(MID(A526,AQ526,AR526-AQ526)))</f>
        <v>#VALUE!</v>
      </c>
      <c r="BJ526" s="4">
        <f t="shared" si="124"/>
        <v>0</v>
      </c>
      <c r="BK526" s="4" t="str">
        <f t="shared" si="125"/>
        <v/>
      </c>
      <c r="BL526" s="4" t="e">
        <f t="shared" si="126"/>
        <v>#VALUE!</v>
      </c>
      <c r="BM526" s="4" t="e">
        <f t="shared" si="127"/>
        <v>#VALUE!</v>
      </c>
      <c r="BN526" s="7" t="e">
        <f t="shared" si="128"/>
        <v>#VALUE!</v>
      </c>
      <c r="BO526" s="4" t="e">
        <f t="shared" si="129"/>
        <v>#VALUE!</v>
      </c>
      <c r="BP526" s="4" t="e">
        <f t="shared" si="130"/>
        <v>#VALUE!</v>
      </c>
      <c r="BQ526" s="7" t="e">
        <f t="shared" si="131"/>
        <v>#VALUE!</v>
      </c>
    </row>
    <row r="527" spans="1:69" ht="15" customHeight="1" x14ac:dyDescent="0.3">
      <c r="A527" s="5"/>
      <c r="B527" s="5"/>
      <c r="C527" s="5"/>
      <c r="D527" s="5"/>
      <c r="F527" s="6" t="s">
        <v>17</v>
      </c>
      <c r="G527" s="4" t="e">
        <f t="shared" si="132"/>
        <v>#VALUE!</v>
      </c>
      <c r="H527" s="4" t="e">
        <f t="shared" si="133"/>
        <v>#VALUE!</v>
      </c>
      <c r="I527" s="4" t="str">
        <f t="shared" si="122"/>
        <v/>
      </c>
      <c r="J527" s="4" t="e">
        <f>CLEAN(SUBSTITUTE(MID(A527,G527,H527-G527)," ",""))</f>
        <v>#VALUE!</v>
      </c>
      <c r="K527" s="4" t="e">
        <f>FIND("Filing or 371 (c) date",A527)+LEN("Filing or 371 (c) date")</f>
        <v>#VALUE!</v>
      </c>
      <c r="L527" s="4" t="e">
        <f>FIND("Status",A527,K527)</f>
        <v>#VALUE!</v>
      </c>
      <c r="M527" s="4" t="e">
        <f>TRIM(CLEAN(MID(A527,K527,L527-K527)))</f>
        <v>#VALUE!</v>
      </c>
      <c r="N527" s="4" t="e">
        <f>FIND("Patent #",A527)+LEN("Patent #")</f>
        <v>#VALUE!</v>
      </c>
      <c r="O527" s="4" t="e">
        <f>FIND("Filing or 371 (c) date",A527)</f>
        <v>#VALUE!</v>
      </c>
      <c r="P527" s="4" t="e">
        <f>MID(A527,N527,O527-N527)</f>
        <v>#VALUE!</v>
      </c>
      <c r="Q527" s="4" t="e">
        <f t="shared" si="123"/>
        <v>#VALUE!</v>
      </c>
      <c r="R527" s="4" t="e">
        <f>CLEAN(SUBSTITUTE(MID(P527,1,FIND("open",P527)-1)," ",""))</f>
        <v>#VALUE!</v>
      </c>
      <c r="S527" s="4" t="e">
        <f>FIND("open_in_new",P527)+LEN("open_in_new")</f>
        <v>#VALUE!</v>
      </c>
      <c r="T527" s="4" t="e">
        <f>FIND("-",P527,S527)</f>
        <v>#VALUE!</v>
      </c>
      <c r="U527" s="4" t="e">
        <f>CLEAN(SUBSTITUTE(MID(P527,S527,T527-S527)," ",""))</f>
        <v>#VALUE!</v>
      </c>
      <c r="V527" s="4" t="e">
        <f>RIGHT(CLEAN(SUBSTITUTE(P527," ","")),10)</f>
        <v>#VALUE!</v>
      </c>
      <c r="W527" s="4" t="e">
        <f>FIND("Status",A527,K527)+LEN("Status")</f>
        <v>#VALUE!</v>
      </c>
      <c r="X527" s="4" t="e">
        <f>FIND("Application Data 
Documents &amp; Transactions",A527)</f>
        <v>#VALUE!</v>
      </c>
      <c r="Y527" s="4" t="e">
        <f>MID(A527,W527,(X527-11)-W527)</f>
        <v>#VALUE!</v>
      </c>
      <c r="Z527" s="4" t="e">
        <f t="shared" si="120"/>
        <v>#VALUE!</v>
      </c>
      <c r="AA527" s="4" t="e">
        <f>FIND("Earliest publication #",A527)+LEN("Earliest publication #
")</f>
        <v>#VALUE!</v>
      </c>
      <c r="AB527" s="4" t="e">
        <f>FIND("Earliest publication date",A527,AA527)</f>
        <v>#VALUE!</v>
      </c>
      <c r="AC527" s="4" t="e">
        <f>CLEAN(TRIM(MID(A527,AA527,AB527-AA527)))</f>
        <v>#VALUE!</v>
      </c>
      <c r="AD527" s="4" t="e">
        <f t="shared" si="121"/>
        <v>#VALUE!</v>
      </c>
      <c r="AE527" s="4" t="e">
        <f>FIND("Earliest publication date",A527,AA527)+LEN("Earliest publication date")</f>
        <v>#VALUE!</v>
      </c>
      <c r="AF527" s="4" t="e">
        <f>FIND("Assignee for publication",A527)</f>
        <v>#VALUE!</v>
      </c>
      <c r="AG527" s="4" t="e">
        <f>CLEAN(SUBSTITUTE(MID(A527,AE527,AF527-AE527)," ",""))</f>
        <v>#VALUE!</v>
      </c>
      <c r="AH527" s="4" t="e">
        <f>FIND("Entity status",A527)+LEN("Entity status")</f>
        <v>#VALUE!</v>
      </c>
      <c r="AI527" s="4" t="e">
        <f>FIND("Earliest publication #",A527,AH527)</f>
        <v>#VALUE!</v>
      </c>
      <c r="AJ527" s="4" t="e">
        <f>CLEAN(TRIM(MID(A527,AH527,AI527-AH527)))</f>
        <v>#VALUE!</v>
      </c>
      <c r="AK527" s="4" t="e">
        <f>FIND("Applicants",A527)+LEN("Applicants")</f>
        <v>#VALUE!</v>
      </c>
      <c r="AL527" s="4" t="e">
        <f>FIND("United States Patent and Trademark Office 
United States Patent and Trademark Office 
 Browse By Topic",A527,AK527)</f>
        <v>#VALUE!</v>
      </c>
      <c r="AM527" s="4" t="e">
        <f>TRIM(CLEAN(MID(A527,AK527,AL527-AK527)))</f>
        <v>#VALUE!</v>
      </c>
      <c r="AN527" s="4" t="e">
        <f>FIND("Assignee for publication",A527)+LEN("Assignee for publication")</f>
        <v>#VALUE!</v>
      </c>
      <c r="AO527" s="4" t="e">
        <f>FIND("Confirmation #",A527,AN527)</f>
        <v>#VALUE!</v>
      </c>
      <c r="AP527" s="4" t="e">
        <f>MID(A527,AN527,AO527-AN527)</f>
        <v>#VALUE!</v>
      </c>
      <c r="AQ527" s="4" t="e">
        <f>FIND("Inventors",A527)+LEN("Inventors")</f>
        <v>#VALUE!</v>
      </c>
      <c r="AR527" s="4" t="e">
        <f>FIND("Applicants",A527,AQ527)</f>
        <v>#VALUE!</v>
      </c>
      <c r="AS527" s="4" t="e">
        <f>FIND("Show all inventors",A527)</f>
        <v>#VALUE!</v>
      </c>
      <c r="AT527" s="4" t="str">
        <f>IFERROR(MID(A527,AS527,24),"")</f>
        <v/>
      </c>
      <c r="AU527" s="7" t="e">
        <f>CLEAN(TRIM(MID(A527,AQ527,AR527-AQ527)))</f>
        <v>#VALUE!</v>
      </c>
      <c r="BJ527" s="4">
        <f t="shared" si="124"/>
        <v>0</v>
      </c>
      <c r="BK527" s="4" t="str">
        <f t="shared" si="125"/>
        <v/>
      </c>
      <c r="BL527" s="4" t="e">
        <f t="shared" si="126"/>
        <v>#VALUE!</v>
      </c>
      <c r="BM527" s="4" t="e">
        <f t="shared" si="127"/>
        <v>#VALUE!</v>
      </c>
      <c r="BN527" s="7" t="e">
        <f t="shared" si="128"/>
        <v>#VALUE!</v>
      </c>
      <c r="BO527" s="4" t="e">
        <f t="shared" si="129"/>
        <v>#VALUE!</v>
      </c>
      <c r="BP527" s="4" t="e">
        <f t="shared" si="130"/>
        <v>#VALUE!</v>
      </c>
      <c r="BQ527" s="7" t="e">
        <f t="shared" si="131"/>
        <v>#VALUE!</v>
      </c>
    </row>
    <row r="528" spans="1:69" ht="15" customHeight="1" x14ac:dyDescent="0.3">
      <c r="A528" s="5"/>
      <c r="B528" s="5"/>
      <c r="C528" s="5"/>
      <c r="D528" s="5"/>
      <c r="F528" s="6" t="s">
        <v>17</v>
      </c>
      <c r="G528" s="4" t="e">
        <f t="shared" si="132"/>
        <v>#VALUE!</v>
      </c>
      <c r="H528" s="4" t="e">
        <f t="shared" si="133"/>
        <v>#VALUE!</v>
      </c>
      <c r="I528" s="4" t="str">
        <f t="shared" si="122"/>
        <v/>
      </c>
      <c r="J528" s="4" t="e">
        <f>CLEAN(SUBSTITUTE(MID(A528,G528,H528-G528)," ",""))</f>
        <v>#VALUE!</v>
      </c>
      <c r="K528" s="4" t="e">
        <f>FIND("Filing or 371 (c) date",A528)+LEN("Filing or 371 (c) date")</f>
        <v>#VALUE!</v>
      </c>
      <c r="L528" s="4" t="e">
        <f>FIND("Status",A528,K528)</f>
        <v>#VALUE!</v>
      </c>
      <c r="M528" s="4" t="e">
        <f>TRIM(CLEAN(MID(A528,K528,L528-K528)))</f>
        <v>#VALUE!</v>
      </c>
      <c r="N528" s="4" t="e">
        <f>FIND("Patent #",A528)+LEN("Patent #")</f>
        <v>#VALUE!</v>
      </c>
      <c r="O528" s="4" t="e">
        <f>FIND("Filing or 371 (c) date",A528)</f>
        <v>#VALUE!</v>
      </c>
      <c r="P528" s="4" t="e">
        <f>MID(A528,N528,O528-N528)</f>
        <v>#VALUE!</v>
      </c>
      <c r="Q528" s="4" t="e">
        <f t="shared" si="123"/>
        <v>#VALUE!</v>
      </c>
      <c r="R528" s="4" t="e">
        <f>CLEAN(SUBSTITUTE(MID(P528,1,FIND("open",P528)-1)," ",""))</f>
        <v>#VALUE!</v>
      </c>
      <c r="S528" s="4" t="e">
        <f>FIND("open_in_new",P528)+LEN("open_in_new")</f>
        <v>#VALUE!</v>
      </c>
      <c r="T528" s="4" t="e">
        <f>FIND("-",P528,S528)</f>
        <v>#VALUE!</v>
      </c>
      <c r="U528" s="4" t="e">
        <f>CLEAN(SUBSTITUTE(MID(P528,S528,T528-S528)," ",""))</f>
        <v>#VALUE!</v>
      </c>
      <c r="V528" s="4" t="e">
        <f>RIGHT(CLEAN(SUBSTITUTE(P528," ","")),10)</f>
        <v>#VALUE!</v>
      </c>
      <c r="W528" s="4" t="e">
        <f>FIND("Status",A528,K528)+LEN("Status")</f>
        <v>#VALUE!</v>
      </c>
      <c r="X528" s="4" t="e">
        <f>FIND("Application Data 
Documents &amp; Transactions",A528)</f>
        <v>#VALUE!</v>
      </c>
      <c r="Y528" s="4" t="e">
        <f>MID(A528,W528,(X528-11)-W528)</f>
        <v>#VALUE!</v>
      </c>
      <c r="Z528" s="4" t="e">
        <f t="shared" si="120"/>
        <v>#VALUE!</v>
      </c>
      <c r="AA528" s="4" t="e">
        <f>FIND("Earliest publication #",A528)+LEN("Earliest publication #
")</f>
        <v>#VALUE!</v>
      </c>
      <c r="AB528" s="4" t="e">
        <f>FIND("Earliest publication date",A528,AA528)</f>
        <v>#VALUE!</v>
      </c>
      <c r="AC528" s="4" t="e">
        <f>CLEAN(TRIM(MID(A528,AA528,AB528-AA528)))</f>
        <v>#VALUE!</v>
      </c>
      <c r="AD528" s="4" t="e">
        <f t="shared" si="121"/>
        <v>#VALUE!</v>
      </c>
      <c r="AE528" s="4" t="e">
        <f>FIND("Earliest publication date",A528,AA528)+LEN("Earliest publication date")</f>
        <v>#VALUE!</v>
      </c>
      <c r="AF528" s="4" t="e">
        <f>FIND("Assignee for publication",A528)</f>
        <v>#VALUE!</v>
      </c>
      <c r="AG528" s="4" t="e">
        <f>CLEAN(SUBSTITUTE(MID(A528,AE528,AF528-AE528)," ",""))</f>
        <v>#VALUE!</v>
      </c>
      <c r="AH528" s="4" t="e">
        <f>FIND("Entity status",A528)+LEN("Entity status")</f>
        <v>#VALUE!</v>
      </c>
      <c r="AI528" s="4" t="e">
        <f>FIND("Earliest publication #",A528,AH528)</f>
        <v>#VALUE!</v>
      </c>
      <c r="AJ528" s="4" t="e">
        <f>CLEAN(TRIM(MID(A528,AH528,AI528-AH528)))</f>
        <v>#VALUE!</v>
      </c>
      <c r="AK528" s="4" t="e">
        <f>FIND("Applicants",A528)+LEN("Applicants")</f>
        <v>#VALUE!</v>
      </c>
      <c r="AL528" s="4" t="e">
        <f>FIND("United States Patent and Trademark Office 
United States Patent and Trademark Office 
 Browse By Topic",A528,AK528)</f>
        <v>#VALUE!</v>
      </c>
      <c r="AM528" s="4" t="e">
        <f>TRIM(CLEAN(MID(A528,AK528,AL528-AK528)))</f>
        <v>#VALUE!</v>
      </c>
      <c r="AN528" s="4" t="e">
        <f>FIND("Assignee for publication",A528)+LEN("Assignee for publication")</f>
        <v>#VALUE!</v>
      </c>
      <c r="AO528" s="4" t="e">
        <f>FIND("Confirmation #",A528,AN528)</f>
        <v>#VALUE!</v>
      </c>
      <c r="AP528" s="4" t="e">
        <f>MID(A528,AN528,AO528-AN528)</f>
        <v>#VALUE!</v>
      </c>
      <c r="AQ528" s="4" t="e">
        <f>FIND("Inventors",A528)+LEN("Inventors")</f>
        <v>#VALUE!</v>
      </c>
      <c r="AR528" s="4" t="e">
        <f>FIND("Applicants",A528,AQ528)</f>
        <v>#VALUE!</v>
      </c>
      <c r="AS528" s="4" t="e">
        <f>FIND("Show all inventors",A528)</f>
        <v>#VALUE!</v>
      </c>
      <c r="AT528" s="4" t="str">
        <f>IFERROR(MID(A528,AS528,24),"")</f>
        <v/>
      </c>
      <c r="AU528" s="7" t="e">
        <f>CLEAN(TRIM(MID(A528,AQ528,AR528-AQ528)))</f>
        <v>#VALUE!</v>
      </c>
      <c r="BJ528" s="4">
        <f t="shared" si="124"/>
        <v>0</v>
      </c>
      <c r="BK528" s="4" t="str">
        <f t="shared" si="125"/>
        <v/>
      </c>
      <c r="BL528" s="4" t="e">
        <f t="shared" si="126"/>
        <v>#VALUE!</v>
      </c>
      <c r="BM528" s="4" t="e">
        <f t="shared" si="127"/>
        <v>#VALUE!</v>
      </c>
      <c r="BN528" s="7" t="e">
        <f t="shared" si="128"/>
        <v>#VALUE!</v>
      </c>
      <c r="BO528" s="4" t="e">
        <f t="shared" si="129"/>
        <v>#VALUE!</v>
      </c>
      <c r="BP528" s="4" t="e">
        <f t="shared" si="130"/>
        <v>#VALUE!</v>
      </c>
      <c r="BQ528" s="7" t="e">
        <f t="shared" si="131"/>
        <v>#VALUE!</v>
      </c>
    </row>
    <row r="529" spans="1:69" ht="15" customHeight="1" x14ac:dyDescent="0.3">
      <c r="A529" s="5"/>
      <c r="B529" s="5"/>
      <c r="C529" s="5"/>
      <c r="D529" s="5"/>
      <c r="F529" s="6" t="s">
        <v>17</v>
      </c>
      <c r="G529" s="4" t="e">
        <f t="shared" si="132"/>
        <v>#VALUE!</v>
      </c>
      <c r="H529" s="4" t="e">
        <f t="shared" si="133"/>
        <v>#VALUE!</v>
      </c>
      <c r="I529" s="4" t="str">
        <f t="shared" si="122"/>
        <v/>
      </c>
      <c r="J529" s="4" t="e">
        <f>CLEAN(SUBSTITUTE(MID(A529,G529,H529-G529)," ",""))</f>
        <v>#VALUE!</v>
      </c>
      <c r="K529" s="4" t="e">
        <f>FIND("Filing or 371 (c) date",A529)+LEN("Filing or 371 (c) date")</f>
        <v>#VALUE!</v>
      </c>
      <c r="L529" s="4" t="e">
        <f>FIND("Status",A529,K529)</f>
        <v>#VALUE!</v>
      </c>
      <c r="M529" s="4" t="e">
        <f>TRIM(CLEAN(MID(A529,K529,L529-K529)))</f>
        <v>#VALUE!</v>
      </c>
      <c r="N529" s="4" t="e">
        <f>FIND("Patent #",A529)+LEN("Patent #")</f>
        <v>#VALUE!</v>
      </c>
      <c r="O529" s="4" t="e">
        <f>FIND("Filing or 371 (c) date",A529)</f>
        <v>#VALUE!</v>
      </c>
      <c r="P529" s="4" t="e">
        <f>MID(A529,N529,O529-N529)</f>
        <v>#VALUE!</v>
      </c>
      <c r="Q529" s="4" t="e">
        <f t="shared" si="123"/>
        <v>#VALUE!</v>
      </c>
      <c r="R529" s="4" t="e">
        <f>CLEAN(SUBSTITUTE(MID(P529,1,FIND("open",P529)-1)," ",""))</f>
        <v>#VALUE!</v>
      </c>
      <c r="S529" s="4" t="e">
        <f>FIND("open_in_new",P529)+LEN("open_in_new")</f>
        <v>#VALUE!</v>
      </c>
      <c r="T529" s="4" t="e">
        <f>FIND("-",P529,S529)</f>
        <v>#VALUE!</v>
      </c>
      <c r="U529" s="4" t="e">
        <f>CLEAN(SUBSTITUTE(MID(P529,S529,T529-S529)," ",""))</f>
        <v>#VALUE!</v>
      </c>
      <c r="V529" s="4" t="e">
        <f>RIGHT(CLEAN(SUBSTITUTE(P529," ","")),10)</f>
        <v>#VALUE!</v>
      </c>
      <c r="W529" s="4" t="e">
        <f>FIND("Status",A529,K529)+LEN("Status")</f>
        <v>#VALUE!</v>
      </c>
      <c r="X529" s="4" t="e">
        <f>FIND("Application Data 
Documents &amp; Transactions",A529)</f>
        <v>#VALUE!</v>
      </c>
      <c r="Y529" s="4" t="e">
        <f>MID(A529,W529,(X529-11)-W529)</f>
        <v>#VALUE!</v>
      </c>
      <c r="Z529" s="4" t="e">
        <f t="shared" si="120"/>
        <v>#VALUE!</v>
      </c>
      <c r="AA529" s="4" t="e">
        <f>FIND("Earliest publication #",A529)+LEN("Earliest publication #
")</f>
        <v>#VALUE!</v>
      </c>
      <c r="AB529" s="4" t="e">
        <f>FIND("Earliest publication date",A529,AA529)</f>
        <v>#VALUE!</v>
      </c>
      <c r="AC529" s="4" t="e">
        <f>CLEAN(TRIM(MID(A529,AA529,AB529-AA529)))</f>
        <v>#VALUE!</v>
      </c>
      <c r="AD529" s="4" t="e">
        <f t="shared" si="121"/>
        <v>#VALUE!</v>
      </c>
      <c r="AE529" s="4" t="e">
        <f>FIND("Earliest publication date",A529,AA529)+LEN("Earliest publication date")</f>
        <v>#VALUE!</v>
      </c>
      <c r="AF529" s="4" t="e">
        <f>FIND("Assignee for publication",A529)</f>
        <v>#VALUE!</v>
      </c>
      <c r="AG529" s="4" t="e">
        <f>CLEAN(SUBSTITUTE(MID(A529,AE529,AF529-AE529)," ",""))</f>
        <v>#VALUE!</v>
      </c>
      <c r="AH529" s="4" t="e">
        <f>FIND("Entity status",A529)+LEN("Entity status")</f>
        <v>#VALUE!</v>
      </c>
      <c r="AI529" s="4" t="e">
        <f>FIND("Earliest publication #",A529,AH529)</f>
        <v>#VALUE!</v>
      </c>
      <c r="AJ529" s="4" t="e">
        <f>CLEAN(TRIM(MID(A529,AH529,AI529-AH529)))</f>
        <v>#VALUE!</v>
      </c>
      <c r="AK529" s="4" t="e">
        <f>FIND("Applicants",A529)+LEN("Applicants")</f>
        <v>#VALUE!</v>
      </c>
      <c r="AL529" s="4" t="e">
        <f>FIND("United States Patent and Trademark Office 
United States Patent and Trademark Office 
 Browse By Topic",A529,AK529)</f>
        <v>#VALUE!</v>
      </c>
      <c r="AM529" s="4" t="e">
        <f>TRIM(CLEAN(MID(A529,AK529,AL529-AK529)))</f>
        <v>#VALUE!</v>
      </c>
      <c r="AN529" s="4" t="e">
        <f>FIND("Assignee for publication",A529)+LEN("Assignee for publication")</f>
        <v>#VALUE!</v>
      </c>
      <c r="AO529" s="4" t="e">
        <f>FIND("Confirmation #",A529,AN529)</f>
        <v>#VALUE!</v>
      </c>
      <c r="AP529" s="4" t="e">
        <f>MID(A529,AN529,AO529-AN529)</f>
        <v>#VALUE!</v>
      </c>
      <c r="AQ529" s="4" t="e">
        <f>FIND("Inventors",A529)+LEN("Inventors")</f>
        <v>#VALUE!</v>
      </c>
      <c r="AR529" s="4" t="e">
        <f>FIND("Applicants",A529,AQ529)</f>
        <v>#VALUE!</v>
      </c>
      <c r="AS529" s="4" t="e">
        <f>FIND("Show all inventors",A529)</f>
        <v>#VALUE!</v>
      </c>
      <c r="AT529" s="4" t="str">
        <f>IFERROR(MID(A529,AS529,24),"")</f>
        <v/>
      </c>
      <c r="AU529" s="7" t="e">
        <f>CLEAN(TRIM(MID(A529,AQ529,AR529-AQ529)))</f>
        <v>#VALUE!</v>
      </c>
      <c r="BJ529" s="4">
        <f t="shared" si="124"/>
        <v>0</v>
      </c>
      <c r="BK529" s="4" t="str">
        <f t="shared" si="125"/>
        <v/>
      </c>
      <c r="BL529" s="4" t="e">
        <f t="shared" si="126"/>
        <v>#VALUE!</v>
      </c>
      <c r="BM529" s="4" t="e">
        <f t="shared" si="127"/>
        <v>#VALUE!</v>
      </c>
      <c r="BN529" s="7" t="e">
        <f t="shared" si="128"/>
        <v>#VALUE!</v>
      </c>
      <c r="BO529" s="4" t="e">
        <f t="shared" si="129"/>
        <v>#VALUE!</v>
      </c>
      <c r="BP529" s="4" t="e">
        <f t="shared" si="130"/>
        <v>#VALUE!</v>
      </c>
      <c r="BQ529" s="7" t="e">
        <f t="shared" si="131"/>
        <v>#VALUE!</v>
      </c>
    </row>
    <row r="530" spans="1:69" ht="15" customHeight="1" x14ac:dyDescent="0.3">
      <c r="A530" s="5"/>
      <c r="B530" s="5"/>
      <c r="C530" s="5"/>
      <c r="D530" s="5"/>
      <c r="F530" s="6" t="s">
        <v>17</v>
      </c>
      <c r="G530" s="4" t="e">
        <f t="shared" si="132"/>
        <v>#VALUE!</v>
      </c>
      <c r="H530" s="4" t="e">
        <f t="shared" si="133"/>
        <v>#VALUE!</v>
      </c>
      <c r="I530" s="4" t="str">
        <f t="shared" si="122"/>
        <v/>
      </c>
      <c r="J530" s="4" t="e">
        <f>CLEAN(SUBSTITUTE(MID(A530,G530,H530-G530)," ",""))</f>
        <v>#VALUE!</v>
      </c>
      <c r="K530" s="4" t="e">
        <f>FIND("Filing or 371 (c) date",A530)+LEN("Filing or 371 (c) date")</f>
        <v>#VALUE!</v>
      </c>
      <c r="L530" s="4" t="e">
        <f>FIND("Status",A530,K530)</f>
        <v>#VALUE!</v>
      </c>
      <c r="M530" s="4" t="e">
        <f>TRIM(CLEAN(MID(A530,K530,L530-K530)))</f>
        <v>#VALUE!</v>
      </c>
      <c r="N530" s="4" t="e">
        <f>FIND("Patent #",A530)+LEN("Patent #")</f>
        <v>#VALUE!</v>
      </c>
      <c r="O530" s="4" t="e">
        <f>FIND("Filing or 371 (c) date",A530)</f>
        <v>#VALUE!</v>
      </c>
      <c r="P530" s="4" t="e">
        <f>MID(A530,N530,O530-N530)</f>
        <v>#VALUE!</v>
      </c>
      <c r="Q530" s="4" t="e">
        <f t="shared" si="123"/>
        <v>#VALUE!</v>
      </c>
      <c r="R530" s="4" t="e">
        <f>CLEAN(SUBSTITUTE(MID(P530,1,FIND("open",P530)-1)," ",""))</f>
        <v>#VALUE!</v>
      </c>
      <c r="S530" s="4" t="e">
        <f>FIND("open_in_new",P530)+LEN("open_in_new")</f>
        <v>#VALUE!</v>
      </c>
      <c r="T530" s="4" t="e">
        <f>FIND("-",P530,S530)</f>
        <v>#VALUE!</v>
      </c>
      <c r="U530" s="4" t="e">
        <f>CLEAN(SUBSTITUTE(MID(P530,S530,T530-S530)," ",""))</f>
        <v>#VALUE!</v>
      </c>
      <c r="V530" s="4" t="e">
        <f>RIGHT(CLEAN(SUBSTITUTE(P530," ","")),10)</f>
        <v>#VALUE!</v>
      </c>
      <c r="W530" s="4" t="e">
        <f>FIND("Status",A530,K530)+LEN("Status")</f>
        <v>#VALUE!</v>
      </c>
      <c r="X530" s="4" t="e">
        <f>FIND("Application Data 
Documents &amp; Transactions",A530)</f>
        <v>#VALUE!</v>
      </c>
      <c r="Y530" s="4" t="e">
        <f>MID(A530,W530,(X530-11)-W530)</f>
        <v>#VALUE!</v>
      </c>
      <c r="Z530" s="4" t="e">
        <f t="shared" si="120"/>
        <v>#VALUE!</v>
      </c>
      <c r="AA530" s="4" t="e">
        <f>FIND("Earliest publication #",A530)+LEN("Earliest publication #
")</f>
        <v>#VALUE!</v>
      </c>
      <c r="AB530" s="4" t="e">
        <f>FIND("Earliest publication date",A530,AA530)</f>
        <v>#VALUE!</v>
      </c>
      <c r="AC530" s="4" t="e">
        <f>CLEAN(TRIM(MID(A530,AA530,AB530-AA530)))</f>
        <v>#VALUE!</v>
      </c>
      <c r="AD530" s="4" t="e">
        <f t="shared" si="121"/>
        <v>#VALUE!</v>
      </c>
      <c r="AE530" s="4" t="e">
        <f>FIND("Earliest publication date",A530,AA530)+LEN("Earliest publication date")</f>
        <v>#VALUE!</v>
      </c>
      <c r="AF530" s="4" t="e">
        <f>FIND("Assignee for publication",A530)</f>
        <v>#VALUE!</v>
      </c>
      <c r="AG530" s="4" t="e">
        <f>CLEAN(SUBSTITUTE(MID(A530,AE530,AF530-AE530)," ",""))</f>
        <v>#VALUE!</v>
      </c>
      <c r="AH530" s="4" t="e">
        <f>FIND("Entity status",A530)+LEN("Entity status")</f>
        <v>#VALUE!</v>
      </c>
      <c r="AI530" s="4" t="e">
        <f>FIND("Earliest publication #",A530,AH530)</f>
        <v>#VALUE!</v>
      </c>
      <c r="AJ530" s="4" t="e">
        <f>CLEAN(TRIM(MID(A530,AH530,AI530-AH530)))</f>
        <v>#VALUE!</v>
      </c>
      <c r="AK530" s="4" t="e">
        <f>FIND("Applicants",A530)+LEN("Applicants")</f>
        <v>#VALUE!</v>
      </c>
      <c r="AL530" s="4" t="e">
        <f>FIND("United States Patent and Trademark Office 
United States Patent and Trademark Office 
 Browse By Topic",A530,AK530)</f>
        <v>#VALUE!</v>
      </c>
      <c r="AM530" s="4" t="e">
        <f>TRIM(CLEAN(MID(A530,AK530,AL530-AK530)))</f>
        <v>#VALUE!</v>
      </c>
      <c r="AN530" s="4" t="e">
        <f>FIND("Assignee for publication",A530)+LEN("Assignee for publication")</f>
        <v>#VALUE!</v>
      </c>
      <c r="AO530" s="4" t="e">
        <f>FIND("Confirmation #",A530,AN530)</f>
        <v>#VALUE!</v>
      </c>
      <c r="AP530" s="4" t="e">
        <f>MID(A530,AN530,AO530-AN530)</f>
        <v>#VALUE!</v>
      </c>
      <c r="AQ530" s="4" t="e">
        <f>FIND("Inventors",A530)+LEN("Inventors")</f>
        <v>#VALUE!</v>
      </c>
      <c r="AR530" s="4" t="e">
        <f>FIND("Applicants",A530,AQ530)</f>
        <v>#VALUE!</v>
      </c>
      <c r="AS530" s="4" t="e">
        <f>FIND("Show all inventors",A530)</f>
        <v>#VALUE!</v>
      </c>
      <c r="AT530" s="4" t="str">
        <f>IFERROR(MID(A530,AS530,24),"")</f>
        <v/>
      </c>
      <c r="AU530" s="7" t="e">
        <f>CLEAN(TRIM(MID(A530,AQ530,AR530-AQ530)))</f>
        <v>#VALUE!</v>
      </c>
      <c r="BJ530" s="4">
        <f t="shared" si="124"/>
        <v>0</v>
      </c>
      <c r="BK530" s="4" t="str">
        <f t="shared" si="125"/>
        <v/>
      </c>
      <c r="BL530" s="4" t="e">
        <f t="shared" si="126"/>
        <v>#VALUE!</v>
      </c>
      <c r="BM530" s="4" t="e">
        <f t="shared" si="127"/>
        <v>#VALUE!</v>
      </c>
      <c r="BN530" s="7" t="e">
        <f t="shared" si="128"/>
        <v>#VALUE!</v>
      </c>
      <c r="BO530" s="4" t="e">
        <f t="shared" si="129"/>
        <v>#VALUE!</v>
      </c>
      <c r="BP530" s="4" t="e">
        <f t="shared" si="130"/>
        <v>#VALUE!</v>
      </c>
      <c r="BQ530" s="7" t="e">
        <f t="shared" si="131"/>
        <v>#VALUE!</v>
      </c>
    </row>
    <row r="531" spans="1:69" ht="15" customHeight="1" x14ac:dyDescent="0.3">
      <c r="A531" s="5"/>
      <c r="B531" s="5"/>
      <c r="C531" s="5"/>
      <c r="D531" s="5"/>
      <c r="F531" s="6" t="s">
        <v>17</v>
      </c>
      <c r="G531" s="4" t="e">
        <f t="shared" si="132"/>
        <v>#VALUE!</v>
      </c>
      <c r="H531" s="4" t="e">
        <f t="shared" si="133"/>
        <v>#VALUE!</v>
      </c>
      <c r="I531" s="4" t="str">
        <f t="shared" si="122"/>
        <v/>
      </c>
      <c r="J531" s="4" t="e">
        <f>CLEAN(SUBSTITUTE(MID(A531,G531,H531-G531)," ",""))</f>
        <v>#VALUE!</v>
      </c>
      <c r="K531" s="4" t="e">
        <f>FIND("Filing or 371 (c) date",A531)+LEN("Filing or 371 (c) date")</f>
        <v>#VALUE!</v>
      </c>
      <c r="L531" s="4" t="e">
        <f>FIND("Status",A531,K531)</f>
        <v>#VALUE!</v>
      </c>
      <c r="M531" s="4" t="e">
        <f>TRIM(CLEAN(MID(A531,K531,L531-K531)))</f>
        <v>#VALUE!</v>
      </c>
      <c r="N531" s="4" t="e">
        <f>FIND("Patent #",A531)+LEN("Patent #")</f>
        <v>#VALUE!</v>
      </c>
      <c r="O531" s="4" t="e">
        <f>FIND("Filing or 371 (c) date",A531)</f>
        <v>#VALUE!</v>
      </c>
      <c r="P531" s="4" t="e">
        <f>MID(A531,N531,O531-N531)</f>
        <v>#VALUE!</v>
      </c>
      <c r="Q531" s="4" t="e">
        <f t="shared" si="123"/>
        <v>#VALUE!</v>
      </c>
      <c r="R531" s="4" t="e">
        <f>CLEAN(SUBSTITUTE(MID(P531,1,FIND("open",P531)-1)," ",""))</f>
        <v>#VALUE!</v>
      </c>
      <c r="S531" s="4" t="e">
        <f>FIND("open_in_new",P531)+LEN("open_in_new")</f>
        <v>#VALUE!</v>
      </c>
      <c r="T531" s="4" t="e">
        <f>FIND("-",P531,S531)</f>
        <v>#VALUE!</v>
      </c>
      <c r="U531" s="4" t="e">
        <f>CLEAN(SUBSTITUTE(MID(P531,S531,T531-S531)," ",""))</f>
        <v>#VALUE!</v>
      </c>
      <c r="V531" s="4" t="e">
        <f>RIGHT(CLEAN(SUBSTITUTE(P531," ","")),10)</f>
        <v>#VALUE!</v>
      </c>
      <c r="W531" s="4" t="e">
        <f>FIND("Status",A531,K531)+LEN("Status")</f>
        <v>#VALUE!</v>
      </c>
      <c r="X531" s="4" t="e">
        <f>FIND("Application Data 
Documents &amp; Transactions",A531)</f>
        <v>#VALUE!</v>
      </c>
      <c r="Y531" s="4" t="e">
        <f>MID(A531,W531,(X531-11)-W531)</f>
        <v>#VALUE!</v>
      </c>
      <c r="Z531" s="4" t="e">
        <f t="shared" si="120"/>
        <v>#VALUE!</v>
      </c>
      <c r="AA531" s="4" t="e">
        <f>FIND("Earliest publication #",A531)+LEN("Earliest publication #
")</f>
        <v>#VALUE!</v>
      </c>
      <c r="AB531" s="4" t="e">
        <f>FIND("Earliest publication date",A531,AA531)</f>
        <v>#VALUE!</v>
      </c>
      <c r="AC531" s="4" t="e">
        <f>CLEAN(TRIM(MID(A531,AA531,AB531-AA531)))</f>
        <v>#VALUE!</v>
      </c>
      <c r="AD531" s="4" t="e">
        <f t="shared" si="121"/>
        <v>#VALUE!</v>
      </c>
      <c r="AE531" s="4" t="e">
        <f>FIND("Earliest publication date",A531,AA531)+LEN("Earliest publication date")</f>
        <v>#VALUE!</v>
      </c>
      <c r="AF531" s="4" t="e">
        <f>FIND("Assignee for publication",A531)</f>
        <v>#VALUE!</v>
      </c>
      <c r="AG531" s="4" t="e">
        <f>CLEAN(SUBSTITUTE(MID(A531,AE531,AF531-AE531)," ",""))</f>
        <v>#VALUE!</v>
      </c>
      <c r="AH531" s="4" t="e">
        <f>FIND("Entity status",A531)+LEN("Entity status")</f>
        <v>#VALUE!</v>
      </c>
      <c r="AI531" s="4" t="e">
        <f>FIND("Earliest publication #",A531,AH531)</f>
        <v>#VALUE!</v>
      </c>
      <c r="AJ531" s="4" t="e">
        <f>CLEAN(TRIM(MID(A531,AH531,AI531-AH531)))</f>
        <v>#VALUE!</v>
      </c>
      <c r="AK531" s="4" t="e">
        <f>FIND("Applicants",A531)+LEN("Applicants")</f>
        <v>#VALUE!</v>
      </c>
      <c r="AL531" s="4" t="e">
        <f>FIND("United States Patent and Trademark Office 
United States Patent and Trademark Office 
 Browse By Topic",A531,AK531)</f>
        <v>#VALUE!</v>
      </c>
      <c r="AM531" s="4" t="e">
        <f>TRIM(CLEAN(MID(A531,AK531,AL531-AK531)))</f>
        <v>#VALUE!</v>
      </c>
      <c r="AN531" s="4" t="e">
        <f>FIND("Assignee for publication",A531)+LEN("Assignee for publication")</f>
        <v>#VALUE!</v>
      </c>
      <c r="AO531" s="4" t="e">
        <f>FIND("Confirmation #",A531,AN531)</f>
        <v>#VALUE!</v>
      </c>
      <c r="AP531" s="4" t="e">
        <f>MID(A531,AN531,AO531-AN531)</f>
        <v>#VALUE!</v>
      </c>
      <c r="AQ531" s="4" t="e">
        <f>FIND("Inventors",A531)+LEN("Inventors")</f>
        <v>#VALUE!</v>
      </c>
      <c r="AR531" s="4" t="e">
        <f>FIND("Applicants",A531,AQ531)</f>
        <v>#VALUE!</v>
      </c>
      <c r="AS531" s="4" t="e">
        <f>FIND("Show all inventors",A531)</f>
        <v>#VALUE!</v>
      </c>
      <c r="AT531" s="4" t="str">
        <f>IFERROR(MID(A531,AS531,24),"")</f>
        <v/>
      </c>
      <c r="AU531" s="7" t="e">
        <f>CLEAN(TRIM(MID(A531,AQ531,AR531-AQ531)))</f>
        <v>#VALUE!</v>
      </c>
      <c r="BJ531" s="4">
        <f t="shared" si="124"/>
        <v>0</v>
      </c>
      <c r="BK531" s="4" t="str">
        <f t="shared" si="125"/>
        <v/>
      </c>
      <c r="BL531" s="4" t="e">
        <f t="shared" si="126"/>
        <v>#VALUE!</v>
      </c>
      <c r="BM531" s="4" t="e">
        <f t="shared" si="127"/>
        <v>#VALUE!</v>
      </c>
      <c r="BN531" s="7" t="e">
        <f t="shared" si="128"/>
        <v>#VALUE!</v>
      </c>
      <c r="BO531" s="4" t="e">
        <f t="shared" si="129"/>
        <v>#VALUE!</v>
      </c>
      <c r="BP531" s="4" t="e">
        <f t="shared" si="130"/>
        <v>#VALUE!</v>
      </c>
      <c r="BQ531" s="7" t="e">
        <f t="shared" si="131"/>
        <v>#VALUE!</v>
      </c>
    </row>
    <row r="532" spans="1:69" ht="15" customHeight="1" x14ac:dyDescent="0.3">
      <c r="A532" s="5"/>
      <c r="B532" s="5"/>
      <c r="C532" s="5"/>
      <c r="D532" s="5"/>
      <c r="F532" s="6" t="s">
        <v>17</v>
      </c>
      <c r="G532" s="4" t="e">
        <f t="shared" si="132"/>
        <v>#VALUE!</v>
      </c>
      <c r="H532" s="4" t="e">
        <f t="shared" si="133"/>
        <v>#VALUE!</v>
      </c>
      <c r="I532" s="4" t="str">
        <f t="shared" si="122"/>
        <v/>
      </c>
      <c r="J532" s="4" t="e">
        <f>CLEAN(SUBSTITUTE(MID(A532,G532,H532-G532)," ",""))</f>
        <v>#VALUE!</v>
      </c>
      <c r="K532" s="4" t="e">
        <f>FIND("Filing or 371 (c) date",A532)+LEN("Filing or 371 (c) date")</f>
        <v>#VALUE!</v>
      </c>
      <c r="L532" s="4" t="e">
        <f>FIND("Status",A532,K532)</f>
        <v>#VALUE!</v>
      </c>
      <c r="M532" s="4" t="e">
        <f>TRIM(CLEAN(MID(A532,K532,L532-K532)))</f>
        <v>#VALUE!</v>
      </c>
      <c r="N532" s="4" t="e">
        <f>FIND("Patent #",A532)+LEN("Patent #")</f>
        <v>#VALUE!</v>
      </c>
      <c r="O532" s="4" t="e">
        <f>FIND("Filing or 371 (c) date",A532)</f>
        <v>#VALUE!</v>
      </c>
      <c r="P532" s="4" t="e">
        <f>MID(A532,N532,O532-N532)</f>
        <v>#VALUE!</v>
      </c>
      <c r="Q532" s="4" t="e">
        <f t="shared" si="123"/>
        <v>#VALUE!</v>
      </c>
      <c r="R532" s="4" t="e">
        <f>CLEAN(SUBSTITUTE(MID(P532,1,FIND("open",P532)-1)," ",""))</f>
        <v>#VALUE!</v>
      </c>
      <c r="S532" s="4" t="e">
        <f>FIND("open_in_new",P532)+LEN("open_in_new")</f>
        <v>#VALUE!</v>
      </c>
      <c r="T532" s="4" t="e">
        <f>FIND("-",P532,S532)</f>
        <v>#VALUE!</v>
      </c>
      <c r="U532" s="4" t="e">
        <f>CLEAN(SUBSTITUTE(MID(P532,S532,T532-S532)," ",""))</f>
        <v>#VALUE!</v>
      </c>
      <c r="V532" s="4" t="e">
        <f>RIGHT(CLEAN(SUBSTITUTE(P532," ","")),10)</f>
        <v>#VALUE!</v>
      </c>
      <c r="W532" s="4" t="e">
        <f>FIND("Status",A532,K532)+LEN("Status")</f>
        <v>#VALUE!</v>
      </c>
      <c r="X532" s="4" t="e">
        <f>FIND("Application Data 
Documents &amp; Transactions",A532)</f>
        <v>#VALUE!</v>
      </c>
      <c r="Y532" s="4" t="e">
        <f>MID(A532,W532,(X532-11)-W532)</f>
        <v>#VALUE!</v>
      </c>
      <c r="Z532" s="4" t="e">
        <f t="shared" si="120"/>
        <v>#VALUE!</v>
      </c>
      <c r="AA532" s="4" t="e">
        <f>FIND("Earliest publication #",A532)+LEN("Earliest publication #
")</f>
        <v>#VALUE!</v>
      </c>
      <c r="AB532" s="4" t="e">
        <f>FIND("Earliest publication date",A532,AA532)</f>
        <v>#VALUE!</v>
      </c>
      <c r="AC532" s="4" t="e">
        <f>CLEAN(TRIM(MID(A532,AA532,AB532-AA532)))</f>
        <v>#VALUE!</v>
      </c>
      <c r="AD532" s="4" t="e">
        <f t="shared" si="121"/>
        <v>#VALUE!</v>
      </c>
      <c r="AE532" s="4" t="e">
        <f>FIND("Earliest publication date",A532,AA532)+LEN("Earliest publication date")</f>
        <v>#VALUE!</v>
      </c>
      <c r="AF532" s="4" t="e">
        <f>FIND("Assignee for publication",A532)</f>
        <v>#VALUE!</v>
      </c>
      <c r="AG532" s="4" t="e">
        <f>CLEAN(SUBSTITUTE(MID(A532,AE532,AF532-AE532)," ",""))</f>
        <v>#VALUE!</v>
      </c>
      <c r="AH532" s="4" t="e">
        <f>FIND("Entity status",A532)+LEN("Entity status")</f>
        <v>#VALUE!</v>
      </c>
      <c r="AI532" s="4" t="e">
        <f>FIND("Earliest publication #",A532,AH532)</f>
        <v>#VALUE!</v>
      </c>
      <c r="AJ532" s="4" t="e">
        <f>CLEAN(TRIM(MID(A532,AH532,AI532-AH532)))</f>
        <v>#VALUE!</v>
      </c>
      <c r="AK532" s="4" t="e">
        <f>FIND("Applicants",A532)+LEN("Applicants")</f>
        <v>#VALUE!</v>
      </c>
      <c r="AL532" s="4" t="e">
        <f>FIND("United States Patent and Trademark Office 
United States Patent and Trademark Office 
 Browse By Topic",A532,AK532)</f>
        <v>#VALUE!</v>
      </c>
      <c r="AM532" s="4" t="e">
        <f>TRIM(CLEAN(MID(A532,AK532,AL532-AK532)))</f>
        <v>#VALUE!</v>
      </c>
      <c r="AN532" s="4" t="e">
        <f>FIND("Assignee for publication",A532)+LEN("Assignee for publication")</f>
        <v>#VALUE!</v>
      </c>
      <c r="AO532" s="4" t="e">
        <f>FIND("Confirmation #",A532,AN532)</f>
        <v>#VALUE!</v>
      </c>
      <c r="AP532" s="4" t="e">
        <f>MID(A532,AN532,AO532-AN532)</f>
        <v>#VALUE!</v>
      </c>
      <c r="AQ532" s="4" t="e">
        <f>FIND("Inventors",A532)+LEN("Inventors")</f>
        <v>#VALUE!</v>
      </c>
      <c r="AR532" s="4" t="e">
        <f>FIND("Applicants",A532,AQ532)</f>
        <v>#VALUE!</v>
      </c>
      <c r="AS532" s="4" t="e">
        <f>FIND("Show all inventors",A532)</f>
        <v>#VALUE!</v>
      </c>
      <c r="AT532" s="4" t="str">
        <f>IFERROR(MID(A532,AS532,24),"")</f>
        <v/>
      </c>
      <c r="AU532" s="7" t="e">
        <f>CLEAN(TRIM(MID(A532,AQ532,AR532-AQ532)))</f>
        <v>#VALUE!</v>
      </c>
      <c r="BJ532" s="4">
        <f t="shared" si="124"/>
        <v>0</v>
      </c>
      <c r="BK532" s="4" t="str">
        <f t="shared" si="125"/>
        <v/>
      </c>
      <c r="BL532" s="4" t="e">
        <f t="shared" si="126"/>
        <v>#VALUE!</v>
      </c>
      <c r="BM532" s="4" t="e">
        <f t="shared" si="127"/>
        <v>#VALUE!</v>
      </c>
      <c r="BN532" s="7" t="e">
        <f t="shared" si="128"/>
        <v>#VALUE!</v>
      </c>
      <c r="BO532" s="4" t="e">
        <f t="shared" si="129"/>
        <v>#VALUE!</v>
      </c>
      <c r="BP532" s="4" t="e">
        <f t="shared" si="130"/>
        <v>#VALUE!</v>
      </c>
      <c r="BQ532" s="7" t="e">
        <f t="shared" si="131"/>
        <v>#VALUE!</v>
      </c>
    </row>
    <row r="533" spans="1:69" ht="15" customHeight="1" x14ac:dyDescent="0.3">
      <c r="A533" s="5"/>
      <c r="B533" s="5"/>
      <c r="C533" s="5"/>
      <c r="D533" s="5"/>
      <c r="F533" s="6" t="s">
        <v>17</v>
      </c>
      <c r="G533" s="4" t="e">
        <f t="shared" si="132"/>
        <v>#VALUE!</v>
      </c>
      <c r="H533" s="4" t="e">
        <f t="shared" si="133"/>
        <v>#VALUE!</v>
      </c>
      <c r="I533" s="4" t="str">
        <f t="shared" si="122"/>
        <v/>
      </c>
      <c r="J533" s="4" t="e">
        <f>CLEAN(SUBSTITUTE(MID(A533,G533,H533-G533)," ",""))</f>
        <v>#VALUE!</v>
      </c>
      <c r="K533" s="4" t="e">
        <f>FIND("Filing or 371 (c) date",A533)+LEN("Filing or 371 (c) date")</f>
        <v>#VALUE!</v>
      </c>
      <c r="L533" s="4" t="e">
        <f>FIND("Status",A533,K533)</f>
        <v>#VALUE!</v>
      </c>
      <c r="M533" s="4" t="e">
        <f>TRIM(CLEAN(MID(A533,K533,L533-K533)))</f>
        <v>#VALUE!</v>
      </c>
      <c r="N533" s="4" t="e">
        <f>FIND("Patent #",A533)+LEN("Patent #")</f>
        <v>#VALUE!</v>
      </c>
      <c r="O533" s="4" t="e">
        <f>FIND("Filing or 371 (c) date",A533)</f>
        <v>#VALUE!</v>
      </c>
      <c r="P533" s="4" t="e">
        <f>MID(A533,N533,O533-N533)</f>
        <v>#VALUE!</v>
      </c>
      <c r="Q533" s="4" t="e">
        <f t="shared" si="123"/>
        <v>#VALUE!</v>
      </c>
      <c r="R533" s="4" t="e">
        <f>CLEAN(SUBSTITUTE(MID(P533,1,FIND("open",P533)-1)," ",""))</f>
        <v>#VALUE!</v>
      </c>
      <c r="S533" s="4" t="e">
        <f>FIND("open_in_new",P533)+LEN("open_in_new")</f>
        <v>#VALUE!</v>
      </c>
      <c r="T533" s="4" t="e">
        <f>FIND("-",P533,S533)</f>
        <v>#VALUE!</v>
      </c>
      <c r="U533" s="4" t="e">
        <f>CLEAN(SUBSTITUTE(MID(P533,S533,T533-S533)," ",""))</f>
        <v>#VALUE!</v>
      </c>
      <c r="V533" s="4" t="e">
        <f>RIGHT(CLEAN(SUBSTITUTE(P533," ","")),10)</f>
        <v>#VALUE!</v>
      </c>
      <c r="W533" s="4" t="e">
        <f>FIND("Status",A533,K533)+LEN("Status")</f>
        <v>#VALUE!</v>
      </c>
      <c r="X533" s="4" t="e">
        <f>FIND("Application Data 
Documents &amp; Transactions",A533)</f>
        <v>#VALUE!</v>
      </c>
      <c r="Y533" s="4" t="e">
        <f>MID(A533,W533,(X533-11)-W533)</f>
        <v>#VALUE!</v>
      </c>
      <c r="Z533" s="4" t="e">
        <f t="shared" si="120"/>
        <v>#VALUE!</v>
      </c>
      <c r="AA533" s="4" t="e">
        <f>FIND("Earliest publication #",A533)+LEN("Earliest publication #
")</f>
        <v>#VALUE!</v>
      </c>
      <c r="AB533" s="4" t="e">
        <f>FIND("Earliest publication date",A533,AA533)</f>
        <v>#VALUE!</v>
      </c>
      <c r="AC533" s="4" t="e">
        <f>CLEAN(TRIM(MID(A533,AA533,AB533-AA533)))</f>
        <v>#VALUE!</v>
      </c>
      <c r="AD533" s="4" t="e">
        <f t="shared" si="121"/>
        <v>#VALUE!</v>
      </c>
      <c r="AE533" s="4" t="e">
        <f>FIND("Earliest publication date",A533,AA533)+LEN("Earliest publication date")</f>
        <v>#VALUE!</v>
      </c>
      <c r="AF533" s="4" t="e">
        <f>FIND("Assignee for publication",A533)</f>
        <v>#VALUE!</v>
      </c>
      <c r="AG533" s="4" t="e">
        <f>CLEAN(SUBSTITUTE(MID(A533,AE533,AF533-AE533)," ",""))</f>
        <v>#VALUE!</v>
      </c>
      <c r="AH533" s="4" t="e">
        <f>FIND("Entity status",A533)+LEN("Entity status")</f>
        <v>#VALUE!</v>
      </c>
      <c r="AI533" s="4" t="e">
        <f>FIND("Earliest publication #",A533,AH533)</f>
        <v>#VALUE!</v>
      </c>
      <c r="AJ533" s="4" t="e">
        <f>CLEAN(TRIM(MID(A533,AH533,AI533-AH533)))</f>
        <v>#VALUE!</v>
      </c>
      <c r="AK533" s="4" t="e">
        <f>FIND("Applicants",A533)+LEN("Applicants")</f>
        <v>#VALUE!</v>
      </c>
      <c r="AL533" s="4" t="e">
        <f>FIND("United States Patent and Trademark Office 
United States Patent and Trademark Office 
 Browse By Topic",A533,AK533)</f>
        <v>#VALUE!</v>
      </c>
      <c r="AM533" s="4" t="e">
        <f>TRIM(CLEAN(MID(A533,AK533,AL533-AK533)))</f>
        <v>#VALUE!</v>
      </c>
      <c r="AN533" s="4" t="e">
        <f>FIND("Assignee for publication",A533)+LEN("Assignee for publication")</f>
        <v>#VALUE!</v>
      </c>
      <c r="AO533" s="4" t="e">
        <f>FIND("Confirmation #",A533,AN533)</f>
        <v>#VALUE!</v>
      </c>
      <c r="AP533" s="4" t="e">
        <f>MID(A533,AN533,AO533-AN533)</f>
        <v>#VALUE!</v>
      </c>
      <c r="AQ533" s="4" t="e">
        <f>FIND("Inventors",A533)+LEN("Inventors")</f>
        <v>#VALUE!</v>
      </c>
      <c r="AR533" s="4" t="e">
        <f>FIND("Applicants",A533,AQ533)</f>
        <v>#VALUE!</v>
      </c>
      <c r="AS533" s="4" t="e">
        <f>FIND("Show all inventors",A533)</f>
        <v>#VALUE!</v>
      </c>
      <c r="AT533" s="4" t="str">
        <f>IFERROR(MID(A533,AS533,24),"")</f>
        <v/>
      </c>
      <c r="AU533" s="7" t="e">
        <f>CLEAN(TRIM(MID(A533,AQ533,AR533-AQ533)))</f>
        <v>#VALUE!</v>
      </c>
      <c r="BJ533" s="4">
        <f t="shared" si="124"/>
        <v>0</v>
      </c>
      <c r="BK533" s="4" t="str">
        <f t="shared" si="125"/>
        <v/>
      </c>
      <c r="BL533" s="4" t="e">
        <f t="shared" si="126"/>
        <v>#VALUE!</v>
      </c>
      <c r="BM533" s="4" t="e">
        <f t="shared" si="127"/>
        <v>#VALUE!</v>
      </c>
      <c r="BN533" s="7" t="e">
        <f t="shared" si="128"/>
        <v>#VALUE!</v>
      </c>
      <c r="BO533" s="4" t="e">
        <f t="shared" si="129"/>
        <v>#VALUE!</v>
      </c>
      <c r="BP533" s="4" t="e">
        <f t="shared" si="130"/>
        <v>#VALUE!</v>
      </c>
      <c r="BQ533" s="7" t="e">
        <f t="shared" si="131"/>
        <v>#VALUE!</v>
      </c>
    </row>
    <row r="534" spans="1:69" ht="15" customHeight="1" x14ac:dyDescent="0.3">
      <c r="A534" s="5"/>
      <c r="B534" s="5"/>
      <c r="C534" s="5"/>
      <c r="D534" s="5"/>
      <c r="F534" s="6" t="s">
        <v>17</v>
      </c>
      <c r="G534" s="4" t="e">
        <f t="shared" si="132"/>
        <v>#VALUE!</v>
      </c>
      <c r="H534" s="4" t="e">
        <f t="shared" si="133"/>
        <v>#VALUE!</v>
      </c>
      <c r="I534" s="4" t="str">
        <f t="shared" si="122"/>
        <v/>
      </c>
      <c r="J534" s="4" t="e">
        <f>CLEAN(SUBSTITUTE(MID(A534,G534,H534-G534)," ",""))</f>
        <v>#VALUE!</v>
      </c>
      <c r="K534" s="4" t="e">
        <f>FIND("Filing or 371 (c) date",A534)+LEN("Filing or 371 (c) date")</f>
        <v>#VALUE!</v>
      </c>
      <c r="L534" s="4" t="e">
        <f>FIND("Status",A534,K534)</f>
        <v>#VALUE!</v>
      </c>
      <c r="M534" s="4" t="e">
        <f>TRIM(CLEAN(MID(A534,K534,L534-K534)))</f>
        <v>#VALUE!</v>
      </c>
      <c r="N534" s="4" t="e">
        <f>FIND("Patent #",A534)+LEN("Patent #")</f>
        <v>#VALUE!</v>
      </c>
      <c r="O534" s="4" t="e">
        <f>FIND("Filing or 371 (c) date",A534)</f>
        <v>#VALUE!</v>
      </c>
      <c r="P534" s="4" t="e">
        <f>MID(A534,N534,O534-N534)</f>
        <v>#VALUE!</v>
      </c>
      <c r="Q534" s="4" t="e">
        <f t="shared" si="123"/>
        <v>#VALUE!</v>
      </c>
      <c r="R534" s="4" t="e">
        <f>CLEAN(SUBSTITUTE(MID(P534,1,FIND("open",P534)-1)," ",""))</f>
        <v>#VALUE!</v>
      </c>
      <c r="S534" s="4" t="e">
        <f>FIND("open_in_new",P534)+LEN("open_in_new")</f>
        <v>#VALUE!</v>
      </c>
      <c r="T534" s="4" t="e">
        <f>FIND("-",P534,S534)</f>
        <v>#VALUE!</v>
      </c>
      <c r="U534" s="4" t="e">
        <f>CLEAN(SUBSTITUTE(MID(P534,S534,T534-S534)," ",""))</f>
        <v>#VALUE!</v>
      </c>
      <c r="V534" s="4" t="e">
        <f>RIGHT(CLEAN(SUBSTITUTE(P534," ","")),10)</f>
        <v>#VALUE!</v>
      </c>
      <c r="W534" s="4" t="e">
        <f>FIND("Status",A534,K534)+LEN("Status")</f>
        <v>#VALUE!</v>
      </c>
      <c r="X534" s="4" t="e">
        <f>FIND("Application Data 
Documents &amp; Transactions",A534)</f>
        <v>#VALUE!</v>
      </c>
      <c r="Y534" s="4" t="e">
        <f>MID(A534,W534,(X534-11)-W534)</f>
        <v>#VALUE!</v>
      </c>
      <c r="Z534" s="4" t="e">
        <f t="shared" si="120"/>
        <v>#VALUE!</v>
      </c>
      <c r="AA534" s="4" t="e">
        <f>FIND("Earliest publication #",A534)+LEN("Earliest publication #
")</f>
        <v>#VALUE!</v>
      </c>
      <c r="AB534" s="4" t="e">
        <f>FIND("Earliest publication date",A534,AA534)</f>
        <v>#VALUE!</v>
      </c>
      <c r="AC534" s="4" t="e">
        <f>CLEAN(TRIM(MID(A534,AA534,AB534-AA534)))</f>
        <v>#VALUE!</v>
      </c>
      <c r="AD534" s="4" t="e">
        <f t="shared" si="121"/>
        <v>#VALUE!</v>
      </c>
      <c r="AE534" s="4" t="e">
        <f>FIND("Earliest publication date",A534,AA534)+LEN("Earliest publication date")</f>
        <v>#VALUE!</v>
      </c>
      <c r="AF534" s="4" t="e">
        <f>FIND("Assignee for publication",A534)</f>
        <v>#VALUE!</v>
      </c>
      <c r="AG534" s="4" t="e">
        <f>CLEAN(SUBSTITUTE(MID(A534,AE534,AF534-AE534)," ",""))</f>
        <v>#VALUE!</v>
      </c>
      <c r="AH534" s="4" t="e">
        <f>FIND("Entity status",A534)+LEN("Entity status")</f>
        <v>#VALUE!</v>
      </c>
      <c r="AI534" s="4" t="e">
        <f>FIND("Earliest publication #",A534,AH534)</f>
        <v>#VALUE!</v>
      </c>
      <c r="AJ534" s="4" t="e">
        <f>CLEAN(TRIM(MID(A534,AH534,AI534-AH534)))</f>
        <v>#VALUE!</v>
      </c>
      <c r="AK534" s="4" t="e">
        <f>FIND("Applicants",A534)+LEN("Applicants")</f>
        <v>#VALUE!</v>
      </c>
      <c r="AL534" s="4" t="e">
        <f>FIND("United States Patent and Trademark Office 
United States Patent and Trademark Office 
 Browse By Topic",A534,AK534)</f>
        <v>#VALUE!</v>
      </c>
      <c r="AM534" s="4" t="e">
        <f>TRIM(CLEAN(MID(A534,AK534,AL534-AK534)))</f>
        <v>#VALUE!</v>
      </c>
      <c r="AN534" s="4" t="e">
        <f>FIND("Assignee for publication",A534)+LEN("Assignee for publication")</f>
        <v>#VALUE!</v>
      </c>
      <c r="AO534" s="4" t="e">
        <f>FIND("Confirmation #",A534,AN534)</f>
        <v>#VALUE!</v>
      </c>
      <c r="AP534" s="4" t="e">
        <f>MID(A534,AN534,AO534-AN534)</f>
        <v>#VALUE!</v>
      </c>
      <c r="AQ534" s="4" t="e">
        <f>FIND("Inventors",A534)+LEN("Inventors")</f>
        <v>#VALUE!</v>
      </c>
      <c r="AR534" s="4" t="e">
        <f>FIND("Applicants",A534,AQ534)</f>
        <v>#VALUE!</v>
      </c>
      <c r="AS534" s="4" t="e">
        <f>FIND("Show all inventors",A534)</f>
        <v>#VALUE!</v>
      </c>
      <c r="AT534" s="4" t="str">
        <f>IFERROR(MID(A534,AS534,24),"")</f>
        <v/>
      </c>
      <c r="AU534" s="7" t="e">
        <f>CLEAN(TRIM(MID(A534,AQ534,AR534-AQ534)))</f>
        <v>#VALUE!</v>
      </c>
      <c r="BJ534" s="4">
        <f t="shared" si="124"/>
        <v>0</v>
      </c>
      <c r="BK534" s="4" t="str">
        <f t="shared" si="125"/>
        <v/>
      </c>
      <c r="BL534" s="4" t="e">
        <f t="shared" si="126"/>
        <v>#VALUE!</v>
      </c>
      <c r="BM534" s="4" t="e">
        <f t="shared" si="127"/>
        <v>#VALUE!</v>
      </c>
      <c r="BN534" s="7" t="e">
        <f t="shared" si="128"/>
        <v>#VALUE!</v>
      </c>
      <c r="BO534" s="4" t="e">
        <f t="shared" si="129"/>
        <v>#VALUE!</v>
      </c>
      <c r="BP534" s="4" t="e">
        <f t="shared" si="130"/>
        <v>#VALUE!</v>
      </c>
      <c r="BQ534" s="7" t="e">
        <f t="shared" si="131"/>
        <v>#VALUE!</v>
      </c>
    </row>
    <row r="535" spans="1:69" ht="15" customHeight="1" x14ac:dyDescent="0.3">
      <c r="A535" s="5"/>
      <c r="B535" s="5"/>
      <c r="C535" s="5"/>
      <c r="D535" s="5"/>
      <c r="F535" s="6" t="s">
        <v>17</v>
      </c>
      <c r="G535" s="4" t="e">
        <f t="shared" si="132"/>
        <v>#VALUE!</v>
      </c>
      <c r="H535" s="4" t="e">
        <f t="shared" si="133"/>
        <v>#VALUE!</v>
      </c>
      <c r="I535" s="4" t="str">
        <f t="shared" si="122"/>
        <v/>
      </c>
      <c r="J535" s="4" t="e">
        <f>CLEAN(SUBSTITUTE(MID(A535,G535,H535-G535)," ",""))</f>
        <v>#VALUE!</v>
      </c>
      <c r="K535" s="4" t="e">
        <f>FIND("Filing or 371 (c) date",A535)+LEN("Filing or 371 (c) date")</f>
        <v>#VALUE!</v>
      </c>
      <c r="L535" s="4" t="e">
        <f>FIND("Status",A535,K535)</f>
        <v>#VALUE!</v>
      </c>
      <c r="M535" s="4" t="e">
        <f>TRIM(CLEAN(MID(A535,K535,L535-K535)))</f>
        <v>#VALUE!</v>
      </c>
      <c r="N535" s="4" t="e">
        <f>FIND("Patent #",A535)+LEN("Patent #")</f>
        <v>#VALUE!</v>
      </c>
      <c r="O535" s="4" t="e">
        <f>FIND("Filing or 371 (c) date",A535)</f>
        <v>#VALUE!</v>
      </c>
      <c r="P535" s="4" t="e">
        <f>MID(A535,N535,O535-N535)</f>
        <v>#VALUE!</v>
      </c>
      <c r="Q535" s="4" t="e">
        <f t="shared" si="123"/>
        <v>#VALUE!</v>
      </c>
      <c r="R535" s="4" t="e">
        <f>CLEAN(SUBSTITUTE(MID(P535,1,FIND("open",P535)-1)," ",""))</f>
        <v>#VALUE!</v>
      </c>
      <c r="S535" s="4" t="e">
        <f>FIND("open_in_new",P535)+LEN("open_in_new")</f>
        <v>#VALUE!</v>
      </c>
      <c r="T535" s="4" t="e">
        <f>FIND("-",P535,S535)</f>
        <v>#VALUE!</v>
      </c>
      <c r="U535" s="4" t="e">
        <f>CLEAN(SUBSTITUTE(MID(P535,S535,T535-S535)," ",""))</f>
        <v>#VALUE!</v>
      </c>
      <c r="V535" s="4" t="e">
        <f>RIGHT(CLEAN(SUBSTITUTE(P535," ","")),10)</f>
        <v>#VALUE!</v>
      </c>
      <c r="W535" s="4" t="e">
        <f>FIND("Status",A535,K535)+LEN("Status")</f>
        <v>#VALUE!</v>
      </c>
      <c r="X535" s="4" t="e">
        <f>FIND("Application Data 
Documents &amp; Transactions",A535)</f>
        <v>#VALUE!</v>
      </c>
      <c r="Y535" s="4" t="e">
        <f>MID(A535,W535,(X535-11)-W535)</f>
        <v>#VALUE!</v>
      </c>
      <c r="Z535" s="4" t="e">
        <f t="shared" si="120"/>
        <v>#VALUE!</v>
      </c>
      <c r="AA535" s="4" t="e">
        <f>FIND("Earliest publication #",A535)+LEN("Earliest publication #
")</f>
        <v>#VALUE!</v>
      </c>
      <c r="AB535" s="4" t="e">
        <f>FIND("Earliest publication date",A535,AA535)</f>
        <v>#VALUE!</v>
      </c>
      <c r="AC535" s="4" t="e">
        <f>CLEAN(TRIM(MID(A535,AA535,AB535-AA535)))</f>
        <v>#VALUE!</v>
      </c>
      <c r="AD535" s="4" t="e">
        <f t="shared" si="121"/>
        <v>#VALUE!</v>
      </c>
      <c r="AE535" s="4" t="e">
        <f>FIND("Earliest publication date",A535,AA535)+LEN("Earliest publication date")</f>
        <v>#VALUE!</v>
      </c>
      <c r="AF535" s="4" t="e">
        <f>FIND("Assignee for publication",A535)</f>
        <v>#VALUE!</v>
      </c>
      <c r="AG535" s="4" t="e">
        <f>CLEAN(SUBSTITUTE(MID(A535,AE535,AF535-AE535)," ",""))</f>
        <v>#VALUE!</v>
      </c>
      <c r="AH535" s="4" t="e">
        <f>FIND("Entity status",A535)+LEN("Entity status")</f>
        <v>#VALUE!</v>
      </c>
      <c r="AI535" s="4" t="e">
        <f>FIND("Earliest publication #",A535,AH535)</f>
        <v>#VALUE!</v>
      </c>
      <c r="AJ535" s="4" t="e">
        <f>CLEAN(TRIM(MID(A535,AH535,AI535-AH535)))</f>
        <v>#VALUE!</v>
      </c>
      <c r="AK535" s="4" t="e">
        <f>FIND("Applicants",A535)+LEN("Applicants")</f>
        <v>#VALUE!</v>
      </c>
      <c r="AL535" s="4" t="e">
        <f>FIND("United States Patent and Trademark Office 
United States Patent and Trademark Office 
 Browse By Topic",A535,AK535)</f>
        <v>#VALUE!</v>
      </c>
      <c r="AM535" s="4" t="e">
        <f>TRIM(CLEAN(MID(A535,AK535,AL535-AK535)))</f>
        <v>#VALUE!</v>
      </c>
      <c r="AN535" s="4" t="e">
        <f>FIND("Assignee for publication",A535)+LEN("Assignee for publication")</f>
        <v>#VALUE!</v>
      </c>
      <c r="AO535" s="4" t="e">
        <f>FIND("Confirmation #",A535,AN535)</f>
        <v>#VALUE!</v>
      </c>
      <c r="AP535" s="4" t="e">
        <f>MID(A535,AN535,AO535-AN535)</f>
        <v>#VALUE!</v>
      </c>
      <c r="AQ535" s="4" t="e">
        <f>FIND("Inventors",A535)+LEN("Inventors")</f>
        <v>#VALUE!</v>
      </c>
      <c r="AR535" s="4" t="e">
        <f>FIND("Applicants",A535,AQ535)</f>
        <v>#VALUE!</v>
      </c>
      <c r="AS535" s="4" t="e">
        <f>FIND("Show all inventors",A535)</f>
        <v>#VALUE!</v>
      </c>
      <c r="AT535" s="4" t="str">
        <f>IFERROR(MID(A535,AS535,24),"")</f>
        <v/>
      </c>
      <c r="AU535" s="7" t="e">
        <f>CLEAN(TRIM(MID(A535,AQ535,AR535-AQ535)))</f>
        <v>#VALUE!</v>
      </c>
      <c r="BJ535" s="4">
        <f t="shared" si="124"/>
        <v>0</v>
      </c>
      <c r="BK535" s="4" t="str">
        <f t="shared" si="125"/>
        <v/>
      </c>
      <c r="BL535" s="4" t="e">
        <f t="shared" si="126"/>
        <v>#VALUE!</v>
      </c>
      <c r="BM535" s="4" t="e">
        <f t="shared" si="127"/>
        <v>#VALUE!</v>
      </c>
      <c r="BN535" s="7" t="e">
        <f t="shared" si="128"/>
        <v>#VALUE!</v>
      </c>
      <c r="BO535" s="4" t="e">
        <f t="shared" si="129"/>
        <v>#VALUE!</v>
      </c>
      <c r="BP535" s="4" t="e">
        <f t="shared" si="130"/>
        <v>#VALUE!</v>
      </c>
      <c r="BQ535" s="7" t="e">
        <f t="shared" si="131"/>
        <v>#VALUE!</v>
      </c>
    </row>
    <row r="536" spans="1:69" ht="15" customHeight="1" x14ac:dyDescent="0.3">
      <c r="A536" s="5"/>
      <c r="B536" s="5"/>
      <c r="C536" s="5"/>
      <c r="D536" s="5"/>
      <c r="F536" s="6" t="s">
        <v>17</v>
      </c>
      <c r="G536" s="4" t="e">
        <f t="shared" si="132"/>
        <v>#VALUE!</v>
      </c>
      <c r="H536" s="4" t="e">
        <f t="shared" si="133"/>
        <v>#VALUE!</v>
      </c>
      <c r="I536" s="4" t="str">
        <f t="shared" si="122"/>
        <v/>
      </c>
      <c r="J536" s="4" t="e">
        <f>CLEAN(SUBSTITUTE(MID(A536,G536,H536-G536)," ",""))</f>
        <v>#VALUE!</v>
      </c>
      <c r="K536" s="4" t="e">
        <f>FIND("Filing or 371 (c) date",A536)+LEN("Filing or 371 (c) date")</f>
        <v>#VALUE!</v>
      </c>
      <c r="L536" s="4" t="e">
        <f>FIND("Status",A536,K536)</f>
        <v>#VALUE!</v>
      </c>
      <c r="M536" s="4" t="e">
        <f>TRIM(CLEAN(MID(A536,K536,L536-K536)))</f>
        <v>#VALUE!</v>
      </c>
      <c r="N536" s="4" t="e">
        <f>FIND("Patent #",A536)+LEN("Patent #")</f>
        <v>#VALUE!</v>
      </c>
      <c r="O536" s="4" t="e">
        <f>FIND("Filing or 371 (c) date",A536)</f>
        <v>#VALUE!</v>
      </c>
      <c r="P536" s="4" t="e">
        <f>MID(A536,N536,O536-N536)</f>
        <v>#VALUE!</v>
      </c>
      <c r="Q536" s="4" t="e">
        <f t="shared" si="123"/>
        <v>#VALUE!</v>
      </c>
      <c r="R536" s="4" t="e">
        <f>CLEAN(SUBSTITUTE(MID(P536,1,FIND("open",P536)-1)," ",""))</f>
        <v>#VALUE!</v>
      </c>
      <c r="S536" s="4" t="e">
        <f>FIND("open_in_new",P536)+LEN("open_in_new")</f>
        <v>#VALUE!</v>
      </c>
      <c r="T536" s="4" t="e">
        <f>FIND("-",P536,S536)</f>
        <v>#VALUE!</v>
      </c>
      <c r="U536" s="4" t="e">
        <f>CLEAN(SUBSTITUTE(MID(P536,S536,T536-S536)," ",""))</f>
        <v>#VALUE!</v>
      </c>
      <c r="V536" s="4" t="e">
        <f>RIGHT(CLEAN(SUBSTITUTE(P536," ","")),10)</f>
        <v>#VALUE!</v>
      </c>
      <c r="W536" s="4" t="e">
        <f>FIND("Status",A536,K536)+LEN("Status")</f>
        <v>#VALUE!</v>
      </c>
      <c r="X536" s="4" t="e">
        <f>FIND("Application Data 
Documents &amp; Transactions",A536)</f>
        <v>#VALUE!</v>
      </c>
      <c r="Y536" s="4" t="e">
        <f>MID(A536,W536,(X536-11)-W536)</f>
        <v>#VALUE!</v>
      </c>
      <c r="Z536" s="4" t="e">
        <f t="shared" si="120"/>
        <v>#VALUE!</v>
      </c>
      <c r="AA536" s="4" t="e">
        <f>FIND("Earliest publication #",A536)+LEN("Earliest publication #
")</f>
        <v>#VALUE!</v>
      </c>
      <c r="AB536" s="4" t="e">
        <f>FIND("Earliest publication date",A536,AA536)</f>
        <v>#VALUE!</v>
      </c>
      <c r="AC536" s="4" t="e">
        <f>CLEAN(TRIM(MID(A536,AA536,AB536-AA536)))</f>
        <v>#VALUE!</v>
      </c>
      <c r="AD536" s="4" t="e">
        <f t="shared" si="121"/>
        <v>#VALUE!</v>
      </c>
      <c r="AE536" s="4" t="e">
        <f>FIND("Earliest publication date",A536,AA536)+LEN("Earliest publication date")</f>
        <v>#VALUE!</v>
      </c>
      <c r="AF536" s="4" t="e">
        <f>FIND("Assignee for publication",A536)</f>
        <v>#VALUE!</v>
      </c>
      <c r="AG536" s="4" t="e">
        <f>CLEAN(SUBSTITUTE(MID(A536,AE536,AF536-AE536)," ",""))</f>
        <v>#VALUE!</v>
      </c>
      <c r="AH536" s="4" t="e">
        <f>FIND("Entity status",A536)+LEN("Entity status")</f>
        <v>#VALUE!</v>
      </c>
      <c r="AI536" s="4" t="e">
        <f>FIND("Earliest publication #",A536,AH536)</f>
        <v>#VALUE!</v>
      </c>
      <c r="AJ536" s="4" t="e">
        <f>CLEAN(TRIM(MID(A536,AH536,AI536-AH536)))</f>
        <v>#VALUE!</v>
      </c>
      <c r="AK536" s="4" t="e">
        <f>FIND("Applicants",A536)+LEN("Applicants")</f>
        <v>#VALUE!</v>
      </c>
      <c r="AL536" s="4" t="e">
        <f>FIND("United States Patent and Trademark Office 
United States Patent and Trademark Office 
 Browse By Topic",A536,AK536)</f>
        <v>#VALUE!</v>
      </c>
      <c r="AM536" s="4" t="e">
        <f>TRIM(CLEAN(MID(A536,AK536,AL536-AK536)))</f>
        <v>#VALUE!</v>
      </c>
      <c r="AN536" s="4" t="e">
        <f>FIND("Assignee for publication",A536)+LEN("Assignee for publication")</f>
        <v>#VALUE!</v>
      </c>
      <c r="AO536" s="4" t="e">
        <f>FIND("Confirmation #",A536,AN536)</f>
        <v>#VALUE!</v>
      </c>
      <c r="AP536" s="4" t="e">
        <f>MID(A536,AN536,AO536-AN536)</f>
        <v>#VALUE!</v>
      </c>
      <c r="AQ536" s="4" t="e">
        <f>FIND("Inventors",A536)+LEN("Inventors")</f>
        <v>#VALUE!</v>
      </c>
      <c r="AR536" s="4" t="e">
        <f>FIND("Applicants",A536,AQ536)</f>
        <v>#VALUE!</v>
      </c>
      <c r="AS536" s="4" t="e">
        <f>FIND("Show all inventors",A536)</f>
        <v>#VALUE!</v>
      </c>
      <c r="AT536" s="4" t="str">
        <f>IFERROR(MID(A536,AS536,24),"")</f>
        <v/>
      </c>
      <c r="AU536" s="7" t="e">
        <f>CLEAN(TRIM(MID(A536,AQ536,AR536-AQ536)))</f>
        <v>#VALUE!</v>
      </c>
      <c r="BJ536" s="4">
        <f t="shared" si="124"/>
        <v>0</v>
      </c>
      <c r="BK536" s="4" t="str">
        <f t="shared" si="125"/>
        <v/>
      </c>
      <c r="BL536" s="4" t="e">
        <f t="shared" si="126"/>
        <v>#VALUE!</v>
      </c>
      <c r="BM536" s="4" t="e">
        <f t="shared" si="127"/>
        <v>#VALUE!</v>
      </c>
      <c r="BN536" s="7" t="e">
        <f t="shared" si="128"/>
        <v>#VALUE!</v>
      </c>
      <c r="BO536" s="4" t="e">
        <f t="shared" si="129"/>
        <v>#VALUE!</v>
      </c>
      <c r="BP536" s="4" t="e">
        <f t="shared" si="130"/>
        <v>#VALUE!</v>
      </c>
      <c r="BQ536" s="7" t="e">
        <f t="shared" si="131"/>
        <v>#VALUE!</v>
      </c>
    </row>
    <row r="537" spans="1:69" ht="15" customHeight="1" x14ac:dyDescent="0.3">
      <c r="A537" s="5"/>
      <c r="B537" s="5"/>
      <c r="C537" s="5"/>
      <c r="D537" s="5"/>
      <c r="F537" s="6" t="s">
        <v>17</v>
      </c>
      <c r="G537" s="4" t="e">
        <f t="shared" si="132"/>
        <v>#VALUE!</v>
      </c>
      <c r="H537" s="4" t="e">
        <f t="shared" si="133"/>
        <v>#VALUE!</v>
      </c>
      <c r="I537" s="4" t="str">
        <f t="shared" si="122"/>
        <v/>
      </c>
      <c r="J537" s="4" t="e">
        <f>CLEAN(SUBSTITUTE(MID(A537,G537,H537-G537)," ",""))</f>
        <v>#VALUE!</v>
      </c>
      <c r="K537" s="4" t="e">
        <f>FIND("Filing or 371 (c) date",A537)+LEN("Filing or 371 (c) date")</f>
        <v>#VALUE!</v>
      </c>
      <c r="L537" s="4" t="e">
        <f>FIND("Status",A537,K537)</f>
        <v>#VALUE!</v>
      </c>
      <c r="M537" s="4" t="e">
        <f>TRIM(CLEAN(MID(A537,K537,L537-K537)))</f>
        <v>#VALUE!</v>
      </c>
      <c r="N537" s="4" t="e">
        <f>FIND("Patent #",A537)+LEN("Patent #")</f>
        <v>#VALUE!</v>
      </c>
      <c r="O537" s="4" t="e">
        <f>FIND("Filing or 371 (c) date",A537)</f>
        <v>#VALUE!</v>
      </c>
      <c r="P537" s="4" t="e">
        <f>MID(A537,N537,O537-N537)</f>
        <v>#VALUE!</v>
      </c>
      <c r="Q537" s="4" t="e">
        <f t="shared" si="123"/>
        <v>#VALUE!</v>
      </c>
      <c r="R537" s="4" t="e">
        <f>CLEAN(SUBSTITUTE(MID(P537,1,FIND("open",P537)-1)," ",""))</f>
        <v>#VALUE!</v>
      </c>
      <c r="S537" s="4" t="e">
        <f>FIND("open_in_new",P537)+LEN("open_in_new")</f>
        <v>#VALUE!</v>
      </c>
      <c r="T537" s="4" t="e">
        <f>FIND("-",P537,S537)</f>
        <v>#VALUE!</v>
      </c>
      <c r="U537" s="4" t="e">
        <f>CLEAN(SUBSTITUTE(MID(P537,S537,T537-S537)," ",""))</f>
        <v>#VALUE!</v>
      </c>
      <c r="V537" s="4" t="e">
        <f>RIGHT(CLEAN(SUBSTITUTE(P537," ","")),10)</f>
        <v>#VALUE!</v>
      </c>
      <c r="W537" s="4" t="e">
        <f>FIND("Status",A537,K537)+LEN("Status")</f>
        <v>#VALUE!</v>
      </c>
      <c r="X537" s="4" t="e">
        <f>FIND("Application Data 
Documents &amp; Transactions",A537)</f>
        <v>#VALUE!</v>
      </c>
      <c r="Y537" s="4" t="e">
        <f>MID(A537,W537,(X537-11)-W537)</f>
        <v>#VALUE!</v>
      </c>
      <c r="Z537" s="4" t="e">
        <f t="shared" si="120"/>
        <v>#VALUE!</v>
      </c>
      <c r="AA537" s="4" t="e">
        <f>FIND("Earliest publication #",A537)+LEN("Earliest publication #
")</f>
        <v>#VALUE!</v>
      </c>
      <c r="AB537" s="4" t="e">
        <f>FIND("Earliest publication date",A537,AA537)</f>
        <v>#VALUE!</v>
      </c>
      <c r="AC537" s="4" t="e">
        <f>CLEAN(TRIM(MID(A537,AA537,AB537-AA537)))</f>
        <v>#VALUE!</v>
      </c>
      <c r="AD537" s="4" t="e">
        <f t="shared" si="121"/>
        <v>#VALUE!</v>
      </c>
      <c r="AE537" s="4" t="e">
        <f>FIND("Earliest publication date",A537,AA537)+LEN("Earliest publication date")</f>
        <v>#VALUE!</v>
      </c>
      <c r="AF537" s="4" t="e">
        <f>FIND("Assignee for publication",A537)</f>
        <v>#VALUE!</v>
      </c>
      <c r="AG537" s="4" t="e">
        <f>CLEAN(SUBSTITUTE(MID(A537,AE537,AF537-AE537)," ",""))</f>
        <v>#VALUE!</v>
      </c>
      <c r="AH537" s="4" t="e">
        <f>FIND("Entity status",A537)+LEN("Entity status")</f>
        <v>#VALUE!</v>
      </c>
      <c r="AI537" s="4" t="e">
        <f>FIND("Earliest publication #",A537,AH537)</f>
        <v>#VALUE!</v>
      </c>
      <c r="AJ537" s="4" t="e">
        <f>CLEAN(TRIM(MID(A537,AH537,AI537-AH537)))</f>
        <v>#VALUE!</v>
      </c>
      <c r="AK537" s="4" t="e">
        <f>FIND("Applicants",A537)+LEN("Applicants")</f>
        <v>#VALUE!</v>
      </c>
      <c r="AL537" s="4" t="e">
        <f>FIND("United States Patent and Trademark Office 
United States Patent and Trademark Office 
 Browse By Topic",A537,AK537)</f>
        <v>#VALUE!</v>
      </c>
      <c r="AM537" s="4" t="e">
        <f>TRIM(CLEAN(MID(A537,AK537,AL537-AK537)))</f>
        <v>#VALUE!</v>
      </c>
      <c r="AN537" s="4" t="e">
        <f>FIND("Assignee for publication",A537)+LEN("Assignee for publication")</f>
        <v>#VALUE!</v>
      </c>
      <c r="AO537" s="4" t="e">
        <f>FIND("Confirmation #",A537,AN537)</f>
        <v>#VALUE!</v>
      </c>
      <c r="AP537" s="4" t="e">
        <f>MID(A537,AN537,AO537-AN537)</f>
        <v>#VALUE!</v>
      </c>
      <c r="AQ537" s="4" t="e">
        <f>FIND("Inventors",A537)+LEN("Inventors")</f>
        <v>#VALUE!</v>
      </c>
      <c r="AR537" s="4" t="e">
        <f>FIND("Applicants",A537,AQ537)</f>
        <v>#VALUE!</v>
      </c>
      <c r="AS537" s="4" t="e">
        <f>FIND("Show all inventors",A537)</f>
        <v>#VALUE!</v>
      </c>
      <c r="AT537" s="4" t="str">
        <f>IFERROR(MID(A537,AS537,24),"")</f>
        <v/>
      </c>
      <c r="AU537" s="7" t="e">
        <f>CLEAN(TRIM(MID(A537,AQ537,AR537-AQ537)))</f>
        <v>#VALUE!</v>
      </c>
      <c r="BJ537" s="4">
        <f t="shared" si="124"/>
        <v>0</v>
      </c>
      <c r="BK537" s="4" t="str">
        <f t="shared" si="125"/>
        <v/>
      </c>
      <c r="BL537" s="4" t="e">
        <f t="shared" si="126"/>
        <v>#VALUE!</v>
      </c>
      <c r="BM537" s="4" t="e">
        <f t="shared" si="127"/>
        <v>#VALUE!</v>
      </c>
      <c r="BN537" s="7" t="e">
        <f t="shared" si="128"/>
        <v>#VALUE!</v>
      </c>
      <c r="BO537" s="4" t="e">
        <f t="shared" si="129"/>
        <v>#VALUE!</v>
      </c>
      <c r="BP537" s="4" t="e">
        <f t="shared" si="130"/>
        <v>#VALUE!</v>
      </c>
      <c r="BQ537" s="7" t="e">
        <f t="shared" si="131"/>
        <v>#VALUE!</v>
      </c>
    </row>
    <row r="538" spans="1:69" ht="15" customHeight="1" x14ac:dyDescent="0.3">
      <c r="A538" s="5"/>
      <c r="B538" s="5"/>
      <c r="C538" s="5"/>
      <c r="D538" s="5"/>
      <c r="F538" s="6" t="s">
        <v>17</v>
      </c>
      <c r="G538" s="4" t="e">
        <f t="shared" si="132"/>
        <v>#VALUE!</v>
      </c>
      <c r="H538" s="4" t="e">
        <f t="shared" si="133"/>
        <v>#VALUE!</v>
      </c>
      <c r="I538" s="4" t="str">
        <f t="shared" si="122"/>
        <v/>
      </c>
      <c r="J538" s="4" t="e">
        <f>CLEAN(SUBSTITUTE(MID(A538,G538,H538-G538)," ",""))</f>
        <v>#VALUE!</v>
      </c>
      <c r="K538" s="4" t="e">
        <f>FIND("Filing or 371 (c) date",A538)+LEN("Filing or 371 (c) date")</f>
        <v>#VALUE!</v>
      </c>
      <c r="L538" s="4" t="e">
        <f>FIND("Status",A538,K538)</f>
        <v>#VALUE!</v>
      </c>
      <c r="M538" s="4" t="e">
        <f>TRIM(CLEAN(MID(A538,K538,L538-K538)))</f>
        <v>#VALUE!</v>
      </c>
      <c r="N538" s="4" t="e">
        <f>FIND("Patent #",A538)+LEN("Patent #")</f>
        <v>#VALUE!</v>
      </c>
      <c r="O538" s="4" t="e">
        <f>FIND("Filing or 371 (c) date",A538)</f>
        <v>#VALUE!</v>
      </c>
      <c r="P538" s="4" t="e">
        <f>MID(A538,N538,O538-N538)</f>
        <v>#VALUE!</v>
      </c>
      <c r="Q538" s="4" t="e">
        <f t="shared" si="123"/>
        <v>#VALUE!</v>
      </c>
      <c r="R538" s="4" t="e">
        <f>CLEAN(SUBSTITUTE(MID(P538,1,FIND("open",P538)-1)," ",""))</f>
        <v>#VALUE!</v>
      </c>
      <c r="S538" s="4" t="e">
        <f>FIND("open_in_new",P538)+LEN("open_in_new")</f>
        <v>#VALUE!</v>
      </c>
      <c r="T538" s="4" t="e">
        <f>FIND("-",P538,S538)</f>
        <v>#VALUE!</v>
      </c>
      <c r="U538" s="4" t="e">
        <f>CLEAN(SUBSTITUTE(MID(P538,S538,T538-S538)," ",""))</f>
        <v>#VALUE!</v>
      </c>
      <c r="V538" s="4" t="e">
        <f>RIGHT(CLEAN(SUBSTITUTE(P538," ","")),10)</f>
        <v>#VALUE!</v>
      </c>
      <c r="W538" s="4" t="e">
        <f>FIND("Status",A538,K538)+LEN("Status")</f>
        <v>#VALUE!</v>
      </c>
      <c r="X538" s="4" t="e">
        <f>FIND("Application Data 
Documents &amp; Transactions",A538)</f>
        <v>#VALUE!</v>
      </c>
      <c r="Y538" s="4" t="e">
        <f>MID(A538,W538,(X538-11)-W538)</f>
        <v>#VALUE!</v>
      </c>
      <c r="Z538" s="4" t="e">
        <f t="shared" si="120"/>
        <v>#VALUE!</v>
      </c>
      <c r="AA538" s="4" t="e">
        <f>FIND("Earliest publication #",A538)+LEN("Earliest publication #
")</f>
        <v>#VALUE!</v>
      </c>
      <c r="AB538" s="4" t="e">
        <f>FIND("Earliest publication date",A538,AA538)</f>
        <v>#VALUE!</v>
      </c>
      <c r="AC538" s="4" t="e">
        <f>CLEAN(TRIM(MID(A538,AA538,AB538-AA538)))</f>
        <v>#VALUE!</v>
      </c>
      <c r="AD538" s="4" t="e">
        <f t="shared" si="121"/>
        <v>#VALUE!</v>
      </c>
      <c r="AE538" s="4" t="e">
        <f>FIND("Earliest publication date",A538,AA538)+LEN("Earliest publication date")</f>
        <v>#VALUE!</v>
      </c>
      <c r="AF538" s="4" t="e">
        <f>FIND("Assignee for publication",A538)</f>
        <v>#VALUE!</v>
      </c>
      <c r="AG538" s="4" t="e">
        <f>CLEAN(SUBSTITUTE(MID(A538,AE538,AF538-AE538)," ",""))</f>
        <v>#VALUE!</v>
      </c>
      <c r="AH538" s="4" t="e">
        <f>FIND("Entity status",A538)+LEN("Entity status")</f>
        <v>#VALUE!</v>
      </c>
      <c r="AI538" s="4" t="e">
        <f>FIND("Earliest publication #",A538,AH538)</f>
        <v>#VALUE!</v>
      </c>
      <c r="AJ538" s="4" t="e">
        <f>CLEAN(TRIM(MID(A538,AH538,AI538-AH538)))</f>
        <v>#VALUE!</v>
      </c>
      <c r="AK538" s="4" t="e">
        <f>FIND("Applicants",A538)+LEN("Applicants")</f>
        <v>#VALUE!</v>
      </c>
      <c r="AL538" s="4" t="e">
        <f>FIND("United States Patent and Trademark Office 
United States Patent and Trademark Office 
 Browse By Topic",A538,AK538)</f>
        <v>#VALUE!</v>
      </c>
      <c r="AM538" s="4" t="e">
        <f>TRIM(CLEAN(MID(A538,AK538,AL538-AK538)))</f>
        <v>#VALUE!</v>
      </c>
      <c r="AN538" s="4" t="e">
        <f>FIND("Assignee for publication",A538)+LEN("Assignee for publication")</f>
        <v>#VALUE!</v>
      </c>
      <c r="AO538" s="4" t="e">
        <f>FIND("Confirmation #",A538,AN538)</f>
        <v>#VALUE!</v>
      </c>
      <c r="AP538" s="4" t="e">
        <f>MID(A538,AN538,AO538-AN538)</f>
        <v>#VALUE!</v>
      </c>
      <c r="AQ538" s="4" t="e">
        <f>FIND("Inventors",A538)+LEN("Inventors")</f>
        <v>#VALUE!</v>
      </c>
      <c r="AR538" s="4" t="e">
        <f>FIND("Applicants",A538,AQ538)</f>
        <v>#VALUE!</v>
      </c>
      <c r="AS538" s="4" t="e">
        <f>FIND("Show all inventors",A538)</f>
        <v>#VALUE!</v>
      </c>
      <c r="AT538" s="4" t="str">
        <f>IFERROR(MID(A538,AS538,24),"")</f>
        <v/>
      </c>
      <c r="AU538" s="7" t="e">
        <f>CLEAN(TRIM(MID(A538,AQ538,AR538-AQ538)))</f>
        <v>#VALUE!</v>
      </c>
      <c r="BJ538" s="4">
        <f t="shared" si="124"/>
        <v>0</v>
      </c>
      <c r="BK538" s="4" t="str">
        <f t="shared" si="125"/>
        <v/>
      </c>
      <c r="BL538" s="4" t="e">
        <f t="shared" si="126"/>
        <v>#VALUE!</v>
      </c>
      <c r="BM538" s="4" t="e">
        <f t="shared" si="127"/>
        <v>#VALUE!</v>
      </c>
      <c r="BN538" s="7" t="e">
        <f t="shared" si="128"/>
        <v>#VALUE!</v>
      </c>
      <c r="BO538" s="4" t="e">
        <f t="shared" si="129"/>
        <v>#VALUE!</v>
      </c>
      <c r="BP538" s="4" t="e">
        <f t="shared" si="130"/>
        <v>#VALUE!</v>
      </c>
      <c r="BQ538" s="7" t="e">
        <f t="shared" si="131"/>
        <v>#VALUE!</v>
      </c>
    </row>
    <row r="539" spans="1:69" ht="15" customHeight="1" x14ac:dyDescent="0.3">
      <c r="A539" s="5"/>
      <c r="B539" s="5"/>
      <c r="C539" s="5"/>
      <c r="D539" s="5"/>
      <c r="F539" s="6" t="s">
        <v>17</v>
      </c>
      <c r="G539" s="4" t="e">
        <f t="shared" si="132"/>
        <v>#VALUE!</v>
      </c>
      <c r="H539" s="4" t="e">
        <f t="shared" si="133"/>
        <v>#VALUE!</v>
      </c>
      <c r="I539" s="4" t="str">
        <f t="shared" si="122"/>
        <v/>
      </c>
      <c r="J539" s="4" t="e">
        <f>CLEAN(SUBSTITUTE(MID(A539,G539,H539-G539)," ",""))</f>
        <v>#VALUE!</v>
      </c>
      <c r="K539" s="4" t="e">
        <f>FIND("Filing or 371 (c) date",A539)+LEN("Filing or 371 (c) date")</f>
        <v>#VALUE!</v>
      </c>
      <c r="L539" s="4" t="e">
        <f>FIND("Status",A539,K539)</f>
        <v>#VALUE!</v>
      </c>
      <c r="M539" s="4" t="e">
        <f>TRIM(CLEAN(MID(A539,K539,L539-K539)))</f>
        <v>#VALUE!</v>
      </c>
      <c r="N539" s="4" t="e">
        <f>FIND("Patent #",A539)+LEN("Patent #")</f>
        <v>#VALUE!</v>
      </c>
      <c r="O539" s="4" t="e">
        <f>FIND("Filing or 371 (c) date",A539)</f>
        <v>#VALUE!</v>
      </c>
      <c r="P539" s="4" t="e">
        <f>MID(A539,N539,O539-N539)</f>
        <v>#VALUE!</v>
      </c>
      <c r="Q539" s="4" t="e">
        <f t="shared" si="123"/>
        <v>#VALUE!</v>
      </c>
      <c r="R539" s="4" t="e">
        <f>CLEAN(SUBSTITUTE(MID(P539,1,FIND("open",P539)-1)," ",""))</f>
        <v>#VALUE!</v>
      </c>
      <c r="S539" s="4" t="e">
        <f>FIND("open_in_new",P539)+LEN("open_in_new")</f>
        <v>#VALUE!</v>
      </c>
      <c r="T539" s="4" t="e">
        <f>FIND("-",P539,S539)</f>
        <v>#VALUE!</v>
      </c>
      <c r="U539" s="4" t="e">
        <f>CLEAN(SUBSTITUTE(MID(P539,S539,T539-S539)," ",""))</f>
        <v>#VALUE!</v>
      </c>
      <c r="V539" s="4" t="e">
        <f>RIGHT(CLEAN(SUBSTITUTE(P539," ","")),10)</f>
        <v>#VALUE!</v>
      </c>
      <c r="W539" s="4" t="e">
        <f>FIND("Status",A539,K539)+LEN("Status")</f>
        <v>#VALUE!</v>
      </c>
      <c r="X539" s="4" t="e">
        <f>FIND("Application Data 
Documents &amp; Transactions",A539)</f>
        <v>#VALUE!</v>
      </c>
      <c r="Y539" s="4" t="e">
        <f>MID(A539,W539,(X539-11)-W539)</f>
        <v>#VALUE!</v>
      </c>
      <c r="Z539" s="4" t="e">
        <f t="shared" si="120"/>
        <v>#VALUE!</v>
      </c>
      <c r="AA539" s="4" t="e">
        <f>FIND("Earliest publication #",A539)+LEN("Earliest publication #
")</f>
        <v>#VALUE!</v>
      </c>
      <c r="AB539" s="4" t="e">
        <f>FIND("Earliest publication date",A539,AA539)</f>
        <v>#VALUE!</v>
      </c>
      <c r="AC539" s="4" t="e">
        <f>CLEAN(TRIM(MID(A539,AA539,AB539-AA539)))</f>
        <v>#VALUE!</v>
      </c>
      <c r="AD539" s="4" t="e">
        <f t="shared" si="121"/>
        <v>#VALUE!</v>
      </c>
      <c r="AE539" s="4" t="e">
        <f>FIND("Earliest publication date",A539,AA539)+LEN("Earliest publication date")</f>
        <v>#VALUE!</v>
      </c>
      <c r="AF539" s="4" t="e">
        <f>FIND("Assignee for publication",A539)</f>
        <v>#VALUE!</v>
      </c>
      <c r="AG539" s="4" t="e">
        <f>CLEAN(SUBSTITUTE(MID(A539,AE539,AF539-AE539)," ",""))</f>
        <v>#VALUE!</v>
      </c>
      <c r="AH539" s="4" t="e">
        <f>FIND("Entity status",A539)+LEN("Entity status")</f>
        <v>#VALUE!</v>
      </c>
      <c r="AI539" s="4" t="e">
        <f>FIND("Earliest publication #",A539,AH539)</f>
        <v>#VALUE!</v>
      </c>
      <c r="AJ539" s="4" t="e">
        <f>CLEAN(TRIM(MID(A539,AH539,AI539-AH539)))</f>
        <v>#VALUE!</v>
      </c>
      <c r="AK539" s="4" t="e">
        <f>FIND("Applicants",A539)+LEN("Applicants")</f>
        <v>#VALUE!</v>
      </c>
      <c r="AL539" s="4" t="e">
        <f>FIND("United States Patent and Trademark Office 
United States Patent and Trademark Office 
 Browse By Topic",A539,AK539)</f>
        <v>#VALUE!</v>
      </c>
      <c r="AM539" s="4" t="e">
        <f>TRIM(CLEAN(MID(A539,AK539,AL539-AK539)))</f>
        <v>#VALUE!</v>
      </c>
      <c r="AN539" s="4" t="e">
        <f>FIND("Assignee for publication",A539)+LEN("Assignee for publication")</f>
        <v>#VALUE!</v>
      </c>
      <c r="AO539" s="4" t="e">
        <f>FIND("Confirmation #",A539,AN539)</f>
        <v>#VALUE!</v>
      </c>
      <c r="AP539" s="4" t="e">
        <f>MID(A539,AN539,AO539-AN539)</f>
        <v>#VALUE!</v>
      </c>
      <c r="AQ539" s="4" t="e">
        <f>FIND("Inventors",A539)+LEN("Inventors")</f>
        <v>#VALUE!</v>
      </c>
      <c r="AR539" s="4" t="e">
        <f>FIND("Applicants",A539,AQ539)</f>
        <v>#VALUE!</v>
      </c>
      <c r="AS539" s="4" t="e">
        <f>FIND("Show all inventors",A539)</f>
        <v>#VALUE!</v>
      </c>
      <c r="AT539" s="4" t="str">
        <f>IFERROR(MID(A539,AS539,24),"")</f>
        <v/>
      </c>
      <c r="AU539" s="7" t="e">
        <f>CLEAN(TRIM(MID(A539,AQ539,AR539-AQ539)))</f>
        <v>#VALUE!</v>
      </c>
      <c r="BJ539" s="4">
        <f t="shared" si="124"/>
        <v>0</v>
      </c>
      <c r="BK539" s="4" t="str">
        <f t="shared" si="125"/>
        <v/>
      </c>
      <c r="BL539" s="4" t="e">
        <f t="shared" si="126"/>
        <v>#VALUE!</v>
      </c>
      <c r="BM539" s="4" t="e">
        <f t="shared" si="127"/>
        <v>#VALUE!</v>
      </c>
      <c r="BN539" s="7" t="e">
        <f t="shared" si="128"/>
        <v>#VALUE!</v>
      </c>
      <c r="BO539" s="4" t="e">
        <f t="shared" si="129"/>
        <v>#VALUE!</v>
      </c>
      <c r="BP539" s="4" t="e">
        <f t="shared" si="130"/>
        <v>#VALUE!</v>
      </c>
      <c r="BQ539" s="7" t="e">
        <f t="shared" si="131"/>
        <v>#VALUE!</v>
      </c>
    </row>
    <row r="540" spans="1:69" ht="15" customHeight="1" x14ac:dyDescent="0.3">
      <c r="A540" s="5"/>
      <c r="B540" s="5"/>
      <c r="C540" s="5"/>
      <c r="D540" s="5"/>
      <c r="F540" s="6" t="s">
        <v>17</v>
      </c>
      <c r="G540" s="4" t="e">
        <f t="shared" si="132"/>
        <v>#VALUE!</v>
      </c>
      <c r="H540" s="4" t="e">
        <f t="shared" si="133"/>
        <v>#VALUE!</v>
      </c>
      <c r="I540" s="4" t="str">
        <f t="shared" si="122"/>
        <v/>
      </c>
      <c r="J540" s="4" t="e">
        <f>CLEAN(SUBSTITUTE(MID(A540,G540,H540-G540)," ",""))</f>
        <v>#VALUE!</v>
      </c>
      <c r="K540" s="4" t="e">
        <f>FIND("Filing or 371 (c) date",A540)+LEN("Filing or 371 (c) date")</f>
        <v>#VALUE!</v>
      </c>
      <c r="L540" s="4" t="e">
        <f>FIND("Status",A540,K540)</f>
        <v>#VALUE!</v>
      </c>
      <c r="M540" s="4" t="e">
        <f>TRIM(CLEAN(MID(A540,K540,L540-K540)))</f>
        <v>#VALUE!</v>
      </c>
      <c r="N540" s="4" t="e">
        <f>FIND("Patent #",A540)+LEN("Patent #")</f>
        <v>#VALUE!</v>
      </c>
      <c r="O540" s="4" t="e">
        <f>FIND("Filing or 371 (c) date",A540)</f>
        <v>#VALUE!</v>
      </c>
      <c r="P540" s="4" t="e">
        <f>MID(A540,N540,O540-N540)</f>
        <v>#VALUE!</v>
      </c>
      <c r="Q540" s="4" t="e">
        <f t="shared" si="123"/>
        <v>#VALUE!</v>
      </c>
      <c r="R540" s="4" t="e">
        <f>CLEAN(SUBSTITUTE(MID(P540,1,FIND("open",P540)-1)," ",""))</f>
        <v>#VALUE!</v>
      </c>
      <c r="S540" s="4" t="e">
        <f>FIND("open_in_new",P540)+LEN("open_in_new")</f>
        <v>#VALUE!</v>
      </c>
      <c r="T540" s="4" t="e">
        <f>FIND("-",P540,S540)</f>
        <v>#VALUE!</v>
      </c>
      <c r="U540" s="4" t="e">
        <f>CLEAN(SUBSTITUTE(MID(P540,S540,T540-S540)," ",""))</f>
        <v>#VALUE!</v>
      </c>
      <c r="V540" s="4" t="e">
        <f>RIGHT(CLEAN(SUBSTITUTE(P540," ","")),10)</f>
        <v>#VALUE!</v>
      </c>
      <c r="W540" s="4" t="e">
        <f>FIND("Status",A540,K540)+LEN("Status")</f>
        <v>#VALUE!</v>
      </c>
      <c r="X540" s="4" t="e">
        <f>FIND("Application Data 
Documents &amp; Transactions",A540)</f>
        <v>#VALUE!</v>
      </c>
      <c r="Y540" s="4" t="e">
        <f>MID(A540,W540,(X540-11)-W540)</f>
        <v>#VALUE!</v>
      </c>
      <c r="Z540" s="4" t="e">
        <f t="shared" si="120"/>
        <v>#VALUE!</v>
      </c>
      <c r="AA540" s="4" t="e">
        <f>FIND("Earliest publication #",A540)+LEN("Earliest publication #
")</f>
        <v>#VALUE!</v>
      </c>
      <c r="AB540" s="4" t="e">
        <f>FIND("Earliest publication date",A540,AA540)</f>
        <v>#VALUE!</v>
      </c>
      <c r="AC540" s="4" t="e">
        <f>CLEAN(TRIM(MID(A540,AA540,AB540-AA540)))</f>
        <v>#VALUE!</v>
      </c>
      <c r="AD540" s="4" t="e">
        <f t="shared" si="121"/>
        <v>#VALUE!</v>
      </c>
      <c r="AE540" s="4" t="e">
        <f>FIND("Earliest publication date",A540,AA540)+LEN("Earliest publication date")</f>
        <v>#VALUE!</v>
      </c>
      <c r="AF540" s="4" t="e">
        <f>FIND("Assignee for publication",A540)</f>
        <v>#VALUE!</v>
      </c>
      <c r="AG540" s="4" t="e">
        <f>CLEAN(SUBSTITUTE(MID(A540,AE540,AF540-AE540)," ",""))</f>
        <v>#VALUE!</v>
      </c>
      <c r="AH540" s="4" t="e">
        <f>FIND("Entity status",A540)+LEN("Entity status")</f>
        <v>#VALUE!</v>
      </c>
      <c r="AI540" s="4" t="e">
        <f>FIND("Earliest publication #",A540,AH540)</f>
        <v>#VALUE!</v>
      </c>
      <c r="AJ540" s="4" t="e">
        <f>CLEAN(TRIM(MID(A540,AH540,AI540-AH540)))</f>
        <v>#VALUE!</v>
      </c>
      <c r="AK540" s="4" t="e">
        <f>FIND("Applicants",A540)+LEN("Applicants")</f>
        <v>#VALUE!</v>
      </c>
      <c r="AL540" s="4" t="e">
        <f>FIND("United States Patent and Trademark Office 
United States Patent and Trademark Office 
 Browse By Topic",A540,AK540)</f>
        <v>#VALUE!</v>
      </c>
      <c r="AM540" s="4" t="e">
        <f>TRIM(CLEAN(MID(A540,AK540,AL540-AK540)))</f>
        <v>#VALUE!</v>
      </c>
      <c r="AN540" s="4" t="e">
        <f>FIND("Assignee for publication",A540)+LEN("Assignee for publication")</f>
        <v>#VALUE!</v>
      </c>
      <c r="AO540" s="4" t="e">
        <f>FIND("Confirmation #",A540,AN540)</f>
        <v>#VALUE!</v>
      </c>
      <c r="AP540" s="4" t="e">
        <f>MID(A540,AN540,AO540-AN540)</f>
        <v>#VALUE!</v>
      </c>
      <c r="AQ540" s="4" t="e">
        <f>FIND("Inventors",A540)+LEN("Inventors")</f>
        <v>#VALUE!</v>
      </c>
      <c r="AR540" s="4" t="e">
        <f>FIND("Applicants",A540,AQ540)</f>
        <v>#VALUE!</v>
      </c>
      <c r="AS540" s="4" t="e">
        <f>FIND("Show all inventors",A540)</f>
        <v>#VALUE!</v>
      </c>
      <c r="AT540" s="4" t="str">
        <f>IFERROR(MID(A540,AS540,24),"")</f>
        <v/>
      </c>
      <c r="AU540" s="7" t="e">
        <f>CLEAN(TRIM(MID(A540,AQ540,AR540-AQ540)))</f>
        <v>#VALUE!</v>
      </c>
      <c r="BJ540" s="4">
        <f t="shared" si="124"/>
        <v>0</v>
      </c>
      <c r="BK540" s="4" t="str">
        <f t="shared" si="125"/>
        <v/>
      </c>
      <c r="BL540" s="4" t="e">
        <f t="shared" si="126"/>
        <v>#VALUE!</v>
      </c>
      <c r="BM540" s="4" t="e">
        <f t="shared" si="127"/>
        <v>#VALUE!</v>
      </c>
      <c r="BN540" s="7" t="e">
        <f t="shared" si="128"/>
        <v>#VALUE!</v>
      </c>
      <c r="BO540" s="4" t="e">
        <f t="shared" si="129"/>
        <v>#VALUE!</v>
      </c>
      <c r="BP540" s="4" t="e">
        <f t="shared" si="130"/>
        <v>#VALUE!</v>
      </c>
      <c r="BQ540" s="7" t="e">
        <f t="shared" si="131"/>
        <v>#VALUE!</v>
      </c>
    </row>
    <row r="541" spans="1:69" ht="15" customHeight="1" x14ac:dyDescent="0.3">
      <c r="A541" s="5"/>
      <c r="B541" s="5"/>
      <c r="C541" s="5"/>
      <c r="D541" s="5"/>
      <c r="F541" s="6" t="s">
        <v>17</v>
      </c>
      <c r="G541" s="4" t="e">
        <f t="shared" si="132"/>
        <v>#VALUE!</v>
      </c>
      <c r="H541" s="4" t="e">
        <f t="shared" si="133"/>
        <v>#VALUE!</v>
      </c>
      <c r="I541" s="4" t="str">
        <f t="shared" si="122"/>
        <v/>
      </c>
      <c r="J541" s="4" t="e">
        <f>CLEAN(SUBSTITUTE(MID(A541,G541,H541-G541)," ",""))</f>
        <v>#VALUE!</v>
      </c>
      <c r="K541" s="4" t="e">
        <f>FIND("Filing or 371 (c) date",A541)+LEN("Filing or 371 (c) date")</f>
        <v>#VALUE!</v>
      </c>
      <c r="L541" s="4" t="e">
        <f>FIND("Status",A541,K541)</f>
        <v>#VALUE!</v>
      </c>
      <c r="M541" s="4" t="e">
        <f>TRIM(CLEAN(MID(A541,K541,L541-K541)))</f>
        <v>#VALUE!</v>
      </c>
      <c r="N541" s="4" t="e">
        <f>FIND("Patent #",A541)+LEN("Patent #")</f>
        <v>#VALUE!</v>
      </c>
      <c r="O541" s="4" t="e">
        <f>FIND("Filing or 371 (c) date",A541)</f>
        <v>#VALUE!</v>
      </c>
      <c r="P541" s="4" t="e">
        <f>MID(A541,N541,O541-N541)</f>
        <v>#VALUE!</v>
      </c>
      <c r="Q541" s="4" t="e">
        <f t="shared" si="123"/>
        <v>#VALUE!</v>
      </c>
      <c r="R541" s="4" t="e">
        <f>CLEAN(SUBSTITUTE(MID(P541,1,FIND("open",P541)-1)," ",""))</f>
        <v>#VALUE!</v>
      </c>
      <c r="S541" s="4" t="e">
        <f>FIND("open_in_new",P541)+LEN("open_in_new")</f>
        <v>#VALUE!</v>
      </c>
      <c r="T541" s="4" t="e">
        <f>FIND("-",P541,S541)</f>
        <v>#VALUE!</v>
      </c>
      <c r="U541" s="4" t="e">
        <f>CLEAN(SUBSTITUTE(MID(P541,S541,T541-S541)," ",""))</f>
        <v>#VALUE!</v>
      </c>
      <c r="V541" s="4" t="e">
        <f>RIGHT(CLEAN(SUBSTITUTE(P541," ","")),10)</f>
        <v>#VALUE!</v>
      </c>
      <c r="W541" s="4" t="e">
        <f>FIND("Status",A541,K541)+LEN("Status")</f>
        <v>#VALUE!</v>
      </c>
      <c r="X541" s="4" t="e">
        <f>FIND("Application Data 
Documents &amp; Transactions",A541)</f>
        <v>#VALUE!</v>
      </c>
      <c r="Y541" s="4" t="e">
        <f>MID(A541,W541,(X541-11)-W541)</f>
        <v>#VALUE!</v>
      </c>
      <c r="Z541" s="4" t="e">
        <f t="shared" si="120"/>
        <v>#VALUE!</v>
      </c>
      <c r="AA541" s="4" t="e">
        <f>FIND("Earliest publication #",A541)+LEN("Earliest publication #
")</f>
        <v>#VALUE!</v>
      </c>
      <c r="AB541" s="4" t="e">
        <f>FIND("Earliest publication date",A541,AA541)</f>
        <v>#VALUE!</v>
      </c>
      <c r="AC541" s="4" t="e">
        <f>CLEAN(TRIM(MID(A541,AA541,AB541-AA541)))</f>
        <v>#VALUE!</v>
      </c>
      <c r="AD541" s="4" t="e">
        <f t="shared" si="121"/>
        <v>#VALUE!</v>
      </c>
      <c r="AE541" s="4" t="e">
        <f>FIND("Earliest publication date",A541,AA541)+LEN("Earliest publication date")</f>
        <v>#VALUE!</v>
      </c>
      <c r="AF541" s="4" t="e">
        <f>FIND("Assignee for publication",A541)</f>
        <v>#VALUE!</v>
      </c>
      <c r="AG541" s="4" t="e">
        <f>CLEAN(SUBSTITUTE(MID(A541,AE541,AF541-AE541)," ",""))</f>
        <v>#VALUE!</v>
      </c>
      <c r="AH541" s="4" t="e">
        <f>FIND("Entity status",A541)+LEN("Entity status")</f>
        <v>#VALUE!</v>
      </c>
      <c r="AI541" s="4" t="e">
        <f>FIND("Earliest publication #",A541,AH541)</f>
        <v>#VALUE!</v>
      </c>
      <c r="AJ541" s="4" t="e">
        <f>CLEAN(TRIM(MID(A541,AH541,AI541-AH541)))</f>
        <v>#VALUE!</v>
      </c>
      <c r="AK541" s="4" t="e">
        <f>FIND("Applicants",A541)+LEN("Applicants")</f>
        <v>#VALUE!</v>
      </c>
      <c r="AL541" s="4" t="e">
        <f>FIND("United States Patent and Trademark Office 
United States Patent and Trademark Office 
 Browse By Topic",A541,AK541)</f>
        <v>#VALUE!</v>
      </c>
      <c r="AM541" s="4" t="e">
        <f>TRIM(CLEAN(MID(A541,AK541,AL541-AK541)))</f>
        <v>#VALUE!</v>
      </c>
      <c r="AN541" s="4" t="e">
        <f>FIND("Assignee for publication",A541)+LEN("Assignee for publication")</f>
        <v>#VALUE!</v>
      </c>
      <c r="AO541" s="4" t="e">
        <f>FIND("Confirmation #",A541,AN541)</f>
        <v>#VALUE!</v>
      </c>
      <c r="AP541" s="4" t="e">
        <f>MID(A541,AN541,AO541-AN541)</f>
        <v>#VALUE!</v>
      </c>
      <c r="AQ541" s="4" t="e">
        <f>FIND("Inventors",A541)+LEN("Inventors")</f>
        <v>#VALUE!</v>
      </c>
      <c r="AR541" s="4" t="e">
        <f>FIND("Applicants",A541,AQ541)</f>
        <v>#VALUE!</v>
      </c>
      <c r="AS541" s="4" t="e">
        <f>FIND("Show all inventors",A541)</f>
        <v>#VALUE!</v>
      </c>
      <c r="AT541" s="4" t="str">
        <f>IFERROR(MID(A541,AS541,24),"")</f>
        <v/>
      </c>
      <c r="AU541" s="7" t="e">
        <f>CLEAN(TRIM(MID(A541,AQ541,AR541-AQ541)))</f>
        <v>#VALUE!</v>
      </c>
      <c r="BJ541" s="4">
        <f t="shared" si="124"/>
        <v>0</v>
      </c>
      <c r="BK541" s="4" t="str">
        <f t="shared" si="125"/>
        <v/>
      </c>
      <c r="BL541" s="4" t="e">
        <f t="shared" si="126"/>
        <v>#VALUE!</v>
      </c>
      <c r="BM541" s="4" t="e">
        <f t="shared" si="127"/>
        <v>#VALUE!</v>
      </c>
      <c r="BN541" s="7" t="e">
        <f t="shared" si="128"/>
        <v>#VALUE!</v>
      </c>
      <c r="BO541" s="4" t="e">
        <f t="shared" si="129"/>
        <v>#VALUE!</v>
      </c>
      <c r="BP541" s="4" t="e">
        <f t="shared" si="130"/>
        <v>#VALUE!</v>
      </c>
      <c r="BQ541" s="7" t="e">
        <f t="shared" si="131"/>
        <v>#VALUE!</v>
      </c>
    </row>
    <row r="542" spans="1:69" ht="15" customHeight="1" x14ac:dyDescent="0.3">
      <c r="A542" s="5"/>
      <c r="B542" s="5"/>
      <c r="C542" s="5"/>
      <c r="D542" s="5"/>
      <c r="F542" s="6" t="s">
        <v>17</v>
      </c>
      <c r="G542" s="4" t="e">
        <f t="shared" si="132"/>
        <v>#VALUE!</v>
      </c>
      <c r="H542" s="4" t="e">
        <f t="shared" si="133"/>
        <v>#VALUE!</v>
      </c>
      <c r="I542" s="4" t="str">
        <f t="shared" si="122"/>
        <v/>
      </c>
      <c r="J542" s="4" t="e">
        <f>CLEAN(SUBSTITUTE(MID(A542,G542,H542-G542)," ",""))</f>
        <v>#VALUE!</v>
      </c>
      <c r="K542" s="4" t="e">
        <f>FIND("Filing or 371 (c) date",A542)+LEN("Filing or 371 (c) date")</f>
        <v>#VALUE!</v>
      </c>
      <c r="L542" s="4" t="e">
        <f>FIND("Status",A542,K542)</f>
        <v>#VALUE!</v>
      </c>
      <c r="M542" s="4" t="e">
        <f>TRIM(CLEAN(MID(A542,K542,L542-K542)))</f>
        <v>#VALUE!</v>
      </c>
      <c r="N542" s="4" t="e">
        <f>FIND("Patent #",A542)+LEN("Patent #")</f>
        <v>#VALUE!</v>
      </c>
      <c r="O542" s="4" t="e">
        <f>FIND("Filing or 371 (c) date",A542)</f>
        <v>#VALUE!</v>
      </c>
      <c r="P542" s="4" t="e">
        <f>MID(A542,N542,O542-N542)</f>
        <v>#VALUE!</v>
      </c>
      <c r="Q542" s="4" t="e">
        <f t="shared" si="123"/>
        <v>#VALUE!</v>
      </c>
      <c r="R542" s="4" t="e">
        <f>CLEAN(SUBSTITUTE(MID(P542,1,FIND("open",P542)-1)," ",""))</f>
        <v>#VALUE!</v>
      </c>
      <c r="S542" s="4" t="e">
        <f>FIND("open_in_new",P542)+LEN("open_in_new")</f>
        <v>#VALUE!</v>
      </c>
      <c r="T542" s="4" t="e">
        <f>FIND("-",P542,S542)</f>
        <v>#VALUE!</v>
      </c>
      <c r="U542" s="4" t="e">
        <f>CLEAN(SUBSTITUTE(MID(P542,S542,T542-S542)," ",""))</f>
        <v>#VALUE!</v>
      </c>
      <c r="V542" s="4" t="e">
        <f>RIGHT(CLEAN(SUBSTITUTE(P542," ","")),10)</f>
        <v>#VALUE!</v>
      </c>
      <c r="W542" s="4" t="e">
        <f>FIND("Status",A542,K542)+LEN("Status")</f>
        <v>#VALUE!</v>
      </c>
      <c r="X542" s="4" t="e">
        <f>FIND("Application Data 
Documents &amp; Transactions",A542)</f>
        <v>#VALUE!</v>
      </c>
      <c r="Y542" s="4" t="e">
        <f>MID(A542,W542,(X542-11)-W542)</f>
        <v>#VALUE!</v>
      </c>
      <c r="Z542" s="4" t="e">
        <f t="shared" si="120"/>
        <v>#VALUE!</v>
      </c>
      <c r="AA542" s="4" t="e">
        <f>FIND("Earliest publication #",A542)+LEN("Earliest publication #
")</f>
        <v>#VALUE!</v>
      </c>
      <c r="AB542" s="4" t="e">
        <f>FIND("Earliest publication date",A542,AA542)</f>
        <v>#VALUE!</v>
      </c>
      <c r="AC542" s="4" t="e">
        <f>CLEAN(TRIM(MID(A542,AA542,AB542-AA542)))</f>
        <v>#VALUE!</v>
      </c>
      <c r="AD542" s="4" t="e">
        <f t="shared" si="121"/>
        <v>#VALUE!</v>
      </c>
      <c r="AE542" s="4" t="e">
        <f>FIND("Earliest publication date",A542,AA542)+LEN("Earliest publication date")</f>
        <v>#VALUE!</v>
      </c>
      <c r="AF542" s="4" t="e">
        <f>FIND("Assignee for publication",A542)</f>
        <v>#VALUE!</v>
      </c>
      <c r="AG542" s="4" t="e">
        <f>CLEAN(SUBSTITUTE(MID(A542,AE542,AF542-AE542)," ",""))</f>
        <v>#VALUE!</v>
      </c>
      <c r="AH542" s="4" t="e">
        <f>FIND("Entity status",A542)+LEN("Entity status")</f>
        <v>#VALUE!</v>
      </c>
      <c r="AI542" s="4" t="e">
        <f>FIND("Earliest publication #",A542,AH542)</f>
        <v>#VALUE!</v>
      </c>
      <c r="AJ542" s="4" t="e">
        <f>CLEAN(TRIM(MID(A542,AH542,AI542-AH542)))</f>
        <v>#VALUE!</v>
      </c>
      <c r="AK542" s="4" t="e">
        <f>FIND("Applicants",A542)+LEN("Applicants")</f>
        <v>#VALUE!</v>
      </c>
      <c r="AL542" s="4" t="e">
        <f>FIND("United States Patent and Trademark Office 
United States Patent and Trademark Office 
 Browse By Topic",A542,AK542)</f>
        <v>#VALUE!</v>
      </c>
      <c r="AM542" s="4" t="e">
        <f>TRIM(CLEAN(MID(A542,AK542,AL542-AK542)))</f>
        <v>#VALUE!</v>
      </c>
      <c r="AN542" s="4" t="e">
        <f>FIND("Assignee for publication",A542)+LEN("Assignee for publication")</f>
        <v>#VALUE!</v>
      </c>
      <c r="AO542" s="4" t="e">
        <f>FIND("Confirmation #",A542,AN542)</f>
        <v>#VALUE!</v>
      </c>
      <c r="AP542" s="4" t="e">
        <f>MID(A542,AN542,AO542-AN542)</f>
        <v>#VALUE!</v>
      </c>
      <c r="AQ542" s="4" t="e">
        <f>FIND("Inventors",A542)+LEN("Inventors")</f>
        <v>#VALUE!</v>
      </c>
      <c r="AR542" s="4" t="e">
        <f>FIND("Applicants",A542,AQ542)</f>
        <v>#VALUE!</v>
      </c>
      <c r="AS542" s="4" t="e">
        <f>FIND("Show all inventors",A542)</f>
        <v>#VALUE!</v>
      </c>
      <c r="AT542" s="4" t="str">
        <f>IFERROR(MID(A542,AS542,24),"")</f>
        <v/>
      </c>
      <c r="AU542" s="7" t="e">
        <f>CLEAN(TRIM(MID(A542,AQ542,AR542-AQ542)))</f>
        <v>#VALUE!</v>
      </c>
      <c r="BJ542" s="4">
        <f t="shared" si="124"/>
        <v>0</v>
      </c>
      <c r="BK542" s="4" t="str">
        <f t="shared" si="125"/>
        <v/>
      </c>
      <c r="BL542" s="4" t="e">
        <f t="shared" si="126"/>
        <v>#VALUE!</v>
      </c>
      <c r="BM542" s="4" t="e">
        <f t="shared" si="127"/>
        <v>#VALUE!</v>
      </c>
      <c r="BN542" s="7" t="e">
        <f t="shared" si="128"/>
        <v>#VALUE!</v>
      </c>
      <c r="BO542" s="4" t="e">
        <f t="shared" si="129"/>
        <v>#VALUE!</v>
      </c>
      <c r="BP542" s="4" t="e">
        <f t="shared" si="130"/>
        <v>#VALUE!</v>
      </c>
      <c r="BQ542" s="7" t="e">
        <f t="shared" si="131"/>
        <v>#VALUE!</v>
      </c>
    </row>
    <row r="543" spans="1:69" ht="15" customHeight="1" x14ac:dyDescent="0.3">
      <c r="A543" s="5"/>
      <c r="B543" s="5"/>
      <c r="C543" s="5"/>
      <c r="D543" s="5"/>
      <c r="F543" s="6" t="s">
        <v>17</v>
      </c>
      <c r="G543" s="4" t="e">
        <f t="shared" si="132"/>
        <v>#VALUE!</v>
      </c>
      <c r="H543" s="4" t="e">
        <f t="shared" si="133"/>
        <v>#VALUE!</v>
      </c>
      <c r="I543" s="4" t="str">
        <f t="shared" si="122"/>
        <v/>
      </c>
      <c r="J543" s="4" t="e">
        <f>CLEAN(SUBSTITUTE(MID(A543,G543,H543-G543)," ",""))</f>
        <v>#VALUE!</v>
      </c>
      <c r="K543" s="4" t="e">
        <f>FIND("Filing or 371 (c) date",A543)+LEN("Filing or 371 (c) date")</f>
        <v>#VALUE!</v>
      </c>
      <c r="L543" s="4" t="e">
        <f>FIND("Status",A543,K543)</f>
        <v>#VALUE!</v>
      </c>
      <c r="M543" s="4" t="e">
        <f>TRIM(CLEAN(MID(A543,K543,L543-K543)))</f>
        <v>#VALUE!</v>
      </c>
      <c r="N543" s="4" t="e">
        <f>FIND("Patent #",A543)+LEN("Patent #")</f>
        <v>#VALUE!</v>
      </c>
      <c r="O543" s="4" t="e">
        <f>FIND("Filing or 371 (c) date",A543)</f>
        <v>#VALUE!</v>
      </c>
      <c r="P543" s="4" t="e">
        <f>MID(A543,N543,O543-N543)</f>
        <v>#VALUE!</v>
      </c>
      <c r="Q543" s="4" t="e">
        <f t="shared" si="123"/>
        <v>#VALUE!</v>
      </c>
      <c r="R543" s="4" t="e">
        <f>CLEAN(SUBSTITUTE(MID(P543,1,FIND("open",P543)-1)," ",""))</f>
        <v>#VALUE!</v>
      </c>
      <c r="S543" s="4" t="e">
        <f>FIND("open_in_new",P543)+LEN("open_in_new")</f>
        <v>#VALUE!</v>
      </c>
      <c r="T543" s="4" t="e">
        <f>FIND("-",P543,S543)</f>
        <v>#VALUE!</v>
      </c>
      <c r="U543" s="4" t="e">
        <f>CLEAN(SUBSTITUTE(MID(P543,S543,T543-S543)," ",""))</f>
        <v>#VALUE!</v>
      </c>
      <c r="V543" s="4" t="e">
        <f>RIGHT(CLEAN(SUBSTITUTE(P543," ","")),10)</f>
        <v>#VALUE!</v>
      </c>
      <c r="W543" s="4" t="e">
        <f>FIND("Status",A543,K543)+LEN("Status")</f>
        <v>#VALUE!</v>
      </c>
      <c r="X543" s="4" t="e">
        <f>FIND("Application Data 
Documents &amp; Transactions",A543)</f>
        <v>#VALUE!</v>
      </c>
      <c r="Y543" s="4" t="e">
        <f>MID(A543,W543,(X543-11)-W543)</f>
        <v>#VALUE!</v>
      </c>
      <c r="Z543" s="4" t="e">
        <f t="shared" si="120"/>
        <v>#VALUE!</v>
      </c>
      <c r="AA543" s="4" t="e">
        <f>FIND("Earliest publication #",A543)+LEN("Earliest publication #
")</f>
        <v>#VALUE!</v>
      </c>
      <c r="AB543" s="4" t="e">
        <f>FIND("Earliest publication date",A543,AA543)</f>
        <v>#VALUE!</v>
      </c>
      <c r="AC543" s="4" t="e">
        <f>CLEAN(TRIM(MID(A543,AA543,AB543-AA543)))</f>
        <v>#VALUE!</v>
      </c>
      <c r="AD543" s="4" t="e">
        <f t="shared" si="121"/>
        <v>#VALUE!</v>
      </c>
      <c r="AE543" s="4" t="e">
        <f>FIND("Earliest publication date",A543,AA543)+LEN("Earliest publication date")</f>
        <v>#VALUE!</v>
      </c>
      <c r="AF543" s="4" t="e">
        <f>FIND("Assignee for publication",A543)</f>
        <v>#VALUE!</v>
      </c>
      <c r="AG543" s="4" t="e">
        <f>CLEAN(SUBSTITUTE(MID(A543,AE543,AF543-AE543)," ",""))</f>
        <v>#VALUE!</v>
      </c>
      <c r="AH543" s="4" t="e">
        <f>FIND("Entity status",A543)+LEN("Entity status")</f>
        <v>#VALUE!</v>
      </c>
      <c r="AI543" s="4" t="e">
        <f>FIND("Earliest publication #",A543,AH543)</f>
        <v>#VALUE!</v>
      </c>
      <c r="AJ543" s="4" t="e">
        <f>CLEAN(TRIM(MID(A543,AH543,AI543-AH543)))</f>
        <v>#VALUE!</v>
      </c>
      <c r="AK543" s="4" t="e">
        <f>FIND("Applicants",A543)+LEN("Applicants")</f>
        <v>#VALUE!</v>
      </c>
      <c r="AL543" s="4" t="e">
        <f>FIND("United States Patent and Trademark Office 
United States Patent and Trademark Office 
 Browse By Topic",A543,AK543)</f>
        <v>#VALUE!</v>
      </c>
      <c r="AM543" s="4" t="e">
        <f>TRIM(CLEAN(MID(A543,AK543,AL543-AK543)))</f>
        <v>#VALUE!</v>
      </c>
      <c r="AN543" s="4" t="e">
        <f>FIND("Assignee for publication",A543)+LEN("Assignee for publication")</f>
        <v>#VALUE!</v>
      </c>
      <c r="AO543" s="4" t="e">
        <f>FIND("Confirmation #",A543,AN543)</f>
        <v>#VALUE!</v>
      </c>
      <c r="AP543" s="4" t="e">
        <f>MID(A543,AN543,AO543-AN543)</f>
        <v>#VALUE!</v>
      </c>
      <c r="AQ543" s="4" t="e">
        <f>FIND("Inventors",A543)+LEN("Inventors")</f>
        <v>#VALUE!</v>
      </c>
      <c r="AR543" s="4" t="e">
        <f>FIND("Applicants",A543,AQ543)</f>
        <v>#VALUE!</v>
      </c>
      <c r="AS543" s="4" t="e">
        <f>FIND("Show all inventors",A543)</f>
        <v>#VALUE!</v>
      </c>
      <c r="AT543" s="4" t="str">
        <f>IFERROR(MID(A543,AS543,24),"")</f>
        <v/>
      </c>
      <c r="AU543" s="7" t="e">
        <f>CLEAN(TRIM(MID(A543,AQ543,AR543-AQ543)))</f>
        <v>#VALUE!</v>
      </c>
      <c r="BJ543" s="4">
        <f t="shared" si="124"/>
        <v>0</v>
      </c>
      <c r="BK543" s="4" t="str">
        <f t="shared" si="125"/>
        <v/>
      </c>
      <c r="BL543" s="4" t="e">
        <f t="shared" si="126"/>
        <v>#VALUE!</v>
      </c>
      <c r="BM543" s="4" t="e">
        <f t="shared" si="127"/>
        <v>#VALUE!</v>
      </c>
      <c r="BN543" s="7" t="e">
        <f t="shared" si="128"/>
        <v>#VALUE!</v>
      </c>
      <c r="BO543" s="4" t="e">
        <f t="shared" si="129"/>
        <v>#VALUE!</v>
      </c>
      <c r="BP543" s="4" t="e">
        <f t="shared" si="130"/>
        <v>#VALUE!</v>
      </c>
      <c r="BQ543" s="7" t="e">
        <f t="shared" si="131"/>
        <v>#VALUE!</v>
      </c>
    </row>
    <row r="544" spans="1:69" ht="15" customHeight="1" x14ac:dyDescent="0.3">
      <c r="A544" s="5"/>
      <c r="B544" s="5"/>
      <c r="C544" s="5"/>
      <c r="D544" s="5"/>
      <c r="F544" s="6" t="s">
        <v>17</v>
      </c>
      <c r="G544" s="4" t="e">
        <f t="shared" si="132"/>
        <v>#VALUE!</v>
      </c>
      <c r="H544" s="4" t="e">
        <f t="shared" si="133"/>
        <v>#VALUE!</v>
      </c>
      <c r="I544" s="4" t="str">
        <f t="shared" si="122"/>
        <v/>
      </c>
      <c r="J544" s="4" t="e">
        <f>CLEAN(SUBSTITUTE(MID(A544,G544,H544-G544)," ",""))</f>
        <v>#VALUE!</v>
      </c>
      <c r="K544" s="4" t="e">
        <f>FIND("Filing or 371 (c) date",A544)+LEN("Filing or 371 (c) date")</f>
        <v>#VALUE!</v>
      </c>
      <c r="L544" s="4" t="e">
        <f>FIND("Status",A544,K544)</f>
        <v>#VALUE!</v>
      </c>
      <c r="M544" s="4" t="e">
        <f>TRIM(CLEAN(MID(A544,K544,L544-K544)))</f>
        <v>#VALUE!</v>
      </c>
      <c r="N544" s="4" t="e">
        <f>FIND("Patent #",A544)+LEN("Patent #")</f>
        <v>#VALUE!</v>
      </c>
      <c r="O544" s="4" t="e">
        <f>FIND("Filing or 371 (c) date",A544)</f>
        <v>#VALUE!</v>
      </c>
      <c r="P544" s="4" t="e">
        <f>MID(A544,N544,O544-N544)</f>
        <v>#VALUE!</v>
      </c>
      <c r="Q544" s="4" t="e">
        <f t="shared" si="123"/>
        <v>#VALUE!</v>
      </c>
      <c r="R544" s="4" t="e">
        <f>CLEAN(SUBSTITUTE(MID(P544,1,FIND("open",P544)-1)," ",""))</f>
        <v>#VALUE!</v>
      </c>
      <c r="S544" s="4" t="e">
        <f>FIND("open_in_new",P544)+LEN("open_in_new")</f>
        <v>#VALUE!</v>
      </c>
      <c r="T544" s="4" t="e">
        <f>FIND("-",P544,S544)</f>
        <v>#VALUE!</v>
      </c>
      <c r="U544" s="4" t="e">
        <f>CLEAN(SUBSTITUTE(MID(P544,S544,T544-S544)," ",""))</f>
        <v>#VALUE!</v>
      </c>
      <c r="V544" s="4" t="e">
        <f>RIGHT(CLEAN(SUBSTITUTE(P544," ","")),10)</f>
        <v>#VALUE!</v>
      </c>
      <c r="W544" s="4" t="e">
        <f>FIND("Status",A544,K544)+LEN("Status")</f>
        <v>#VALUE!</v>
      </c>
      <c r="X544" s="4" t="e">
        <f>FIND("Application Data 
Documents &amp; Transactions",A544)</f>
        <v>#VALUE!</v>
      </c>
      <c r="Y544" s="4" t="e">
        <f>MID(A544,W544,(X544-11)-W544)</f>
        <v>#VALUE!</v>
      </c>
      <c r="Z544" s="4" t="e">
        <f t="shared" si="120"/>
        <v>#VALUE!</v>
      </c>
      <c r="AA544" s="4" t="e">
        <f>FIND("Earliest publication #",A544)+LEN("Earliest publication #
")</f>
        <v>#VALUE!</v>
      </c>
      <c r="AB544" s="4" t="e">
        <f>FIND("Earliest publication date",A544,AA544)</f>
        <v>#VALUE!</v>
      </c>
      <c r="AC544" s="4" t="e">
        <f>CLEAN(TRIM(MID(A544,AA544,AB544-AA544)))</f>
        <v>#VALUE!</v>
      </c>
      <c r="AD544" s="4" t="e">
        <f t="shared" si="121"/>
        <v>#VALUE!</v>
      </c>
      <c r="AE544" s="4" t="e">
        <f>FIND("Earliest publication date",A544,AA544)+LEN("Earliest publication date")</f>
        <v>#VALUE!</v>
      </c>
      <c r="AF544" s="4" t="e">
        <f>FIND("Assignee for publication",A544)</f>
        <v>#VALUE!</v>
      </c>
      <c r="AG544" s="4" t="e">
        <f>CLEAN(SUBSTITUTE(MID(A544,AE544,AF544-AE544)," ",""))</f>
        <v>#VALUE!</v>
      </c>
      <c r="AH544" s="4" t="e">
        <f>FIND("Entity status",A544)+LEN("Entity status")</f>
        <v>#VALUE!</v>
      </c>
      <c r="AI544" s="4" t="e">
        <f>FIND("Earliest publication #",A544,AH544)</f>
        <v>#VALUE!</v>
      </c>
      <c r="AJ544" s="4" t="e">
        <f>CLEAN(TRIM(MID(A544,AH544,AI544-AH544)))</f>
        <v>#VALUE!</v>
      </c>
      <c r="AK544" s="4" t="e">
        <f>FIND("Applicants",A544)+LEN("Applicants")</f>
        <v>#VALUE!</v>
      </c>
      <c r="AL544" s="4" t="e">
        <f>FIND("United States Patent and Trademark Office 
United States Patent and Trademark Office 
 Browse By Topic",A544,AK544)</f>
        <v>#VALUE!</v>
      </c>
      <c r="AM544" s="4" t="e">
        <f>TRIM(CLEAN(MID(A544,AK544,AL544-AK544)))</f>
        <v>#VALUE!</v>
      </c>
      <c r="AN544" s="4" t="e">
        <f>FIND("Assignee for publication",A544)+LEN("Assignee for publication")</f>
        <v>#VALUE!</v>
      </c>
      <c r="AO544" s="4" t="e">
        <f>FIND("Confirmation #",A544,AN544)</f>
        <v>#VALUE!</v>
      </c>
      <c r="AP544" s="4" t="e">
        <f>MID(A544,AN544,AO544-AN544)</f>
        <v>#VALUE!</v>
      </c>
      <c r="AQ544" s="4" t="e">
        <f>FIND("Inventors",A544)+LEN("Inventors")</f>
        <v>#VALUE!</v>
      </c>
      <c r="AR544" s="4" t="e">
        <f>FIND("Applicants",A544,AQ544)</f>
        <v>#VALUE!</v>
      </c>
      <c r="AS544" s="4" t="e">
        <f>FIND("Show all inventors",A544)</f>
        <v>#VALUE!</v>
      </c>
      <c r="AT544" s="4" t="str">
        <f>IFERROR(MID(A544,AS544,24),"")</f>
        <v/>
      </c>
      <c r="AU544" s="7" t="e">
        <f>CLEAN(TRIM(MID(A544,AQ544,AR544-AQ544)))</f>
        <v>#VALUE!</v>
      </c>
      <c r="BJ544" s="4">
        <f t="shared" si="124"/>
        <v>0</v>
      </c>
      <c r="BK544" s="4" t="str">
        <f t="shared" si="125"/>
        <v/>
      </c>
      <c r="BL544" s="4" t="e">
        <f t="shared" si="126"/>
        <v>#VALUE!</v>
      </c>
      <c r="BM544" s="4" t="e">
        <f t="shared" si="127"/>
        <v>#VALUE!</v>
      </c>
      <c r="BN544" s="7" t="e">
        <f t="shared" si="128"/>
        <v>#VALUE!</v>
      </c>
      <c r="BO544" s="4" t="e">
        <f t="shared" si="129"/>
        <v>#VALUE!</v>
      </c>
      <c r="BP544" s="4" t="e">
        <f t="shared" si="130"/>
        <v>#VALUE!</v>
      </c>
      <c r="BQ544" s="7" t="e">
        <f t="shared" si="131"/>
        <v>#VALUE!</v>
      </c>
    </row>
    <row r="545" spans="1:69" ht="15" customHeight="1" x14ac:dyDescent="0.3">
      <c r="A545" s="5"/>
      <c r="B545" s="5"/>
      <c r="C545" s="5"/>
      <c r="D545" s="5"/>
      <c r="F545" s="6" t="s">
        <v>17</v>
      </c>
      <c r="G545" s="4" t="e">
        <f t="shared" si="132"/>
        <v>#VALUE!</v>
      </c>
      <c r="H545" s="4" t="e">
        <f t="shared" si="133"/>
        <v>#VALUE!</v>
      </c>
      <c r="I545" s="4" t="str">
        <f t="shared" si="122"/>
        <v/>
      </c>
      <c r="J545" s="4" t="e">
        <f>CLEAN(SUBSTITUTE(MID(A545,G545,H545-G545)," ",""))</f>
        <v>#VALUE!</v>
      </c>
      <c r="K545" s="4" t="e">
        <f>FIND("Filing or 371 (c) date",A545)+LEN("Filing or 371 (c) date")</f>
        <v>#VALUE!</v>
      </c>
      <c r="L545" s="4" t="e">
        <f>FIND("Status",A545,K545)</f>
        <v>#VALUE!</v>
      </c>
      <c r="M545" s="4" t="e">
        <f>TRIM(CLEAN(MID(A545,K545,L545-K545)))</f>
        <v>#VALUE!</v>
      </c>
      <c r="N545" s="4" t="e">
        <f>FIND("Patent #",A545)+LEN("Patent #")</f>
        <v>#VALUE!</v>
      </c>
      <c r="O545" s="4" t="e">
        <f>FIND("Filing or 371 (c) date",A545)</f>
        <v>#VALUE!</v>
      </c>
      <c r="P545" s="4" t="e">
        <f>MID(A545,N545,O545-N545)</f>
        <v>#VALUE!</v>
      </c>
      <c r="Q545" s="4" t="e">
        <f t="shared" si="123"/>
        <v>#VALUE!</v>
      </c>
      <c r="R545" s="4" t="e">
        <f>CLEAN(SUBSTITUTE(MID(P545,1,FIND("open",P545)-1)," ",""))</f>
        <v>#VALUE!</v>
      </c>
      <c r="S545" s="4" t="e">
        <f>FIND("open_in_new",P545)+LEN("open_in_new")</f>
        <v>#VALUE!</v>
      </c>
      <c r="T545" s="4" t="e">
        <f>FIND("-",P545,S545)</f>
        <v>#VALUE!</v>
      </c>
      <c r="U545" s="4" t="e">
        <f>CLEAN(SUBSTITUTE(MID(P545,S545,T545-S545)," ",""))</f>
        <v>#VALUE!</v>
      </c>
      <c r="V545" s="4" t="e">
        <f>RIGHT(CLEAN(SUBSTITUTE(P545," ","")),10)</f>
        <v>#VALUE!</v>
      </c>
      <c r="W545" s="4" t="e">
        <f>FIND("Status",A545,K545)+LEN("Status")</f>
        <v>#VALUE!</v>
      </c>
      <c r="X545" s="4" t="e">
        <f>FIND("Application Data 
Documents &amp; Transactions",A545)</f>
        <v>#VALUE!</v>
      </c>
      <c r="Y545" s="4" t="e">
        <f>MID(A545,W545,(X545-11)-W545)</f>
        <v>#VALUE!</v>
      </c>
      <c r="Z545" s="4" t="e">
        <f t="shared" si="120"/>
        <v>#VALUE!</v>
      </c>
      <c r="AA545" s="4" t="e">
        <f>FIND("Earliest publication #",A545)+LEN("Earliest publication #
")</f>
        <v>#VALUE!</v>
      </c>
      <c r="AB545" s="4" t="e">
        <f>FIND("Earliest publication date",A545,AA545)</f>
        <v>#VALUE!</v>
      </c>
      <c r="AC545" s="4" t="e">
        <f>CLEAN(TRIM(MID(A545,AA545,AB545-AA545)))</f>
        <v>#VALUE!</v>
      </c>
      <c r="AD545" s="4" t="e">
        <f t="shared" si="121"/>
        <v>#VALUE!</v>
      </c>
      <c r="AE545" s="4" t="e">
        <f>FIND("Earliest publication date",A545,AA545)+LEN("Earliest publication date")</f>
        <v>#VALUE!</v>
      </c>
      <c r="AF545" s="4" t="e">
        <f>FIND("Assignee for publication",A545)</f>
        <v>#VALUE!</v>
      </c>
      <c r="AG545" s="4" t="e">
        <f>CLEAN(SUBSTITUTE(MID(A545,AE545,AF545-AE545)," ",""))</f>
        <v>#VALUE!</v>
      </c>
      <c r="AH545" s="4" t="e">
        <f>FIND("Entity status",A545)+LEN("Entity status")</f>
        <v>#VALUE!</v>
      </c>
      <c r="AI545" s="4" t="e">
        <f>FIND("Earliest publication #",A545,AH545)</f>
        <v>#VALUE!</v>
      </c>
      <c r="AJ545" s="4" t="e">
        <f>CLEAN(TRIM(MID(A545,AH545,AI545-AH545)))</f>
        <v>#VALUE!</v>
      </c>
      <c r="AK545" s="4" t="e">
        <f>FIND("Applicants",A545)+LEN("Applicants")</f>
        <v>#VALUE!</v>
      </c>
      <c r="AL545" s="4" t="e">
        <f>FIND("United States Patent and Trademark Office 
United States Patent and Trademark Office 
 Browse By Topic",A545,AK545)</f>
        <v>#VALUE!</v>
      </c>
      <c r="AM545" s="4" t="e">
        <f>TRIM(CLEAN(MID(A545,AK545,AL545-AK545)))</f>
        <v>#VALUE!</v>
      </c>
      <c r="AN545" s="4" t="e">
        <f>FIND("Assignee for publication",A545)+LEN("Assignee for publication")</f>
        <v>#VALUE!</v>
      </c>
      <c r="AO545" s="4" t="e">
        <f>FIND("Confirmation #",A545,AN545)</f>
        <v>#VALUE!</v>
      </c>
      <c r="AP545" s="4" t="e">
        <f>MID(A545,AN545,AO545-AN545)</f>
        <v>#VALUE!</v>
      </c>
      <c r="AQ545" s="4" t="e">
        <f>FIND("Inventors",A545)+LEN("Inventors")</f>
        <v>#VALUE!</v>
      </c>
      <c r="AR545" s="4" t="e">
        <f>FIND("Applicants",A545,AQ545)</f>
        <v>#VALUE!</v>
      </c>
      <c r="AS545" s="4" t="e">
        <f>FIND("Show all inventors",A545)</f>
        <v>#VALUE!</v>
      </c>
      <c r="AT545" s="4" t="str">
        <f>IFERROR(MID(A545,AS545,24),"")</f>
        <v/>
      </c>
      <c r="AU545" s="7" t="e">
        <f>CLEAN(TRIM(MID(A545,AQ545,AR545-AQ545)))</f>
        <v>#VALUE!</v>
      </c>
      <c r="BJ545" s="4">
        <f t="shared" si="124"/>
        <v>0</v>
      </c>
      <c r="BK545" s="4" t="str">
        <f t="shared" si="125"/>
        <v/>
      </c>
      <c r="BL545" s="4" t="e">
        <f t="shared" si="126"/>
        <v>#VALUE!</v>
      </c>
      <c r="BM545" s="4" t="e">
        <f t="shared" si="127"/>
        <v>#VALUE!</v>
      </c>
      <c r="BN545" s="7" t="e">
        <f t="shared" si="128"/>
        <v>#VALUE!</v>
      </c>
      <c r="BO545" s="4" t="e">
        <f t="shared" si="129"/>
        <v>#VALUE!</v>
      </c>
      <c r="BP545" s="4" t="e">
        <f t="shared" si="130"/>
        <v>#VALUE!</v>
      </c>
      <c r="BQ545" s="7" t="e">
        <f t="shared" si="131"/>
        <v>#VALUE!</v>
      </c>
    </row>
    <row r="546" spans="1:69" ht="15" customHeight="1" x14ac:dyDescent="0.3">
      <c r="A546" s="5"/>
      <c r="B546" s="5"/>
      <c r="C546" s="5"/>
      <c r="D546" s="5"/>
      <c r="F546" s="6" t="s">
        <v>17</v>
      </c>
      <c r="G546" s="4" t="e">
        <f t="shared" si="132"/>
        <v>#VALUE!</v>
      </c>
      <c r="H546" s="4" t="e">
        <f t="shared" si="133"/>
        <v>#VALUE!</v>
      </c>
      <c r="I546" s="4" t="str">
        <f t="shared" si="122"/>
        <v/>
      </c>
      <c r="J546" s="4" t="e">
        <f>CLEAN(SUBSTITUTE(MID(A546,G546,H546-G546)," ",""))</f>
        <v>#VALUE!</v>
      </c>
      <c r="K546" s="4" t="e">
        <f>FIND("Filing or 371 (c) date",A546)+LEN("Filing or 371 (c) date")</f>
        <v>#VALUE!</v>
      </c>
      <c r="L546" s="4" t="e">
        <f>FIND("Status",A546,K546)</f>
        <v>#VALUE!</v>
      </c>
      <c r="M546" s="4" t="e">
        <f>TRIM(CLEAN(MID(A546,K546,L546-K546)))</f>
        <v>#VALUE!</v>
      </c>
      <c r="N546" s="4" t="e">
        <f>FIND("Patent #",A546)+LEN("Patent #")</f>
        <v>#VALUE!</v>
      </c>
      <c r="O546" s="4" t="e">
        <f>FIND("Filing or 371 (c) date",A546)</f>
        <v>#VALUE!</v>
      </c>
      <c r="P546" s="4" t="e">
        <f>MID(A546,N546,O546-N546)</f>
        <v>#VALUE!</v>
      </c>
      <c r="Q546" s="4" t="e">
        <f t="shared" si="123"/>
        <v>#VALUE!</v>
      </c>
      <c r="R546" s="4" t="e">
        <f>CLEAN(SUBSTITUTE(MID(P546,1,FIND("open",P546)-1)," ",""))</f>
        <v>#VALUE!</v>
      </c>
      <c r="S546" s="4" t="e">
        <f>FIND("open_in_new",P546)+LEN("open_in_new")</f>
        <v>#VALUE!</v>
      </c>
      <c r="T546" s="4" t="e">
        <f>FIND("-",P546,S546)</f>
        <v>#VALUE!</v>
      </c>
      <c r="U546" s="4" t="e">
        <f>CLEAN(SUBSTITUTE(MID(P546,S546,T546-S546)," ",""))</f>
        <v>#VALUE!</v>
      </c>
      <c r="V546" s="4" t="e">
        <f>RIGHT(CLEAN(SUBSTITUTE(P546," ","")),10)</f>
        <v>#VALUE!</v>
      </c>
      <c r="W546" s="4" t="e">
        <f>FIND("Status",A546,K546)+LEN("Status")</f>
        <v>#VALUE!</v>
      </c>
      <c r="X546" s="4" t="e">
        <f>FIND("Application Data 
Documents &amp; Transactions",A546)</f>
        <v>#VALUE!</v>
      </c>
      <c r="Y546" s="4" t="e">
        <f>MID(A546,W546,(X546-11)-W546)</f>
        <v>#VALUE!</v>
      </c>
      <c r="Z546" s="4" t="e">
        <f t="shared" si="120"/>
        <v>#VALUE!</v>
      </c>
      <c r="AA546" s="4" t="e">
        <f>FIND("Earliest publication #",A546)+LEN("Earliest publication #
")</f>
        <v>#VALUE!</v>
      </c>
      <c r="AB546" s="4" t="e">
        <f>FIND("Earliest publication date",A546,AA546)</f>
        <v>#VALUE!</v>
      </c>
      <c r="AC546" s="4" t="e">
        <f>CLEAN(TRIM(MID(A546,AA546,AB546-AA546)))</f>
        <v>#VALUE!</v>
      </c>
      <c r="AD546" s="4" t="e">
        <f t="shared" si="121"/>
        <v>#VALUE!</v>
      </c>
      <c r="AE546" s="4" t="e">
        <f>FIND("Earliest publication date",A546,AA546)+LEN("Earliest publication date")</f>
        <v>#VALUE!</v>
      </c>
      <c r="AF546" s="4" t="e">
        <f>FIND("Assignee for publication",A546)</f>
        <v>#VALUE!</v>
      </c>
      <c r="AG546" s="4" t="e">
        <f>CLEAN(SUBSTITUTE(MID(A546,AE546,AF546-AE546)," ",""))</f>
        <v>#VALUE!</v>
      </c>
      <c r="AH546" s="4" t="e">
        <f>FIND("Entity status",A546)+LEN("Entity status")</f>
        <v>#VALUE!</v>
      </c>
      <c r="AI546" s="4" t="e">
        <f>FIND("Earliest publication #",A546,AH546)</f>
        <v>#VALUE!</v>
      </c>
      <c r="AJ546" s="4" t="e">
        <f>CLEAN(TRIM(MID(A546,AH546,AI546-AH546)))</f>
        <v>#VALUE!</v>
      </c>
      <c r="AK546" s="4" t="e">
        <f>FIND("Applicants",A546)+LEN("Applicants")</f>
        <v>#VALUE!</v>
      </c>
      <c r="AL546" s="4" t="e">
        <f>FIND("United States Patent and Trademark Office 
United States Patent and Trademark Office 
 Browse By Topic",A546,AK546)</f>
        <v>#VALUE!</v>
      </c>
      <c r="AM546" s="4" t="e">
        <f>TRIM(CLEAN(MID(A546,AK546,AL546-AK546)))</f>
        <v>#VALUE!</v>
      </c>
      <c r="AN546" s="4" t="e">
        <f>FIND("Assignee for publication",A546)+LEN("Assignee for publication")</f>
        <v>#VALUE!</v>
      </c>
      <c r="AO546" s="4" t="e">
        <f>FIND("Confirmation #",A546,AN546)</f>
        <v>#VALUE!</v>
      </c>
      <c r="AP546" s="4" t="e">
        <f>MID(A546,AN546,AO546-AN546)</f>
        <v>#VALUE!</v>
      </c>
      <c r="AQ546" s="4" t="e">
        <f>FIND("Inventors",A546)+LEN("Inventors")</f>
        <v>#VALUE!</v>
      </c>
      <c r="AR546" s="4" t="e">
        <f>FIND("Applicants",A546,AQ546)</f>
        <v>#VALUE!</v>
      </c>
      <c r="AS546" s="4" t="e">
        <f>FIND("Show all inventors",A546)</f>
        <v>#VALUE!</v>
      </c>
      <c r="AT546" s="4" t="str">
        <f>IFERROR(MID(A546,AS546,24),"")</f>
        <v/>
      </c>
      <c r="AU546" s="7" t="e">
        <f>CLEAN(TRIM(MID(A546,AQ546,AR546-AQ546)))</f>
        <v>#VALUE!</v>
      </c>
      <c r="BJ546" s="4">
        <f t="shared" si="124"/>
        <v>0</v>
      </c>
      <c r="BK546" s="4" t="str">
        <f t="shared" si="125"/>
        <v/>
      </c>
      <c r="BL546" s="4" t="e">
        <f t="shared" si="126"/>
        <v>#VALUE!</v>
      </c>
      <c r="BM546" s="4" t="e">
        <f t="shared" si="127"/>
        <v>#VALUE!</v>
      </c>
      <c r="BN546" s="7" t="e">
        <f t="shared" si="128"/>
        <v>#VALUE!</v>
      </c>
      <c r="BO546" s="4" t="e">
        <f t="shared" si="129"/>
        <v>#VALUE!</v>
      </c>
      <c r="BP546" s="4" t="e">
        <f t="shared" si="130"/>
        <v>#VALUE!</v>
      </c>
      <c r="BQ546" s="7" t="e">
        <f t="shared" si="131"/>
        <v>#VALUE!</v>
      </c>
    </row>
    <row r="547" spans="1:69" ht="15" customHeight="1" x14ac:dyDescent="0.3">
      <c r="A547" s="5"/>
      <c r="B547" s="5"/>
      <c r="C547" s="5"/>
      <c r="D547" s="5"/>
      <c r="F547" s="6" t="s">
        <v>17</v>
      </c>
      <c r="G547" s="4" t="e">
        <f t="shared" si="132"/>
        <v>#VALUE!</v>
      </c>
      <c r="H547" s="4" t="e">
        <f t="shared" si="133"/>
        <v>#VALUE!</v>
      </c>
      <c r="I547" s="4" t="str">
        <f t="shared" si="122"/>
        <v/>
      </c>
      <c r="J547" s="4" t="e">
        <f>CLEAN(SUBSTITUTE(MID(A547,G547,H547-G547)," ",""))</f>
        <v>#VALUE!</v>
      </c>
      <c r="K547" s="4" t="e">
        <f>FIND("Filing or 371 (c) date",A547)+LEN("Filing or 371 (c) date")</f>
        <v>#VALUE!</v>
      </c>
      <c r="L547" s="4" t="e">
        <f>FIND("Status",A547,K547)</f>
        <v>#VALUE!</v>
      </c>
      <c r="M547" s="4" t="e">
        <f>TRIM(CLEAN(MID(A547,K547,L547-K547)))</f>
        <v>#VALUE!</v>
      </c>
      <c r="N547" s="4" t="e">
        <f>FIND("Patent #",A547)+LEN("Patent #")</f>
        <v>#VALUE!</v>
      </c>
      <c r="O547" s="4" t="e">
        <f>FIND("Filing or 371 (c) date",A547)</f>
        <v>#VALUE!</v>
      </c>
      <c r="P547" s="4" t="e">
        <f>MID(A547,N547,O547-N547)</f>
        <v>#VALUE!</v>
      </c>
      <c r="Q547" s="4" t="e">
        <f t="shared" si="123"/>
        <v>#VALUE!</v>
      </c>
      <c r="R547" s="4" t="e">
        <f>CLEAN(SUBSTITUTE(MID(P547,1,FIND("open",P547)-1)," ",""))</f>
        <v>#VALUE!</v>
      </c>
      <c r="S547" s="4" t="e">
        <f>FIND("open_in_new",P547)+LEN("open_in_new")</f>
        <v>#VALUE!</v>
      </c>
      <c r="T547" s="4" t="e">
        <f>FIND("-",P547,S547)</f>
        <v>#VALUE!</v>
      </c>
      <c r="U547" s="4" t="e">
        <f>CLEAN(SUBSTITUTE(MID(P547,S547,T547-S547)," ",""))</f>
        <v>#VALUE!</v>
      </c>
      <c r="V547" s="4" t="e">
        <f>RIGHT(CLEAN(SUBSTITUTE(P547," ","")),10)</f>
        <v>#VALUE!</v>
      </c>
      <c r="W547" s="4" t="e">
        <f>FIND("Status",A547,K547)+LEN("Status")</f>
        <v>#VALUE!</v>
      </c>
      <c r="X547" s="4" t="e">
        <f>FIND("Application Data 
Documents &amp; Transactions",A547)</f>
        <v>#VALUE!</v>
      </c>
      <c r="Y547" s="4" t="e">
        <f>MID(A547,W547,(X547-11)-W547)</f>
        <v>#VALUE!</v>
      </c>
      <c r="Z547" s="4" t="e">
        <f t="shared" si="120"/>
        <v>#VALUE!</v>
      </c>
      <c r="AA547" s="4" t="e">
        <f>FIND("Earliest publication #",A547)+LEN("Earliest publication #
")</f>
        <v>#VALUE!</v>
      </c>
      <c r="AB547" s="4" t="e">
        <f>FIND("Earliest publication date",A547,AA547)</f>
        <v>#VALUE!</v>
      </c>
      <c r="AC547" s="4" t="e">
        <f>CLEAN(TRIM(MID(A547,AA547,AB547-AA547)))</f>
        <v>#VALUE!</v>
      </c>
      <c r="AD547" s="4" t="e">
        <f t="shared" si="121"/>
        <v>#VALUE!</v>
      </c>
      <c r="AE547" s="4" t="e">
        <f>FIND("Earliest publication date",A547,AA547)+LEN("Earliest publication date")</f>
        <v>#VALUE!</v>
      </c>
      <c r="AF547" s="4" t="e">
        <f>FIND("Assignee for publication",A547)</f>
        <v>#VALUE!</v>
      </c>
      <c r="AG547" s="4" t="e">
        <f>CLEAN(SUBSTITUTE(MID(A547,AE547,AF547-AE547)," ",""))</f>
        <v>#VALUE!</v>
      </c>
      <c r="AH547" s="4" t="e">
        <f>FIND("Entity status",A547)+LEN("Entity status")</f>
        <v>#VALUE!</v>
      </c>
      <c r="AI547" s="4" t="e">
        <f>FIND("Earliest publication #",A547,AH547)</f>
        <v>#VALUE!</v>
      </c>
      <c r="AJ547" s="4" t="e">
        <f>CLEAN(TRIM(MID(A547,AH547,AI547-AH547)))</f>
        <v>#VALUE!</v>
      </c>
      <c r="AK547" s="4" t="e">
        <f>FIND("Applicants",A547)+LEN("Applicants")</f>
        <v>#VALUE!</v>
      </c>
      <c r="AL547" s="4" t="e">
        <f>FIND("United States Patent and Trademark Office 
United States Patent and Trademark Office 
 Browse By Topic",A547,AK547)</f>
        <v>#VALUE!</v>
      </c>
      <c r="AM547" s="4" t="e">
        <f>TRIM(CLEAN(MID(A547,AK547,AL547-AK547)))</f>
        <v>#VALUE!</v>
      </c>
      <c r="AN547" s="4" t="e">
        <f>FIND("Assignee for publication",A547)+LEN("Assignee for publication")</f>
        <v>#VALUE!</v>
      </c>
      <c r="AO547" s="4" t="e">
        <f>FIND("Confirmation #",A547,AN547)</f>
        <v>#VALUE!</v>
      </c>
      <c r="AP547" s="4" t="e">
        <f>MID(A547,AN547,AO547-AN547)</f>
        <v>#VALUE!</v>
      </c>
      <c r="AQ547" s="4" t="e">
        <f>FIND("Inventors",A547)+LEN("Inventors")</f>
        <v>#VALUE!</v>
      </c>
      <c r="AR547" s="4" t="e">
        <f>FIND("Applicants",A547,AQ547)</f>
        <v>#VALUE!</v>
      </c>
      <c r="AS547" s="4" t="e">
        <f>FIND("Show all inventors",A547)</f>
        <v>#VALUE!</v>
      </c>
      <c r="AT547" s="4" t="str">
        <f>IFERROR(MID(A547,AS547,24),"")</f>
        <v/>
      </c>
      <c r="AU547" s="7" t="e">
        <f>CLEAN(TRIM(MID(A547,AQ547,AR547-AQ547)))</f>
        <v>#VALUE!</v>
      </c>
      <c r="BJ547" s="4">
        <f t="shared" si="124"/>
        <v>0</v>
      </c>
      <c r="BK547" s="4" t="str">
        <f t="shared" si="125"/>
        <v/>
      </c>
      <c r="BL547" s="4" t="e">
        <f t="shared" si="126"/>
        <v>#VALUE!</v>
      </c>
      <c r="BM547" s="4" t="e">
        <f t="shared" si="127"/>
        <v>#VALUE!</v>
      </c>
      <c r="BN547" s="7" t="e">
        <f t="shared" si="128"/>
        <v>#VALUE!</v>
      </c>
      <c r="BO547" s="4" t="e">
        <f t="shared" si="129"/>
        <v>#VALUE!</v>
      </c>
      <c r="BP547" s="4" t="e">
        <f t="shared" si="130"/>
        <v>#VALUE!</v>
      </c>
      <c r="BQ547" s="7" t="e">
        <f t="shared" si="131"/>
        <v>#VALUE!</v>
      </c>
    </row>
    <row r="548" spans="1:69" ht="15" customHeight="1" x14ac:dyDescent="0.3">
      <c r="A548" s="5"/>
      <c r="B548" s="5"/>
      <c r="C548" s="5"/>
      <c r="D548" s="5"/>
      <c r="F548" s="6" t="s">
        <v>17</v>
      </c>
      <c r="G548" s="4" t="e">
        <f t="shared" si="132"/>
        <v>#VALUE!</v>
      </c>
      <c r="H548" s="4" t="e">
        <f t="shared" si="133"/>
        <v>#VALUE!</v>
      </c>
      <c r="I548" s="4" t="str">
        <f t="shared" si="122"/>
        <v/>
      </c>
      <c r="J548" s="4" t="e">
        <f>CLEAN(SUBSTITUTE(MID(A548,G548,H548-G548)," ",""))</f>
        <v>#VALUE!</v>
      </c>
      <c r="K548" s="4" t="e">
        <f>FIND("Filing or 371 (c) date",A548)+LEN("Filing or 371 (c) date")</f>
        <v>#VALUE!</v>
      </c>
      <c r="L548" s="4" t="e">
        <f>FIND("Status",A548,K548)</f>
        <v>#VALUE!</v>
      </c>
      <c r="M548" s="4" t="e">
        <f>TRIM(CLEAN(MID(A548,K548,L548-K548)))</f>
        <v>#VALUE!</v>
      </c>
      <c r="N548" s="4" t="e">
        <f>FIND("Patent #",A548)+LEN("Patent #")</f>
        <v>#VALUE!</v>
      </c>
      <c r="O548" s="4" t="e">
        <f>FIND("Filing or 371 (c) date",A548)</f>
        <v>#VALUE!</v>
      </c>
      <c r="P548" s="4" t="e">
        <f>MID(A548,N548,O548-N548)</f>
        <v>#VALUE!</v>
      </c>
      <c r="Q548" s="4" t="e">
        <f t="shared" si="123"/>
        <v>#VALUE!</v>
      </c>
      <c r="R548" s="4" t="e">
        <f>CLEAN(SUBSTITUTE(MID(P548,1,FIND("open",P548)-1)," ",""))</f>
        <v>#VALUE!</v>
      </c>
      <c r="S548" s="4" t="e">
        <f>FIND("open_in_new",P548)+LEN("open_in_new")</f>
        <v>#VALUE!</v>
      </c>
      <c r="T548" s="4" t="e">
        <f>FIND("-",P548,S548)</f>
        <v>#VALUE!</v>
      </c>
      <c r="U548" s="4" t="e">
        <f>CLEAN(SUBSTITUTE(MID(P548,S548,T548-S548)," ",""))</f>
        <v>#VALUE!</v>
      </c>
      <c r="V548" s="4" t="e">
        <f>RIGHT(CLEAN(SUBSTITUTE(P548," ","")),10)</f>
        <v>#VALUE!</v>
      </c>
      <c r="W548" s="4" t="e">
        <f>FIND("Status",A548,K548)+LEN("Status")</f>
        <v>#VALUE!</v>
      </c>
      <c r="X548" s="4" t="e">
        <f>FIND("Application Data 
Documents &amp; Transactions",A548)</f>
        <v>#VALUE!</v>
      </c>
      <c r="Y548" s="4" t="e">
        <f>MID(A548,W548,(X548-11)-W548)</f>
        <v>#VALUE!</v>
      </c>
      <c r="Z548" s="4" t="e">
        <f t="shared" si="120"/>
        <v>#VALUE!</v>
      </c>
      <c r="AA548" s="4" t="e">
        <f>FIND("Earliest publication #",A548)+LEN("Earliest publication #
")</f>
        <v>#VALUE!</v>
      </c>
      <c r="AB548" s="4" t="e">
        <f>FIND("Earliest publication date",A548,AA548)</f>
        <v>#VALUE!</v>
      </c>
      <c r="AC548" s="4" t="e">
        <f>CLEAN(TRIM(MID(A548,AA548,AB548-AA548)))</f>
        <v>#VALUE!</v>
      </c>
      <c r="AD548" s="4" t="e">
        <f t="shared" si="121"/>
        <v>#VALUE!</v>
      </c>
      <c r="AE548" s="4" t="e">
        <f>FIND("Earliest publication date",A548,AA548)+LEN("Earliest publication date")</f>
        <v>#VALUE!</v>
      </c>
      <c r="AF548" s="4" t="e">
        <f>FIND("Assignee for publication",A548)</f>
        <v>#VALUE!</v>
      </c>
      <c r="AG548" s="4" t="e">
        <f>CLEAN(SUBSTITUTE(MID(A548,AE548,AF548-AE548)," ",""))</f>
        <v>#VALUE!</v>
      </c>
      <c r="AH548" s="4" t="e">
        <f>FIND("Entity status",A548)+LEN("Entity status")</f>
        <v>#VALUE!</v>
      </c>
      <c r="AI548" s="4" t="e">
        <f>FIND("Earliest publication #",A548,AH548)</f>
        <v>#VALUE!</v>
      </c>
      <c r="AJ548" s="4" t="e">
        <f>CLEAN(TRIM(MID(A548,AH548,AI548-AH548)))</f>
        <v>#VALUE!</v>
      </c>
      <c r="AK548" s="4" t="e">
        <f>FIND("Applicants",A548)+LEN("Applicants")</f>
        <v>#VALUE!</v>
      </c>
      <c r="AL548" s="4" t="e">
        <f>FIND("United States Patent and Trademark Office 
United States Patent and Trademark Office 
 Browse By Topic",A548,AK548)</f>
        <v>#VALUE!</v>
      </c>
      <c r="AM548" s="4" t="e">
        <f>TRIM(CLEAN(MID(A548,AK548,AL548-AK548)))</f>
        <v>#VALUE!</v>
      </c>
      <c r="AN548" s="4" t="e">
        <f>FIND("Assignee for publication",A548)+LEN("Assignee for publication")</f>
        <v>#VALUE!</v>
      </c>
      <c r="AO548" s="4" t="e">
        <f>FIND("Confirmation #",A548,AN548)</f>
        <v>#VALUE!</v>
      </c>
      <c r="AP548" s="4" t="e">
        <f>MID(A548,AN548,AO548-AN548)</f>
        <v>#VALUE!</v>
      </c>
      <c r="AQ548" s="4" t="e">
        <f>FIND("Inventors",A548)+LEN("Inventors")</f>
        <v>#VALUE!</v>
      </c>
      <c r="AR548" s="4" t="e">
        <f>FIND("Applicants",A548,AQ548)</f>
        <v>#VALUE!</v>
      </c>
      <c r="AS548" s="4" t="e">
        <f>FIND("Show all inventors",A548)</f>
        <v>#VALUE!</v>
      </c>
      <c r="AT548" s="4" t="str">
        <f>IFERROR(MID(A548,AS548,24),"")</f>
        <v/>
      </c>
      <c r="AU548" s="7" t="e">
        <f>CLEAN(TRIM(MID(A548,AQ548,AR548-AQ548)))</f>
        <v>#VALUE!</v>
      </c>
      <c r="BJ548" s="4">
        <f t="shared" si="124"/>
        <v>0</v>
      </c>
      <c r="BK548" s="4" t="str">
        <f t="shared" si="125"/>
        <v/>
      </c>
      <c r="BL548" s="4" t="e">
        <f t="shared" si="126"/>
        <v>#VALUE!</v>
      </c>
      <c r="BM548" s="4" t="e">
        <f t="shared" si="127"/>
        <v>#VALUE!</v>
      </c>
      <c r="BN548" s="7" t="e">
        <f t="shared" si="128"/>
        <v>#VALUE!</v>
      </c>
      <c r="BO548" s="4" t="e">
        <f t="shared" si="129"/>
        <v>#VALUE!</v>
      </c>
      <c r="BP548" s="4" t="e">
        <f t="shared" si="130"/>
        <v>#VALUE!</v>
      </c>
      <c r="BQ548" s="7" t="e">
        <f t="shared" si="131"/>
        <v>#VALUE!</v>
      </c>
    </row>
    <row r="549" spans="1:69" ht="15" customHeight="1" x14ac:dyDescent="0.3">
      <c r="A549" s="5"/>
      <c r="B549" s="5"/>
      <c r="C549" s="5"/>
      <c r="D549" s="5"/>
      <c r="F549" s="6" t="s">
        <v>17</v>
      </c>
      <c r="G549" s="4" t="e">
        <f t="shared" si="132"/>
        <v>#VALUE!</v>
      </c>
      <c r="H549" s="4" t="e">
        <f t="shared" si="133"/>
        <v>#VALUE!</v>
      </c>
      <c r="I549" s="4" t="str">
        <f t="shared" si="122"/>
        <v/>
      </c>
      <c r="J549" s="4" t="e">
        <f>CLEAN(SUBSTITUTE(MID(A549,G549,H549-G549)," ",""))</f>
        <v>#VALUE!</v>
      </c>
      <c r="K549" s="4" t="e">
        <f>FIND("Filing or 371 (c) date",A549)+LEN("Filing or 371 (c) date")</f>
        <v>#VALUE!</v>
      </c>
      <c r="L549" s="4" t="e">
        <f>FIND("Status",A549,K549)</f>
        <v>#VALUE!</v>
      </c>
      <c r="M549" s="4" t="e">
        <f>TRIM(CLEAN(MID(A549,K549,L549-K549)))</f>
        <v>#VALUE!</v>
      </c>
      <c r="N549" s="4" t="e">
        <f>FIND("Patent #",A549)+LEN("Patent #")</f>
        <v>#VALUE!</v>
      </c>
      <c r="O549" s="4" t="e">
        <f>FIND("Filing or 371 (c) date",A549)</f>
        <v>#VALUE!</v>
      </c>
      <c r="P549" s="4" t="e">
        <f>MID(A549,N549,O549-N549)</f>
        <v>#VALUE!</v>
      </c>
      <c r="Q549" s="4" t="e">
        <f t="shared" si="123"/>
        <v>#VALUE!</v>
      </c>
      <c r="R549" s="4" t="e">
        <f>CLEAN(SUBSTITUTE(MID(P549,1,FIND("open",P549)-1)," ",""))</f>
        <v>#VALUE!</v>
      </c>
      <c r="S549" s="4" t="e">
        <f>FIND("open_in_new",P549)+LEN("open_in_new")</f>
        <v>#VALUE!</v>
      </c>
      <c r="T549" s="4" t="e">
        <f>FIND("-",P549,S549)</f>
        <v>#VALUE!</v>
      </c>
      <c r="U549" s="4" t="e">
        <f>CLEAN(SUBSTITUTE(MID(P549,S549,T549-S549)," ",""))</f>
        <v>#VALUE!</v>
      </c>
      <c r="V549" s="4" t="e">
        <f>RIGHT(CLEAN(SUBSTITUTE(P549," ","")),10)</f>
        <v>#VALUE!</v>
      </c>
      <c r="W549" s="4" t="e">
        <f>FIND("Status",A549,K549)+LEN("Status")</f>
        <v>#VALUE!</v>
      </c>
      <c r="X549" s="4" t="e">
        <f>FIND("Application Data 
Documents &amp; Transactions",A549)</f>
        <v>#VALUE!</v>
      </c>
      <c r="Y549" s="4" t="e">
        <f>MID(A549,W549,(X549-11)-W549)</f>
        <v>#VALUE!</v>
      </c>
      <c r="Z549" s="4" t="e">
        <f t="shared" si="120"/>
        <v>#VALUE!</v>
      </c>
      <c r="AA549" s="4" t="e">
        <f>FIND("Earliest publication #",A549)+LEN("Earliest publication #
")</f>
        <v>#VALUE!</v>
      </c>
      <c r="AB549" s="4" t="e">
        <f>FIND("Earliest publication date",A549,AA549)</f>
        <v>#VALUE!</v>
      </c>
      <c r="AC549" s="4" t="e">
        <f>CLEAN(TRIM(MID(A549,AA549,AB549-AA549)))</f>
        <v>#VALUE!</v>
      </c>
      <c r="AD549" s="4" t="e">
        <f t="shared" si="121"/>
        <v>#VALUE!</v>
      </c>
      <c r="AE549" s="4" t="e">
        <f>FIND("Earliest publication date",A549,AA549)+LEN("Earliest publication date")</f>
        <v>#VALUE!</v>
      </c>
      <c r="AF549" s="4" t="e">
        <f>FIND("Assignee for publication",A549)</f>
        <v>#VALUE!</v>
      </c>
      <c r="AG549" s="4" t="e">
        <f>CLEAN(SUBSTITUTE(MID(A549,AE549,AF549-AE549)," ",""))</f>
        <v>#VALUE!</v>
      </c>
      <c r="AH549" s="4" t="e">
        <f>FIND("Entity status",A549)+LEN("Entity status")</f>
        <v>#VALUE!</v>
      </c>
      <c r="AI549" s="4" t="e">
        <f>FIND("Earliest publication #",A549,AH549)</f>
        <v>#VALUE!</v>
      </c>
      <c r="AJ549" s="4" t="e">
        <f>CLEAN(TRIM(MID(A549,AH549,AI549-AH549)))</f>
        <v>#VALUE!</v>
      </c>
      <c r="AK549" s="4" t="e">
        <f>FIND("Applicants",A549)+LEN("Applicants")</f>
        <v>#VALUE!</v>
      </c>
      <c r="AL549" s="4" t="e">
        <f>FIND("United States Patent and Trademark Office 
United States Patent and Trademark Office 
 Browse By Topic",A549,AK549)</f>
        <v>#VALUE!</v>
      </c>
      <c r="AM549" s="4" t="e">
        <f>TRIM(CLEAN(MID(A549,AK549,AL549-AK549)))</f>
        <v>#VALUE!</v>
      </c>
      <c r="AN549" s="4" t="e">
        <f>FIND("Assignee for publication",A549)+LEN("Assignee for publication")</f>
        <v>#VALUE!</v>
      </c>
      <c r="AO549" s="4" t="e">
        <f>FIND("Confirmation #",A549,AN549)</f>
        <v>#VALUE!</v>
      </c>
      <c r="AP549" s="4" t="e">
        <f>MID(A549,AN549,AO549-AN549)</f>
        <v>#VALUE!</v>
      </c>
      <c r="AQ549" s="4" t="e">
        <f>FIND("Inventors",A549)+LEN("Inventors")</f>
        <v>#VALUE!</v>
      </c>
      <c r="AR549" s="4" t="e">
        <f>FIND("Applicants",A549,AQ549)</f>
        <v>#VALUE!</v>
      </c>
      <c r="AS549" s="4" t="e">
        <f>FIND("Show all inventors",A549)</f>
        <v>#VALUE!</v>
      </c>
      <c r="AT549" s="4" t="str">
        <f>IFERROR(MID(A549,AS549,24),"")</f>
        <v/>
      </c>
      <c r="AU549" s="7" t="e">
        <f>CLEAN(TRIM(MID(A549,AQ549,AR549-AQ549)))</f>
        <v>#VALUE!</v>
      </c>
      <c r="BJ549" s="4">
        <f t="shared" si="124"/>
        <v>0</v>
      </c>
      <c r="BK549" s="4" t="str">
        <f t="shared" si="125"/>
        <v/>
      </c>
      <c r="BL549" s="4" t="e">
        <f t="shared" si="126"/>
        <v>#VALUE!</v>
      </c>
      <c r="BM549" s="4" t="e">
        <f t="shared" si="127"/>
        <v>#VALUE!</v>
      </c>
      <c r="BN549" s="7" t="e">
        <f t="shared" si="128"/>
        <v>#VALUE!</v>
      </c>
      <c r="BO549" s="4" t="e">
        <f t="shared" si="129"/>
        <v>#VALUE!</v>
      </c>
      <c r="BP549" s="4" t="e">
        <f t="shared" si="130"/>
        <v>#VALUE!</v>
      </c>
      <c r="BQ549" s="7" t="e">
        <f t="shared" si="131"/>
        <v>#VALUE!</v>
      </c>
    </row>
    <row r="550" spans="1:69" ht="15" customHeight="1" x14ac:dyDescent="0.3">
      <c r="A550" s="5"/>
      <c r="B550" s="5"/>
      <c r="C550" s="5"/>
      <c r="D550" s="5"/>
      <c r="F550" s="6" t="s">
        <v>17</v>
      </c>
      <c r="G550" s="4" t="e">
        <f t="shared" si="132"/>
        <v>#VALUE!</v>
      </c>
      <c r="H550" s="4" t="e">
        <f t="shared" si="133"/>
        <v>#VALUE!</v>
      </c>
      <c r="I550" s="4" t="str">
        <f t="shared" si="122"/>
        <v/>
      </c>
      <c r="J550" s="4" t="e">
        <f>CLEAN(SUBSTITUTE(MID(A550,G550,H550-G550)," ",""))</f>
        <v>#VALUE!</v>
      </c>
      <c r="K550" s="4" t="e">
        <f>FIND("Filing or 371 (c) date",A550)+LEN("Filing or 371 (c) date")</f>
        <v>#VALUE!</v>
      </c>
      <c r="L550" s="4" t="e">
        <f>FIND("Status",A550,K550)</f>
        <v>#VALUE!</v>
      </c>
      <c r="M550" s="4" t="e">
        <f>TRIM(CLEAN(MID(A550,K550,L550-K550)))</f>
        <v>#VALUE!</v>
      </c>
      <c r="N550" s="4" t="e">
        <f>FIND("Patent #",A550)+LEN("Patent #")</f>
        <v>#VALUE!</v>
      </c>
      <c r="O550" s="4" t="e">
        <f>FIND("Filing or 371 (c) date",A550)</f>
        <v>#VALUE!</v>
      </c>
      <c r="P550" s="4" t="e">
        <f>MID(A550,N550,O550-N550)</f>
        <v>#VALUE!</v>
      </c>
      <c r="Q550" s="4" t="e">
        <f t="shared" si="123"/>
        <v>#VALUE!</v>
      </c>
      <c r="R550" s="4" t="e">
        <f>CLEAN(SUBSTITUTE(MID(P550,1,FIND("open",P550)-1)," ",""))</f>
        <v>#VALUE!</v>
      </c>
      <c r="S550" s="4" t="e">
        <f>FIND("open_in_new",P550)+LEN("open_in_new")</f>
        <v>#VALUE!</v>
      </c>
      <c r="T550" s="4" t="e">
        <f>FIND("-",P550,S550)</f>
        <v>#VALUE!</v>
      </c>
      <c r="U550" s="4" t="e">
        <f>CLEAN(SUBSTITUTE(MID(P550,S550,T550-S550)," ",""))</f>
        <v>#VALUE!</v>
      </c>
      <c r="V550" s="4" t="e">
        <f>RIGHT(CLEAN(SUBSTITUTE(P550," ","")),10)</f>
        <v>#VALUE!</v>
      </c>
      <c r="W550" s="4" t="e">
        <f>FIND("Status",A550,K550)+LEN("Status")</f>
        <v>#VALUE!</v>
      </c>
      <c r="X550" s="4" t="e">
        <f>FIND("Application Data 
Documents &amp; Transactions",A550)</f>
        <v>#VALUE!</v>
      </c>
      <c r="Y550" s="4" t="e">
        <f>MID(A550,W550,(X550-11)-W550)</f>
        <v>#VALUE!</v>
      </c>
      <c r="Z550" s="4" t="e">
        <f t="shared" si="120"/>
        <v>#VALUE!</v>
      </c>
      <c r="AA550" s="4" t="e">
        <f>FIND("Earliest publication #",A550)+LEN("Earliest publication #
")</f>
        <v>#VALUE!</v>
      </c>
      <c r="AB550" s="4" t="e">
        <f>FIND("Earliest publication date",A550,AA550)</f>
        <v>#VALUE!</v>
      </c>
      <c r="AC550" s="4" t="e">
        <f>CLEAN(TRIM(MID(A550,AA550,AB550-AA550)))</f>
        <v>#VALUE!</v>
      </c>
      <c r="AD550" s="4" t="e">
        <f t="shared" si="121"/>
        <v>#VALUE!</v>
      </c>
      <c r="AE550" s="4" t="e">
        <f>FIND("Earliest publication date",A550,AA550)+LEN("Earliest publication date")</f>
        <v>#VALUE!</v>
      </c>
      <c r="AF550" s="4" t="e">
        <f>FIND("Assignee for publication",A550)</f>
        <v>#VALUE!</v>
      </c>
      <c r="AG550" s="4" t="e">
        <f>CLEAN(SUBSTITUTE(MID(A550,AE550,AF550-AE550)," ",""))</f>
        <v>#VALUE!</v>
      </c>
      <c r="AH550" s="4" t="e">
        <f>FIND("Entity status",A550)+LEN("Entity status")</f>
        <v>#VALUE!</v>
      </c>
      <c r="AI550" s="4" t="e">
        <f>FIND("Earliest publication #",A550,AH550)</f>
        <v>#VALUE!</v>
      </c>
      <c r="AJ550" s="4" t="e">
        <f>CLEAN(TRIM(MID(A550,AH550,AI550-AH550)))</f>
        <v>#VALUE!</v>
      </c>
      <c r="AK550" s="4" t="e">
        <f>FIND("Applicants",A550)+LEN("Applicants")</f>
        <v>#VALUE!</v>
      </c>
      <c r="AL550" s="4" t="e">
        <f>FIND("United States Patent and Trademark Office 
United States Patent and Trademark Office 
 Browse By Topic",A550,AK550)</f>
        <v>#VALUE!</v>
      </c>
      <c r="AM550" s="4" t="e">
        <f>TRIM(CLEAN(MID(A550,AK550,AL550-AK550)))</f>
        <v>#VALUE!</v>
      </c>
      <c r="AN550" s="4" t="e">
        <f>FIND("Assignee for publication",A550)+LEN("Assignee for publication")</f>
        <v>#VALUE!</v>
      </c>
      <c r="AO550" s="4" t="e">
        <f>FIND("Confirmation #",A550,AN550)</f>
        <v>#VALUE!</v>
      </c>
      <c r="AP550" s="4" t="e">
        <f>MID(A550,AN550,AO550-AN550)</f>
        <v>#VALUE!</v>
      </c>
      <c r="AQ550" s="4" t="e">
        <f>FIND("Inventors",A550)+LEN("Inventors")</f>
        <v>#VALUE!</v>
      </c>
      <c r="AR550" s="4" t="e">
        <f>FIND("Applicants",A550,AQ550)</f>
        <v>#VALUE!</v>
      </c>
      <c r="AS550" s="4" t="e">
        <f>FIND("Show all inventors",A550)</f>
        <v>#VALUE!</v>
      </c>
      <c r="AT550" s="4" t="str">
        <f>IFERROR(MID(A550,AS550,24),"")</f>
        <v/>
      </c>
      <c r="AU550" s="7" t="e">
        <f>CLEAN(TRIM(MID(A550,AQ550,AR550-AQ550)))</f>
        <v>#VALUE!</v>
      </c>
      <c r="BJ550" s="4">
        <f t="shared" si="124"/>
        <v>0</v>
      </c>
      <c r="BK550" s="4" t="str">
        <f t="shared" si="125"/>
        <v/>
      </c>
      <c r="BL550" s="4" t="e">
        <f t="shared" si="126"/>
        <v>#VALUE!</v>
      </c>
      <c r="BM550" s="4" t="e">
        <f t="shared" si="127"/>
        <v>#VALUE!</v>
      </c>
      <c r="BN550" s="7" t="e">
        <f t="shared" si="128"/>
        <v>#VALUE!</v>
      </c>
      <c r="BO550" s="4" t="e">
        <f t="shared" si="129"/>
        <v>#VALUE!</v>
      </c>
      <c r="BP550" s="4" t="e">
        <f t="shared" si="130"/>
        <v>#VALUE!</v>
      </c>
      <c r="BQ550" s="7" t="e">
        <f t="shared" si="131"/>
        <v>#VALUE!</v>
      </c>
    </row>
    <row r="551" spans="1:69" ht="15" customHeight="1" x14ac:dyDescent="0.3">
      <c r="A551" s="5"/>
      <c r="B551" s="5"/>
      <c r="C551" s="5"/>
      <c r="D551" s="5"/>
      <c r="F551" s="6" t="s">
        <v>17</v>
      </c>
      <c r="G551" s="4" t="e">
        <f t="shared" si="132"/>
        <v>#VALUE!</v>
      </c>
      <c r="H551" s="4" t="e">
        <f t="shared" si="133"/>
        <v>#VALUE!</v>
      </c>
      <c r="I551" s="4" t="str">
        <f t="shared" si="122"/>
        <v/>
      </c>
      <c r="J551" s="4" t="e">
        <f>CLEAN(SUBSTITUTE(MID(A551,G551,H551-G551)," ",""))</f>
        <v>#VALUE!</v>
      </c>
      <c r="K551" s="4" t="e">
        <f>FIND("Filing or 371 (c) date",A551)+LEN("Filing or 371 (c) date")</f>
        <v>#VALUE!</v>
      </c>
      <c r="L551" s="4" t="e">
        <f>FIND("Status",A551,K551)</f>
        <v>#VALUE!</v>
      </c>
      <c r="M551" s="4" t="e">
        <f>TRIM(CLEAN(MID(A551,K551,L551-K551)))</f>
        <v>#VALUE!</v>
      </c>
      <c r="N551" s="4" t="e">
        <f>FIND("Patent #",A551)+LEN("Patent #")</f>
        <v>#VALUE!</v>
      </c>
      <c r="O551" s="4" t="e">
        <f>FIND("Filing or 371 (c) date",A551)</f>
        <v>#VALUE!</v>
      </c>
      <c r="P551" s="4" t="e">
        <f>MID(A551,N551,O551-N551)</f>
        <v>#VALUE!</v>
      </c>
      <c r="Q551" s="4" t="e">
        <f t="shared" si="123"/>
        <v>#VALUE!</v>
      </c>
      <c r="R551" s="4" t="e">
        <f>CLEAN(SUBSTITUTE(MID(P551,1,FIND("open",P551)-1)," ",""))</f>
        <v>#VALUE!</v>
      </c>
      <c r="S551" s="4" t="e">
        <f>FIND("open_in_new",P551)+LEN("open_in_new")</f>
        <v>#VALUE!</v>
      </c>
      <c r="T551" s="4" t="e">
        <f>FIND("-",P551,S551)</f>
        <v>#VALUE!</v>
      </c>
      <c r="U551" s="4" t="e">
        <f>CLEAN(SUBSTITUTE(MID(P551,S551,T551-S551)," ",""))</f>
        <v>#VALUE!</v>
      </c>
      <c r="V551" s="4" t="e">
        <f>RIGHT(CLEAN(SUBSTITUTE(P551," ","")),10)</f>
        <v>#VALUE!</v>
      </c>
      <c r="W551" s="4" t="e">
        <f>FIND("Status",A551,K551)+LEN("Status")</f>
        <v>#VALUE!</v>
      </c>
      <c r="X551" s="4" t="e">
        <f>FIND("Application Data 
Documents &amp; Transactions",A551)</f>
        <v>#VALUE!</v>
      </c>
      <c r="Y551" s="4" t="e">
        <f>MID(A551,W551,(X551-11)-W551)</f>
        <v>#VALUE!</v>
      </c>
      <c r="Z551" s="4" t="e">
        <f t="shared" si="120"/>
        <v>#VALUE!</v>
      </c>
      <c r="AA551" s="4" t="e">
        <f>FIND("Earliest publication #",A551)+LEN("Earliest publication #
")</f>
        <v>#VALUE!</v>
      </c>
      <c r="AB551" s="4" t="e">
        <f>FIND("Earliest publication date",A551,AA551)</f>
        <v>#VALUE!</v>
      </c>
      <c r="AC551" s="4" t="e">
        <f>CLEAN(TRIM(MID(A551,AA551,AB551-AA551)))</f>
        <v>#VALUE!</v>
      </c>
      <c r="AD551" s="4" t="e">
        <f t="shared" si="121"/>
        <v>#VALUE!</v>
      </c>
      <c r="AE551" s="4" t="e">
        <f>FIND("Earliest publication date",A551,AA551)+LEN("Earliest publication date")</f>
        <v>#VALUE!</v>
      </c>
      <c r="AF551" s="4" t="e">
        <f>FIND("Assignee for publication",A551)</f>
        <v>#VALUE!</v>
      </c>
      <c r="AG551" s="4" t="e">
        <f>CLEAN(SUBSTITUTE(MID(A551,AE551,AF551-AE551)," ",""))</f>
        <v>#VALUE!</v>
      </c>
      <c r="AH551" s="4" t="e">
        <f>FIND("Entity status",A551)+LEN("Entity status")</f>
        <v>#VALUE!</v>
      </c>
      <c r="AI551" s="4" t="e">
        <f>FIND("Earliest publication #",A551,AH551)</f>
        <v>#VALUE!</v>
      </c>
      <c r="AJ551" s="4" t="e">
        <f>CLEAN(TRIM(MID(A551,AH551,AI551-AH551)))</f>
        <v>#VALUE!</v>
      </c>
      <c r="AK551" s="4" t="e">
        <f>FIND("Applicants",A551)+LEN("Applicants")</f>
        <v>#VALUE!</v>
      </c>
      <c r="AL551" s="4" t="e">
        <f>FIND("United States Patent and Trademark Office 
United States Patent and Trademark Office 
 Browse By Topic",A551,AK551)</f>
        <v>#VALUE!</v>
      </c>
      <c r="AM551" s="4" t="e">
        <f>TRIM(CLEAN(MID(A551,AK551,AL551-AK551)))</f>
        <v>#VALUE!</v>
      </c>
      <c r="AN551" s="4" t="e">
        <f>FIND("Assignee for publication",A551)+LEN("Assignee for publication")</f>
        <v>#VALUE!</v>
      </c>
      <c r="AO551" s="4" t="e">
        <f>FIND("Confirmation #",A551,AN551)</f>
        <v>#VALUE!</v>
      </c>
      <c r="AP551" s="4" t="e">
        <f>MID(A551,AN551,AO551-AN551)</f>
        <v>#VALUE!</v>
      </c>
      <c r="AQ551" s="4" t="e">
        <f>FIND("Inventors",A551)+LEN("Inventors")</f>
        <v>#VALUE!</v>
      </c>
      <c r="AR551" s="4" t="e">
        <f>FIND("Applicants",A551,AQ551)</f>
        <v>#VALUE!</v>
      </c>
      <c r="AS551" s="4" t="e">
        <f>FIND("Show all inventors",A551)</f>
        <v>#VALUE!</v>
      </c>
      <c r="AT551" s="4" t="str">
        <f>IFERROR(MID(A551,AS551,24),"")</f>
        <v/>
      </c>
      <c r="AU551" s="7" t="e">
        <f>CLEAN(TRIM(MID(A551,AQ551,AR551-AQ551)))</f>
        <v>#VALUE!</v>
      </c>
      <c r="BJ551" s="4">
        <f t="shared" si="124"/>
        <v>0</v>
      </c>
      <c r="BK551" s="4" t="str">
        <f t="shared" si="125"/>
        <v/>
      </c>
      <c r="BL551" s="4" t="e">
        <f t="shared" si="126"/>
        <v>#VALUE!</v>
      </c>
      <c r="BM551" s="4" t="e">
        <f t="shared" si="127"/>
        <v>#VALUE!</v>
      </c>
      <c r="BN551" s="7" t="e">
        <f t="shared" si="128"/>
        <v>#VALUE!</v>
      </c>
      <c r="BO551" s="4" t="e">
        <f t="shared" si="129"/>
        <v>#VALUE!</v>
      </c>
      <c r="BP551" s="4" t="e">
        <f t="shared" si="130"/>
        <v>#VALUE!</v>
      </c>
      <c r="BQ551" s="7" t="e">
        <f t="shared" si="131"/>
        <v>#VALUE!</v>
      </c>
    </row>
    <row r="552" spans="1:69" ht="15" customHeight="1" x14ac:dyDescent="0.3">
      <c r="A552" s="5"/>
      <c r="B552" s="5"/>
      <c r="C552" s="5"/>
      <c r="D552" s="5"/>
      <c r="F552" s="6" t="s">
        <v>17</v>
      </c>
      <c r="G552" s="4" t="e">
        <f t="shared" si="132"/>
        <v>#VALUE!</v>
      </c>
      <c r="H552" s="4" t="e">
        <f t="shared" si="133"/>
        <v>#VALUE!</v>
      </c>
      <c r="I552" s="4" t="str">
        <f t="shared" si="122"/>
        <v/>
      </c>
      <c r="J552" s="4" t="e">
        <f>CLEAN(SUBSTITUTE(MID(A552,G552,H552-G552)," ",""))</f>
        <v>#VALUE!</v>
      </c>
      <c r="K552" s="4" t="e">
        <f>FIND("Filing or 371 (c) date",A552)+LEN("Filing or 371 (c) date")</f>
        <v>#VALUE!</v>
      </c>
      <c r="L552" s="4" t="e">
        <f>FIND("Status",A552,K552)</f>
        <v>#VALUE!</v>
      </c>
      <c r="M552" s="4" t="e">
        <f>TRIM(CLEAN(MID(A552,K552,L552-K552)))</f>
        <v>#VALUE!</v>
      </c>
      <c r="N552" s="4" t="e">
        <f>FIND("Patent #",A552)+LEN("Patent #")</f>
        <v>#VALUE!</v>
      </c>
      <c r="O552" s="4" t="e">
        <f>FIND("Filing or 371 (c) date",A552)</f>
        <v>#VALUE!</v>
      </c>
      <c r="P552" s="4" t="e">
        <f>MID(A552,N552,O552-N552)</f>
        <v>#VALUE!</v>
      </c>
      <c r="Q552" s="4" t="e">
        <f t="shared" si="123"/>
        <v>#VALUE!</v>
      </c>
      <c r="R552" s="4" t="e">
        <f>CLEAN(SUBSTITUTE(MID(P552,1,FIND("open",P552)-1)," ",""))</f>
        <v>#VALUE!</v>
      </c>
      <c r="S552" s="4" t="e">
        <f>FIND("open_in_new",P552)+LEN("open_in_new")</f>
        <v>#VALUE!</v>
      </c>
      <c r="T552" s="4" t="e">
        <f>FIND("-",P552,S552)</f>
        <v>#VALUE!</v>
      </c>
      <c r="U552" s="4" t="e">
        <f>CLEAN(SUBSTITUTE(MID(P552,S552,T552-S552)," ",""))</f>
        <v>#VALUE!</v>
      </c>
      <c r="V552" s="4" t="e">
        <f>RIGHT(CLEAN(SUBSTITUTE(P552," ","")),10)</f>
        <v>#VALUE!</v>
      </c>
      <c r="W552" s="4" t="e">
        <f>FIND("Status",A552,K552)+LEN("Status")</f>
        <v>#VALUE!</v>
      </c>
      <c r="X552" s="4" t="e">
        <f>FIND("Application Data 
Documents &amp; Transactions",A552)</f>
        <v>#VALUE!</v>
      </c>
      <c r="Y552" s="4" t="e">
        <f>MID(A552,W552,(X552-11)-W552)</f>
        <v>#VALUE!</v>
      </c>
      <c r="Z552" s="4" t="e">
        <f t="shared" si="120"/>
        <v>#VALUE!</v>
      </c>
      <c r="AA552" s="4" t="e">
        <f>FIND("Earliest publication #",A552)+LEN("Earliest publication #
")</f>
        <v>#VALUE!</v>
      </c>
      <c r="AB552" s="4" t="e">
        <f>FIND("Earliest publication date",A552,AA552)</f>
        <v>#VALUE!</v>
      </c>
      <c r="AC552" s="4" t="e">
        <f>CLEAN(TRIM(MID(A552,AA552,AB552-AA552)))</f>
        <v>#VALUE!</v>
      </c>
      <c r="AD552" s="4" t="e">
        <f t="shared" si="121"/>
        <v>#VALUE!</v>
      </c>
      <c r="AE552" s="4" t="e">
        <f>FIND("Earliest publication date",A552,AA552)+LEN("Earliest publication date")</f>
        <v>#VALUE!</v>
      </c>
      <c r="AF552" s="4" t="e">
        <f>FIND("Assignee for publication",A552)</f>
        <v>#VALUE!</v>
      </c>
      <c r="AG552" s="4" t="e">
        <f>CLEAN(SUBSTITUTE(MID(A552,AE552,AF552-AE552)," ",""))</f>
        <v>#VALUE!</v>
      </c>
      <c r="AH552" s="4" t="e">
        <f>FIND("Entity status",A552)+LEN("Entity status")</f>
        <v>#VALUE!</v>
      </c>
      <c r="AI552" s="4" t="e">
        <f>FIND("Earliest publication #",A552,AH552)</f>
        <v>#VALUE!</v>
      </c>
      <c r="AJ552" s="4" t="e">
        <f>CLEAN(TRIM(MID(A552,AH552,AI552-AH552)))</f>
        <v>#VALUE!</v>
      </c>
      <c r="AK552" s="4" t="e">
        <f>FIND("Applicants",A552)+LEN("Applicants")</f>
        <v>#VALUE!</v>
      </c>
      <c r="AL552" s="4" t="e">
        <f>FIND("United States Patent and Trademark Office 
United States Patent and Trademark Office 
 Browse By Topic",A552,AK552)</f>
        <v>#VALUE!</v>
      </c>
      <c r="AM552" s="4" t="e">
        <f>TRIM(CLEAN(MID(A552,AK552,AL552-AK552)))</f>
        <v>#VALUE!</v>
      </c>
      <c r="AN552" s="4" t="e">
        <f>FIND("Assignee for publication",A552)+LEN("Assignee for publication")</f>
        <v>#VALUE!</v>
      </c>
      <c r="AO552" s="4" t="e">
        <f>FIND("Confirmation #",A552,AN552)</f>
        <v>#VALUE!</v>
      </c>
      <c r="AP552" s="4" t="e">
        <f>MID(A552,AN552,AO552-AN552)</f>
        <v>#VALUE!</v>
      </c>
      <c r="AQ552" s="4" t="e">
        <f>FIND("Inventors",A552)+LEN("Inventors")</f>
        <v>#VALUE!</v>
      </c>
      <c r="AR552" s="4" t="e">
        <f>FIND("Applicants",A552,AQ552)</f>
        <v>#VALUE!</v>
      </c>
      <c r="AS552" s="4" t="e">
        <f>FIND("Show all inventors",A552)</f>
        <v>#VALUE!</v>
      </c>
      <c r="AT552" s="4" t="str">
        <f>IFERROR(MID(A552,AS552,24),"")</f>
        <v/>
      </c>
      <c r="AU552" s="7" t="e">
        <f>CLEAN(TRIM(MID(A552,AQ552,AR552-AQ552)))</f>
        <v>#VALUE!</v>
      </c>
      <c r="BJ552" s="4">
        <f t="shared" si="124"/>
        <v>0</v>
      </c>
      <c r="BK552" s="4" t="str">
        <f t="shared" si="125"/>
        <v/>
      </c>
      <c r="BL552" s="4" t="e">
        <f t="shared" si="126"/>
        <v>#VALUE!</v>
      </c>
      <c r="BM552" s="4" t="e">
        <f t="shared" si="127"/>
        <v>#VALUE!</v>
      </c>
      <c r="BN552" s="7" t="e">
        <f t="shared" si="128"/>
        <v>#VALUE!</v>
      </c>
      <c r="BO552" s="4" t="e">
        <f t="shared" si="129"/>
        <v>#VALUE!</v>
      </c>
      <c r="BP552" s="4" t="e">
        <f t="shared" si="130"/>
        <v>#VALUE!</v>
      </c>
      <c r="BQ552" s="7" t="e">
        <f t="shared" si="131"/>
        <v>#VALUE!</v>
      </c>
    </row>
    <row r="553" spans="1:69" ht="15" customHeight="1" x14ac:dyDescent="0.3">
      <c r="A553" s="5"/>
      <c r="B553" s="5"/>
      <c r="C553" s="5"/>
      <c r="D553" s="5"/>
      <c r="F553" s="6" t="s">
        <v>17</v>
      </c>
      <c r="G553" s="4" t="e">
        <f t="shared" si="132"/>
        <v>#VALUE!</v>
      </c>
      <c r="H553" s="4" t="e">
        <f t="shared" si="133"/>
        <v>#VALUE!</v>
      </c>
      <c r="I553" s="4" t="str">
        <f t="shared" si="122"/>
        <v/>
      </c>
      <c r="J553" s="4" t="e">
        <f>CLEAN(SUBSTITUTE(MID(A553,G553,H553-G553)," ",""))</f>
        <v>#VALUE!</v>
      </c>
      <c r="K553" s="4" t="e">
        <f>FIND("Filing or 371 (c) date",A553)+LEN("Filing or 371 (c) date")</f>
        <v>#VALUE!</v>
      </c>
      <c r="L553" s="4" t="e">
        <f>FIND("Status",A553,K553)</f>
        <v>#VALUE!</v>
      </c>
      <c r="M553" s="4" t="e">
        <f>TRIM(CLEAN(MID(A553,K553,L553-K553)))</f>
        <v>#VALUE!</v>
      </c>
      <c r="N553" s="4" t="e">
        <f>FIND("Patent #",A553)+LEN("Patent #")</f>
        <v>#VALUE!</v>
      </c>
      <c r="O553" s="4" t="e">
        <f>FIND("Filing or 371 (c) date",A553)</f>
        <v>#VALUE!</v>
      </c>
      <c r="P553" s="4" t="e">
        <f>MID(A553,N553,O553-N553)</f>
        <v>#VALUE!</v>
      </c>
      <c r="Q553" s="4" t="e">
        <f t="shared" si="123"/>
        <v>#VALUE!</v>
      </c>
      <c r="R553" s="4" t="e">
        <f>CLEAN(SUBSTITUTE(MID(P553,1,FIND("open",P553)-1)," ",""))</f>
        <v>#VALUE!</v>
      </c>
      <c r="S553" s="4" t="e">
        <f>FIND("open_in_new",P553)+LEN("open_in_new")</f>
        <v>#VALUE!</v>
      </c>
      <c r="T553" s="4" t="e">
        <f>FIND("-",P553,S553)</f>
        <v>#VALUE!</v>
      </c>
      <c r="U553" s="4" t="e">
        <f>CLEAN(SUBSTITUTE(MID(P553,S553,T553-S553)," ",""))</f>
        <v>#VALUE!</v>
      </c>
      <c r="V553" s="4" t="e">
        <f>RIGHT(CLEAN(SUBSTITUTE(P553," ","")),10)</f>
        <v>#VALUE!</v>
      </c>
      <c r="W553" s="4" t="e">
        <f>FIND("Status",A553,K553)+LEN("Status")</f>
        <v>#VALUE!</v>
      </c>
      <c r="X553" s="4" t="e">
        <f>FIND("Application Data 
Documents &amp; Transactions",A553)</f>
        <v>#VALUE!</v>
      </c>
      <c r="Y553" s="4" t="e">
        <f>MID(A553,W553,(X553-11)-W553)</f>
        <v>#VALUE!</v>
      </c>
      <c r="Z553" s="4" t="e">
        <f t="shared" si="120"/>
        <v>#VALUE!</v>
      </c>
      <c r="AA553" s="4" t="e">
        <f>FIND("Earliest publication #",A553)+LEN("Earliest publication #
")</f>
        <v>#VALUE!</v>
      </c>
      <c r="AB553" s="4" t="e">
        <f>FIND("Earliest publication date",A553,AA553)</f>
        <v>#VALUE!</v>
      </c>
      <c r="AC553" s="4" t="e">
        <f>CLEAN(TRIM(MID(A553,AA553,AB553-AA553)))</f>
        <v>#VALUE!</v>
      </c>
      <c r="AD553" s="4" t="e">
        <f t="shared" si="121"/>
        <v>#VALUE!</v>
      </c>
      <c r="AE553" s="4" t="e">
        <f>FIND("Earliest publication date",A553,AA553)+LEN("Earliest publication date")</f>
        <v>#VALUE!</v>
      </c>
      <c r="AF553" s="4" t="e">
        <f>FIND("Assignee for publication",A553)</f>
        <v>#VALUE!</v>
      </c>
      <c r="AG553" s="4" t="e">
        <f>CLEAN(SUBSTITUTE(MID(A553,AE553,AF553-AE553)," ",""))</f>
        <v>#VALUE!</v>
      </c>
      <c r="AH553" s="4" t="e">
        <f>FIND("Entity status",A553)+LEN("Entity status")</f>
        <v>#VALUE!</v>
      </c>
      <c r="AI553" s="4" t="e">
        <f>FIND("Earliest publication #",A553,AH553)</f>
        <v>#VALUE!</v>
      </c>
      <c r="AJ553" s="4" t="e">
        <f>CLEAN(TRIM(MID(A553,AH553,AI553-AH553)))</f>
        <v>#VALUE!</v>
      </c>
      <c r="AK553" s="4" t="e">
        <f>FIND("Applicants",A553)+LEN("Applicants")</f>
        <v>#VALUE!</v>
      </c>
      <c r="AL553" s="4" t="e">
        <f>FIND("United States Patent and Trademark Office 
United States Patent and Trademark Office 
 Browse By Topic",A553,AK553)</f>
        <v>#VALUE!</v>
      </c>
      <c r="AM553" s="4" t="e">
        <f>TRIM(CLEAN(MID(A553,AK553,AL553-AK553)))</f>
        <v>#VALUE!</v>
      </c>
      <c r="AN553" s="4" t="e">
        <f>FIND("Assignee for publication",A553)+LEN("Assignee for publication")</f>
        <v>#VALUE!</v>
      </c>
      <c r="AO553" s="4" t="e">
        <f>FIND("Confirmation #",A553,AN553)</f>
        <v>#VALUE!</v>
      </c>
      <c r="AP553" s="4" t="e">
        <f>MID(A553,AN553,AO553-AN553)</f>
        <v>#VALUE!</v>
      </c>
      <c r="AQ553" s="4" t="e">
        <f>FIND("Inventors",A553)+LEN("Inventors")</f>
        <v>#VALUE!</v>
      </c>
      <c r="AR553" s="4" t="e">
        <f>FIND("Applicants",A553,AQ553)</f>
        <v>#VALUE!</v>
      </c>
      <c r="AS553" s="4" t="e">
        <f>FIND("Show all inventors",A553)</f>
        <v>#VALUE!</v>
      </c>
      <c r="AT553" s="4" t="str">
        <f>IFERROR(MID(A553,AS553,24),"")</f>
        <v/>
      </c>
      <c r="AU553" s="7" t="e">
        <f>CLEAN(TRIM(MID(A553,AQ553,AR553-AQ553)))</f>
        <v>#VALUE!</v>
      </c>
      <c r="BJ553" s="4">
        <f t="shared" si="124"/>
        <v>0</v>
      </c>
      <c r="BK553" s="4" t="str">
        <f t="shared" si="125"/>
        <v/>
      </c>
      <c r="BL553" s="4" t="e">
        <f t="shared" si="126"/>
        <v>#VALUE!</v>
      </c>
      <c r="BM553" s="4" t="e">
        <f t="shared" si="127"/>
        <v>#VALUE!</v>
      </c>
      <c r="BN553" s="7" t="e">
        <f t="shared" si="128"/>
        <v>#VALUE!</v>
      </c>
      <c r="BO553" s="4" t="e">
        <f t="shared" si="129"/>
        <v>#VALUE!</v>
      </c>
      <c r="BP553" s="4" t="e">
        <f t="shared" si="130"/>
        <v>#VALUE!</v>
      </c>
      <c r="BQ553" s="7" t="e">
        <f t="shared" si="131"/>
        <v>#VALUE!</v>
      </c>
    </row>
    <row r="554" spans="1:69" ht="15" customHeight="1" x14ac:dyDescent="0.3">
      <c r="A554" s="5"/>
      <c r="B554" s="5"/>
      <c r="C554" s="5"/>
      <c r="D554" s="5"/>
      <c r="F554" s="6" t="s">
        <v>17</v>
      </c>
      <c r="G554" s="4" t="e">
        <f t="shared" si="132"/>
        <v>#VALUE!</v>
      </c>
      <c r="H554" s="4" t="e">
        <f t="shared" si="133"/>
        <v>#VALUE!</v>
      </c>
      <c r="I554" s="4" t="str">
        <f t="shared" si="122"/>
        <v/>
      </c>
      <c r="J554" s="4" t="e">
        <f>CLEAN(SUBSTITUTE(MID(A554,G554,H554-G554)," ",""))</f>
        <v>#VALUE!</v>
      </c>
      <c r="K554" s="4" t="e">
        <f>FIND("Filing or 371 (c) date",A554)+LEN("Filing or 371 (c) date")</f>
        <v>#VALUE!</v>
      </c>
      <c r="L554" s="4" t="e">
        <f>FIND("Status",A554,K554)</f>
        <v>#VALUE!</v>
      </c>
      <c r="M554" s="4" t="e">
        <f>TRIM(CLEAN(MID(A554,K554,L554-K554)))</f>
        <v>#VALUE!</v>
      </c>
      <c r="N554" s="4" t="e">
        <f>FIND("Patent #",A554)+LEN("Patent #")</f>
        <v>#VALUE!</v>
      </c>
      <c r="O554" s="4" t="e">
        <f>FIND("Filing or 371 (c) date",A554)</f>
        <v>#VALUE!</v>
      </c>
      <c r="P554" s="4" t="e">
        <f>MID(A554,N554,O554-N554)</f>
        <v>#VALUE!</v>
      </c>
      <c r="Q554" s="4" t="e">
        <f t="shared" si="123"/>
        <v>#VALUE!</v>
      </c>
      <c r="R554" s="4" t="e">
        <f>CLEAN(SUBSTITUTE(MID(P554,1,FIND("open",P554)-1)," ",""))</f>
        <v>#VALUE!</v>
      </c>
      <c r="S554" s="4" t="e">
        <f>FIND("open_in_new",P554)+LEN("open_in_new")</f>
        <v>#VALUE!</v>
      </c>
      <c r="T554" s="4" t="e">
        <f>FIND("-",P554,S554)</f>
        <v>#VALUE!</v>
      </c>
      <c r="U554" s="4" t="e">
        <f>CLEAN(SUBSTITUTE(MID(P554,S554,T554-S554)," ",""))</f>
        <v>#VALUE!</v>
      </c>
      <c r="V554" s="4" t="e">
        <f>RIGHT(CLEAN(SUBSTITUTE(P554," ","")),10)</f>
        <v>#VALUE!</v>
      </c>
      <c r="W554" s="4" t="e">
        <f>FIND("Status",A554,K554)+LEN("Status")</f>
        <v>#VALUE!</v>
      </c>
      <c r="X554" s="4" t="e">
        <f>FIND("Application Data 
Documents &amp; Transactions",A554)</f>
        <v>#VALUE!</v>
      </c>
      <c r="Y554" s="4" t="e">
        <f>MID(A554,W554,(X554-11)-W554)</f>
        <v>#VALUE!</v>
      </c>
      <c r="Z554" s="4" t="e">
        <f t="shared" si="120"/>
        <v>#VALUE!</v>
      </c>
      <c r="AA554" s="4" t="e">
        <f>FIND("Earliest publication #",A554)+LEN("Earliest publication #
")</f>
        <v>#VALUE!</v>
      </c>
      <c r="AB554" s="4" t="e">
        <f>FIND("Earliest publication date",A554,AA554)</f>
        <v>#VALUE!</v>
      </c>
      <c r="AC554" s="4" t="e">
        <f>CLEAN(TRIM(MID(A554,AA554,AB554-AA554)))</f>
        <v>#VALUE!</v>
      </c>
      <c r="AD554" s="4" t="e">
        <f t="shared" si="121"/>
        <v>#VALUE!</v>
      </c>
      <c r="AE554" s="4" t="e">
        <f>FIND("Earliest publication date",A554,AA554)+LEN("Earliest publication date")</f>
        <v>#VALUE!</v>
      </c>
      <c r="AF554" s="4" t="e">
        <f>FIND("Assignee for publication",A554)</f>
        <v>#VALUE!</v>
      </c>
      <c r="AG554" s="4" t="e">
        <f>CLEAN(SUBSTITUTE(MID(A554,AE554,AF554-AE554)," ",""))</f>
        <v>#VALUE!</v>
      </c>
      <c r="AH554" s="4" t="e">
        <f>FIND("Entity status",A554)+LEN("Entity status")</f>
        <v>#VALUE!</v>
      </c>
      <c r="AI554" s="4" t="e">
        <f>FIND("Earliest publication #",A554,AH554)</f>
        <v>#VALUE!</v>
      </c>
      <c r="AJ554" s="4" t="e">
        <f>CLEAN(TRIM(MID(A554,AH554,AI554-AH554)))</f>
        <v>#VALUE!</v>
      </c>
      <c r="AK554" s="4" t="e">
        <f>FIND("Applicants",A554)+LEN("Applicants")</f>
        <v>#VALUE!</v>
      </c>
      <c r="AL554" s="4" t="e">
        <f>FIND("United States Patent and Trademark Office 
United States Patent and Trademark Office 
 Browse By Topic",A554,AK554)</f>
        <v>#VALUE!</v>
      </c>
      <c r="AM554" s="4" t="e">
        <f>TRIM(CLEAN(MID(A554,AK554,AL554-AK554)))</f>
        <v>#VALUE!</v>
      </c>
      <c r="AN554" s="4" t="e">
        <f>FIND("Assignee for publication",A554)+LEN("Assignee for publication")</f>
        <v>#VALUE!</v>
      </c>
      <c r="AO554" s="4" t="e">
        <f>FIND("Confirmation #",A554,AN554)</f>
        <v>#VALUE!</v>
      </c>
      <c r="AP554" s="4" t="e">
        <f>MID(A554,AN554,AO554-AN554)</f>
        <v>#VALUE!</v>
      </c>
      <c r="AQ554" s="4" t="e">
        <f>FIND("Inventors",A554)+LEN("Inventors")</f>
        <v>#VALUE!</v>
      </c>
      <c r="AR554" s="4" t="e">
        <f>FIND("Applicants",A554,AQ554)</f>
        <v>#VALUE!</v>
      </c>
      <c r="AS554" s="4" t="e">
        <f>FIND("Show all inventors",A554)</f>
        <v>#VALUE!</v>
      </c>
      <c r="AT554" s="4" t="str">
        <f>IFERROR(MID(A554,AS554,24),"")</f>
        <v/>
      </c>
      <c r="AU554" s="7" t="e">
        <f>CLEAN(TRIM(MID(A554,AQ554,AR554-AQ554)))</f>
        <v>#VALUE!</v>
      </c>
      <c r="BJ554" s="4">
        <f t="shared" si="124"/>
        <v>0</v>
      </c>
      <c r="BK554" s="4" t="str">
        <f t="shared" si="125"/>
        <v/>
      </c>
      <c r="BL554" s="4" t="e">
        <f t="shared" si="126"/>
        <v>#VALUE!</v>
      </c>
      <c r="BM554" s="4" t="e">
        <f t="shared" si="127"/>
        <v>#VALUE!</v>
      </c>
      <c r="BN554" s="7" t="e">
        <f t="shared" si="128"/>
        <v>#VALUE!</v>
      </c>
      <c r="BO554" s="4" t="e">
        <f t="shared" si="129"/>
        <v>#VALUE!</v>
      </c>
      <c r="BP554" s="4" t="e">
        <f t="shared" si="130"/>
        <v>#VALUE!</v>
      </c>
      <c r="BQ554" s="7" t="e">
        <f t="shared" si="131"/>
        <v>#VALUE!</v>
      </c>
    </row>
    <row r="555" spans="1:69" ht="15" customHeight="1" x14ac:dyDescent="0.3">
      <c r="A555" s="5"/>
      <c r="B555" s="5"/>
      <c r="C555" s="5"/>
      <c r="D555" s="5"/>
      <c r="F555" s="6" t="s">
        <v>17</v>
      </c>
      <c r="G555" s="4" t="e">
        <f t="shared" si="132"/>
        <v>#VALUE!</v>
      </c>
      <c r="H555" s="4" t="e">
        <f t="shared" si="133"/>
        <v>#VALUE!</v>
      </c>
      <c r="I555" s="4" t="str">
        <f t="shared" si="122"/>
        <v/>
      </c>
      <c r="J555" s="4" t="e">
        <f>CLEAN(SUBSTITUTE(MID(A555,G555,H555-G555)," ",""))</f>
        <v>#VALUE!</v>
      </c>
      <c r="K555" s="4" t="e">
        <f>FIND("Filing or 371 (c) date",A555)+LEN("Filing or 371 (c) date")</f>
        <v>#VALUE!</v>
      </c>
      <c r="L555" s="4" t="e">
        <f>FIND("Status",A555,K555)</f>
        <v>#VALUE!</v>
      </c>
      <c r="M555" s="4" t="e">
        <f>TRIM(CLEAN(MID(A555,K555,L555-K555)))</f>
        <v>#VALUE!</v>
      </c>
      <c r="N555" s="4" t="e">
        <f>FIND("Patent #",A555)+LEN("Patent #")</f>
        <v>#VALUE!</v>
      </c>
      <c r="O555" s="4" t="e">
        <f>FIND("Filing or 371 (c) date",A555)</f>
        <v>#VALUE!</v>
      </c>
      <c r="P555" s="4" t="e">
        <f>MID(A555,N555,O555-N555)</f>
        <v>#VALUE!</v>
      </c>
      <c r="Q555" s="4" t="e">
        <f t="shared" si="123"/>
        <v>#VALUE!</v>
      </c>
      <c r="R555" s="4" t="e">
        <f>CLEAN(SUBSTITUTE(MID(P555,1,FIND("open",P555)-1)," ",""))</f>
        <v>#VALUE!</v>
      </c>
      <c r="S555" s="4" t="e">
        <f>FIND("open_in_new",P555)+LEN("open_in_new")</f>
        <v>#VALUE!</v>
      </c>
      <c r="T555" s="4" t="e">
        <f>FIND("-",P555,S555)</f>
        <v>#VALUE!</v>
      </c>
      <c r="U555" s="4" t="e">
        <f>CLEAN(SUBSTITUTE(MID(P555,S555,T555-S555)," ",""))</f>
        <v>#VALUE!</v>
      </c>
      <c r="V555" s="4" t="e">
        <f>RIGHT(CLEAN(SUBSTITUTE(P555," ","")),10)</f>
        <v>#VALUE!</v>
      </c>
      <c r="W555" s="4" t="e">
        <f>FIND("Status",A555,K555)+LEN("Status")</f>
        <v>#VALUE!</v>
      </c>
      <c r="X555" s="4" t="e">
        <f>FIND("Application Data 
Documents &amp; Transactions",A555)</f>
        <v>#VALUE!</v>
      </c>
      <c r="Y555" s="4" t="e">
        <f>MID(A555,W555,(X555-11)-W555)</f>
        <v>#VALUE!</v>
      </c>
      <c r="Z555" s="4" t="e">
        <f t="shared" si="120"/>
        <v>#VALUE!</v>
      </c>
      <c r="AA555" s="4" t="e">
        <f>FIND("Earliest publication #",A555)+LEN("Earliest publication #
")</f>
        <v>#VALUE!</v>
      </c>
      <c r="AB555" s="4" t="e">
        <f>FIND("Earliest publication date",A555,AA555)</f>
        <v>#VALUE!</v>
      </c>
      <c r="AC555" s="4" t="e">
        <f>CLEAN(TRIM(MID(A555,AA555,AB555-AA555)))</f>
        <v>#VALUE!</v>
      </c>
      <c r="AD555" s="4" t="e">
        <f t="shared" si="121"/>
        <v>#VALUE!</v>
      </c>
      <c r="AE555" s="4" t="e">
        <f>FIND("Earliest publication date",A555,AA555)+LEN("Earliest publication date")</f>
        <v>#VALUE!</v>
      </c>
      <c r="AF555" s="4" t="e">
        <f>FIND("Assignee for publication",A555)</f>
        <v>#VALUE!</v>
      </c>
      <c r="AG555" s="4" t="e">
        <f>CLEAN(SUBSTITUTE(MID(A555,AE555,AF555-AE555)," ",""))</f>
        <v>#VALUE!</v>
      </c>
      <c r="AH555" s="4" t="e">
        <f>FIND("Entity status",A555)+LEN("Entity status")</f>
        <v>#VALUE!</v>
      </c>
      <c r="AI555" s="4" t="e">
        <f>FIND("Earliest publication #",A555,AH555)</f>
        <v>#VALUE!</v>
      </c>
      <c r="AJ555" s="4" t="e">
        <f>CLEAN(TRIM(MID(A555,AH555,AI555-AH555)))</f>
        <v>#VALUE!</v>
      </c>
      <c r="AK555" s="4" t="e">
        <f>FIND("Applicants",A555)+LEN("Applicants")</f>
        <v>#VALUE!</v>
      </c>
      <c r="AL555" s="4" t="e">
        <f>FIND("United States Patent and Trademark Office 
United States Patent and Trademark Office 
 Browse By Topic",A555,AK555)</f>
        <v>#VALUE!</v>
      </c>
      <c r="AM555" s="4" t="e">
        <f>TRIM(CLEAN(MID(A555,AK555,AL555-AK555)))</f>
        <v>#VALUE!</v>
      </c>
      <c r="AN555" s="4" t="e">
        <f>FIND("Assignee for publication",A555)+LEN("Assignee for publication")</f>
        <v>#VALUE!</v>
      </c>
      <c r="AO555" s="4" t="e">
        <f>FIND("Confirmation #",A555,AN555)</f>
        <v>#VALUE!</v>
      </c>
      <c r="AP555" s="4" t="e">
        <f>MID(A555,AN555,AO555-AN555)</f>
        <v>#VALUE!</v>
      </c>
      <c r="AQ555" s="4" t="e">
        <f>FIND("Inventors",A555)+LEN("Inventors")</f>
        <v>#VALUE!</v>
      </c>
      <c r="AR555" s="4" t="e">
        <f>FIND("Applicants",A555,AQ555)</f>
        <v>#VALUE!</v>
      </c>
      <c r="AS555" s="4" t="e">
        <f>FIND("Show all inventors",A555)</f>
        <v>#VALUE!</v>
      </c>
      <c r="AT555" s="4" t="str">
        <f>IFERROR(MID(A555,AS555,24),"")</f>
        <v/>
      </c>
      <c r="AU555" s="7" t="e">
        <f>CLEAN(TRIM(MID(A555,AQ555,AR555-AQ555)))</f>
        <v>#VALUE!</v>
      </c>
      <c r="BJ555" s="4">
        <f t="shared" si="124"/>
        <v>0</v>
      </c>
      <c r="BK555" s="4" t="str">
        <f t="shared" si="125"/>
        <v/>
      </c>
      <c r="BL555" s="4" t="e">
        <f t="shared" si="126"/>
        <v>#VALUE!</v>
      </c>
      <c r="BM555" s="4" t="e">
        <f t="shared" si="127"/>
        <v>#VALUE!</v>
      </c>
      <c r="BN555" s="7" t="e">
        <f t="shared" si="128"/>
        <v>#VALUE!</v>
      </c>
      <c r="BO555" s="4" t="e">
        <f t="shared" si="129"/>
        <v>#VALUE!</v>
      </c>
      <c r="BP555" s="4" t="e">
        <f t="shared" si="130"/>
        <v>#VALUE!</v>
      </c>
      <c r="BQ555" s="7" t="e">
        <f t="shared" si="131"/>
        <v>#VALUE!</v>
      </c>
    </row>
    <row r="556" spans="1:69" ht="15" customHeight="1" x14ac:dyDescent="0.3">
      <c r="A556" s="5"/>
      <c r="B556" s="5"/>
      <c r="C556" s="5"/>
      <c r="D556" s="5"/>
      <c r="F556" s="6" t="s">
        <v>17</v>
      </c>
      <c r="G556" s="4" t="e">
        <f t="shared" si="132"/>
        <v>#VALUE!</v>
      </c>
      <c r="H556" s="4" t="e">
        <f t="shared" si="133"/>
        <v>#VALUE!</v>
      </c>
      <c r="I556" s="4" t="str">
        <f t="shared" si="122"/>
        <v/>
      </c>
      <c r="J556" s="4" t="e">
        <f>CLEAN(SUBSTITUTE(MID(A556,G556,H556-G556)," ",""))</f>
        <v>#VALUE!</v>
      </c>
      <c r="K556" s="4" t="e">
        <f>FIND("Filing or 371 (c) date",A556)+LEN("Filing or 371 (c) date")</f>
        <v>#VALUE!</v>
      </c>
      <c r="L556" s="4" t="e">
        <f>FIND("Status",A556,K556)</f>
        <v>#VALUE!</v>
      </c>
      <c r="M556" s="4" t="e">
        <f>TRIM(CLEAN(MID(A556,K556,L556-K556)))</f>
        <v>#VALUE!</v>
      </c>
      <c r="N556" s="4" t="e">
        <f>FIND("Patent #",A556)+LEN("Patent #")</f>
        <v>#VALUE!</v>
      </c>
      <c r="O556" s="4" t="e">
        <f>FIND("Filing or 371 (c) date",A556)</f>
        <v>#VALUE!</v>
      </c>
      <c r="P556" s="4" t="e">
        <f>MID(A556,N556,O556-N556)</f>
        <v>#VALUE!</v>
      </c>
      <c r="Q556" s="4" t="e">
        <f t="shared" si="123"/>
        <v>#VALUE!</v>
      </c>
      <c r="R556" s="4" t="e">
        <f>CLEAN(SUBSTITUTE(MID(P556,1,FIND("open",P556)-1)," ",""))</f>
        <v>#VALUE!</v>
      </c>
      <c r="S556" s="4" t="e">
        <f>FIND("open_in_new",P556)+LEN("open_in_new")</f>
        <v>#VALUE!</v>
      </c>
      <c r="T556" s="4" t="e">
        <f>FIND("-",P556,S556)</f>
        <v>#VALUE!</v>
      </c>
      <c r="U556" s="4" t="e">
        <f>CLEAN(SUBSTITUTE(MID(P556,S556,T556-S556)," ",""))</f>
        <v>#VALUE!</v>
      </c>
      <c r="V556" s="4" t="e">
        <f>RIGHT(CLEAN(SUBSTITUTE(P556," ","")),10)</f>
        <v>#VALUE!</v>
      </c>
      <c r="W556" s="4" t="e">
        <f>FIND("Status",A556,K556)+LEN("Status")</f>
        <v>#VALUE!</v>
      </c>
      <c r="X556" s="4" t="e">
        <f>FIND("Application Data 
Documents &amp; Transactions",A556)</f>
        <v>#VALUE!</v>
      </c>
      <c r="Y556" s="4" t="e">
        <f>MID(A556,W556,(X556-11)-W556)</f>
        <v>#VALUE!</v>
      </c>
      <c r="Z556" s="4" t="e">
        <f t="shared" si="120"/>
        <v>#VALUE!</v>
      </c>
      <c r="AA556" s="4" t="e">
        <f>FIND("Earliest publication #",A556)+LEN("Earliest publication #
")</f>
        <v>#VALUE!</v>
      </c>
      <c r="AB556" s="4" t="e">
        <f>FIND("Earliest publication date",A556,AA556)</f>
        <v>#VALUE!</v>
      </c>
      <c r="AC556" s="4" t="e">
        <f>CLEAN(TRIM(MID(A556,AA556,AB556-AA556)))</f>
        <v>#VALUE!</v>
      </c>
      <c r="AD556" s="4" t="e">
        <f t="shared" si="121"/>
        <v>#VALUE!</v>
      </c>
      <c r="AE556" s="4" t="e">
        <f>FIND("Earliest publication date",A556,AA556)+LEN("Earliest publication date")</f>
        <v>#VALUE!</v>
      </c>
      <c r="AF556" s="4" t="e">
        <f>FIND("Assignee for publication",A556)</f>
        <v>#VALUE!</v>
      </c>
      <c r="AG556" s="4" t="e">
        <f>CLEAN(SUBSTITUTE(MID(A556,AE556,AF556-AE556)," ",""))</f>
        <v>#VALUE!</v>
      </c>
      <c r="AH556" s="4" t="e">
        <f>FIND("Entity status",A556)+LEN("Entity status")</f>
        <v>#VALUE!</v>
      </c>
      <c r="AI556" s="4" t="e">
        <f>FIND("Earliest publication #",A556,AH556)</f>
        <v>#VALUE!</v>
      </c>
      <c r="AJ556" s="4" t="e">
        <f>CLEAN(TRIM(MID(A556,AH556,AI556-AH556)))</f>
        <v>#VALUE!</v>
      </c>
      <c r="AK556" s="4" t="e">
        <f>FIND("Applicants",A556)+LEN("Applicants")</f>
        <v>#VALUE!</v>
      </c>
      <c r="AL556" s="4" t="e">
        <f>FIND("United States Patent and Trademark Office 
United States Patent and Trademark Office 
 Browse By Topic",A556,AK556)</f>
        <v>#VALUE!</v>
      </c>
      <c r="AM556" s="4" t="e">
        <f>TRIM(CLEAN(MID(A556,AK556,AL556-AK556)))</f>
        <v>#VALUE!</v>
      </c>
      <c r="AN556" s="4" t="e">
        <f>FIND("Assignee for publication",A556)+LEN("Assignee for publication")</f>
        <v>#VALUE!</v>
      </c>
      <c r="AO556" s="4" t="e">
        <f>FIND("Confirmation #",A556,AN556)</f>
        <v>#VALUE!</v>
      </c>
      <c r="AP556" s="4" t="e">
        <f>MID(A556,AN556,AO556-AN556)</f>
        <v>#VALUE!</v>
      </c>
      <c r="AQ556" s="4" t="e">
        <f>FIND("Inventors",A556)+LEN("Inventors")</f>
        <v>#VALUE!</v>
      </c>
      <c r="AR556" s="4" t="e">
        <f>FIND("Applicants",A556,AQ556)</f>
        <v>#VALUE!</v>
      </c>
      <c r="AS556" s="4" t="e">
        <f>FIND("Show all inventors",A556)</f>
        <v>#VALUE!</v>
      </c>
      <c r="AT556" s="4" t="str">
        <f>IFERROR(MID(A556,AS556,24),"")</f>
        <v/>
      </c>
      <c r="AU556" s="7" t="e">
        <f>CLEAN(TRIM(MID(A556,AQ556,AR556-AQ556)))</f>
        <v>#VALUE!</v>
      </c>
      <c r="BJ556" s="4">
        <f t="shared" si="124"/>
        <v>0</v>
      </c>
      <c r="BK556" s="4" t="str">
        <f t="shared" si="125"/>
        <v/>
      </c>
      <c r="BL556" s="4" t="e">
        <f t="shared" si="126"/>
        <v>#VALUE!</v>
      </c>
      <c r="BM556" s="4" t="e">
        <f t="shared" si="127"/>
        <v>#VALUE!</v>
      </c>
      <c r="BN556" s="7" t="e">
        <f t="shared" si="128"/>
        <v>#VALUE!</v>
      </c>
      <c r="BO556" s="4" t="e">
        <f t="shared" si="129"/>
        <v>#VALUE!</v>
      </c>
      <c r="BP556" s="4" t="e">
        <f t="shared" si="130"/>
        <v>#VALUE!</v>
      </c>
      <c r="BQ556" s="7" t="e">
        <f t="shared" si="131"/>
        <v>#VALUE!</v>
      </c>
    </row>
    <row r="557" spans="1:69" ht="15" customHeight="1" x14ac:dyDescent="0.3">
      <c r="A557" s="5"/>
      <c r="B557" s="5"/>
      <c r="C557" s="5"/>
      <c r="D557" s="5"/>
      <c r="F557" s="6" t="s">
        <v>17</v>
      </c>
      <c r="G557" s="4" t="e">
        <f t="shared" si="132"/>
        <v>#VALUE!</v>
      </c>
      <c r="H557" s="4" t="e">
        <f t="shared" si="133"/>
        <v>#VALUE!</v>
      </c>
      <c r="I557" s="4" t="str">
        <f t="shared" si="122"/>
        <v/>
      </c>
      <c r="J557" s="4" t="e">
        <f>CLEAN(SUBSTITUTE(MID(A557,G557,H557-G557)," ",""))</f>
        <v>#VALUE!</v>
      </c>
      <c r="K557" s="4" t="e">
        <f>FIND("Filing or 371 (c) date",A557)+LEN("Filing or 371 (c) date")</f>
        <v>#VALUE!</v>
      </c>
      <c r="L557" s="4" t="e">
        <f>FIND("Status",A557,K557)</f>
        <v>#VALUE!</v>
      </c>
      <c r="M557" s="4" t="e">
        <f>TRIM(CLEAN(MID(A557,K557,L557-K557)))</f>
        <v>#VALUE!</v>
      </c>
      <c r="N557" s="4" t="e">
        <f>FIND("Patent #",A557)+LEN("Patent #")</f>
        <v>#VALUE!</v>
      </c>
      <c r="O557" s="4" t="e">
        <f>FIND("Filing or 371 (c) date",A557)</f>
        <v>#VALUE!</v>
      </c>
      <c r="P557" s="4" t="e">
        <f>MID(A557,N557,O557-N557)</f>
        <v>#VALUE!</v>
      </c>
      <c r="Q557" s="4" t="e">
        <f t="shared" si="123"/>
        <v>#VALUE!</v>
      </c>
      <c r="R557" s="4" t="e">
        <f>CLEAN(SUBSTITUTE(MID(P557,1,FIND("open",P557)-1)," ",""))</f>
        <v>#VALUE!</v>
      </c>
      <c r="S557" s="4" t="e">
        <f>FIND("open_in_new",P557)+LEN("open_in_new")</f>
        <v>#VALUE!</v>
      </c>
      <c r="T557" s="4" t="e">
        <f>FIND("-",P557,S557)</f>
        <v>#VALUE!</v>
      </c>
      <c r="U557" s="4" t="e">
        <f>CLEAN(SUBSTITUTE(MID(P557,S557,T557-S557)," ",""))</f>
        <v>#VALUE!</v>
      </c>
      <c r="V557" s="4" t="e">
        <f>RIGHT(CLEAN(SUBSTITUTE(P557," ","")),10)</f>
        <v>#VALUE!</v>
      </c>
      <c r="W557" s="4" t="e">
        <f>FIND("Status",A557,K557)+LEN("Status")</f>
        <v>#VALUE!</v>
      </c>
      <c r="X557" s="4" t="e">
        <f>FIND("Application Data 
Documents &amp; Transactions",A557)</f>
        <v>#VALUE!</v>
      </c>
      <c r="Y557" s="4" t="e">
        <f>MID(A557,W557,(X557-11)-W557)</f>
        <v>#VALUE!</v>
      </c>
      <c r="Z557" s="4" t="e">
        <f t="shared" si="120"/>
        <v>#VALUE!</v>
      </c>
      <c r="AA557" s="4" t="e">
        <f>FIND("Earliest publication #",A557)+LEN("Earliest publication #
")</f>
        <v>#VALUE!</v>
      </c>
      <c r="AB557" s="4" t="e">
        <f>FIND("Earliest publication date",A557,AA557)</f>
        <v>#VALUE!</v>
      </c>
      <c r="AC557" s="4" t="e">
        <f>CLEAN(TRIM(MID(A557,AA557,AB557-AA557)))</f>
        <v>#VALUE!</v>
      </c>
      <c r="AD557" s="4" t="e">
        <f t="shared" si="121"/>
        <v>#VALUE!</v>
      </c>
      <c r="AE557" s="4" t="e">
        <f>FIND("Earliest publication date",A557,AA557)+LEN("Earliest publication date")</f>
        <v>#VALUE!</v>
      </c>
      <c r="AF557" s="4" t="e">
        <f>FIND("Assignee for publication",A557)</f>
        <v>#VALUE!</v>
      </c>
      <c r="AG557" s="4" t="e">
        <f>CLEAN(SUBSTITUTE(MID(A557,AE557,AF557-AE557)," ",""))</f>
        <v>#VALUE!</v>
      </c>
      <c r="AH557" s="4" t="e">
        <f>FIND("Entity status",A557)+LEN("Entity status")</f>
        <v>#VALUE!</v>
      </c>
      <c r="AI557" s="4" t="e">
        <f>FIND("Earliest publication #",A557,AH557)</f>
        <v>#VALUE!</v>
      </c>
      <c r="AJ557" s="4" t="e">
        <f>CLEAN(TRIM(MID(A557,AH557,AI557-AH557)))</f>
        <v>#VALUE!</v>
      </c>
      <c r="AK557" s="4" t="e">
        <f>FIND("Applicants",A557)+LEN("Applicants")</f>
        <v>#VALUE!</v>
      </c>
      <c r="AL557" s="4" t="e">
        <f>FIND("United States Patent and Trademark Office 
United States Patent and Trademark Office 
 Browse By Topic",A557,AK557)</f>
        <v>#VALUE!</v>
      </c>
      <c r="AM557" s="4" t="e">
        <f>TRIM(CLEAN(MID(A557,AK557,AL557-AK557)))</f>
        <v>#VALUE!</v>
      </c>
      <c r="AN557" s="4" t="e">
        <f>FIND("Assignee for publication",A557)+LEN("Assignee for publication")</f>
        <v>#VALUE!</v>
      </c>
      <c r="AO557" s="4" t="e">
        <f>FIND("Confirmation #",A557,AN557)</f>
        <v>#VALUE!</v>
      </c>
      <c r="AP557" s="4" t="e">
        <f>MID(A557,AN557,AO557-AN557)</f>
        <v>#VALUE!</v>
      </c>
      <c r="AQ557" s="4" t="e">
        <f>FIND("Inventors",A557)+LEN("Inventors")</f>
        <v>#VALUE!</v>
      </c>
      <c r="AR557" s="4" t="e">
        <f>FIND("Applicants",A557,AQ557)</f>
        <v>#VALUE!</v>
      </c>
      <c r="AS557" s="4" t="e">
        <f>FIND("Show all inventors",A557)</f>
        <v>#VALUE!</v>
      </c>
      <c r="AT557" s="4" t="str">
        <f>IFERROR(MID(A557,AS557,24),"")</f>
        <v/>
      </c>
      <c r="AU557" s="7" t="e">
        <f>CLEAN(TRIM(MID(A557,AQ557,AR557-AQ557)))</f>
        <v>#VALUE!</v>
      </c>
      <c r="BJ557" s="4">
        <f t="shared" si="124"/>
        <v>0</v>
      </c>
      <c r="BK557" s="4" t="str">
        <f t="shared" si="125"/>
        <v/>
      </c>
      <c r="BL557" s="4" t="e">
        <f t="shared" si="126"/>
        <v>#VALUE!</v>
      </c>
      <c r="BM557" s="4" t="e">
        <f t="shared" si="127"/>
        <v>#VALUE!</v>
      </c>
      <c r="BN557" s="7" t="e">
        <f t="shared" si="128"/>
        <v>#VALUE!</v>
      </c>
      <c r="BO557" s="4" t="e">
        <f t="shared" si="129"/>
        <v>#VALUE!</v>
      </c>
      <c r="BP557" s="4" t="e">
        <f t="shared" si="130"/>
        <v>#VALUE!</v>
      </c>
      <c r="BQ557" s="7" t="e">
        <f t="shared" si="131"/>
        <v>#VALUE!</v>
      </c>
    </row>
    <row r="558" spans="1:69" ht="15" customHeight="1" x14ac:dyDescent="0.3">
      <c r="A558" s="5"/>
      <c r="B558" s="5"/>
      <c r="C558" s="5"/>
      <c r="D558" s="5"/>
      <c r="F558" s="6" t="s">
        <v>17</v>
      </c>
      <c r="G558" s="4" t="e">
        <f t="shared" si="132"/>
        <v>#VALUE!</v>
      </c>
      <c r="H558" s="4" t="e">
        <f t="shared" si="133"/>
        <v>#VALUE!</v>
      </c>
      <c r="I558" s="4" t="str">
        <f t="shared" si="122"/>
        <v/>
      </c>
      <c r="J558" s="4" t="e">
        <f>CLEAN(SUBSTITUTE(MID(A558,G558,H558-G558)," ",""))</f>
        <v>#VALUE!</v>
      </c>
      <c r="K558" s="4" t="e">
        <f>FIND("Filing or 371 (c) date",A558)+LEN("Filing or 371 (c) date")</f>
        <v>#VALUE!</v>
      </c>
      <c r="L558" s="4" t="e">
        <f>FIND("Status",A558,K558)</f>
        <v>#VALUE!</v>
      </c>
      <c r="M558" s="4" t="e">
        <f>TRIM(CLEAN(MID(A558,K558,L558-K558)))</f>
        <v>#VALUE!</v>
      </c>
      <c r="N558" s="4" t="e">
        <f>FIND("Patent #",A558)+LEN("Patent #")</f>
        <v>#VALUE!</v>
      </c>
      <c r="O558" s="4" t="e">
        <f>FIND("Filing or 371 (c) date",A558)</f>
        <v>#VALUE!</v>
      </c>
      <c r="P558" s="4" t="e">
        <f>MID(A558,N558,O558-N558)</f>
        <v>#VALUE!</v>
      </c>
      <c r="Q558" s="4" t="e">
        <f t="shared" si="123"/>
        <v>#VALUE!</v>
      </c>
      <c r="R558" s="4" t="e">
        <f>CLEAN(SUBSTITUTE(MID(P558,1,FIND("open",P558)-1)," ",""))</f>
        <v>#VALUE!</v>
      </c>
      <c r="S558" s="4" t="e">
        <f>FIND("open_in_new",P558)+LEN("open_in_new")</f>
        <v>#VALUE!</v>
      </c>
      <c r="T558" s="4" t="e">
        <f>FIND("-",P558,S558)</f>
        <v>#VALUE!</v>
      </c>
      <c r="U558" s="4" t="e">
        <f>CLEAN(SUBSTITUTE(MID(P558,S558,T558-S558)," ",""))</f>
        <v>#VALUE!</v>
      </c>
      <c r="V558" s="4" t="e">
        <f>RIGHT(CLEAN(SUBSTITUTE(P558," ","")),10)</f>
        <v>#VALUE!</v>
      </c>
      <c r="W558" s="4" t="e">
        <f>FIND("Status",A558,K558)+LEN("Status")</f>
        <v>#VALUE!</v>
      </c>
      <c r="X558" s="4" t="e">
        <f>FIND("Application Data 
Documents &amp; Transactions",A558)</f>
        <v>#VALUE!</v>
      </c>
      <c r="Y558" s="4" t="e">
        <f>MID(A558,W558,(X558-11)-W558)</f>
        <v>#VALUE!</v>
      </c>
      <c r="Z558" s="4" t="e">
        <f t="shared" si="120"/>
        <v>#VALUE!</v>
      </c>
      <c r="AA558" s="4" t="e">
        <f>FIND("Earliest publication #",A558)+LEN("Earliest publication #
")</f>
        <v>#VALUE!</v>
      </c>
      <c r="AB558" s="4" t="e">
        <f>FIND("Earliest publication date",A558,AA558)</f>
        <v>#VALUE!</v>
      </c>
      <c r="AC558" s="4" t="e">
        <f>CLEAN(TRIM(MID(A558,AA558,AB558-AA558)))</f>
        <v>#VALUE!</v>
      </c>
      <c r="AD558" s="4" t="e">
        <f t="shared" si="121"/>
        <v>#VALUE!</v>
      </c>
      <c r="AE558" s="4" t="e">
        <f>FIND("Earliest publication date",A558,AA558)+LEN("Earliest publication date")</f>
        <v>#VALUE!</v>
      </c>
      <c r="AF558" s="4" t="e">
        <f>FIND("Assignee for publication",A558)</f>
        <v>#VALUE!</v>
      </c>
      <c r="AG558" s="4" t="e">
        <f>CLEAN(SUBSTITUTE(MID(A558,AE558,AF558-AE558)," ",""))</f>
        <v>#VALUE!</v>
      </c>
      <c r="AH558" s="4" t="e">
        <f>FIND("Entity status",A558)+LEN("Entity status")</f>
        <v>#VALUE!</v>
      </c>
      <c r="AI558" s="4" t="e">
        <f>FIND("Earliest publication #",A558,AH558)</f>
        <v>#VALUE!</v>
      </c>
      <c r="AJ558" s="4" t="e">
        <f>CLEAN(TRIM(MID(A558,AH558,AI558-AH558)))</f>
        <v>#VALUE!</v>
      </c>
      <c r="AK558" s="4" t="e">
        <f>FIND("Applicants",A558)+LEN("Applicants")</f>
        <v>#VALUE!</v>
      </c>
      <c r="AL558" s="4" t="e">
        <f>FIND("United States Patent and Trademark Office 
United States Patent and Trademark Office 
 Browse By Topic",A558,AK558)</f>
        <v>#VALUE!</v>
      </c>
      <c r="AM558" s="4" t="e">
        <f>TRIM(CLEAN(MID(A558,AK558,AL558-AK558)))</f>
        <v>#VALUE!</v>
      </c>
      <c r="AN558" s="4" t="e">
        <f>FIND("Assignee for publication",A558)+LEN("Assignee for publication")</f>
        <v>#VALUE!</v>
      </c>
      <c r="AO558" s="4" t="e">
        <f>FIND("Confirmation #",A558,AN558)</f>
        <v>#VALUE!</v>
      </c>
      <c r="AP558" s="4" t="e">
        <f>MID(A558,AN558,AO558-AN558)</f>
        <v>#VALUE!</v>
      </c>
      <c r="AQ558" s="4" t="e">
        <f>FIND("Inventors",A558)+LEN("Inventors")</f>
        <v>#VALUE!</v>
      </c>
      <c r="AR558" s="4" t="e">
        <f>FIND("Applicants",A558,AQ558)</f>
        <v>#VALUE!</v>
      </c>
      <c r="AS558" s="4" t="e">
        <f>FIND("Show all inventors",A558)</f>
        <v>#VALUE!</v>
      </c>
      <c r="AT558" s="4" t="str">
        <f>IFERROR(MID(A558,AS558,24),"")</f>
        <v/>
      </c>
      <c r="AU558" s="7" t="e">
        <f>CLEAN(TRIM(MID(A558,AQ558,AR558-AQ558)))</f>
        <v>#VALUE!</v>
      </c>
      <c r="BJ558" s="4">
        <f t="shared" si="124"/>
        <v>0</v>
      </c>
      <c r="BK558" s="4" t="str">
        <f t="shared" si="125"/>
        <v/>
      </c>
      <c r="BL558" s="4" t="e">
        <f t="shared" si="126"/>
        <v>#VALUE!</v>
      </c>
      <c r="BM558" s="4" t="e">
        <f t="shared" si="127"/>
        <v>#VALUE!</v>
      </c>
      <c r="BN558" s="7" t="e">
        <f t="shared" si="128"/>
        <v>#VALUE!</v>
      </c>
      <c r="BO558" s="4" t="e">
        <f t="shared" si="129"/>
        <v>#VALUE!</v>
      </c>
      <c r="BP558" s="4" t="e">
        <f t="shared" si="130"/>
        <v>#VALUE!</v>
      </c>
      <c r="BQ558" s="7" t="e">
        <f t="shared" si="131"/>
        <v>#VALUE!</v>
      </c>
    </row>
    <row r="559" spans="1:69" ht="15" customHeight="1" x14ac:dyDescent="0.3">
      <c r="A559" s="5"/>
      <c r="B559" s="5"/>
      <c r="C559" s="5"/>
      <c r="D559" s="5"/>
      <c r="F559" s="6" t="s">
        <v>17</v>
      </c>
      <c r="G559" s="4" t="e">
        <f t="shared" si="132"/>
        <v>#VALUE!</v>
      </c>
      <c r="H559" s="4" t="e">
        <f t="shared" si="133"/>
        <v>#VALUE!</v>
      </c>
      <c r="I559" s="4" t="str">
        <f t="shared" si="122"/>
        <v/>
      </c>
      <c r="J559" s="4" t="e">
        <f>CLEAN(SUBSTITUTE(MID(A559,G559,H559-G559)," ",""))</f>
        <v>#VALUE!</v>
      </c>
      <c r="K559" s="4" t="e">
        <f>FIND("Filing or 371 (c) date",A559)+LEN("Filing or 371 (c) date")</f>
        <v>#VALUE!</v>
      </c>
      <c r="L559" s="4" t="e">
        <f>FIND("Status",A559,K559)</f>
        <v>#VALUE!</v>
      </c>
      <c r="M559" s="4" t="e">
        <f>TRIM(CLEAN(MID(A559,K559,L559-K559)))</f>
        <v>#VALUE!</v>
      </c>
      <c r="N559" s="4" t="e">
        <f>FIND("Patent #",A559)+LEN("Patent #")</f>
        <v>#VALUE!</v>
      </c>
      <c r="O559" s="4" t="e">
        <f>FIND("Filing or 371 (c) date",A559)</f>
        <v>#VALUE!</v>
      </c>
      <c r="P559" s="4" t="e">
        <f>MID(A559,N559,O559-N559)</f>
        <v>#VALUE!</v>
      </c>
      <c r="Q559" s="4" t="e">
        <f t="shared" si="123"/>
        <v>#VALUE!</v>
      </c>
      <c r="R559" s="4" t="e">
        <f>CLEAN(SUBSTITUTE(MID(P559,1,FIND("open",P559)-1)," ",""))</f>
        <v>#VALUE!</v>
      </c>
      <c r="S559" s="4" t="e">
        <f>FIND("open_in_new",P559)+LEN("open_in_new")</f>
        <v>#VALUE!</v>
      </c>
      <c r="T559" s="4" t="e">
        <f>FIND("-",P559,S559)</f>
        <v>#VALUE!</v>
      </c>
      <c r="U559" s="4" t="e">
        <f>CLEAN(SUBSTITUTE(MID(P559,S559,T559-S559)," ",""))</f>
        <v>#VALUE!</v>
      </c>
      <c r="V559" s="4" t="e">
        <f>RIGHT(CLEAN(SUBSTITUTE(P559," ","")),10)</f>
        <v>#VALUE!</v>
      </c>
      <c r="W559" s="4" t="e">
        <f>FIND("Status",A559,K559)+LEN("Status")</f>
        <v>#VALUE!</v>
      </c>
      <c r="X559" s="4" t="e">
        <f>FIND("Application Data 
Documents &amp; Transactions",A559)</f>
        <v>#VALUE!</v>
      </c>
      <c r="Y559" s="4" t="e">
        <f>MID(A559,W559,(X559-11)-W559)</f>
        <v>#VALUE!</v>
      </c>
      <c r="Z559" s="4" t="e">
        <f t="shared" si="120"/>
        <v>#VALUE!</v>
      </c>
      <c r="AA559" s="4" t="e">
        <f>FIND("Earliest publication #",A559)+LEN("Earliest publication #
")</f>
        <v>#VALUE!</v>
      </c>
      <c r="AB559" s="4" t="e">
        <f>FIND("Earliest publication date",A559,AA559)</f>
        <v>#VALUE!</v>
      </c>
      <c r="AC559" s="4" t="e">
        <f>CLEAN(TRIM(MID(A559,AA559,AB559-AA559)))</f>
        <v>#VALUE!</v>
      </c>
      <c r="AD559" s="4" t="e">
        <f t="shared" si="121"/>
        <v>#VALUE!</v>
      </c>
      <c r="AE559" s="4" t="e">
        <f>FIND("Earliest publication date",A559,AA559)+LEN("Earliest publication date")</f>
        <v>#VALUE!</v>
      </c>
      <c r="AF559" s="4" t="e">
        <f>FIND("Assignee for publication",A559)</f>
        <v>#VALUE!</v>
      </c>
      <c r="AG559" s="4" t="e">
        <f>CLEAN(SUBSTITUTE(MID(A559,AE559,AF559-AE559)," ",""))</f>
        <v>#VALUE!</v>
      </c>
      <c r="AH559" s="4" t="e">
        <f>FIND("Entity status",A559)+LEN("Entity status")</f>
        <v>#VALUE!</v>
      </c>
      <c r="AI559" s="4" t="e">
        <f>FIND("Earliest publication #",A559,AH559)</f>
        <v>#VALUE!</v>
      </c>
      <c r="AJ559" s="4" t="e">
        <f>CLEAN(TRIM(MID(A559,AH559,AI559-AH559)))</f>
        <v>#VALUE!</v>
      </c>
      <c r="AK559" s="4" t="e">
        <f>FIND("Applicants",A559)+LEN("Applicants")</f>
        <v>#VALUE!</v>
      </c>
      <c r="AL559" s="4" t="e">
        <f>FIND("United States Patent and Trademark Office 
United States Patent and Trademark Office 
 Browse By Topic",A559,AK559)</f>
        <v>#VALUE!</v>
      </c>
      <c r="AM559" s="4" t="e">
        <f>TRIM(CLEAN(MID(A559,AK559,AL559-AK559)))</f>
        <v>#VALUE!</v>
      </c>
      <c r="AN559" s="4" t="e">
        <f>FIND("Assignee for publication",A559)+LEN("Assignee for publication")</f>
        <v>#VALUE!</v>
      </c>
      <c r="AO559" s="4" t="e">
        <f>FIND("Confirmation #",A559,AN559)</f>
        <v>#VALUE!</v>
      </c>
      <c r="AP559" s="4" t="e">
        <f>MID(A559,AN559,AO559-AN559)</f>
        <v>#VALUE!</v>
      </c>
      <c r="AQ559" s="4" t="e">
        <f>FIND("Inventors",A559)+LEN("Inventors")</f>
        <v>#VALUE!</v>
      </c>
      <c r="AR559" s="4" t="e">
        <f>FIND("Applicants",A559,AQ559)</f>
        <v>#VALUE!</v>
      </c>
      <c r="AS559" s="4" t="e">
        <f>FIND("Show all inventors",A559)</f>
        <v>#VALUE!</v>
      </c>
      <c r="AT559" s="4" t="str">
        <f>IFERROR(MID(A559,AS559,24),"")</f>
        <v/>
      </c>
      <c r="AU559" s="7" t="e">
        <f>CLEAN(TRIM(MID(A559,AQ559,AR559-AQ559)))</f>
        <v>#VALUE!</v>
      </c>
      <c r="BJ559" s="4">
        <f t="shared" si="124"/>
        <v>0</v>
      </c>
      <c r="BK559" s="4" t="str">
        <f t="shared" si="125"/>
        <v/>
      </c>
      <c r="BL559" s="4" t="e">
        <f t="shared" si="126"/>
        <v>#VALUE!</v>
      </c>
      <c r="BM559" s="4" t="e">
        <f t="shared" si="127"/>
        <v>#VALUE!</v>
      </c>
      <c r="BN559" s="7" t="e">
        <f t="shared" si="128"/>
        <v>#VALUE!</v>
      </c>
      <c r="BO559" s="4" t="e">
        <f t="shared" si="129"/>
        <v>#VALUE!</v>
      </c>
      <c r="BP559" s="4" t="e">
        <f t="shared" si="130"/>
        <v>#VALUE!</v>
      </c>
      <c r="BQ559" s="7" t="e">
        <f t="shared" si="131"/>
        <v>#VALUE!</v>
      </c>
    </row>
    <row r="560" spans="1:69" ht="15" customHeight="1" x14ac:dyDescent="0.3">
      <c r="A560" s="5"/>
      <c r="B560" s="5"/>
      <c r="C560" s="5"/>
      <c r="D560" s="5"/>
      <c r="F560" s="6" t="s">
        <v>17</v>
      </c>
      <c r="G560" s="4" t="e">
        <f t="shared" si="132"/>
        <v>#VALUE!</v>
      </c>
      <c r="H560" s="4" t="e">
        <f t="shared" si="133"/>
        <v>#VALUE!</v>
      </c>
      <c r="I560" s="4" t="str">
        <f t="shared" si="122"/>
        <v/>
      </c>
      <c r="J560" s="4" t="e">
        <f>CLEAN(SUBSTITUTE(MID(A560,G560,H560-G560)," ",""))</f>
        <v>#VALUE!</v>
      </c>
      <c r="K560" s="4" t="e">
        <f>FIND("Filing or 371 (c) date",A560)+LEN("Filing or 371 (c) date")</f>
        <v>#VALUE!</v>
      </c>
      <c r="L560" s="4" t="e">
        <f>FIND("Status",A560,K560)</f>
        <v>#VALUE!</v>
      </c>
      <c r="M560" s="4" t="e">
        <f>TRIM(CLEAN(MID(A560,K560,L560-K560)))</f>
        <v>#VALUE!</v>
      </c>
      <c r="N560" s="4" t="e">
        <f>FIND("Patent #",A560)+LEN("Patent #")</f>
        <v>#VALUE!</v>
      </c>
      <c r="O560" s="4" t="e">
        <f>FIND("Filing or 371 (c) date",A560)</f>
        <v>#VALUE!</v>
      </c>
      <c r="P560" s="4" t="e">
        <f>MID(A560,N560,O560-N560)</f>
        <v>#VALUE!</v>
      </c>
      <c r="Q560" s="4" t="e">
        <f t="shared" si="123"/>
        <v>#VALUE!</v>
      </c>
      <c r="R560" s="4" t="e">
        <f>CLEAN(SUBSTITUTE(MID(P560,1,FIND("open",P560)-1)," ",""))</f>
        <v>#VALUE!</v>
      </c>
      <c r="S560" s="4" t="e">
        <f>FIND("open_in_new",P560)+LEN("open_in_new")</f>
        <v>#VALUE!</v>
      </c>
      <c r="T560" s="4" t="e">
        <f>FIND("-",P560,S560)</f>
        <v>#VALUE!</v>
      </c>
      <c r="U560" s="4" t="e">
        <f>CLEAN(SUBSTITUTE(MID(P560,S560,T560-S560)," ",""))</f>
        <v>#VALUE!</v>
      </c>
      <c r="V560" s="4" t="e">
        <f>RIGHT(CLEAN(SUBSTITUTE(P560," ","")),10)</f>
        <v>#VALUE!</v>
      </c>
      <c r="W560" s="4" t="e">
        <f>FIND("Status",A560,K560)+LEN("Status")</f>
        <v>#VALUE!</v>
      </c>
      <c r="X560" s="4" t="e">
        <f>FIND("Application Data 
Documents &amp; Transactions",A560)</f>
        <v>#VALUE!</v>
      </c>
      <c r="Y560" s="4" t="e">
        <f>MID(A560,W560,(X560-11)-W560)</f>
        <v>#VALUE!</v>
      </c>
      <c r="Z560" s="4" t="e">
        <f t="shared" si="120"/>
        <v>#VALUE!</v>
      </c>
      <c r="AA560" s="4" t="e">
        <f>FIND("Earliest publication #",A560)+LEN("Earliest publication #
")</f>
        <v>#VALUE!</v>
      </c>
      <c r="AB560" s="4" t="e">
        <f>FIND("Earliest publication date",A560,AA560)</f>
        <v>#VALUE!</v>
      </c>
      <c r="AC560" s="4" t="e">
        <f>CLEAN(TRIM(MID(A560,AA560,AB560-AA560)))</f>
        <v>#VALUE!</v>
      </c>
      <c r="AD560" s="4" t="e">
        <f t="shared" si="121"/>
        <v>#VALUE!</v>
      </c>
      <c r="AE560" s="4" t="e">
        <f>FIND("Earliest publication date",A560,AA560)+LEN("Earliest publication date")</f>
        <v>#VALUE!</v>
      </c>
      <c r="AF560" s="4" t="e">
        <f>FIND("Assignee for publication",A560)</f>
        <v>#VALUE!</v>
      </c>
      <c r="AG560" s="4" t="e">
        <f>CLEAN(SUBSTITUTE(MID(A560,AE560,AF560-AE560)," ",""))</f>
        <v>#VALUE!</v>
      </c>
      <c r="AH560" s="4" t="e">
        <f>FIND("Entity status",A560)+LEN("Entity status")</f>
        <v>#VALUE!</v>
      </c>
      <c r="AI560" s="4" t="e">
        <f>FIND("Earliest publication #",A560,AH560)</f>
        <v>#VALUE!</v>
      </c>
      <c r="AJ560" s="4" t="e">
        <f>CLEAN(TRIM(MID(A560,AH560,AI560-AH560)))</f>
        <v>#VALUE!</v>
      </c>
      <c r="AK560" s="4" t="e">
        <f>FIND("Applicants",A560)+LEN("Applicants")</f>
        <v>#VALUE!</v>
      </c>
      <c r="AL560" s="4" t="e">
        <f>FIND("United States Patent and Trademark Office 
United States Patent and Trademark Office 
 Browse By Topic",A560,AK560)</f>
        <v>#VALUE!</v>
      </c>
      <c r="AM560" s="4" t="e">
        <f>TRIM(CLEAN(MID(A560,AK560,AL560-AK560)))</f>
        <v>#VALUE!</v>
      </c>
      <c r="AN560" s="4" t="e">
        <f>FIND("Assignee for publication",A560)+LEN("Assignee for publication")</f>
        <v>#VALUE!</v>
      </c>
      <c r="AO560" s="4" t="e">
        <f>FIND("Confirmation #",A560,AN560)</f>
        <v>#VALUE!</v>
      </c>
      <c r="AP560" s="4" t="e">
        <f>MID(A560,AN560,AO560-AN560)</f>
        <v>#VALUE!</v>
      </c>
      <c r="AQ560" s="4" t="e">
        <f>FIND("Inventors",A560)+LEN("Inventors")</f>
        <v>#VALUE!</v>
      </c>
      <c r="AR560" s="4" t="e">
        <f>FIND("Applicants",A560,AQ560)</f>
        <v>#VALUE!</v>
      </c>
      <c r="AS560" s="4" t="e">
        <f>FIND("Show all inventors",A560)</f>
        <v>#VALUE!</v>
      </c>
      <c r="AT560" s="4" t="str">
        <f>IFERROR(MID(A560,AS560,24),"")</f>
        <v/>
      </c>
      <c r="AU560" s="7" t="e">
        <f>CLEAN(TRIM(MID(A560,AQ560,AR560-AQ560)))</f>
        <v>#VALUE!</v>
      </c>
      <c r="BJ560" s="4">
        <f t="shared" si="124"/>
        <v>0</v>
      </c>
      <c r="BK560" s="4" t="str">
        <f t="shared" si="125"/>
        <v/>
      </c>
      <c r="BL560" s="4" t="e">
        <f t="shared" si="126"/>
        <v>#VALUE!</v>
      </c>
      <c r="BM560" s="4" t="e">
        <f t="shared" si="127"/>
        <v>#VALUE!</v>
      </c>
      <c r="BN560" s="7" t="e">
        <f t="shared" si="128"/>
        <v>#VALUE!</v>
      </c>
      <c r="BO560" s="4" t="e">
        <f t="shared" si="129"/>
        <v>#VALUE!</v>
      </c>
      <c r="BP560" s="4" t="e">
        <f t="shared" si="130"/>
        <v>#VALUE!</v>
      </c>
      <c r="BQ560" s="7" t="e">
        <f t="shared" si="131"/>
        <v>#VALUE!</v>
      </c>
    </row>
    <row r="561" spans="1:69" ht="15" customHeight="1" x14ac:dyDescent="0.3">
      <c r="A561" s="5"/>
      <c r="B561" s="5"/>
      <c r="C561" s="5"/>
      <c r="D561" s="5"/>
      <c r="F561" s="6" t="s">
        <v>17</v>
      </c>
      <c r="G561" s="4" t="e">
        <f t="shared" si="132"/>
        <v>#VALUE!</v>
      </c>
      <c r="H561" s="4" t="e">
        <f t="shared" si="133"/>
        <v>#VALUE!</v>
      </c>
      <c r="I561" s="4" t="str">
        <f t="shared" si="122"/>
        <v/>
      </c>
      <c r="J561" s="4" t="e">
        <f>CLEAN(SUBSTITUTE(MID(A561,G561,H561-G561)," ",""))</f>
        <v>#VALUE!</v>
      </c>
      <c r="K561" s="4" t="e">
        <f>FIND("Filing or 371 (c) date",A561)+LEN("Filing or 371 (c) date")</f>
        <v>#VALUE!</v>
      </c>
      <c r="L561" s="4" t="e">
        <f>FIND("Status",A561,K561)</f>
        <v>#VALUE!</v>
      </c>
      <c r="M561" s="4" t="e">
        <f>TRIM(CLEAN(MID(A561,K561,L561-K561)))</f>
        <v>#VALUE!</v>
      </c>
      <c r="N561" s="4" t="e">
        <f>FIND("Patent #",A561)+LEN("Patent #")</f>
        <v>#VALUE!</v>
      </c>
      <c r="O561" s="4" t="e">
        <f>FIND("Filing or 371 (c) date",A561)</f>
        <v>#VALUE!</v>
      </c>
      <c r="P561" s="4" t="e">
        <f>MID(A561,N561,O561-N561)</f>
        <v>#VALUE!</v>
      </c>
      <c r="Q561" s="4" t="e">
        <f t="shared" si="123"/>
        <v>#VALUE!</v>
      </c>
      <c r="R561" s="4" t="e">
        <f>CLEAN(SUBSTITUTE(MID(P561,1,FIND("open",P561)-1)," ",""))</f>
        <v>#VALUE!</v>
      </c>
      <c r="S561" s="4" t="e">
        <f>FIND("open_in_new",P561)+LEN("open_in_new")</f>
        <v>#VALUE!</v>
      </c>
      <c r="T561" s="4" t="e">
        <f>FIND("-",P561,S561)</f>
        <v>#VALUE!</v>
      </c>
      <c r="U561" s="4" t="e">
        <f>CLEAN(SUBSTITUTE(MID(P561,S561,T561-S561)," ",""))</f>
        <v>#VALUE!</v>
      </c>
      <c r="V561" s="4" t="e">
        <f>RIGHT(CLEAN(SUBSTITUTE(P561," ","")),10)</f>
        <v>#VALUE!</v>
      </c>
      <c r="W561" s="4" t="e">
        <f>FIND("Status",A561,K561)+LEN("Status")</f>
        <v>#VALUE!</v>
      </c>
      <c r="X561" s="4" t="e">
        <f>FIND("Application Data 
Documents &amp; Transactions",A561)</f>
        <v>#VALUE!</v>
      </c>
      <c r="Y561" s="4" t="e">
        <f>MID(A561,W561,(X561-11)-W561)</f>
        <v>#VALUE!</v>
      </c>
      <c r="Z561" s="4" t="e">
        <f t="shared" si="120"/>
        <v>#VALUE!</v>
      </c>
      <c r="AA561" s="4" t="e">
        <f>FIND("Earliest publication #",A561)+LEN("Earliest publication #
")</f>
        <v>#VALUE!</v>
      </c>
      <c r="AB561" s="4" t="e">
        <f>FIND("Earliest publication date",A561,AA561)</f>
        <v>#VALUE!</v>
      </c>
      <c r="AC561" s="4" t="e">
        <f>CLEAN(TRIM(MID(A561,AA561,AB561-AA561)))</f>
        <v>#VALUE!</v>
      </c>
      <c r="AD561" s="4" t="e">
        <f t="shared" si="121"/>
        <v>#VALUE!</v>
      </c>
      <c r="AE561" s="4" t="e">
        <f>FIND("Earliest publication date",A561,AA561)+LEN("Earliest publication date")</f>
        <v>#VALUE!</v>
      </c>
      <c r="AF561" s="4" t="e">
        <f>FIND("Assignee for publication",A561)</f>
        <v>#VALUE!</v>
      </c>
      <c r="AG561" s="4" t="e">
        <f>CLEAN(SUBSTITUTE(MID(A561,AE561,AF561-AE561)," ",""))</f>
        <v>#VALUE!</v>
      </c>
      <c r="AH561" s="4" t="e">
        <f>FIND("Entity status",A561)+LEN("Entity status")</f>
        <v>#VALUE!</v>
      </c>
      <c r="AI561" s="4" t="e">
        <f>FIND("Earliest publication #",A561,AH561)</f>
        <v>#VALUE!</v>
      </c>
      <c r="AJ561" s="4" t="e">
        <f>CLEAN(TRIM(MID(A561,AH561,AI561-AH561)))</f>
        <v>#VALUE!</v>
      </c>
      <c r="AK561" s="4" t="e">
        <f>FIND("Applicants",A561)+LEN("Applicants")</f>
        <v>#VALUE!</v>
      </c>
      <c r="AL561" s="4" t="e">
        <f>FIND("United States Patent and Trademark Office 
United States Patent and Trademark Office 
 Browse By Topic",A561,AK561)</f>
        <v>#VALUE!</v>
      </c>
      <c r="AM561" s="4" t="e">
        <f>TRIM(CLEAN(MID(A561,AK561,AL561-AK561)))</f>
        <v>#VALUE!</v>
      </c>
      <c r="AN561" s="4" t="e">
        <f>FIND("Assignee for publication",A561)+LEN("Assignee for publication")</f>
        <v>#VALUE!</v>
      </c>
      <c r="AO561" s="4" t="e">
        <f>FIND("Confirmation #",A561,AN561)</f>
        <v>#VALUE!</v>
      </c>
      <c r="AP561" s="4" t="e">
        <f>MID(A561,AN561,AO561-AN561)</f>
        <v>#VALUE!</v>
      </c>
      <c r="AQ561" s="4" t="e">
        <f>FIND("Inventors",A561)+LEN("Inventors")</f>
        <v>#VALUE!</v>
      </c>
      <c r="AR561" s="4" t="e">
        <f>FIND("Applicants",A561,AQ561)</f>
        <v>#VALUE!</v>
      </c>
      <c r="AS561" s="4" t="e">
        <f>FIND("Show all inventors",A561)</f>
        <v>#VALUE!</v>
      </c>
      <c r="AT561" s="4" t="str">
        <f>IFERROR(MID(A561,AS561,24),"")</f>
        <v/>
      </c>
      <c r="AU561" s="7" t="e">
        <f>CLEAN(TRIM(MID(A561,AQ561,AR561-AQ561)))</f>
        <v>#VALUE!</v>
      </c>
      <c r="BJ561" s="4">
        <f t="shared" si="124"/>
        <v>0</v>
      </c>
      <c r="BK561" s="4" t="str">
        <f t="shared" si="125"/>
        <v/>
      </c>
      <c r="BL561" s="4" t="e">
        <f t="shared" si="126"/>
        <v>#VALUE!</v>
      </c>
      <c r="BM561" s="4" t="e">
        <f t="shared" si="127"/>
        <v>#VALUE!</v>
      </c>
      <c r="BN561" s="7" t="e">
        <f t="shared" si="128"/>
        <v>#VALUE!</v>
      </c>
      <c r="BO561" s="4" t="e">
        <f t="shared" si="129"/>
        <v>#VALUE!</v>
      </c>
      <c r="BP561" s="4" t="e">
        <f t="shared" si="130"/>
        <v>#VALUE!</v>
      </c>
      <c r="BQ561" s="7" t="e">
        <f t="shared" si="131"/>
        <v>#VALUE!</v>
      </c>
    </row>
    <row r="562" spans="1:69" ht="15" customHeight="1" x14ac:dyDescent="0.3">
      <c r="A562" s="5"/>
      <c r="B562" s="5"/>
      <c r="C562" s="5"/>
      <c r="D562" s="5"/>
      <c r="F562" s="6" t="s">
        <v>17</v>
      </c>
      <c r="G562" s="4" t="e">
        <f t="shared" si="132"/>
        <v>#VALUE!</v>
      </c>
      <c r="H562" s="4" t="e">
        <f t="shared" si="133"/>
        <v>#VALUE!</v>
      </c>
      <c r="I562" s="4" t="str">
        <f t="shared" si="122"/>
        <v/>
      </c>
      <c r="J562" s="4" t="e">
        <f>CLEAN(SUBSTITUTE(MID(A562,G562,H562-G562)," ",""))</f>
        <v>#VALUE!</v>
      </c>
      <c r="K562" s="4" t="e">
        <f>FIND("Filing or 371 (c) date",A562)+LEN("Filing or 371 (c) date")</f>
        <v>#VALUE!</v>
      </c>
      <c r="L562" s="4" t="e">
        <f>FIND("Status",A562,K562)</f>
        <v>#VALUE!</v>
      </c>
      <c r="M562" s="4" t="e">
        <f>TRIM(CLEAN(MID(A562,K562,L562-K562)))</f>
        <v>#VALUE!</v>
      </c>
      <c r="N562" s="4" t="e">
        <f>FIND("Patent #",A562)+LEN("Patent #")</f>
        <v>#VALUE!</v>
      </c>
      <c r="O562" s="4" t="e">
        <f>FIND("Filing or 371 (c) date",A562)</f>
        <v>#VALUE!</v>
      </c>
      <c r="P562" s="4" t="e">
        <f>MID(A562,N562,O562-N562)</f>
        <v>#VALUE!</v>
      </c>
      <c r="Q562" s="4" t="e">
        <f t="shared" si="123"/>
        <v>#VALUE!</v>
      </c>
      <c r="R562" s="4" t="e">
        <f>CLEAN(SUBSTITUTE(MID(P562,1,FIND("open",P562)-1)," ",""))</f>
        <v>#VALUE!</v>
      </c>
      <c r="S562" s="4" t="e">
        <f>FIND("open_in_new",P562)+LEN("open_in_new")</f>
        <v>#VALUE!</v>
      </c>
      <c r="T562" s="4" t="e">
        <f>FIND("-",P562,S562)</f>
        <v>#VALUE!</v>
      </c>
      <c r="U562" s="4" t="e">
        <f>CLEAN(SUBSTITUTE(MID(P562,S562,T562-S562)," ",""))</f>
        <v>#VALUE!</v>
      </c>
      <c r="V562" s="4" t="e">
        <f>RIGHT(CLEAN(SUBSTITUTE(P562," ","")),10)</f>
        <v>#VALUE!</v>
      </c>
      <c r="W562" s="4" t="e">
        <f>FIND("Status",A562,K562)+LEN("Status")</f>
        <v>#VALUE!</v>
      </c>
      <c r="X562" s="4" t="e">
        <f>FIND("Application Data 
Documents &amp; Transactions",A562)</f>
        <v>#VALUE!</v>
      </c>
      <c r="Y562" s="4" t="e">
        <f>MID(A562,W562,(X562-11)-W562)</f>
        <v>#VALUE!</v>
      </c>
      <c r="Z562" s="4" t="e">
        <f t="shared" si="120"/>
        <v>#VALUE!</v>
      </c>
      <c r="AA562" s="4" t="e">
        <f>FIND("Earliest publication #",A562)+LEN("Earliest publication #
")</f>
        <v>#VALUE!</v>
      </c>
      <c r="AB562" s="4" t="e">
        <f>FIND("Earliest publication date",A562,AA562)</f>
        <v>#VALUE!</v>
      </c>
      <c r="AC562" s="4" t="e">
        <f>CLEAN(TRIM(MID(A562,AA562,AB562-AA562)))</f>
        <v>#VALUE!</v>
      </c>
      <c r="AD562" s="4" t="e">
        <f t="shared" si="121"/>
        <v>#VALUE!</v>
      </c>
      <c r="AE562" s="4" t="e">
        <f>FIND("Earliest publication date",A562,AA562)+LEN("Earliest publication date")</f>
        <v>#VALUE!</v>
      </c>
      <c r="AF562" s="4" t="e">
        <f>FIND("Assignee for publication",A562)</f>
        <v>#VALUE!</v>
      </c>
      <c r="AG562" s="4" t="e">
        <f>CLEAN(SUBSTITUTE(MID(A562,AE562,AF562-AE562)," ",""))</f>
        <v>#VALUE!</v>
      </c>
      <c r="AH562" s="4" t="e">
        <f>FIND("Entity status",A562)+LEN("Entity status")</f>
        <v>#VALUE!</v>
      </c>
      <c r="AI562" s="4" t="e">
        <f>FIND("Earliest publication #",A562,AH562)</f>
        <v>#VALUE!</v>
      </c>
      <c r="AJ562" s="4" t="e">
        <f>CLEAN(TRIM(MID(A562,AH562,AI562-AH562)))</f>
        <v>#VALUE!</v>
      </c>
      <c r="AK562" s="4" t="e">
        <f>FIND("Applicants",A562)+LEN("Applicants")</f>
        <v>#VALUE!</v>
      </c>
      <c r="AL562" s="4" t="e">
        <f>FIND("United States Patent and Trademark Office 
United States Patent and Trademark Office 
 Browse By Topic",A562,AK562)</f>
        <v>#VALUE!</v>
      </c>
      <c r="AM562" s="4" t="e">
        <f>TRIM(CLEAN(MID(A562,AK562,AL562-AK562)))</f>
        <v>#VALUE!</v>
      </c>
      <c r="AN562" s="4" t="e">
        <f>FIND("Assignee for publication",A562)+LEN("Assignee for publication")</f>
        <v>#VALUE!</v>
      </c>
      <c r="AO562" s="4" t="e">
        <f>FIND("Confirmation #",A562,AN562)</f>
        <v>#VALUE!</v>
      </c>
      <c r="AP562" s="4" t="e">
        <f>MID(A562,AN562,AO562-AN562)</f>
        <v>#VALUE!</v>
      </c>
      <c r="AQ562" s="4" t="e">
        <f>FIND("Inventors",A562)+LEN("Inventors")</f>
        <v>#VALUE!</v>
      </c>
      <c r="AR562" s="4" t="e">
        <f>FIND("Applicants",A562,AQ562)</f>
        <v>#VALUE!</v>
      </c>
      <c r="AS562" s="4" t="e">
        <f>FIND("Show all inventors",A562)</f>
        <v>#VALUE!</v>
      </c>
      <c r="AT562" s="4" t="str">
        <f>IFERROR(MID(A562,AS562,24),"")</f>
        <v/>
      </c>
      <c r="AU562" s="7" t="e">
        <f>CLEAN(TRIM(MID(A562,AQ562,AR562-AQ562)))</f>
        <v>#VALUE!</v>
      </c>
      <c r="BJ562" s="4">
        <f t="shared" si="124"/>
        <v>0</v>
      </c>
      <c r="BK562" s="4" t="str">
        <f t="shared" si="125"/>
        <v/>
      </c>
      <c r="BL562" s="4" t="e">
        <f t="shared" si="126"/>
        <v>#VALUE!</v>
      </c>
      <c r="BM562" s="4" t="e">
        <f t="shared" si="127"/>
        <v>#VALUE!</v>
      </c>
      <c r="BN562" s="7" t="e">
        <f t="shared" si="128"/>
        <v>#VALUE!</v>
      </c>
      <c r="BO562" s="4" t="e">
        <f t="shared" si="129"/>
        <v>#VALUE!</v>
      </c>
      <c r="BP562" s="4" t="e">
        <f t="shared" si="130"/>
        <v>#VALUE!</v>
      </c>
      <c r="BQ562" s="7" t="e">
        <f t="shared" si="131"/>
        <v>#VALUE!</v>
      </c>
    </row>
    <row r="563" spans="1:69" ht="15" customHeight="1" x14ac:dyDescent="0.3">
      <c r="A563" s="5"/>
      <c r="B563" s="5"/>
      <c r="C563" s="5"/>
      <c r="D563" s="5"/>
      <c r="F563" s="6" t="s">
        <v>17</v>
      </c>
      <c r="G563" s="4" t="e">
        <f t="shared" si="132"/>
        <v>#VALUE!</v>
      </c>
      <c r="H563" s="4" t="e">
        <f t="shared" si="133"/>
        <v>#VALUE!</v>
      </c>
      <c r="I563" s="4" t="str">
        <f t="shared" si="122"/>
        <v/>
      </c>
      <c r="J563" s="4" t="e">
        <f>CLEAN(SUBSTITUTE(MID(A563,G563,H563-G563)," ",""))</f>
        <v>#VALUE!</v>
      </c>
      <c r="K563" s="4" t="e">
        <f>FIND("Filing or 371 (c) date",A563)+LEN("Filing or 371 (c) date")</f>
        <v>#VALUE!</v>
      </c>
      <c r="L563" s="4" t="e">
        <f>FIND("Status",A563,K563)</f>
        <v>#VALUE!</v>
      </c>
      <c r="M563" s="4" t="e">
        <f>TRIM(CLEAN(MID(A563,K563,L563-K563)))</f>
        <v>#VALUE!</v>
      </c>
      <c r="N563" s="4" t="e">
        <f>FIND("Patent #",A563)+LEN("Patent #")</f>
        <v>#VALUE!</v>
      </c>
      <c r="O563" s="4" t="e">
        <f>FIND("Filing or 371 (c) date",A563)</f>
        <v>#VALUE!</v>
      </c>
      <c r="P563" s="4" t="e">
        <f>MID(A563,N563,O563-N563)</f>
        <v>#VALUE!</v>
      </c>
      <c r="Q563" s="4" t="e">
        <f t="shared" si="123"/>
        <v>#VALUE!</v>
      </c>
      <c r="R563" s="4" t="e">
        <f>CLEAN(SUBSTITUTE(MID(P563,1,FIND("open",P563)-1)," ",""))</f>
        <v>#VALUE!</v>
      </c>
      <c r="S563" s="4" t="e">
        <f>FIND("open_in_new",P563)+LEN("open_in_new")</f>
        <v>#VALUE!</v>
      </c>
      <c r="T563" s="4" t="e">
        <f>FIND("-",P563,S563)</f>
        <v>#VALUE!</v>
      </c>
      <c r="U563" s="4" t="e">
        <f>CLEAN(SUBSTITUTE(MID(P563,S563,T563-S563)," ",""))</f>
        <v>#VALUE!</v>
      </c>
      <c r="V563" s="4" t="e">
        <f>RIGHT(CLEAN(SUBSTITUTE(P563," ","")),10)</f>
        <v>#VALUE!</v>
      </c>
      <c r="W563" s="4" t="e">
        <f>FIND("Status",A563,K563)+LEN("Status")</f>
        <v>#VALUE!</v>
      </c>
      <c r="X563" s="4" t="e">
        <f>FIND("Application Data 
Documents &amp; Transactions",A563)</f>
        <v>#VALUE!</v>
      </c>
      <c r="Y563" s="4" t="e">
        <f>MID(A563,W563,(X563-11)-W563)</f>
        <v>#VALUE!</v>
      </c>
      <c r="Z563" s="4" t="e">
        <f t="shared" si="120"/>
        <v>#VALUE!</v>
      </c>
      <c r="AA563" s="4" t="e">
        <f>FIND("Earliest publication #",A563)+LEN("Earliest publication #
")</f>
        <v>#VALUE!</v>
      </c>
      <c r="AB563" s="4" t="e">
        <f>FIND("Earliest publication date",A563,AA563)</f>
        <v>#VALUE!</v>
      </c>
      <c r="AC563" s="4" t="e">
        <f>CLEAN(TRIM(MID(A563,AA563,AB563-AA563)))</f>
        <v>#VALUE!</v>
      </c>
      <c r="AD563" s="4" t="e">
        <f t="shared" si="121"/>
        <v>#VALUE!</v>
      </c>
      <c r="AE563" s="4" t="e">
        <f>FIND("Earliest publication date",A563,AA563)+LEN("Earliest publication date")</f>
        <v>#VALUE!</v>
      </c>
      <c r="AF563" s="4" t="e">
        <f>FIND("Assignee for publication",A563)</f>
        <v>#VALUE!</v>
      </c>
      <c r="AG563" s="4" t="e">
        <f>CLEAN(SUBSTITUTE(MID(A563,AE563,AF563-AE563)," ",""))</f>
        <v>#VALUE!</v>
      </c>
      <c r="AH563" s="4" t="e">
        <f>FIND("Entity status",A563)+LEN("Entity status")</f>
        <v>#VALUE!</v>
      </c>
      <c r="AI563" s="4" t="e">
        <f>FIND("Earliest publication #",A563,AH563)</f>
        <v>#VALUE!</v>
      </c>
      <c r="AJ563" s="4" t="e">
        <f>CLEAN(TRIM(MID(A563,AH563,AI563-AH563)))</f>
        <v>#VALUE!</v>
      </c>
      <c r="AK563" s="4" t="e">
        <f>FIND("Applicants",A563)+LEN("Applicants")</f>
        <v>#VALUE!</v>
      </c>
      <c r="AL563" s="4" t="e">
        <f>FIND("United States Patent and Trademark Office 
United States Patent and Trademark Office 
 Browse By Topic",A563,AK563)</f>
        <v>#VALUE!</v>
      </c>
      <c r="AM563" s="4" t="e">
        <f>TRIM(CLEAN(MID(A563,AK563,AL563-AK563)))</f>
        <v>#VALUE!</v>
      </c>
      <c r="AN563" s="4" t="e">
        <f>FIND("Assignee for publication",A563)+LEN("Assignee for publication")</f>
        <v>#VALUE!</v>
      </c>
      <c r="AO563" s="4" t="e">
        <f>FIND("Confirmation #",A563,AN563)</f>
        <v>#VALUE!</v>
      </c>
      <c r="AP563" s="4" t="e">
        <f>MID(A563,AN563,AO563-AN563)</f>
        <v>#VALUE!</v>
      </c>
      <c r="AQ563" s="4" t="e">
        <f>FIND("Inventors",A563)+LEN("Inventors")</f>
        <v>#VALUE!</v>
      </c>
      <c r="AR563" s="4" t="e">
        <f>FIND("Applicants",A563,AQ563)</f>
        <v>#VALUE!</v>
      </c>
      <c r="AS563" s="4" t="e">
        <f>FIND("Show all inventors",A563)</f>
        <v>#VALUE!</v>
      </c>
      <c r="AT563" s="4" t="str">
        <f>IFERROR(MID(A563,AS563,24),"")</f>
        <v/>
      </c>
      <c r="AU563" s="7" t="e">
        <f>CLEAN(TRIM(MID(A563,AQ563,AR563-AQ563)))</f>
        <v>#VALUE!</v>
      </c>
      <c r="BJ563" s="4">
        <f t="shared" si="124"/>
        <v>0</v>
      </c>
      <c r="BK563" s="4" t="str">
        <f t="shared" si="125"/>
        <v/>
      </c>
      <c r="BL563" s="4" t="e">
        <f t="shared" si="126"/>
        <v>#VALUE!</v>
      </c>
      <c r="BM563" s="4" t="e">
        <f t="shared" si="127"/>
        <v>#VALUE!</v>
      </c>
      <c r="BN563" s="7" t="e">
        <f t="shared" si="128"/>
        <v>#VALUE!</v>
      </c>
      <c r="BO563" s="4" t="e">
        <f t="shared" si="129"/>
        <v>#VALUE!</v>
      </c>
      <c r="BP563" s="4" t="e">
        <f t="shared" si="130"/>
        <v>#VALUE!</v>
      </c>
      <c r="BQ563" s="7" t="e">
        <f t="shared" si="131"/>
        <v>#VALUE!</v>
      </c>
    </row>
    <row r="564" spans="1:69" ht="15" customHeight="1" x14ac:dyDescent="0.3">
      <c r="A564" s="5"/>
      <c r="B564" s="5"/>
      <c r="C564" s="5"/>
      <c r="D564" s="5"/>
      <c r="F564" s="6" t="s">
        <v>17</v>
      </c>
      <c r="G564" s="4" t="e">
        <f t="shared" si="132"/>
        <v>#VALUE!</v>
      </c>
      <c r="H564" s="4" t="e">
        <f t="shared" si="133"/>
        <v>#VALUE!</v>
      </c>
      <c r="I564" s="4" t="str">
        <f t="shared" si="122"/>
        <v/>
      </c>
      <c r="J564" s="4" t="e">
        <f>CLEAN(SUBSTITUTE(MID(A564,G564,H564-G564)," ",""))</f>
        <v>#VALUE!</v>
      </c>
      <c r="K564" s="4" t="e">
        <f>FIND("Filing or 371 (c) date",A564)+LEN("Filing or 371 (c) date")</f>
        <v>#VALUE!</v>
      </c>
      <c r="L564" s="4" t="e">
        <f>FIND("Status",A564,K564)</f>
        <v>#VALUE!</v>
      </c>
      <c r="M564" s="4" t="e">
        <f>TRIM(CLEAN(MID(A564,K564,L564-K564)))</f>
        <v>#VALUE!</v>
      </c>
      <c r="N564" s="4" t="e">
        <f>FIND("Patent #",A564)+LEN("Patent #")</f>
        <v>#VALUE!</v>
      </c>
      <c r="O564" s="4" t="e">
        <f>FIND("Filing or 371 (c) date",A564)</f>
        <v>#VALUE!</v>
      </c>
      <c r="P564" s="4" t="e">
        <f>MID(A564,N564,O564-N564)</f>
        <v>#VALUE!</v>
      </c>
      <c r="Q564" s="4" t="e">
        <f t="shared" si="123"/>
        <v>#VALUE!</v>
      </c>
      <c r="R564" s="4" t="e">
        <f>CLEAN(SUBSTITUTE(MID(P564,1,FIND("open",P564)-1)," ",""))</f>
        <v>#VALUE!</v>
      </c>
      <c r="S564" s="4" t="e">
        <f>FIND("open_in_new",P564)+LEN("open_in_new")</f>
        <v>#VALUE!</v>
      </c>
      <c r="T564" s="4" t="e">
        <f>FIND("-",P564,S564)</f>
        <v>#VALUE!</v>
      </c>
      <c r="U564" s="4" t="e">
        <f>CLEAN(SUBSTITUTE(MID(P564,S564,T564-S564)," ",""))</f>
        <v>#VALUE!</v>
      </c>
      <c r="V564" s="4" t="e">
        <f>RIGHT(CLEAN(SUBSTITUTE(P564," ","")),10)</f>
        <v>#VALUE!</v>
      </c>
      <c r="W564" s="4" t="e">
        <f>FIND("Status",A564,K564)+LEN("Status")</f>
        <v>#VALUE!</v>
      </c>
      <c r="X564" s="4" t="e">
        <f>FIND("Application Data 
Documents &amp; Transactions",A564)</f>
        <v>#VALUE!</v>
      </c>
      <c r="Y564" s="4" t="e">
        <f>MID(A564,W564,(X564-11)-W564)</f>
        <v>#VALUE!</v>
      </c>
      <c r="Z564" s="4" t="e">
        <f t="shared" si="120"/>
        <v>#VALUE!</v>
      </c>
      <c r="AA564" s="4" t="e">
        <f>FIND("Earliest publication #",A564)+LEN("Earliest publication #
")</f>
        <v>#VALUE!</v>
      </c>
      <c r="AB564" s="4" t="e">
        <f>FIND("Earliest publication date",A564,AA564)</f>
        <v>#VALUE!</v>
      </c>
      <c r="AC564" s="4" t="e">
        <f>CLEAN(TRIM(MID(A564,AA564,AB564-AA564)))</f>
        <v>#VALUE!</v>
      </c>
      <c r="AD564" s="4" t="e">
        <f t="shared" si="121"/>
        <v>#VALUE!</v>
      </c>
      <c r="AE564" s="4" t="e">
        <f>FIND("Earliest publication date",A564,AA564)+LEN("Earliest publication date")</f>
        <v>#VALUE!</v>
      </c>
      <c r="AF564" s="4" t="e">
        <f>FIND("Assignee for publication",A564)</f>
        <v>#VALUE!</v>
      </c>
      <c r="AG564" s="4" t="e">
        <f>CLEAN(SUBSTITUTE(MID(A564,AE564,AF564-AE564)," ",""))</f>
        <v>#VALUE!</v>
      </c>
      <c r="AH564" s="4" t="e">
        <f>FIND("Entity status",A564)+LEN("Entity status")</f>
        <v>#VALUE!</v>
      </c>
      <c r="AI564" s="4" t="e">
        <f>FIND("Earliest publication #",A564,AH564)</f>
        <v>#VALUE!</v>
      </c>
      <c r="AJ564" s="4" t="e">
        <f>CLEAN(TRIM(MID(A564,AH564,AI564-AH564)))</f>
        <v>#VALUE!</v>
      </c>
      <c r="AK564" s="4" t="e">
        <f>FIND("Applicants",A564)+LEN("Applicants")</f>
        <v>#VALUE!</v>
      </c>
      <c r="AL564" s="4" t="e">
        <f>FIND("United States Patent and Trademark Office 
United States Patent and Trademark Office 
 Browse By Topic",A564,AK564)</f>
        <v>#VALUE!</v>
      </c>
      <c r="AM564" s="4" t="e">
        <f>TRIM(CLEAN(MID(A564,AK564,AL564-AK564)))</f>
        <v>#VALUE!</v>
      </c>
      <c r="AN564" s="4" t="e">
        <f>FIND("Assignee for publication",A564)+LEN("Assignee for publication")</f>
        <v>#VALUE!</v>
      </c>
      <c r="AO564" s="4" t="e">
        <f>FIND("Confirmation #",A564,AN564)</f>
        <v>#VALUE!</v>
      </c>
      <c r="AP564" s="4" t="e">
        <f>MID(A564,AN564,AO564-AN564)</f>
        <v>#VALUE!</v>
      </c>
      <c r="AQ564" s="4" t="e">
        <f>FIND("Inventors",A564)+LEN("Inventors")</f>
        <v>#VALUE!</v>
      </c>
      <c r="AR564" s="4" t="e">
        <f>FIND("Applicants",A564,AQ564)</f>
        <v>#VALUE!</v>
      </c>
      <c r="AS564" s="4" t="e">
        <f>FIND("Show all inventors",A564)</f>
        <v>#VALUE!</v>
      </c>
      <c r="AT564" s="4" t="str">
        <f>IFERROR(MID(A564,AS564,24),"")</f>
        <v/>
      </c>
      <c r="AU564" s="7" t="e">
        <f>CLEAN(TRIM(MID(A564,AQ564,AR564-AQ564)))</f>
        <v>#VALUE!</v>
      </c>
      <c r="BJ564" s="4">
        <f t="shared" si="124"/>
        <v>0</v>
      </c>
      <c r="BK564" s="4" t="str">
        <f t="shared" si="125"/>
        <v/>
      </c>
      <c r="BL564" s="4" t="e">
        <f t="shared" si="126"/>
        <v>#VALUE!</v>
      </c>
      <c r="BM564" s="4" t="e">
        <f t="shared" si="127"/>
        <v>#VALUE!</v>
      </c>
      <c r="BN564" s="7" t="e">
        <f t="shared" si="128"/>
        <v>#VALUE!</v>
      </c>
      <c r="BO564" s="4" t="e">
        <f t="shared" si="129"/>
        <v>#VALUE!</v>
      </c>
      <c r="BP564" s="4" t="e">
        <f t="shared" si="130"/>
        <v>#VALUE!</v>
      </c>
      <c r="BQ564" s="7" t="e">
        <f t="shared" si="131"/>
        <v>#VALUE!</v>
      </c>
    </row>
    <row r="565" spans="1:69" ht="15" customHeight="1" x14ac:dyDescent="0.3">
      <c r="A565" s="5"/>
      <c r="B565" s="5"/>
      <c r="C565" s="5"/>
      <c r="D565" s="5"/>
      <c r="F565" s="6" t="s">
        <v>17</v>
      </c>
      <c r="G565" s="4" t="e">
        <f t="shared" si="132"/>
        <v>#VALUE!</v>
      </c>
      <c r="H565" s="4" t="e">
        <f t="shared" si="133"/>
        <v>#VALUE!</v>
      </c>
      <c r="I565" s="4" t="str">
        <f t="shared" si="122"/>
        <v/>
      </c>
      <c r="J565" s="4" t="e">
        <f>CLEAN(SUBSTITUTE(MID(A565,G565,H565-G565)," ",""))</f>
        <v>#VALUE!</v>
      </c>
      <c r="K565" s="4" t="e">
        <f>FIND("Filing or 371 (c) date",A565)+LEN("Filing or 371 (c) date")</f>
        <v>#VALUE!</v>
      </c>
      <c r="L565" s="4" t="e">
        <f>FIND("Status",A565,K565)</f>
        <v>#VALUE!</v>
      </c>
      <c r="M565" s="4" t="e">
        <f>TRIM(CLEAN(MID(A565,K565,L565-K565)))</f>
        <v>#VALUE!</v>
      </c>
      <c r="N565" s="4" t="e">
        <f>FIND("Patent #",A565)+LEN("Patent #")</f>
        <v>#VALUE!</v>
      </c>
      <c r="O565" s="4" t="e">
        <f>FIND("Filing or 371 (c) date",A565)</f>
        <v>#VALUE!</v>
      </c>
      <c r="P565" s="4" t="e">
        <f>MID(A565,N565,O565-N565)</f>
        <v>#VALUE!</v>
      </c>
      <c r="Q565" s="4" t="e">
        <f t="shared" si="123"/>
        <v>#VALUE!</v>
      </c>
      <c r="R565" s="4" t="e">
        <f>CLEAN(SUBSTITUTE(MID(P565,1,FIND("open",P565)-1)," ",""))</f>
        <v>#VALUE!</v>
      </c>
      <c r="S565" s="4" t="e">
        <f>FIND("open_in_new",P565)+LEN("open_in_new")</f>
        <v>#VALUE!</v>
      </c>
      <c r="T565" s="4" t="e">
        <f>FIND("-",P565,S565)</f>
        <v>#VALUE!</v>
      </c>
      <c r="U565" s="4" t="e">
        <f>CLEAN(SUBSTITUTE(MID(P565,S565,T565-S565)," ",""))</f>
        <v>#VALUE!</v>
      </c>
      <c r="V565" s="4" t="e">
        <f>RIGHT(CLEAN(SUBSTITUTE(P565," ","")),10)</f>
        <v>#VALUE!</v>
      </c>
      <c r="W565" s="4" t="e">
        <f>FIND("Status",A565,K565)+LEN("Status")</f>
        <v>#VALUE!</v>
      </c>
      <c r="X565" s="4" t="e">
        <f>FIND("Application Data 
Documents &amp; Transactions",A565)</f>
        <v>#VALUE!</v>
      </c>
      <c r="Y565" s="4" t="e">
        <f>MID(A565,W565,(X565-11)-W565)</f>
        <v>#VALUE!</v>
      </c>
      <c r="Z565" s="4" t="e">
        <f t="shared" si="120"/>
        <v>#VALUE!</v>
      </c>
      <c r="AA565" s="4" t="e">
        <f>FIND("Earliest publication #",A565)+LEN("Earliest publication #
")</f>
        <v>#VALUE!</v>
      </c>
      <c r="AB565" s="4" t="e">
        <f>FIND("Earliest publication date",A565,AA565)</f>
        <v>#VALUE!</v>
      </c>
      <c r="AC565" s="4" t="e">
        <f>CLEAN(TRIM(MID(A565,AA565,AB565-AA565)))</f>
        <v>#VALUE!</v>
      </c>
      <c r="AD565" s="4" t="e">
        <f t="shared" si="121"/>
        <v>#VALUE!</v>
      </c>
      <c r="AE565" s="4" t="e">
        <f>FIND("Earliest publication date",A565,AA565)+LEN("Earliest publication date")</f>
        <v>#VALUE!</v>
      </c>
      <c r="AF565" s="4" t="e">
        <f>FIND("Assignee for publication",A565)</f>
        <v>#VALUE!</v>
      </c>
      <c r="AG565" s="4" t="e">
        <f>CLEAN(SUBSTITUTE(MID(A565,AE565,AF565-AE565)," ",""))</f>
        <v>#VALUE!</v>
      </c>
      <c r="AH565" s="4" t="e">
        <f>FIND("Entity status",A565)+LEN("Entity status")</f>
        <v>#VALUE!</v>
      </c>
      <c r="AI565" s="4" t="e">
        <f>FIND("Earliest publication #",A565,AH565)</f>
        <v>#VALUE!</v>
      </c>
      <c r="AJ565" s="4" t="e">
        <f>CLEAN(TRIM(MID(A565,AH565,AI565-AH565)))</f>
        <v>#VALUE!</v>
      </c>
      <c r="AK565" s="4" t="e">
        <f>FIND("Applicants",A565)+LEN("Applicants")</f>
        <v>#VALUE!</v>
      </c>
      <c r="AL565" s="4" t="e">
        <f>FIND("United States Patent and Trademark Office 
United States Patent and Trademark Office 
 Browse By Topic",A565,AK565)</f>
        <v>#VALUE!</v>
      </c>
      <c r="AM565" s="4" t="e">
        <f>TRIM(CLEAN(MID(A565,AK565,AL565-AK565)))</f>
        <v>#VALUE!</v>
      </c>
      <c r="AN565" s="4" t="e">
        <f>FIND("Assignee for publication",A565)+LEN("Assignee for publication")</f>
        <v>#VALUE!</v>
      </c>
      <c r="AO565" s="4" t="e">
        <f>FIND("Confirmation #",A565,AN565)</f>
        <v>#VALUE!</v>
      </c>
      <c r="AP565" s="4" t="e">
        <f>MID(A565,AN565,AO565-AN565)</f>
        <v>#VALUE!</v>
      </c>
      <c r="AQ565" s="4" t="e">
        <f>FIND("Inventors",A565)+LEN("Inventors")</f>
        <v>#VALUE!</v>
      </c>
      <c r="AR565" s="4" t="e">
        <f>FIND("Applicants",A565,AQ565)</f>
        <v>#VALUE!</v>
      </c>
      <c r="AS565" s="4" t="e">
        <f>FIND("Show all inventors",A565)</f>
        <v>#VALUE!</v>
      </c>
      <c r="AT565" s="4" t="str">
        <f>IFERROR(MID(A565,AS565,24),"")</f>
        <v/>
      </c>
      <c r="AU565" s="7" t="e">
        <f>CLEAN(TRIM(MID(A565,AQ565,AR565-AQ565)))</f>
        <v>#VALUE!</v>
      </c>
      <c r="BJ565" s="4">
        <f t="shared" si="124"/>
        <v>0</v>
      </c>
      <c r="BK565" s="4" t="str">
        <f t="shared" si="125"/>
        <v/>
      </c>
      <c r="BL565" s="4" t="e">
        <f t="shared" si="126"/>
        <v>#VALUE!</v>
      </c>
      <c r="BM565" s="4" t="e">
        <f t="shared" si="127"/>
        <v>#VALUE!</v>
      </c>
      <c r="BN565" s="7" t="e">
        <f t="shared" si="128"/>
        <v>#VALUE!</v>
      </c>
      <c r="BO565" s="4" t="e">
        <f t="shared" si="129"/>
        <v>#VALUE!</v>
      </c>
      <c r="BP565" s="4" t="e">
        <f t="shared" si="130"/>
        <v>#VALUE!</v>
      </c>
      <c r="BQ565" s="7" t="e">
        <f t="shared" si="131"/>
        <v>#VALUE!</v>
      </c>
    </row>
    <row r="566" spans="1:69" ht="15" customHeight="1" x14ac:dyDescent="0.3">
      <c r="A566" s="5"/>
      <c r="B566" s="5"/>
      <c r="C566" s="5"/>
      <c r="D566" s="5"/>
      <c r="F566" s="6" t="s">
        <v>17</v>
      </c>
      <c r="G566" s="4" t="e">
        <f t="shared" si="132"/>
        <v>#VALUE!</v>
      </c>
      <c r="H566" s="4" t="e">
        <f t="shared" si="133"/>
        <v>#VALUE!</v>
      </c>
      <c r="I566" s="4" t="str">
        <f t="shared" si="122"/>
        <v/>
      </c>
      <c r="J566" s="4" t="e">
        <f>CLEAN(SUBSTITUTE(MID(A566,G566,H566-G566)," ",""))</f>
        <v>#VALUE!</v>
      </c>
      <c r="K566" s="4" t="e">
        <f>FIND("Filing or 371 (c) date",A566)+LEN("Filing or 371 (c) date")</f>
        <v>#VALUE!</v>
      </c>
      <c r="L566" s="4" t="e">
        <f>FIND("Status",A566,K566)</f>
        <v>#VALUE!</v>
      </c>
      <c r="M566" s="4" t="e">
        <f>TRIM(CLEAN(MID(A566,K566,L566-K566)))</f>
        <v>#VALUE!</v>
      </c>
      <c r="N566" s="4" t="e">
        <f>FIND("Patent #",A566)+LEN("Patent #")</f>
        <v>#VALUE!</v>
      </c>
      <c r="O566" s="4" t="e">
        <f>FIND("Filing or 371 (c) date",A566)</f>
        <v>#VALUE!</v>
      </c>
      <c r="P566" s="4" t="e">
        <f>MID(A566,N566,O566-N566)</f>
        <v>#VALUE!</v>
      </c>
      <c r="Q566" s="4" t="e">
        <f t="shared" si="123"/>
        <v>#VALUE!</v>
      </c>
      <c r="R566" s="4" t="e">
        <f>CLEAN(SUBSTITUTE(MID(P566,1,FIND("open",P566)-1)," ",""))</f>
        <v>#VALUE!</v>
      </c>
      <c r="S566" s="4" t="e">
        <f>FIND("open_in_new",P566)+LEN("open_in_new")</f>
        <v>#VALUE!</v>
      </c>
      <c r="T566" s="4" t="e">
        <f>FIND("-",P566,S566)</f>
        <v>#VALUE!</v>
      </c>
      <c r="U566" s="4" t="e">
        <f>CLEAN(SUBSTITUTE(MID(P566,S566,T566-S566)," ",""))</f>
        <v>#VALUE!</v>
      </c>
      <c r="V566" s="4" t="e">
        <f>RIGHT(CLEAN(SUBSTITUTE(P566," ","")),10)</f>
        <v>#VALUE!</v>
      </c>
      <c r="W566" s="4" t="e">
        <f>FIND("Status",A566,K566)+LEN("Status")</f>
        <v>#VALUE!</v>
      </c>
      <c r="X566" s="4" t="e">
        <f>FIND("Application Data 
Documents &amp; Transactions",A566)</f>
        <v>#VALUE!</v>
      </c>
      <c r="Y566" s="4" t="e">
        <f>MID(A566,W566,(X566-11)-W566)</f>
        <v>#VALUE!</v>
      </c>
      <c r="Z566" s="4" t="e">
        <f t="shared" si="120"/>
        <v>#VALUE!</v>
      </c>
      <c r="AA566" s="4" t="e">
        <f>FIND("Earliest publication #",A566)+LEN("Earliest publication #
")</f>
        <v>#VALUE!</v>
      </c>
      <c r="AB566" s="4" t="e">
        <f>FIND("Earliest publication date",A566,AA566)</f>
        <v>#VALUE!</v>
      </c>
      <c r="AC566" s="4" t="e">
        <f>CLEAN(TRIM(MID(A566,AA566,AB566-AA566)))</f>
        <v>#VALUE!</v>
      </c>
      <c r="AD566" s="4" t="e">
        <f t="shared" si="121"/>
        <v>#VALUE!</v>
      </c>
      <c r="AE566" s="4" t="e">
        <f>FIND("Earliest publication date",A566,AA566)+LEN("Earliest publication date")</f>
        <v>#VALUE!</v>
      </c>
      <c r="AF566" s="4" t="e">
        <f>FIND("Assignee for publication",A566)</f>
        <v>#VALUE!</v>
      </c>
      <c r="AG566" s="4" t="e">
        <f>CLEAN(SUBSTITUTE(MID(A566,AE566,AF566-AE566)," ",""))</f>
        <v>#VALUE!</v>
      </c>
      <c r="AH566" s="4" t="e">
        <f>FIND("Entity status",A566)+LEN("Entity status")</f>
        <v>#VALUE!</v>
      </c>
      <c r="AI566" s="4" t="e">
        <f>FIND("Earliest publication #",A566,AH566)</f>
        <v>#VALUE!</v>
      </c>
      <c r="AJ566" s="4" t="e">
        <f>CLEAN(TRIM(MID(A566,AH566,AI566-AH566)))</f>
        <v>#VALUE!</v>
      </c>
      <c r="AK566" s="4" t="e">
        <f>FIND("Applicants",A566)+LEN("Applicants")</f>
        <v>#VALUE!</v>
      </c>
      <c r="AL566" s="4" t="e">
        <f>FIND("United States Patent and Trademark Office 
United States Patent and Trademark Office 
 Browse By Topic",A566,AK566)</f>
        <v>#VALUE!</v>
      </c>
      <c r="AM566" s="4" t="e">
        <f>TRIM(CLEAN(MID(A566,AK566,AL566-AK566)))</f>
        <v>#VALUE!</v>
      </c>
      <c r="AN566" s="4" t="e">
        <f>FIND("Assignee for publication",A566)+LEN("Assignee for publication")</f>
        <v>#VALUE!</v>
      </c>
      <c r="AO566" s="4" t="e">
        <f>FIND("Confirmation #",A566,AN566)</f>
        <v>#VALUE!</v>
      </c>
      <c r="AP566" s="4" t="e">
        <f>MID(A566,AN566,AO566-AN566)</f>
        <v>#VALUE!</v>
      </c>
      <c r="AQ566" s="4" t="e">
        <f>FIND("Inventors",A566)+LEN("Inventors")</f>
        <v>#VALUE!</v>
      </c>
      <c r="AR566" s="4" t="e">
        <f>FIND("Applicants",A566,AQ566)</f>
        <v>#VALUE!</v>
      </c>
      <c r="AS566" s="4" t="e">
        <f>FIND("Show all inventors",A566)</f>
        <v>#VALUE!</v>
      </c>
      <c r="AT566" s="4" t="str">
        <f>IFERROR(MID(A566,AS566,24),"")</f>
        <v/>
      </c>
      <c r="AU566" s="7" t="e">
        <f>CLEAN(TRIM(MID(A566,AQ566,AR566-AQ566)))</f>
        <v>#VALUE!</v>
      </c>
      <c r="BJ566" s="4">
        <f t="shared" si="124"/>
        <v>0</v>
      </c>
      <c r="BK566" s="4" t="str">
        <f t="shared" si="125"/>
        <v/>
      </c>
      <c r="BL566" s="4" t="e">
        <f t="shared" si="126"/>
        <v>#VALUE!</v>
      </c>
      <c r="BM566" s="4" t="e">
        <f t="shared" si="127"/>
        <v>#VALUE!</v>
      </c>
      <c r="BN566" s="7" t="e">
        <f t="shared" si="128"/>
        <v>#VALUE!</v>
      </c>
      <c r="BO566" s="4" t="e">
        <f t="shared" si="129"/>
        <v>#VALUE!</v>
      </c>
      <c r="BP566" s="4" t="e">
        <f t="shared" si="130"/>
        <v>#VALUE!</v>
      </c>
      <c r="BQ566" s="7" t="e">
        <f t="shared" si="131"/>
        <v>#VALUE!</v>
      </c>
    </row>
    <row r="567" spans="1:69" ht="15" customHeight="1" x14ac:dyDescent="0.3">
      <c r="A567" s="5"/>
      <c r="B567" s="5"/>
      <c r="C567" s="5"/>
      <c r="D567" s="5"/>
      <c r="F567" s="6" t="s">
        <v>17</v>
      </c>
      <c r="G567" s="4" t="e">
        <f t="shared" si="132"/>
        <v>#VALUE!</v>
      </c>
      <c r="H567" s="4" t="e">
        <f t="shared" si="133"/>
        <v>#VALUE!</v>
      </c>
      <c r="I567" s="4" t="str">
        <f t="shared" si="122"/>
        <v/>
      </c>
      <c r="J567" s="4" t="e">
        <f>CLEAN(SUBSTITUTE(MID(A567,G567,H567-G567)," ",""))</f>
        <v>#VALUE!</v>
      </c>
      <c r="K567" s="4" t="e">
        <f>FIND("Filing or 371 (c) date",A567)+LEN("Filing or 371 (c) date")</f>
        <v>#VALUE!</v>
      </c>
      <c r="L567" s="4" t="e">
        <f>FIND("Status",A567,K567)</f>
        <v>#VALUE!</v>
      </c>
      <c r="M567" s="4" t="e">
        <f>TRIM(CLEAN(MID(A567,K567,L567-K567)))</f>
        <v>#VALUE!</v>
      </c>
      <c r="N567" s="4" t="e">
        <f>FIND("Patent #",A567)+LEN("Patent #")</f>
        <v>#VALUE!</v>
      </c>
      <c r="O567" s="4" t="e">
        <f>FIND("Filing or 371 (c) date",A567)</f>
        <v>#VALUE!</v>
      </c>
      <c r="P567" s="4" t="e">
        <f>MID(A567,N567,O567-N567)</f>
        <v>#VALUE!</v>
      </c>
      <c r="Q567" s="4" t="e">
        <f t="shared" si="123"/>
        <v>#VALUE!</v>
      </c>
      <c r="R567" s="4" t="e">
        <f>CLEAN(SUBSTITUTE(MID(P567,1,FIND("open",P567)-1)," ",""))</f>
        <v>#VALUE!</v>
      </c>
      <c r="S567" s="4" t="e">
        <f>FIND("open_in_new",P567)+LEN("open_in_new")</f>
        <v>#VALUE!</v>
      </c>
      <c r="T567" s="4" t="e">
        <f>FIND("-",P567,S567)</f>
        <v>#VALUE!</v>
      </c>
      <c r="U567" s="4" t="e">
        <f>CLEAN(SUBSTITUTE(MID(P567,S567,T567-S567)," ",""))</f>
        <v>#VALUE!</v>
      </c>
      <c r="V567" s="4" t="e">
        <f>RIGHT(CLEAN(SUBSTITUTE(P567," ","")),10)</f>
        <v>#VALUE!</v>
      </c>
      <c r="W567" s="4" t="e">
        <f>FIND("Status",A567,K567)+LEN("Status")</f>
        <v>#VALUE!</v>
      </c>
      <c r="X567" s="4" t="e">
        <f>FIND("Application Data 
Documents &amp; Transactions",A567)</f>
        <v>#VALUE!</v>
      </c>
      <c r="Y567" s="4" t="e">
        <f>MID(A567,W567,(X567-11)-W567)</f>
        <v>#VALUE!</v>
      </c>
      <c r="Z567" s="4" t="e">
        <f t="shared" si="120"/>
        <v>#VALUE!</v>
      </c>
      <c r="AA567" s="4" t="e">
        <f>FIND("Earliest publication #",A567)+LEN("Earliest publication #
")</f>
        <v>#VALUE!</v>
      </c>
      <c r="AB567" s="4" t="e">
        <f>FIND("Earliest publication date",A567,AA567)</f>
        <v>#VALUE!</v>
      </c>
      <c r="AC567" s="4" t="e">
        <f>CLEAN(TRIM(MID(A567,AA567,AB567-AA567)))</f>
        <v>#VALUE!</v>
      </c>
      <c r="AD567" s="4" t="e">
        <f t="shared" si="121"/>
        <v>#VALUE!</v>
      </c>
      <c r="AE567" s="4" t="e">
        <f>FIND("Earliest publication date",A567,AA567)+LEN("Earliest publication date")</f>
        <v>#VALUE!</v>
      </c>
      <c r="AF567" s="4" t="e">
        <f>FIND("Assignee for publication",A567)</f>
        <v>#VALUE!</v>
      </c>
      <c r="AG567" s="4" t="e">
        <f>CLEAN(SUBSTITUTE(MID(A567,AE567,AF567-AE567)," ",""))</f>
        <v>#VALUE!</v>
      </c>
      <c r="AH567" s="4" t="e">
        <f>FIND("Entity status",A567)+LEN("Entity status")</f>
        <v>#VALUE!</v>
      </c>
      <c r="AI567" s="4" t="e">
        <f>FIND("Earliest publication #",A567,AH567)</f>
        <v>#VALUE!</v>
      </c>
      <c r="AJ567" s="4" t="e">
        <f>CLEAN(TRIM(MID(A567,AH567,AI567-AH567)))</f>
        <v>#VALUE!</v>
      </c>
      <c r="AK567" s="4" t="e">
        <f>FIND("Applicants",A567)+LEN("Applicants")</f>
        <v>#VALUE!</v>
      </c>
      <c r="AL567" s="4" t="e">
        <f>FIND("United States Patent and Trademark Office 
United States Patent and Trademark Office 
 Browse By Topic",A567,AK567)</f>
        <v>#VALUE!</v>
      </c>
      <c r="AM567" s="4" t="e">
        <f>TRIM(CLEAN(MID(A567,AK567,AL567-AK567)))</f>
        <v>#VALUE!</v>
      </c>
      <c r="AN567" s="4" t="e">
        <f>FIND("Assignee for publication",A567)+LEN("Assignee for publication")</f>
        <v>#VALUE!</v>
      </c>
      <c r="AO567" s="4" t="e">
        <f>FIND("Confirmation #",A567,AN567)</f>
        <v>#VALUE!</v>
      </c>
      <c r="AP567" s="4" t="e">
        <f>MID(A567,AN567,AO567-AN567)</f>
        <v>#VALUE!</v>
      </c>
      <c r="AQ567" s="4" t="e">
        <f>FIND("Inventors",A567)+LEN("Inventors")</f>
        <v>#VALUE!</v>
      </c>
      <c r="AR567" s="4" t="e">
        <f>FIND("Applicants",A567,AQ567)</f>
        <v>#VALUE!</v>
      </c>
      <c r="AS567" s="4" t="e">
        <f>FIND("Show all inventors",A567)</f>
        <v>#VALUE!</v>
      </c>
      <c r="AT567" s="4" t="str">
        <f>IFERROR(MID(A567,AS567,24),"")</f>
        <v/>
      </c>
      <c r="AU567" s="7" t="e">
        <f>CLEAN(TRIM(MID(A567,AQ567,AR567-AQ567)))</f>
        <v>#VALUE!</v>
      </c>
      <c r="BJ567" s="4">
        <f t="shared" si="124"/>
        <v>0</v>
      </c>
      <c r="BK567" s="4" t="str">
        <f t="shared" si="125"/>
        <v/>
      </c>
      <c r="BL567" s="4" t="e">
        <f t="shared" si="126"/>
        <v>#VALUE!</v>
      </c>
      <c r="BM567" s="4" t="e">
        <f t="shared" si="127"/>
        <v>#VALUE!</v>
      </c>
      <c r="BN567" s="7" t="e">
        <f t="shared" si="128"/>
        <v>#VALUE!</v>
      </c>
      <c r="BO567" s="4" t="e">
        <f t="shared" si="129"/>
        <v>#VALUE!</v>
      </c>
      <c r="BP567" s="4" t="e">
        <f t="shared" si="130"/>
        <v>#VALUE!</v>
      </c>
      <c r="BQ567" s="7" t="e">
        <f t="shared" si="131"/>
        <v>#VALUE!</v>
      </c>
    </row>
    <row r="568" spans="1:69" ht="15" customHeight="1" x14ac:dyDescent="0.3">
      <c r="A568" s="5"/>
      <c r="B568" s="5"/>
      <c r="C568" s="5"/>
      <c r="D568" s="5"/>
      <c r="F568" s="6" t="s">
        <v>17</v>
      </c>
      <c r="G568" s="4" t="e">
        <f t="shared" si="132"/>
        <v>#VALUE!</v>
      </c>
      <c r="H568" s="4" t="e">
        <f t="shared" si="133"/>
        <v>#VALUE!</v>
      </c>
      <c r="I568" s="4" t="str">
        <f t="shared" si="122"/>
        <v/>
      </c>
      <c r="J568" s="4" t="e">
        <f>CLEAN(SUBSTITUTE(MID(A568,G568,H568-G568)," ",""))</f>
        <v>#VALUE!</v>
      </c>
      <c r="K568" s="4" t="e">
        <f>FIND("Filing or 371 (c) date",A568)+LEN("Filing or 371 (c) date")</f>
        <v>#VALUE!</v>
      </c>
      <c r="L568" s="4" t="e">
        <f>FIND("Status",A568,K568)</f>
        <v>#VALUE!</v>
      </c>
      <c r="M568" s="4" t="e">
        <f>TRIM(CLEAN(MID(A568,K568,L568-K568)))</f>
        <v>#VALUE!</v>
      </c>
      <c r="N568" s="4" t="e">
        <f>FIND("Patent #",A568)+LEN("Patent #")</f>
        <v>#VALUE!</v>
      </c>
      <c r="O568" s="4" t="e">
        <f>FIND("Filing or 371 (c) date",A568)</f>
        <v>#VALUE!</v>
      </c>
      <c r="P568" s="4" t="e">
        <f>MID(A568,N568,O568-N568)</f>
        <v>#VALUE!</v>
      </c>
      <c r="Q568" s="4" t="e">
        <f t="shared" si="123"/>
        <v>#VALUE!</v>
      </c>
      <c r="R568" s="4" t="e">
        <f>CLEAN(SUBSTITUTE(MID(P568,1,FIND("open",P568)-1)," ",""))</f>
        <v>#VALUE!</v>
      </c>
      <c r="S568" s="4" t="e">
        <f>FIND("open_in_new",P568)+LEN("open_in_new")</f>
        <v>#VALUE!</v>
      </c>
      <c r="T568" s="4" t="e">
        <f>FIND("-",P568,S568)</f>
        <v>#VALUE!</v>
      </c>
      <c r="U568" s="4" t="e">
        <f>CLEAN(SUBSTITUTE(MID(P568,S568,T568-S568)," ",""))</f>
        <v>#VALUE!</v>
      </c>
      <c r="V568" s="4" t="e">
        <f>RIGHT(CLEAN(SUBSTITUTE(P568," ","")),10)</f>
        <v>#VALUE!</v>
      </c>
      <c r="W568" s="4" t="e">
        <f>FIND("Status",A568,K568)+LEN("Status")</f>
        <v>#VALUE!</v>
      </c>
      <c r="X568" s="4" t="e">
        <f>FIND("Application Data 
Documents &amp; Transactions",A568)</f>
        <v>#VALUE!</v>
      </c>
      <c r="Y568" s="4" t="e">
        <f>MID(A568,W568,(X568-11)-W568)</f>
        <v>#VALUE!</v>
      </c>
      <c r="Z568" s="4" t="e">
        <f t="shared" si="120"/>
        <v>#VALUE!</v>
      </c>
      <c r="AA568" s="4" t="e">
        <f>FIND("Earliest publication #",A568)+LEN("Earliest publication #
")</f>
        <v>#VALUE!</v>
      </c>
      <c r="AB568" s="4" t="e">
        <f>FIND("Earliest publication date",A568,AA568)</f>
        <v>#VALUE!</v>
      </c>
      <c r="AC568" s="4" t="e">
        <f>CLEAN(TRIM(MID(A568,AA568,AB568-AA568)))</f>
        <v>#VALUE!</v>
      </c>
      <c r="AD568" s="4" t="e">
        <f t="shared" si="121"/>
        <v>#VALUE!</v>
      </c>
      <c r="AE568" s="4" t="e">
        <f>FIND("Earliest publication date",A568,AA568)+LEN("Earliest publication date")</f>
        <v>#VALUE!</v>
      </c>
      <c r="AF568" s="4" t="e">
        <f>FIND("Assignee for publication",A568)</f>
        <v>#VALUE!</v>
      </c>
      <c r="AG568" s="4" t="e">
        <f>CLEAN(SUBSTITUTE(MID(A568,AE568,AF568-AE568)," ",""))</f>
        <v>#VALUE!</v>
      </c>
      <c r="AH568" s="4" t="e">
        <f>FIND("Entity status",A568)+LEN("Entity status")</f>
        <v>#VALUE!</v>
      </c>
      <c r="AI568" s="4" t="e">
        <f>FIND("Earliest publication #",A568,AH568)</f>
        <v>#VALUE!</v>
      </c>
      <c r="AJ568" s="4" t="e">
        <f>CLEAN(TRIM(MID(A568,AH568,AI568-AH568)))</f>
        <v>#VALUE!</v>
      </c>
      <c r="AK568" s="4" t="e">
        <f>FIND("Applicants",A568)+LEN("Applicants")</f>
        <v>#VALUE!</v>
      </c>
      <c r="AL568" s="4" t="e">
        <f>FIND("United States Patent and Trademark Office 
United States Patent and Trademark Office 
 Browse By Topic",A568,AK568)</f>
        <v>#VALUE!</v>
      </c>
      <c r="AM568" s="4" t="e">
        <f>TRIM(CLEAN(MID(A568,AK568,AL568-AK568)))</f>
        <v>#VALUE!</v>
      </c>
      <c r="AN568" s="4" t="e">
        <f>FIND("Assignee for publication",A568)+LEN("Assignee for publication")</f>
        <v>#VALUE!</v>
      </c>
      <c r="AO568" s="4" t="e">
        <f>FIND("Confirmation #",A568,AN568)</f>
        <v>#VALUE!</v>
      </c>
      <c r="AP568" s="4" t="e">
        <f>MID(A568,AN568,AO568-AN568)</f>
        <v>#VALUE!</v>
      </c>
      <c r="AQ568" s="4" t="e">
        <f>FIND("Inventors",A568)+LEN("Inventors")</f>
        <v>#VALUE!</v>
      </c>
      <c r="AR568" s="4" t="e">
        <f>FIND("Applicants",A568,AQ568)</f>
        <v>#VALUE!</v>
      </c>
      <c r="AS568" s="4" t="e">
        <f>FIND("Show all inventors",A568)</f>
        <v>#VALUE!</v>
      </c>
      <c r="AT568" s="4" t="str">
        <f>IFERROR(MID(A568,AS568,24),"")</f>
        <v/>
      </c>
      <c r="AU568" s="7" t="e">
        <f>CLEAN(TRIM(MID(A568,AQ568,AR568-AQ568)))</f>
        <v>#VALUE!</v>
      </c>
      <c r="BJ568" s="4">
        <f t="shared" si="124"/>
        <v>0</v>
      </c>
      <c r="BK568" s="4" t="str">
        <f t="shared" si="125"/>
        <v/>
      </c>
      <c r="BL568" s="4" t="e">
        <f t="shared" si="126"/>
        <v>#VALUE!</v>
      </c>
      <c r="BM568" s="4" t="e">
        <f t="shared" si="127"/>
        <v>#VALUE!</v>
      </c>
      <c r="BN568" s="7" t="e">
        <f t="shared" si="128"/>
        <v>#VALUE!</v>
      </c>
      <c r="BO568" s="4" t="e">
        <f t="shared" si="129"/>
        <v>#VALUE!</v>
      </c>
      <c r="BP568" s="4" t="e">
        <f t="shared" si="130"/>
        <v>#VALUE!</v>
      </c>
      <c r="BQ568" s="7" t="e">
        <f t="shared" si="131"/>
        <v>#VALUE!</v>
      </c>
    </row>
    <row r="569" spans="1:69" ht="15" customHeight="1" x14ac:dyDescent="0.3">
      <c r="A569" s="5"/>
      <c r="B569" s="5"/>
      <c r="C569" s="5"/>
      <c r="D569" s="5"/>
      <c r="F569" s="6" t="s">
        <v>17</v>
      </c>
      <c r="G569" s="4" t="e">
        <f t="shared" si="132"/>
        <v>#VALUE!</v>
      </c>
      <c r="H569" s="4" t="e">
        <f t="shared" si="133"/>
        <v>#VALUE!</v>
      </c>
      <c r="I569" s="4" t="str">
        <f t="shared" si="122"/>
        <v/>
      </c>
      <c r="J569" s="4" t="e">
        <f>CLEAN(SUBSTITUTE(MID(A569,G569,H569-G569)," ",""))</f>
        <v>#VALUE!</v>
      </c>
      <c r="K569" s="4" t="e">
        <f>FIND("Filing or 371 (c) date",A569)+LEN("Filing or 371 (c) date")</f>
        <v>#VALUE!</v>
      </c>
      <c r="L569" s="4" t="e">
        <f>FIND("Status",A569,K569)</f>
        <v>#VALUE!</v>
      </c>
      <c r="M569" s="4" t="e">
        <f>TRIM(CLEAN(MID(A569,K569,L569-K569)))</f>
        <v>#VALUE!</v>
      </c>
      <c r="N569" s="4" t="e">
        <f>FIND("Patent #",A569)+LEN("Patent #")</f>
        <v>#VALUE!</v>
      </c>
      <c r="O569" s="4" t="e">
        <f>FIND("Filing or 371 (c) date",A569)</f>
        <v>#VALUE!</v>
      </c>
      <c r="P569" s="4" t="e">
        <f>MID(A569,N569,O569-N569)</f>
        <v>#VALUE!</v>
      </c>
      <c r="Q569" s="4" t="e">
        <f t="shared" si="123"/>
        <v>#VALUE!</v>
      </c>
      <c r="R569" s="4" t="e">
        <f>CLEAN(SUBSTITUTE(MID(P569,1,FIND("open",P569)-1)," ",""))</f>
        <v>#VALUE!</v>
      </c>
      <c r="S569" s="4" t="e">
        <f>FIND("open_in_new",P569)+LEN("open_in_new")</f>
        <v>#VALUE!</v>
      </c>
      <c r="T569" s="4" t="e">
        <f>FIND("-",P569,S569)</f>
        <v>#VALUE!</v>
      </c>
      <c r="U569" s="4" t="e">
        <f>CLEAN(SUBSTITUTE(MID(P569,S569,T569-S569)," ",""))</f>
        <v>#VALUE!</v>
      </c>
      <c r="V569" s="4" t="e">
        <f>RIGHT(CLEAN(SUBSTITUTE(P569," ","")),10)</f>
        <v>#VALUE!</v>
      </c>
      <c r="W569" s="4" t="e">
        <f>FIND("Status",A569,K569)+LEN("Status")</f>
        <v>#VALUE!</v>
      </c>
      <c r="X569" s="4" t="e">
        <f>FIND("Application Data 
Documents &amp; Transactions",A569)</f>
        <v>#VALUE!</v>
      </c>
      <c r="Y569" s="4" t="e">
        <f>MID(A569,W569,(X569-11)-W569)</f>
        <v>#VALUE!</v>
      </c>
      <c r="Z569" s="4" t="e">
        <f t="shared" si="120"/>
        <v>#VALUE!</v>
      </c>
      <c r="AA569" s="4" t="e">
        <f>FIND("Earliest publication #",A569)+LEN("Earliest publication #
")</f>
        <v>#VALUE!</v>
      </c>
      <c r="AB569" s="4" t="e">
        <f>FIND("Earliest publication date",A569,AA569)</f>
        <v>#VALUE!</v>
      </c>
      <c r="AC569" s="4" t="e">
        <f>CLEAN(TRIM(MID(A569,AA569,AB569-AA569)))</f>
        <v>#VALUE!</v>
      </c>
      <c r="AD569" s="4" t="e">
        <f t="shared" si="121"/>
        <v>#VALUE!</v>
      </c>
      <c r="AE569" s="4" t="e">
        <f>FIND("Earliest publication date",A569,AA569)+LEN("Earliest publication date")</f>
        <v>#VALUE!</v>
      </c>
      <c r="AF569" s="4" t="e">
        <f>FIND("Assignee for publication",A569)</f>
        <v>#VALUE!</v>
      </c>
      <c r="AG569" s="4" t="e">
        <f>CLEAN(SUBSTITUTE(MID(A569,AE569,AF569-AE569)," ",""))</f>
        <v>#VALUE!</v>
      </c>
      <c r="AH569" s="4" t="e">
        <f>FIND("Entity status",A569)+LEN("Entity status")</f>
        <v>#VALUE!</v>
      </c>
      <c r="AI569" s="4" t="e">
        <f>FIND("Earliest publication #",A569,AH569)</f>
        <v>#VALUE!</v>
      </c>
      <c r="AJ569" s="4" t="e">
        <f>CLEAN(TRIM(MID(A569,AH569,AI569-AH569)))</f>
        <v>#VALUE!</v>
      </c>
      <c r="AK569" s="4" t="e">
        <f>FIND("Applicants",A569)+LEN("Applicants")</f>
        <v>#VALUE!</v>
      </c>
      <c r="AL569" s="4" t="e">
        <f>FIND("United States Patent and Trademark Office 
United States Patent and Trademark Office 
 Browse By Topic",A569,AK569)</f>
        <v>#VALUE!</v>
      </c>
      <c r="AM569" s="4" t="e">
        <f>TRIM(CLEAN(MID(A569,AK569,AL569-AK569)))</f>
        <v>#VALUE!</v>
      </c>
      <c r="AN569" s="4" t="e">
        <f>FIND("Assignee for publication",A569)+LEN("Assignee for publication")</f>
        <v>#VALUE!</v>
      </c>
      <c r="AO569" s="4" t="e">
        <f>FIND("Confirmation #",A569,AN569)</f>
        <v>#VALUE!</v>
      </c>
      <c r="AP569" s="4" t="e">
        <f>MID(A569,AN569,AO569-AN569)</f>
        <v>#VALUE!</v>
      </c>
      <c r="AQ569" s="4" t="e">
        <f>FIND("Inventors",A569)+LEN("Inventors")</f>
        <v>#VALUE!</v>
      </c>
      <c r="AR569" s="4" t="e">
        <f>FIND("Applicants",A569,AQ569)</f>
        <v>#VALUE!</v>
      </c>
      <c r="AS569" s="4" t="e">
        <f>FIND("Show all inventors",A569)</f>
        <v>#VALUE!</v>
      </c>
      <c r="AT569" s="4" t="str">
        <f>IFERROR(MID(A569,AS569,24),"")</f>
        <v/>
      </c>
      <c r="AU569" s="7" t="e">
        <f>CLEAN(TRIM(MID(A569,AQ569,AR569-AQ569)))</f>
        <v>#VALUE!</v>
      </c>
      <c r="BJ569" s="4">
        <f t="shared" si="124"/>
        <v>0</v>
      </c>
      <c r="BK569" s="4" t="str">
        <f t="shared" si="125"/>
        <v/>
      </c>
      <c r="BL569" s="4" t="e">
        <f t="shared" si="126"/>
        <v>#VALUE!</v>
      </c>
      <c r="BM569" s="4" t="e">
        <f t="shared" si="127"/>
        <v>#VALUE!</v>
      </c>
      <c r="BN569" s="7" t="e">
        <f t="shared" si="128"/>
        <v>#VALUE!</v>
      </c>
      <c r="BO569" s="4" t="e">
        <f t="shared" si="129"/>
        <v>#VALUE!</v>
      </c>
      <c r="BP569" s="4" t="e">
        <f t="shared" si="130"/>
        <v>#VALUE!</v>
      </c>
      <c r="BQ569" s="7" t="e">
        <f t="shared" si="131"/>
        <v>#VALUE!</v>
      </c>
    </row>
    <row r="570" spans="1:69" ht="15" customHeight="1" x14ac:dyDescent="0.3">
      <c r="A570" s="5"/>
      <c r="B570" s="5"/>
      <c r="C570" s="5"/>
      <c r="D570" s="5"/>
      <c r="F570" s="6" t="s">
        <v>17</v>
      </c>
      <c r="G570" s="4" t="e">
        <f t="shared" si="132"/>
        <v>#VALUE!</v>
      </c>
      <c r="H570" s="4" t="e">
        <f t="shared" si="133"/>
        <v>#VALUE!</v>
      </c>
      <c r="I570" s="4" t="str">
        <f t="shared" si="122"/>
        <v/>
      </c>
      <c r="J570" s="4" t="e">
        <f>CLEAN(SUBSTITUTE(MID(A570,G570,H570-G570)," ",""))</f>
        <v>#VALUE!</v>
      </c>
      <c r="K570" s="4" t="e">
        <f>FIND("Filing or 371 (c) date",A570)+LEN("Filing or 371 (c) date")</f>
        <v>#VALUE!</v>
      </c>
      <c r="L570" s="4" t="e">
        <f>FIND("Status",A570,K570)</f>
        <v>#VALUE!</v>
      </c>
      <c r="M570" s="4" t="e">
        <f>TRIM(CLEAN(MID(A570,K570,L570-K570)))</f>
        <v>#VALUE!</v>
      </c>
      <c r="N570" s="4" t="e">
        <f>FIND("Patent #",A570)+LEN("Patent #")</f>
        <v>#VALUE!</v>
      </c>
      <c r="O570" s="4" t="e">
        <f>FIND("Filing or 371 (c) date",A570)</f>
        <v>#VALUE!</v>
      </c>
      <c r="P570" s="4" t="e">
        <f>MID(A570,N570,O570-N570)</f>
        <v>#VALUE!</v>
      </c>
      <c r="Q570" s="4" t="e">
        <f t="shared" si="123"/>
        <v>#VALUE!</v>
      </c>
      <c r="R570" s="4" t="e">
        <f>CLEAN(SUBSTITUTE(MID(P570,1,FIND("open",P570)-1)," ",""))</f>
        <v>#VALUE!</v>
      </c>
      <c r="S570" s="4" t="e">
        <f>FIND("open_in_new",P570)+LEN("open_in_new")</f>
        <v>#VALUE!</v>
      </c>
      <c r="T570" s="4" t="e">
        <f>FIND("-",P570,S570)</f>
        <v>#VALUE!</v>
      </c>
      <c r="U570" s="4" t="e">
        <f>CLEAN(SUBSTITUTE(MID(P570,S570,T570-S570)," ",""))</f>
        <v>#VALUE!</v>
      </c>
      <c r="V570" s="4" t="e">
        <f>RIGHT(CLEAN(SUBSTITUTE(P570," ","")),10)</f>
        <v>#VALUE!</v>
      </c>
      <c r="W570" s="4" t="e">
        <f>FIND("Status",A570,K570)+LEN("Status")</f>
        <v>#VALUE!</v>
      </c>
      <c r="X570" s="4" t="e">
        <f>FIND("Application Data 
Documents &amp; Transactions",A570)</f>
        <v>#VALUE!</v>
      </c>
      <c r="Y570" s="4" t="e">
        <f>MID(A570,W570,(X570-11)-W570)</f>
        <v>#VALUE!</v>
      </c>
      <c r="Z570" s="4" t="e">
        <f t="shared" si="120"/>
        <v>#VALUE!</v>
      </c>
      <c r="AA570" s="4" t="e">
        <f>FIND("Earliest publication #",A570)+LEN("Earliest publication #
")</f>
        <v>#VALUE!</v>
      </c>
      <c r="AB570" s="4" t="e">
        <f>FIND("Earliest publication date",A570,AA570)</f>
        <v>#VALUE!</v>
      </c>
      <c r="AC570" s="4" t="e">
        <f>CLEAN(TRIM(MID(A570,AA570,AB570-AA570)))</f>
        <v>#VALUE!</v>
      </c>
      <c r="AD570" s="4" t="e">
        <f t="shared" si="121"/>
        <v>#VALUE!</v>
      </c>
      <c r="AE570" s="4" t="e">
        <f>FIND("Earliest publication date",A570,AA570)+LEN("Earliest publication date")</f>
        <v>#VALUE!</v>
      </c>
      <c r="AF570" s="4" t="e">
        <f>FIND("Assignee for publication",A570)</f>
        <v>#VALUE!</v>
      </c>
      <c r="AG570" s="4" t="e">
        <f>CLEAN(SUBSTITUTE(MID(A570,AE570,AF570-AE570)," ",""))</f>
        <v>#VALUE!</v>
      </c>
      <c r="AH570" s="4" t="e">
        <f>FIND("Entity status",A570)+LEN("Entity status")</f>
        <v>#VALUE!</v>
      </c>
      <c r="AI570" s="4" t="e">
        <f>FIND("Earliest publication #",A570,AH570)</f>
        <v>#VALUE!</v>
      </c>
      <c r="AJ570" s="4" t="e">
        <f>CLEAN(TRIM(MID(A570,AH570,AI570-AH570)))</f>
        <v>#VALUE!</v>
      </c>
      <c r="AK570" s="4" t="e">
        <f>FIND("Applicants",A570)+LEN("Applicants")</f>
        <v>#VALUE!</v>
      </c>
      <c r="AL570" s="4" t="e">
        <f>FIND("United States Patent and Trademark Office 
United States Patent and Trademark Office 
 Browse By Topic",A570,AK570)</f>
        <v>#VALUE!</v>
      </c>
      <c r="AM570" s="4" t="e">
        <f>TRIM(CLEAN(MID(A570,AK570,AL570-AK570)))</f>
        <v>#VALUE!</v>
      </c>
      <c r="AN570" s="4" t="e">
        <f>FIND("Assignee for publication",A570)+LEN("Assignee for publication")</f>
        <v>#VALUE!</v>
      </c>
      <c r="AO570" s="4" t="e">
        <f>FIND("Confirmation #",A570,AN570)</f>
        <v>#VALUE!</v>
      </c>
      <c r="AP570" s="4" t="e">
        <f>MID(A570,AN570,AO570-AN570)</f>
        <v>#VALUE!</v>
      </c>
      <c r="AQ570" s="4" t="e">
        <f>FIND("Inventors",A570)+LEN("Inventors")</f>
        <v>#VALUE!</v>
      </c>
      <c r="AR570" s="4" t="e">
        <f>FIND("Applicants",A570,AQ570)</f>
        <v>#VALUE!</v>
      </c>
      <c r="AS570" s="4" t="e">
        <f>FIND("Show all inventors",A570)</f>
        <v>#VALUE!</v>
      </c>
      <c r="AT570" s="4" t="str">
        <f>IFERROR(MID(A570,AS570,24),"")</f>
        <v/>
      </c>
      <c r="AU570" s="7" t="e">
        <f>CLEAN(TRIM(MID(A570,AQ570,AR570-AQ570)))</f>
        <v>#VALUE!</v>
      </c>
      <c r="BJ570" s="4">
        <f t="shared" si="124"/>
        <v>0</v>
      </c>
      <c r="BK570" s="4" t="str">
        <f t="shared" si="125"/>
        <v/>
      </c>
      <c r="BL570" s="4" t="e">
        <f t="shared" si="126"/>
        <v>#VALUE!</v>
      </c>
      <c r="BM570" s="4" t="e">
        <f t="shared" si="127"/>
        <v>#VALUE!</v>
      </c>
      <c r="BN570" s="7" t="e">
        <f t="shared" si="128"/>
        <v>#VALUE!</v>
      </c>
      <c r="BO570" s="4" t="e">
        <f t="shared" si="129"/>
        <v>#VALUE!</v>
      </c>
      <c r="BP570" s="4" t="e">
        <f t="shared" si="130"/>
        <v>#VALUE!</v>
      </c>
      <c r="BQ570" s="7" t="e">
        <f t="shared" si="131"/>
        <v>#VALUE!</v>
      </c>
    </row>
    <row r="571" spans="1:69" ht="15" customHeight="1" x14ac:dyDescent="0.3">
      <c r="A571" s="5"/>
      <c r="B571" s="5"/>
      <c r="C571" s="5"/>
      <c r="D571" s="5"/>
      <c r="F571" s="6" t="s">
        <v>17</v>
      </c>
      <c r="G571" s="4" t="e">
        <f t="shared" si="132"/>
        <v>#VALUE!</v>
      </c>
      <c r="H571" s="4" t="e">
        <f t="shared" si="133"/>
        <v>#VALUE!</v>
      </c>
      <c r="I571" s="4" t="str">
        <f t="shared" si="122"/>
        <v/>
      </c>
      <c r="J571" s="4" t="e">
        <f>CLEAN(SUBSTITUTE(MID(A571,G571,H571-G571)," ",""))</f>
        <v>#VALUE!</v>
      </c>
      <c r="K571" s="4" t="e">
        <f>FIND("Filing or 371 (c) date",A571)+LEN("Filing or 371 (c) date")</f>
        <v>#VALUE!</v>
      </c>
      <c r="L571" s="4" t="e">
        <f>FIND("Status",A571,K571)</f>
        <v>#VALUE!</v>
      </c>
      <c r="M571" s="4" t="e">
        <f>TRIM(CLEAN(MID(A571,K571,L571-K571)))</f>
        <v>#VALUE!</v>
      </c>
      <c r="N571" s="4" t="e">
        <f>FIND("Patent #",A571)+LEN("Patent #")</f>
        <v>#VALUE!</v>
      </c>
      <c r="O571" s="4" t="e">
        <f>FIND("Filing or 371 (c) date",A571)</f>
        <v>#VALUE!</v>
      </c>
      <c r="P571" s="4" t="e">
        <f>MID(A571,N571,O571-N571)</f>
        <v>#VALUE!</v>
      </c>
      <c r="Q571" s="4" t="e">
        <f t="shared" si="123"/>
        <v>#VALUE!</v>
      </c>
      <c r="R571" s="4" t="e">
        <f>CLEAN(SUBSTITUTE(MID(P571,1,FIND("open",P571)-1)," ",""))</f>
        <v>#VALUE!</v>
      </c>
      <c r="S571" s="4" t="e">
        <f>FIND("open_in_new",P571)+LEN("open_in_new")</f>
        <v>#VALUE!</v>
      </c>
      <c r="T571" s="4" t="e">
        <f>FIND("-",P571,S571)</f>
        <v>#VALUE!</v>
      </c>
      <c r="U571" s="4" t="e">
        <f>CLEAN(SUBSTITUTE(MID(P571,S571,T571-S571)," ",""))</f>
        <v>#VALUE!</v>
      </c>
      <c r="V571" s="4" t="e">
        <f>RIGHT(CLEAN(SUBSTITUTE(P571," ","")),10)</f>
        <v>#VALUE!</v>
      </c>
      <c r="W571" s="4" t="e">
        <f>FIND("Status",A571,K571)+LEN("Status")</f>
        <v>#VALUE!</v>
      </c>
      <c r="X571" s="4" t="e">
        <f>FIND("Application Data 
Documents &amp; Transactions",A571)</f>
        <v>#VALUE!</v>
      </c>
      <c r="Y571" s="4" t="e">
        <f>MID(A571,W571,(X571-11)-W571)</f>
        <v>#VALUE!</v>
      </c>
      <c r="Z571" s="4" t="e">
        <f t="shared" si="120"/>
        <v>#VALUE!</v>
      </c>
      <c r="AA571" s="4" t="e">
        <f>FIND("Earliest publication #",A571)+LEN("Earliest publication #
")</f>
        <v>#VALUE!</v>
      </c>
      <c r="AB571" s="4" t="e">
        <f>FIND("Earliest publication date",A571,AA571)</f>
        <v>#VALUE!</v>
      </c>
      <c r="AC571" s="4" t="e">
        <f>CLEAN(TRIM(MID(A571,AA571,AB571-AA571)))</f>
        <v>#VALUE!</v>
      </c>
      <c r="AD571" s="4" t="e">
        <f t="shared" si="121"/>
        <v>#VALUE!</v>
      </c>
      <c r="AE571" s="4" t="e">
        <f>FIND("Earliest publication date",A571,AA571)+LEN("Earliest publication date")</f>
        <v>#VALUE!</v>
      </c>
      <c r="AF571" s="4" t="e">
        <f>FIND("Assignee for publication",A571)</f>
        <v>#VALUE!</v>
      </c>
      <c r="AG571" s="4" t="e">
        <f>CLEAN(SUBSTITUTE(MID(A571,AE571,AF571-AE571)," ",""))</f>
        <v>#VALUE!</v>
      </c>
      <c r="AH571" s="4" t="e">
        <f>FIND("Entity status",A571)+LEN("Entity status")</f>
        <v>#VALUE!</v>
      </c>
      <c r="AI571" s="4" t="e">
        <f>FIND("Earliest publication #",A571,AH571)</f>
        <v>#VALUE!</v>
      </c>
      <c r="AJ571" s="4" t="e">
        <f>CLEAN(TRIM(MID(A571,AH571,AI571-AH571)))</f>
        <v>#VALUE!</v>
      </c>
      <c r="AK571" s="4" t="e">
        <f>FIND("Applicants",A571)+LEN("Applicants")</f>
        <v>#VALUE!</v>
      </c>
      <c r="AL571" s="4" t="e">
        <f>FIND("United States Patent and Trademark Office 
United States Patent and Trademark Office 
 Browse By Topic",A571,AK571)</f>
        <v>#VALUE!</v>
      </c>
      <c r="AM571" s="4" t="e">
        <f>TRIM(CLEAN(MID(A571,AK571,AL571-AK571)))</f>
        <v>#VALUE!</v>
      </c>
      <c r="AN571" s="4" t="e">
        <f>FIND("Assignee for publication",A571)+LEN("Assignee for publication")</f>
        <v>#VALUE!</v>
      </c>
      <c r="AO571" s="4" t="e">
        <f>FIND("Confirmation #",A571,AN571)</f>
        <v>#VALUE!</v>
      </c>
      <c r="AP571" s="4" t="e">
        <f>MID(A571,AN571,AO571-AN571)</f>
        <v>#VALUE!</v>
      </c>
      <c r="AQ571" s="4" t="e">
        <f>FIND("Inventors",A571)+LEN("Inventors")</f>
        <v>#VALUE!</v>
      </c>
      <c r="AR571" s="4" t="e">
        <f>FIND("Applicants",A571,AQ571)</f>
        <v>#VALUE!</v>
      </c>
      <c r="AS571" s="4" t="e">
        <f>FIND("Show all inventors",A571)</f>
        <v>#VALUE!</v>
      </c>
      <c r="AT571" s="4" t="str">
        <f>IFERROR(MID(A571,AS571,24),"")</f>
        <v/>
      </c>
      <c r="AU571" s="7" t="e">
        <f>CLEAN(TRIM(MID(A571,AQ571,AR571-AQ571)))</f>
        <v>#VALUE!</v>
      </c>
      <c r="BJ571" s="4">
        <f t="shared" si="124"/>
        <v>0</v>
      </c>
      <c r="BK571" s="4" t="str">
        <f t="shared" si="125"/>
        <v/>
      </c>
      <c r="BL571" s="4" t="e">
        <f t="shared" si="126"/>
        <v>#VALUE!</v>
      </c>
      <c r="BM571" s="4" t="e">
        <f t="shared" si="127"/>
        <v>#VALUE!</v>
      </c>
      <c r="BN571" s="7" t="e">
        <f t="shared" si="128"/>
        <v>#VALUE!</v>
      </c>
      <c r="BO571" s="4" t="e">
        <f t="shared" si="129"/>
        <v>#VALUE!</v>
      </c>
      <c r="BP571" s="4" t="e">
        <f t="shared" si="130"/>
        <v>#VALUE!</v>
      </c>
      <c r="BQ571" s="7" t="e">
        <f t="shared" si="131"/>
        <v>#VALUE!</v>
      </c>
    </row>
    <row r="572" spans="1:69" ht="15" customHeight="1" x14ac:dyDescent="0.3">
      <c r="A572" s="5"/>
      <c r="B572" s="5"/>
      <c r="C572" s="5"/>
      <c r="D572" s="5"/>
      <c r="F572" s="6" t="s">
        <v>17</v>
      </c>
      <c r="G572" s="4" t="e">
        <f t="shared" si="132"/>
        <v>#VALUE!</v>
      </c>
      <c r="H572" s="4" t="e">
        <f t="shared" si="133"/>
        <v>#VALUE!</v>
      </c>
      <c r="I572" s="4" t="str">
        <f t="shared" si="122"/>
        <v/>
      </c>
      <c r="J572" s="4" t="e">
        <f>CLEAN(SUBSTITUTE(MID(A572,G572,H572-G572)," ",""))</f>
        <v>#VALUE!</v>
      </c>
      <c r="K572" s="4" t="e">
        <f>FIND("Filing or 371 (c) date",A572)+LEN("Filing or 371 (c) date")</f>
        <v>#VALUE!</v>
      </c>
      <c r="L572" s="4" t="e">
        <f>FIND("Status",A572,K572)</f>
        <v>#VALUE!</v>
      </c>
      <c r="M572" s="4" t="e">
        <f>TRIM(CLEAN(MID(A572,K572,L572-K572)))</f>
        <v>#VALUE!</v>
      </c>
      <c r="N572" s="4" t="e">
        <f>FIND("Patent #",A572)+LEN("Patent #")</f>
        <v>#VALUE!</v>
      </c>
      <c r="O572" s="4" t="e">
        <f>FIND("Filing or 371 (c) date",A572)</f>
        <v>#VALUE!</v>
      </c>
      <c r="P572" s="4" t="e">
        <f>MID(A572,N572,O572-N572)</f>
        <v>#VALUE!</v>
      </c>
      <c r="Q572" s="4" t="e">
        <f t="shared" si="123"/>
        <v>#VALUE!</v>
      </c>
      <c r="R572" s="4" t="e">
        <f>CLEAN(SUBSTITUTE(MID(P572,1,FIND("open",P572)-1)," ",""))</f>
        <v>#VALUE!</v>
      </c>
      <c r="S572" s="4" t="e">
        <f>FIND("open_in_new",P572)+LEN("open_in_new")</f>
        <v>#VALUE!</v>
      </c>
      <c r="T572" s="4" t="e">
        <f>FIND("-",P572,S572)</f>
        <v>#VALUE!</v>
      </c>
      <c r="U572" s="4" t="e">
        <f>CLEAN(SUBSTITUTE(MID(P572,S572,T572-S572)," ",""))</f>
        <v>#VALUE!</v>
      </c>
      <c r="V572" s="4" t="e">
        <f>RIGHT(CLEAN(SUBSTITUTE(P572," ","")),10)</f>
        <v>#VALUE!</v>
      </c>
      <c r="W572" s="4" t="e">
        <f>FIND("Status",A572,K572)+LEN("Status")</f>
        <v>#VALUE!</v>
      </c>
      <c r="X572" s="4" t="e">
        <f>FIND("Application Data 
Documents &amp; Transactions",A572)</f>
        <v>#VALUE!</v>
      </c>
      <c r="Y572" s="4" t="e">
        <f>MID(A572,W572,(X572-11)-W572)</f>
        <v>#VALUE!</v>
      </c>
      <c r="Z572" s="4" t="e">
        <f t="shared" si="120"/>
        <v>#VALUE!</v>
      </c>
      <c r="AA572" s="4" t="e">
        <f>FIND("Earliest publication #",A572)+LEN("Earliest publication #
")</f>
        <v>#VALUE!</v>
      </c>
      <c r="AB572" s="4" t="e">
        <f>FIND("Earliest publication date",A572,AA572)</f>
        <v>#VALUE!</v>
      </c>
      <c r="AC572" s="4" t="e">
        <f>CLEAN(TRIM(MID(A572,AA572,AB572-AA572)))</f>
        <v>#VALUE!</v>
      </c>
      <c r="AD572" s="4" t="e">
        <f t="shared" si="121"/>
        <v>#VALUE!</v>
      </c>
      <c r="AE572" s="4" t="e">
        <f>FIND("Earliest publication date",A572,AA572)+LEN("Earliest publication date")</f>
        <v>#VALUE!</v>
      </c>
      <c r="AF572" s="4" t="e">
        <f>FIND("Assignee for publication",A572)</f>
        <v>#VALUE!</v>
      </c>
      <c r="AG572" s="4" t="e">
        <f>CLEAN(SUBSTITUTE(MID(A572,AE572,AF572-AE572)," ",""))</f>
        <v>#VALUE!</v>
      </c>
      <c r="AH572" s="4" t="e">
        <f>FIND("Entity status",A572)+LEN("Entity status")</f>
        <v>#VALUE!</v>
      </c>
      <c r="AI572" s="4" t="e">
        <f>FIND("Earliest publication #",A572,AH572)</f>
        <v>#VALUE!</v>
      </c>
      <c r="AJ572" s="4" t="e">
        <f>CLEAN(TRIM(MID(A572,AH572,AI572-AH572)))</f>
        <v>#VALUE!</v>
      </c>
      <c r="AK572" s="4" t="e">
        <f>FIND("Applicants",A572)+LEN("Applicants")</f>
        <v>#VALUE!</v>
      </c>
      <c r="AL572" s="4" t="e">
        <f>FIND("United States Patent and Trademark Office 
United States Patent and Trademark Office 
 Browse By Topic",A572,AK572)</f>
        <v>#VALUE!</v>
      </c>
      <c r="AM572" s="4" t="e">
        <f>TRIM(CLEAN(MID(A572,AK572,AL572-AK572)))</f>
        <v>#VALUE!</v>
      </c>
      <c r="AN572" s="4" t="e">
        <f>FIND("Assignee for publication",A572)+LEN("Assignee for publication")</f>
        <v>#VALUE!</v>
      </c>
      <c r="AO572" s="4" t="e">
        <f>FIND("Confirmation #",A572,AN572)</f>
        <v>#VALUE!</v>
      </c>
      <c r="AP572" s="4" t="e">
        <f>MID(A572,AN572,AO572-AN572)</f>
        <v>#VALUE!</v>
      </c>
      <c r="AQ572" s="4" t="e">
        <f>FIND("Inventors",A572)+LEN("Inventors")</f>
        <v>#VALUE!</v>
      </c>
      <c r="AR572" s="4" t="e">
        <f>FIND("Applicants",A572,AQ572)</f>
        <v>#VALUE!</v>
      </c>
      <c r="AS572" s="4" t="e">
        <f>FIND("Show all inventors",A572)</f>
        <v>#VALUE!</v>
      </c>
      <c r="AT572" s="4" t="str">
        <f>IFERROR(MID(A572,AS572,24),"")</f>
        <v/>
      </c>
      <c r="AU572" s="7" t="e">
        <f>CLEAN(TRIM(MID(A572,AQ572,AR572-AQ572)))</f>
        <v>#VALUE!</v>
      </c>
      <c r="BJ572" s="4">
        <f t="shared" si="124"/>
        <v>0</v>
      </c>
      <c r="BK572" s="4" t="str">
        <f t="shared" si="125"/>
        <v/>
      </c>
      <c r="BL572" s="4" t="e">
        <f t="shared" si="126"/>
        <v>#VALUE!</v>
      </c>
      <c r="BM572" s="4" t="e">
        <f t="shared" si="127"/>
        <v>#VALUE!</v>
      </c>
      <c r="BN572" s="7" t="e">
        <f t="shared" si="128"/>
        <v>#VALUE!</v>
      </c>
      <c r="BO572" s="4" t="e">
        <f t="shared" si="129"/>
        <v>#VALUE!</v>
      </c>
      <c r="BP572" s="4" t="e">
        <f t="shared" si="130"/>
        <v>#VALUE!</v>
      </c>
      <c r="BQ572" s="7" t="e">
        <f t="shared" si="131"/>
        <v>#VALUE!</v>
      </c>
    </row>
    <row r="573" spans="1:69" ht="15" customHeight="1" x14ac:dyDescent="0.3">
      <c r="A573" s="5"/>
      <c r="B573" s="5"/>
      <c r="C573" s="5"/>
      <c r="D573" s="5"/>
      <c r="F573" s="6" t="s">
        <v>17</v>
      </c>
      <c r="G573" s="4" t="e">
        <f t="shared" si="132"/>
        <v>#VALUE!</v>
      </c>
      <c r="H573" s="4" t="e">
        <f t="shared" si="133"/>
        <v>#VALUE!</v>
      </c>
      <c r="I573" s="4" t="str">
        <f t="shared" si="122"/>
        <v/>
      </c>
      <c r="J573" s="4" t="e">
        <f>CLEAN(SUBSTITUTE(MID(A573,G573,H573-G573)," ",""))</f>
        <v>#VALUE!</v>
      </c>
      <c r="K573" s="4" t="e">
        <f>FIND("Filing or 371 (c) date",A573)+LEN("Filing or 371 (c) date")</f>
        <v>#VALUE!</v>
      </c>
      <c r="L573" s="4" t="e">
        <f>FIND("Status",A573,K573)</f>
        <v>#VALUE!</v>
      </c>
      <c r="M573" s="4" t="e">
        <f>TRIM(CLEAN(MID(A573,K573,L573-K573)))</f>
        <v>#VALUE!</v>
      </c>
      <c r="N573" s="4" t="e">
        <f>FIND("Patent #",A573)+LEN("Patent #")</f>
        <v>#VALUE!</v>
      </c>
      <c r="O573" s="4" t="e">
        <f>FIND("Filing or 371 (c) date",A573)</f>
        <v>#VALUE!</v>
      </c>
      <c r="P573" s="4" t="e">
        <f>MID(A573,N573,O573-N573)</f>
        <v>#VALUE!</v>
      </c>
      <c r="Q573" s="4" t="e">
        <f t="shared" si="123"/>
        <v>#VALUE!</v>
      </c>
      <c r="R573" s="4" t="e">
        <f>CLEAN(SUBSTITUTE(MID(P573,1,FIND("open",P573)-1)," ",""))</f>
        <v>#VALUE!</v>
      </c>
      <c r="S573" s="4" t="e">
        <f>FIND("open_in_new",P573)+LEN("open_in_new")</f>
        <v>#VALUE!</v>
      </c>
      <c r="T573" s="4" t="e">
        <f>FIND("-",P573,S573)</f>
        <v>#VALUE!</v>
      </c>
      <c r="U573" s="4" t="e">
        <f>CLEAN(SUBSTITUTE(MID(P573,S573,T573-S573)," ",""))</f>
        <v>#VALUE!</v>
      </c>
      <c r="V573" s="4" t="e">
        <f>RIGHT(CLEAN(SUBSTITUTE(P573," ","")),10)</f>
        <v>#VALUE!</v>
      </c>
      <c r="W573" s="4" t="e">
        <f>FIND("Status",A573,K573)+LEN("Status")</f>
        <v>#VALUE!</v>
      </c>
      <c r="X573" s="4" t="e">
        <f>FIND("Application Data 
Documents &amp; Transactions",A573)</f>
        <v>#VALUE!</v>
      </c>
      <c r="Y573" s="4" t="e">
        <f>MID(A573,W573,(X573-11)-W573)</f>
        <v>#VALUE!</v>
      </c>
      <c r="Z573" s="4" t="e">
        <f t="shared" si="120"/>
        <v>#VALUE!</v>
      </c>
      <c r="AA573" s="4" t="e">
        <f>FIND("Earliest publication #",A573)+LEN("Earliest publication #
")</f>
        <v>#VALUE!</v>
      </c>
      <c r="AB573" s="4" t="e">
        <f>FIND("Earliest publication date",A573,AA573)</f>
        <v>#VALUE!</v>
      </c>
      <c r="AC573" s="4" t="e">
        <f>CLEAN(TRIM(MID(A573,AA573,AB573-AA573)))</f>
        <v>#VALUE!</v>
      </c>
      <c r="AD573" s="4" t="e">
        <f t="shared" si="121"/>
        <v>#VALUE!</v>
      </c>
      <c r="AE573" s="4" t="e">
        <f>FIND("Earliest publication date",A573,AA573)+LEN("Earliest publication date")</f>
        <v>#VALUE!</v>
      </c>
      <c r="AF573" s="4" t="e">
        <f>FIND("Assignee for publication",A573)</f>
        <v>#VALUE!</v>
      </c>
      <c r="AG573" s="4" t="e">
        <f>CLEAN(SUBSTITUTE(MID(A573,AE573,AF573-AE573)," ",""))</f>
        <v>#VALUE!</v>
      </c>
      <c r="AH573" s="4" t="e">
        <f>FIND("Entity status",A573)+LEN("Entity status")</f>
        <v>#VALUE!</v>
      </c>
      <c r="AI573" s="4" t="e">
        <f>FIND("Earliest publication #",A573,AH573)</f>
        <v>#VALUE!</v>
      </c>
      <c r="AJ573" s="4" t="e">
        <f>CLEAN(TRIM(MID(A573,AH573,AI573-AH573)))</f>
        <v>#VALUE!</v>
      </c>
      <c r="AK573" s="4" t="e">
        <f>FIND("Applicants",A573)+LEN("Applicants")</f>
        <v>#VALUE!</v>
      </c>
      <c r="AL573" s="4" t="e">
        <f>FIND("United States Patent and Trademark Office 
United States Patent and Trademark Office 
 Browse By Topic",A573,AK573)</f>
        <v>#VALUE!</v>
      </c>
      <c r="AM573" s="4" t="e">
        <f>TRIM(CLEAN(MID(A573,AK573,AL573-AK573)))</f>
        <v>#VALUE!</v>
      </c>
      <c r="AN573" s="4" t="e">
        <f>FIND("Assignee for publication",A573)+LEN("Assignee for publication")</f>
        <v>#VALUE!</v>
      </c>
      <c r="AO573" s="4" t="e">
        <f>FIND("Confirmation #",A573,AN573)</f>
        <v>#VALUE!</v>
      </c>
      <c r="AP573" s="4" t="e">
        <f>MID(A573,AN573,AO573-AN573)</f>
        <v>#VALUE!</v>
      </c>
      <c r="AQ573" s="4" t="e">
        <f>FIND("Inventors",A573)+LEN("Inventors")</f>
        <v>#VALUE!</v>
      </c>
      <c r="AR573" s="4" t="e">
        <f>FIND("Applicants",A573,AQ573)</f>
        <v>#VALUE!</v>
      </c>
      <c r="AS573" s="4" t="e">
        <f>FIND("Show all inventors",A573)</f>
        <v>#VALUE!</v>
      </c>
      <c r="AT573" s="4" t="str">
        <f>IFERROR(MID(A573,AS573,24),"")</f>
        <v/>
      </c>
      <c r="AU573" s="7" t="e">
        <f>CLEAN(TRIM(MID(A573,AQ573,AR573-AQ573)))</f>
        <v>#VALUE!</v>
      </c>
      <c r="BJ573" s="4">
        <f t="shared" si="124"/>
        <v>0</v>
      </c>
      <c r="BK573" s="4" t="str">
        <f t="shared" si="125"/>
        <v/>
      </c>
      <c r="BL573" s="4" t="e">
        <f t="shared" si="126"/>
        <v>#VALUE!</v>
      </c>
      <c r="BM573" s="4" t="e">
        <f t="shared" si="127"/>
        <v>#VALUE!</v>
      </c>
      <c r="BN573" s="7" t="e">
        <f t="shared" si="128"/>
        <v>#VALUE!</v>
      </c>
      <c r="BO573" s="4" t="e">
        <f t="shared" si="129"/>
        <v>#VALUE!</v>
      </c>
      <c r="BP573" s="4" t="e">
        <f t="shared" si="130"/>
        <v>#VALUE!</v>
      </c>
      <c r="BQ573" s="7" t="e">
        <f t="shared" si="131"/>
        <v>#VALUE!</v>
      </c>
    </row>
    <row r="574" spans="1:69" ht="15" customHeight="1" x14ac:dyDescent="0.3">
      <c r="A574" s="5"/>
      <c r="B574" s="5"/>
      <c r="C574" s="5"/>
      <c r="D574" s="5"/>
      <c r="F574" s="6" t="s">
        <v>17</v>
      </c>
      <c r="G574" s="4" t="e">
        <f t="shared" si="132"/>
        <v>#VALUE!</v>
      </c>
      <c r="H574" s="4" t="e">
        <f t="shared" si="133"/>
        <v>#VALUE!</v>
      </c>
      <c r="I574" s="4" t="str">
        <f t="shared" si="122"/>
        <v/>
      </c>
      <c r="J574" s="4" t="e">
        <f>CLEAN(SUBSTITUTE(MID(A574,G574,H574-G574)," ",""))</f>
        <v>#VALUE!</v>
      </c>
      <c r="K574" s="4" t="e">
        <f>FIND("Filing or 371 (c) date",A574)+LEN("Filing or 371 (c) date")</f>
        <v>#VALUE!</v>
      </c>
      <c r="L574" s="4" t="e">
        <f>FIND("Status",A574,K574)</f>
        <v>#VALUE!</v>
      </c>
      <c r="M574" s="4" t="e">
        <f>TRIM(CLEAN(MID(A574,K574,L574-K574)))</f>
        <v>#VALUE!</v>
      </c>
      <c r="N574" s="4" t="e">
        <f>FIND("Patent #",A574)+LEN("Patent #")</f>
        <v>#VALUE!</v>
      </c>
      <c r="O574" s="4" t="e">
        <f>FIND("Filing or 371 (c) date",A574)</f>
        <v>#VALUE!</v>
      </c>
      <c r="P574" s="4" t="e">
        <f>MID(A574,N574,O574-N574)</f>
        <v>#VALUE!</v>
      </c>
      <c r="Q574" s="4" t="e">
        <f t="shared" si="123"/>
        <v>#VALUE!</v>
      </c>
      <c r="R574" s="4" t="e">
        <f>CLEAN(SUBSTITUTE(MID(P574,1,FIND("open",P574)-1)," ",""))</f>
        <v>#VALUE!</v>
      </c>
      <c r="S574" s="4" t="e">
        <f>FIND("open_in_new",P574)+LEN("open_in_new")</f>
        <v>#VALUE!</v>
      </c>
      <c r="T574" s="4" t="e">
        <f>FIND("-",P574,S574)</f>
        <v>#VALUE!</v>
      </c>
      <c r="U574" s="4" t="e">
        <f>CLEAN(SUBSTITUTE(MID(P574,S574,T574-S574)," ",""))</f>
        <v>#VALUE!</v>
      </c>
      <c r="V574" s="4" t="e">
        <f>RIGHT(CLEAN(SUBSTITUTE(P574," ","")),10)</f>
        <v>#VALUE!</v>
      </c>
      <c r="W574" s="4" t="e">
        <f>FIND("Status",A574,K574)+LEN("Status")</f>
        <v>#VALUE!</v>
      </c>
      <c r="X574" s="4" t="e">
        <f>FIND("Application Data 
Documents &amp; Transactions",A574)</f>
        <v>#VALUE!</v>
      </c>
      <c r="Y574" s="4" t="e">
        <f>MID(A574,W574,(X574-11)-W574)</f>
        <v>#VALUE!</v>
      </c>
      <c r="Z574" s="4" t="e">
        <f t="shared" si="120"/>
        <v>#VALUE!</v>
      </c>
      <c r="AA574" s="4" t="e">
        <f>FIND("Earliest publication #",A574)+LEN("Earliest publication #
")</f>
        <v>#VALUE!</v>
      </c>
      <c r="AB574" s="4" t="e">
        <f>FIND("Earliest publication date",A574,AA574)</f>
        <v>#VALUE!</v>
      </c>
      <c r="AC574" s="4" t="e">
        <f>CLEAN(TRIM(MID(A574,AA574,AB574-AA574)))</f>
        <v>#VALUE!</v>
      </c>
      <c r="AD574" s="4" t="e">
        <f t="shared" si="121"/>
        <v>#VALUE!</v>
      </c>
      <c r="AE574" s="4" t="e">
        <f>FIND("Earliest publication date",A574,AA574)+LEN("Earliest publication date")</f>
        <v>#VALUE!</v>
      </c>
      <c r="AF574" s="4" t="e">
        <f>FIND("Assignee for publication",A574)</f>
        <v>#VALUE!</v>
      </c>
      <c r="AG574" s="4" t="e">
        <f>CLEAN(SUBSTITUTE(MID(A574,AE574,AF574-AE574)," ",""))</f>
        <v>#VALUE!</v>
      </c>
      <c r="AH574" s="4" t="e">
        <f>FIND("Entity status",A574)+LEN("Entity status")</f>
        <v>#VALUE!</v>
      </c>
      <c r="AI574" s="4" t="e">
        <f>FIND("Earliest publication #",A574,AH574)</f>
        <v>#VALUE!</v>
      </c>
      <c r="AJ574" s="4" t="e">
        <f>CLEAN(TRIM(MID(A574,AH574,AI574-AH574)))</f>
        <v>#VALUE!</v>
      </c>
      <c r="AK574" s="4" t="e">
        <f>FIND("Applicants",A574)+LEN("Applicants")</f>
        <v>#VALUE!</v>
      </c>
      <c r="AL574" s="4" t="e">
        <f>FIND("United States Patent and Trademark Office 
United States Patent and Trademark Office 
 Browse By Topic",A574,AK574)</f>
        <v>#VALUE!</v>
      </c>
      <c r="AM574" s="4" t="e">
        <f>TRIM(CLEAN(MID(A574,AK574,AL574-AK574)))</f>
        <v>#VALUE!</v>
      </c>
      <c r="AN574" s="4" t="e">
        <f>FIND("Assignee for publication",A574)+LEN("Assignee for publication")</f>
        <v>#VALUE!</v>
      </c>
      <c r="AO574" s="4" t="e">
        <f>FIND("Confirmation #",A574,AN574)</f>
        <v>#VALUE!</v>
      </c>
      <c r="AP574" s="4" t="e">
        <f>MID(A574,AN574,AO574-AN574)</f>
        <v>#VALUE!</v>
      </c>
      <c r="AQ574" s="4" t="e">
        <f>FIND("Inventors",A574)+LEN("Inventors")</f>
        <v>#VALUE!</v>
      </c>
      <c r="AR574" s="4" t="e">
        <f>FIND("Applicants",A574,AQ574)</f>
        <v>#VALUE!</v>
      </c>
      <c r="AS574" s="4" t="e">
        <f>FIND("Show all inventors",A574)</f>
        <v>#VALUE!</v>
      </c>
      <c r="AT574" s="4" t="str">
        <f>IFERROR(MID(A574,AS574,24),"")</f>
        <v/>
      </c>
      <c r="AU574" s="7" t="e">
        <f>CLEAN(TRIM(MID(A574,AQ574,AR574-AQ574)))</f>
        <v>#VALUE!</v>
      </c>
      <c r="BJ574" s="4">
        <f t="shared" si="124"/>
        <v>0</v>
      </c>
      <c r="BK574" s="4" t="str">
        <f t="shared" si="125"/>
        <v/>
      </c>
      <c r="BL574" s="4" t="e">
        <f t="shared" si="126"/>
        <v>#VALUE!</v>
      </c>
      <c r="BM574" s="4" t="e">
        <f t="shared" si="127"/>
        <v>#VALUE!</v>
      </c>
      <c r="BN574" s="7" t="e">
        <f t="shared" si="128"/>
        <v>#VALUE!</v>
      </c>
      <c r="BO574" s="4" t="e">
        <f t="shared" si="129"/>
        <v>#VALUE!</v>
      </c>
      <c r="BP574" s="4" t="e">
        <f t="shared" si="130"/>
        <v>#VALUE!</v>
      </c>
      <c r="BQ574" s="7" t="e">
        <f t="shared" si="131"/>
        <v>#VALUE!</v>
      </c>
    </row>
    <row r="575" spans="1:69" ht="15" customHeight="1" x14ac:dyDescent="0.3">
      <c r="A575" s="5"/>
      <c r="B575" s="5"/>
      <c r="C575" s="5"/>
      <c r="D575" s="5"/>
      <c r="F575" s="6" t="s">
        <v>17</v>
      </c>
      <c r="G575" s="4" t="e">
        <f t="shared" si="132"/>
        <v>#VALUE!</v>
      </c>
      <c r="H575" s="4" t="e">
        <f t="shared" si="133"/>
        <v>#VALUE!</v>
      </c>
      <c r="I575" s="4" t="str">
        <f t="shared" si="122"/>
        <v/>
      </c>
      <c r="J575" s="4" t="e">
        <f>CLEAN(SUBSTITUTE(MID(A575,G575,H575-G575)," ",""))</f>
        <v>#VALUE!</v>
      </c>
      <c r="K575" s="4" t="e">
        <f>FIND("Filing or 371 (c) date",A575)+LEN("Filing or 371 (c) date")</f>
        <v>#VALUE!</v>
      </c>
      <c r="L575" s="4" t="e">
        <f>FIND("Status",A575,K575)</f>
        <v>#VALUE!</v>
      </c>
      <c r="M575" s="4" t="e">
        <f>TRIM(CLEAN(MID(A575,K575,L575-K575)))</f>
        <v>#VALUE!</v>
      </c>
      <c r="N575" s="4" t="e">
        <f>FIND("Patent #",A575)+LEN("Patent #")</f>
        <v>#VALUE!</v>
      </c>
      <c r="O575" s="4" t="e">
        <f>FIND("Filing or 371 (c) date",A575)</f>
        <v>#VALUE!</v>
      </c>
      <c r="P575" s="4" t="e">
        <f>MID(A575,N575,O575-N575)</f>
        <v>#VALUE!</v>
      </c>
      <c r="Q575" s="4" t="e">
        <f t="shared" si="123"/>
        <v>#VALUE!</v>
      </c>
      <c r="R575" s="4" t="e">
        <f>CLEAN(SUBSTITUTE(MID(P575,1,FIND("open",P575)-1)," ",""))</f>
        <v>#VALUE!</v>
      </c>
      <c r="S575" s="4" t="e">
        <f>FIND("open_in_new",P575)+LEN("open_in_new")</f>
        <v>#VALUE!</v>
      </c>
      <c r="T575" s="4" t="e">
        <f>FIND("-",P575,S575)</f>
        <v>#VALUE!</v>
      </c>
      <c r="U575" s="4" t="e">
        <f>CLEAN(SUBSTITUTE(MID(P575,S575,T575-S575)," ",""))</f>
        <v>#VALUE!</v>
      </c>
      <c r="V575" s="4" t="e">
        <f>RIGHT(CLEAN(SUBSTITUTE(P575," ","")),10)</f>
        <v>#VALUE!</v>
      </c>
      <c r="W575" s="4" t="e">
        <f>FIND("Status",A575,K575)+LEN("Status")</f>
        <v>#VALUE!</v>
      </c>
      <c r="X575" s="4" t="e">
        <f>FIND("Application Data 
Documents &amp; Transactions",A575)</f>
        <v>#VALUE!</v>
      </c>
      <c r="Y575" s="4" t="e">
        <f>MID(A575,W575,(X575-11)-W575)</f>
        <v>#VALUE!</v>
      </c>
      <c r="Z575" s="4" t="e">
        <f t="shared" si="120"/>
        <v>#VALUE!</v>
      </c>
      <c r="AA575" s="4" t="e">
        <f>FIND("Earliest publication #",A575)+LEN("Earliest publication #
")</f>
        <v>#VALUE!</v>
      </c>
      <c r="AB575" s="4" t="e">
        <f>FIND("Earliest publication date",A575,AA575)</f>
        <v>#VALUE!</v>
      </c>
      <c r="AC575" s="4" t="e">
        <f>CLEAN(TRIM(MID(A575,AA575,AB575-AA575)))</f>
        <v>#VALUE!</v>
      </c>
      <c r="AD575" s="4" t="e">
        <f t="shared" si="121"/>
        <v>#VALUE!</v>
      </c>
      <c r="AE575" s="4" t="e">
        <f>FIND("Earliest publication date",A575,AA575)+LEN("Earliest publication date")</f>
        <v>#VALUE!</v>
      </c>
      <c r="AF575" s="4" t="e">
        <f>FIND("Assignee for publication",A575)</f>
        <v>#VALUE!</v>
      </c>
      <c r="AG575" s="4" t="e">
        <f>CLEAN(SUBSTITUTE(MID(A575,AE575,AF575-AE575)," ",""))</f>
        <v>#VALUE!</v>
      </c>
      <c r="AH575" s="4" t="e">
        <f>FIND("Entity status",A575)+LEN("Entity status")</f>
        <v>#VALUE!</v>
      </c>
      <c r="AI575" s="4" t="e">
        <f>FIND("Earliest publication #",A575,AH575)</f>
        <v>#VALUE!</v>
      </c>
      <c r="AJ575" s="4" t="e">
        <f>CLEAN(TRIM(MID(A575,AH575,AI575-AH575)))</f>
        <v>#VALUE!</v>
      </c>
      <c r="AK575" s="4" t="e">
        <f>FIND("Applicants",A575)+LEN("Applicants")</f>
        <v>#VALUE!</v>
      </c>
      <c r="AL575" s="4" t="e">
        <f>FIND("United States Patent and Trademark Office 
United States Patent and Trademark Office 
 Browse By Topic",A575,AK575)</f>
        <v>#VALUE!</v>
      </c>
      <c r="AM575" s="4" t="e">
        <f>TRIM(CLEAN(MID(A575,AK575,AL575-AK575)))</f>
        <v>#VALUE!</v>
      </c>
      <c r="AN575" s="4" t="e">
        <f>FIND("Assignee for publication",A575)+LEN("Assignee for publication")</f>
        <v>#VALUE!</v>
      </c>
      <c r="AO575" s="4" t="e">
        <f>FIND("Confirmation #",A575,AN575)</f>
        <v>#VALUE!</v>
      </c>
      <c r="AP575" s="4" t="e">
        <f>MID(A575,AN575,AO575-AN575)</f>
        <v>#VALUE!</v>
      </c>
      <c r="AQ575" s="4" t="e">
        <f>FIND("Inventors",A575)+LEN("Inventors")</f>
        <v>#VALUE!</v>
      </c>
      <c r="AR575" s="4" t="e">
        <f>FIND("Applicants",A575,AQ575)</f>
        <v>#VALUE!</v>
      </c>
      <c r="AS575" s="4" t="e">
        <f>FIND("Show all inventors",A575)</f>
        <v>#VALUE!</v>
      </c>
      <c r="AT575" s="4" t="str">
        <f>IFERROR(MID(A575,AS575,24),"")</f>
        <v/>
      </c>
      <c r="AU575" s="7" t="e">
        <f>CLEAN(TRIM(MID(A575,AQ575,AR575-AQ575)))</f>
        <v>#VALUE!</v>
      </c>
      <c r="BJ575" s="4">
        <f t="shared" si="124"/>
        <v>0</v>
      </c>
      <c r="BK575" s="4" t="str">
        <f t="shared" si="125"/>
        <v/>
      </c>
      <c r="BL575" s="4" t="e">
        <f t="shared" si="126"/>
        <v>#VALUE!</v>
      </c>
      <c r="BM575" s="4" t="e">
        <f t="shared" si="127"/>
        <v>#VALUE!</v>
      </c>
      <c r="BN575" s="7" t="e">
        <f t="shared" si="128"/>
        <v>#VALUE!</v>
      </c>
      <c r="BO575" s="4" t="e">
        <f t="shared" si="129"/>
        <v>#VALUE!</v>
      </c>
      <c r="BP575" s="4" t="e">
        <f t="shared" si="130"/>
        <v>#VALUE!</v>
      </c>
      <c r="BQ575" s="7" t="e">
        <f t="shared" si="131"/>
        <v>#VALUE!</v>
      </c>
    </row>
    <row r="576" spans="1:69" ht="15" customHeight="1" x14ac:dyDescent="0.3">
      <c r="A576" s="5"/>
      <c r="B576" s="5"/>
      <c r="C576" s="5"/>
      <c r="D576" s="5"/>
      <c r="F576" s="6" t="s">
        <v>17</v>
      </c>
      <c r="G576" s="4" t="e">
        <f t="shared" si="132"/>
        <v>#VALUE!</v>
      </c>
      <c r="H576" s="4" t="e">
        <f t="shared" si="133"/>
        <v>#VALUE!</v>
      </c>
      <c r="I576" s="4" t="str">
        <f t="shared" si="122"/>
        <v/>
      </c>
      <c r="J576" s="4" t="e">
        <f>CLEAN(SUBSTITUTE(MID(A576,G576,H576-G576)," ",""))</f>
        <v>#VALUE!</v>
      </c>
      <c r="K576" s="4" t="e">
        <f>FIND("Filing or 371 (c) date",A576)+LEN("Filing or 371 (c) date")</f>
        <v>#VALUE!</v>
      </c>
      <c r="L576" s="4" t="e">
        <f>FIND("Status",A576,K576)</f>
        <v>#VALUE!</v>
      </c>
      <c r="M576" s="4" t="e">
        <f>TRIM(CLEAN(MID(A576,K576,L576-K576)))</f>
        <v>#VALUE!</v>
      </c>
      <c r="N576" s="4" t="e">
        <f>FIND("Patent #",A576)+LEN("Patent #")</f>
        <v>#VALUE!</v>
      </c>
      <c r="O576" s="4" t="e">
        <f>FIND("Filing or 371 (c) date",A576)</f>
        <v>#VALUE!</v>
      </c>
      <c r="P576" s="4" t="e">
        <f>MID(A576,N576,O576-N576)</f>
        <v>#VALUE!</v>
      </c>
      <c r="Q576" s="4" t="e">
        <f t="shared" si="123"/>
        <v>#VALUE!</v>
      </c>
      <c r="R576" s="4" t="e">
        <f>CLEAN(SUBSTITUTE(MID(P576,1,FIND("open",P576)-1)," ",""))</f>
        <v>#VALUE!</v>
      </c>
      <c r="S576" s="4" t="e">
        <f>FIND("open_in_new",P576)+LEN("open_in_new")</f>
        <v>#VALUE!</v>
      </c>
      <c r="T576" s="4" t="e">
        <f>FIND("-",P576,S576)</f>
        <v>#VALUE!</v>
      </c>
      <c r="U576" s="4" t="e">
        <f>CLEAN(SUBSTITUTE(MID(P576,S576,T576-S576)," ",""))</f>
        <v>#VALUE!</v>
      </c>
      <c r="V576" s="4" t="e">
        <f>RIGHT(CLEAN(SUBSTITUTE(P576," ","")),10)</f>
        <v>#VALUE!</v>
      </c>
      <c r="W576" s="4" t="e">
        <f>FIND("Status",A576,K576)+LEN("Status")</f>
        <v>#VALUE!</v>
      </c>
      <c r="X576" s="4" t="e">
        <f>FIND("Application Data 
Documents &amp; Transactions",A576)</f>
        <v>#VALUE!</v>
      </c>
      <c r="Y576" s="4" t="e">
        <f>MID(A576,W576,(X576-11)-W576)</f>
        <v>#VALUE!</v>
      </c>
      <c r="Z576" s="4" t="e">
        <f t="shared" si="120"/>
        <v>#VALUE!</v>
      </c>
      <c r="AA576" s="4" t="e">
        <f>FIND("Earliest publication #",A576)+LEN("Earliest publication #
")</f>
        <v>#VALUE!</v>
      </c>
      <c r="AB576" s="4" t="e">
        <f>FIND("Earliest publication date",A576,AA576)</f>
        <v>#VALUE!</v>
      </c>
      <c r="AC576" s="4" t="e">
        <f>CLEAN(TRIM(MID(A576,AA576,AB576-AA576)))</f>
        <v>#VALUE!</v>
      </c>
      <c r="AD576" s="4" t="e">
        <f t="shared" si="121"/>
        <v>#VALUE!</v>
      </c>
      <c r="AE576" s="4" t="e">
        <f>FIND("Earliest publication date",A576,AA576)+LEN("Earliest publication date")</f>
        <v>#VALUE!</v>
      </c>
      <c r="AF576" s="4" t="e">
        <f>FIND("Assignee for publication",A576)</f>
        <v>#VALUE!</v>
      </c>
      <c r="AG576" s="4" t="e">
        <f>CLEAN(SUBSTITUTE(MID(A576,AE576,AF576-AE576)," ",""))</f>
        <v>#VALUE!</v>
      </c>
      <c r="AH576" s="4" t="e">
        <f>FIND("Entity status",A576)+LEN("Entity status")</f>
        <v>#VALUE!</v>
      </c>
      <c r="AI576" s="4" t="e">
        <f>FIND("Earliest publication #",A576,AH576)</f>
        <v>#VALUE!</v>
      </c>
      <c r="AJ576" s="4" t="e">
        <f>CLEAN(TRIM(MID(A576,AH576,AI576-AH576)))</f>
        <v>#VALUE!</v>
      </c>
      <c r="AK576" s="4" t="e">
        <f>FIND("Applicants",A576)+LEN("Applicants")</f>
        <v>#VALUE!</v>
      </c>
      <c r="AL576" s="4" t="e">
        <f>FIND("United States Patent and Trademark Office 
United States Patent and Trademark Office 
 Browse By Topic",A576,AK576)</f>
        <v>#VALUE!</v>
      </c>
      <c r="AM576" s="4" t="e">
        <f>TRIM(CLEAN(MID(A576,AK576,AL576-AK576)))</f>
        <v>#VALUE!</v>
      </c>
      <c r="AN576" s="4" t="e">
        <f>FIND("Assignee for publication",A576)+LEN("Assignee for publication")</f>
        <v>#VALUE!</v>
      </c>
      <c r="AO576" s="4" t="e">
        <f>FIND("Confirmation #",A576,AN576)</f>
        <v>#VALUE!</v>
      </c>
      <c r="AP576" s="4" t="e">
        <f>MID(A576,AN576,AO576-AN576)</f>
        <v>#VALUE!</v>
      </c>
      <c r="AQ576" s="4" t="e">
        <f>FIND("Inventors",A576)+LEN("Inventors")</f>
        <v>#VALUE!</v>
      </c>
      <c r="AR576" s="4" t="e">
        <f>FIND("Applicants",A576,AQ576)</f>
        <v>#VALUE!</v>
      </c>
      <c r="AS576" s="4" t="e">
        <f>FIND("Show all inventors",A576)</f>
        <v>#VALUE!</v>
      </c>
      <c r="AT576" s="4" t="str">
        <f>IFERROR(MID(A576,AS576,24),"")</f>
        <v/>
      </c>
      <c r="AU576" s="7" t="e">
        <f>CLEAN(TRIM(MID(A576,AQ576,AR576-AQ576)))</f>
        <v>#VALUE!</v>
      </c>
      <c r="BJ576" s="4">
        <f t="shared" si="124"/>
        <v>0</v>
      </c>
      <c r="BK576" s="4" t="str">
        <f t="shared" si="125"/>
        <v/>
      </c>
      <c r="BL576" s="4" t="e">
        <f t="shared" si="126"/>
        <v>#VALUE!</v>
      </c>
      <c r="BM576" s="4" t="e">
        <f t="shared" si="127"/>
        <v>#VALUE!</v>
      </c>
      <c r="BN576" s="7" t="e">
        <f t="shared" si="128"/>
        <v>#VALUE!</v>
      </c>
      <c r="BO576" s="4" t="e">
        <f t="shared" si="129"/>
        <v>#VALUE!</v>
      </c>
      <c r="BP576" s="4" t="e">
        <f t="shared" si="130"/>
        <v>#VALUE!</v>
      </c>
      <c r="BQ576" s="7" t="e">
        <f t="shared" si="131"/>
        <v>#VALUE!</v>
      </c>
    </row>
    <row r="577" spans="1:69" ht="15" customHeight="1" x14ac:dyDescent="0.3">
      <c r="A577" s="5"/>
      <c r="B577" s="5"/>
      <c r="C577" s="5"/>
      <c r="D577" s="5"/>
      <c r="F577" s="6" t="s">
        <v>17</v>
      </c>
      <c r="G577" s="4" t="e">
        <f t="shared" si="132"/>
        <v>#VALUE!</v>
      </c>
      <c r="H577" s="4" t="e">
        <f t="shared" si="133"/>
        <v>#VALUE!</v>
      </c>
      <c r="I577" s="4" t="str">
        <f t="shared" si="122"/>
        <v/>
      </c>
      <c r="J577" s="4" t="e">
        <f>CLEAN(SUBSTITUTE(MID(A577,G577,H577-G577)," ",""))</f>
        <v>#VALUE!</v>
      </c>
      <c r="K577" s="4" t="e">
        <f>FIND("Filing or 371 (c) date",A577)+LEN("Filing or 371 (c) date")</f>
        <v>#VALUE!</v>
      </c>
      <c r="L577" s="4" t="e">
        <f>FIND("Status",A577,K577)</f>
        <v>#VALUE!</v>
      </c>
      <c r="M577" s="4" t="e">
        <f>TRIM(CLEAN(MID(A577,K577,L577-K577)))</f>
        <v>#VALUE!</v>
      </c>
      <c r="N577" s="4" t="e">
        <f>FIND("Patent #",A577)+LEN("Patent #")</f>
        <v>#VALUE!</v>
      </c>
      <c r="O577" s="4" t="e">
        <f>FIND("Filing or 371 (c) date",A577)</f>
        <v>#VALUE!</v>
      </c>
      <c r="P577" s="4" t="e">
        <f>MID(A577,N577,O577-N577)</f>
        <v>#VALUE!</v>
      </c>
      <c r="Q577" s="4" t="e">
        <f t="shared" si="123"/>
        <v>#VALUE!</v>
      </c>
      <c r="R577" s="4" t="e">
        <f>CLEAN(SUBSTITUTE(MID(P577,1,FIND("open",P577)-1)," ",""))</f>
        <v>#VALUE!</v>
      </c>
      <c r="S577" s="4" t="e">
        <f>FIND("open_in_new",P577)+LEN("open_in_new")</f>
        <v>#VALUE!</v>
      </c>
      <c r="T577" s="4" t="e">
        <f>FIND("-",P577,S577)</f>
        <v>#VALUE!</v>
      </c>
      <c r="U577" s="4" t="e">
        <f>CLEAN(SUBSTITUTE(MID(P577,S577,T577-S577)," ",""))</f>
        <v>#VALUE!</v>
      </c>
      <c r="V577" s="4" t="e">
        <f>RIGHT(CLEAN(SUBSTITUTE(P577," ","")),10)</f>
        <v>#VALUE!</v>
      </c>
      <c r="W577" s="4" t="e">
        <f>FIND("Status",A577,K577)+LEN("Status")</f>
        <v>#VALUE!</v>
      </c>
      <c r="X577" s="4" t="e">
        <f>FIND("Application Data 
Documents &amp; Transactions",A577)</f>
        <v>#VALUE!</v>
      </c>
      <c r="Y577" s="4" t="e">
        <f>MID(A577,W577,(X577-11)-W577)</f>
        <v>#VALUE!</v>
      </c>
      <c r="Z577" s="4" t="e">
        <f t="shared" si="120"/>
        <v>#VALUE!</v>
      </c>
      <c r="AA577" s="4" t="e">
        <f>FIND("Earliest publication #",A577)+LEN("Earliest publication #
")</f>
        <v>#VALUE!</v>
      </c>
      <c r="AB577" s="4" t="e">
        <f>FIND("Earliest publication date",A577,AA577)</f>
        <v>#VALUE!</v>
      </c>
      <c r="AC577" s="4" t="e">
        <f>CLEAN(TRIM(MID(A577,AA577,AB577-AA577)))</f>
        <v>#VALUE!</v>
      </c>
      <c r="AD577" s="4" t="e">
        <f t="shared" si="121"/>
        <v>#VALUE!</v>
      </c>
      <c r="AE577" s="4" t="e">
        <f>FIND("Earliest publication date",A577,AA577)+LEN("Earliest publication date")</f>
        <v>#VALUE!</v>
      </c>
      <c r="AF577" s="4" t="e">
        <f>FIND("Assignee for publication",A577)</f>
        <v>#VALUE!</v>
      </c>
      <c r="AG577" s="4" t="e">
        <f>CLEAN(SUBSTITUTE(MID(A577,AE577,AF577-AE577)," ",""))</f>
        <v>#VALUE!</v>
      </c>
      <c r="AH577" s="4" t="e">
        <f>FIND("Entity status",A577)+LEN("Entity status")</f>
        <v>#VALUE!</v>
      </c>
      <c r="AI577" s="4" t="e">
        <f>FIND("Earliest publication #",A577,AH577)</f>
        <v>#VALUE!</v>
      </c>
      <c r="AJ577" s="4" t="e">
        <f>CLEAN(TRIM(MID(A577,AH577,AI577-AH577)))</f>
        <v>#VALUE!</v>
      </c>
      <c r="AK577" s="4" t="e">
        <f>FIND("Applicants",A577)+LEN("Applicants")</f>
        <v>#VALUE!</v>
      </c>
      <c r="AL577" s="4" t="e">
        <f>FIND("United States Patent and Trademark Office 
United States Patent and Trademark Office 
 Browse By Topic",A577,AK577)</f>
        <v>#VALUE!</v>
      </c>
      <c r="AM577" s="4" t="e">
        <f>TRIM(CLEAN(MID(A577,AK577,AL577-AK577)))</f>
        <v>#VALUE!</v>
      </c>
      <c r="AN577" s="4" t="e">
        <f>FIND("Assignee for publication",A577)+LEN("Assignee for publication")</f>
        <v>#VALUE!</v>
      </c>
      <c r="AO577" s="4" t="e">
        <f>FIND("Confirmation #",A577,AN577)</f>
        <v>#VALUE!</v>
      </c>
      <c r="AP577" s="4" t="e">
        <f>MID(A577,AN577,AO577-AN577)</f>
        <v>#VALUE!</v>
      </c>
      <c r="AQ577" s="4" t="e">
        <f>FIND("Inventors",A577)+LEN("Inventors")</f>
        <v>#VALUE!</v>
      </c>
      <c r="AR577" s="4" t="e">
        <f>FIND("Applicants",A577,AQ577)</f>
        <v>#VALUE!</v>
      </c>
      <c r="AS577" s="4" t="e">
        <f>FIND("Show all inventors",A577)</f>
        <v>#VALUE!</v>
      </c>
      <c r="AT577" s="4" t="str">
        <f>IFERROR(MID(A577,AS577,24),"")</f>
        <v/>
      </c>
      <c r="AU577" s="7" t="e">
        <f>CLEAN(TRIM(MID(A577,AQ577,AR577-AQ577)))</f>
        <v>#VALUE!</v>
      </c>
      <c r="BJ577" s="4">
        <f t="shared" si="124"/>
        <v>0</v>
      </c>
      <c r="BK577" s="4" t="str">
        <f t="shared" si="125"/>
        <v/>
      </c>
      <c r="BL577" s="4" t="e">
        <f t="shared" si="126"/>
        <v>#VALUE!</v>
      </c>
      <c r="BM577" s="4" t="e">
        <f t="shared" si="127"/>
        <v>#VALUE!</v>
      </c>
      <c r="BN577" s="7" t="e">
        <f t="shared" si="128"/>
        <v>#VALUE!</v>
      </c>
      <c r="BO577" s="4" t="e">
        <f t="shared" si="129"/>
        <v>#VALUE!</v>
      </c>
      <c r="BP577" s="4" t="e">
        <f t="shared" si="130"/>
        <v>#VALUE!</v>
      </c>
      <c r="BQ577" s="7" t="e">
        <f t="shared" si="131"/>
        <v>#VALUE!</v>
      </c>
    </row>
    <row r="578" spans="1:69" ht="15" customHeight="1" x14ac:dyDescent="0.3">
      <c r="A578" s="5"/>
      <c r="B578" s="5"/>
      <c r="C578" s="5"/>
      <c r="D578" s="5"/>
      <c r="F578" s="6" t="s">
        <v>17</v>
      </c>
      <c r="G578" s="4" t="e">
        <f t="shared" si="132"/>
        <v>#VALUE!</v>
      </c>
      <c r="H578" s="4" t="e">
        <f t="shared" si="133"/>
        <v>#VALUE!</v>
      </c>
      <c r="I578" s="4" t="str">
        <f t="shared" si="122"/>
        <v/>
      </c>
      <c r="J578" s="4" t="e">
        <f>CLEAN(SUBSTITUTE(MID(A578,G578,H578-G578)," ",""))</f>
        <v>#VALUE!</v>
      </c>
      <c r="K578" s="4" t="e">
        <f>FIND("Filing or 371 (c) date",A578)+LEN("Filing or 371 (c) date")</f>
        <v>#VALUE!</v>
      </c>
      <c r="L578" s="4" t="e">
        <f>FIND("Status",A578,K578)</f>
        <v>#VALUE!</v>
      </c>
      <c r="M578" s="4" t="e">
        <f>TRIM(CLEAN(MID(A578,K578,L578-K578)))</f>
        <v>#VALUE!</v>
      </c>
      <c r="N578" s="4" t="e">
        <f>FIND("Patent #",A578)+LEN("Patent #")</f>
        <v>#VALUE!</v>
      </c>
      <c r="O578" s="4" t="e">
        <f>FIND("Filing or 371 (c) date",A578)</f>
        <v>#VALUE!</v>
      </c>
      <c r="P578" s="4" t="e">
        <f>MID(A578,N578,O578-N578)</f>
        <v>#VALUE!</v>
      </c>
      <c r="Q578" s="4" t="e">
        <f t="shared" si="123"/>
        <v>#VALUE!</v>
      </c>
      <c r="R578" s="4" t="e">
        <f>CLEAN(SUBSTITUTE(MID(P578,1,FIND("open",P578)-1)," ",""))</f>
        <v>#VALUE!</v>
      </c>
      <c r="S578" s="4" t="e">
        <f>FIND("open_in_new",P578)+LEN("open_in_new")</f>
        <v>#VALUE!</v>
      </c>
      <c r="T578" s="4" t="e">
        <f>FIND("-",P578,S578)</f>
        <v>#VALUE!</v>
      </c>
      <c r="U578" s="4" t="e">
        <f>CLEAN(SUBSTITUTE(MID(P578,S578,T578-S578)," ",""))</f>
        <v>#VALUE!</v>
      </c>
      <c r="V578" s="4" t="e">
        <f>RIGHT(CLEAN(SUBSTITUTE(P578," ","")),10)</f>
        <v>#VALUE!</v>
      </c>
      <c r="W578" s="4" t="e">
        <f>FIND("Status",A578,K578)+LEN("Status")</f>
        <v>#VALUE!</v>
      </c>
      <c r="X578" s="4" t="e">
        <f>FIND("Application Data 
Documents &amp; Transactions",A578)</f>
        <v>#VALUE!</v>
      </c>
      <c r="Y578" s="4" t="e">
        <f>MID(A578,W578,(X578-11)-W578)</f>
        <v>#VALUE!</v>
      </c>
      <c r="Z578" s="4" t="e">
        <f t="shared" ref="Z578:Z641" si="134">TRIM(CLEAN(TRIM(MID(Y578,1,FIND("/",Y578)-3))))</f>
        <v>#VALUE!</v>
      </c>
      <c r="AA578" s="4" t="e">
        <f>FIND("Earliest publication #",A578)+LEN("Earliest publication #
")</f>
        <v>#VALUE!</v>
      </c>
      <c r="AB578" s="4" t="e">
        <f>FIND("Earliest publication date",A578,AA578)</f>
        <v>#VALUE!</v>
      </c>
      <c r="AC578" s="4" t="e">
        <f>CLEAN(TRIM(MID(A578,AA578,AB578-AA578)))</f>
        <v>#VALUE!</v>
      </c>
      <c r="AD578" s="4" t="e">
        <f t="shared" ref="AD578:AD641" si="135">TRIM(CLEAN(SUBSTITUTE(AC578,"open_in_new","")))</f>
        <v>#VALUE!</v>
      </c>
      <c r="AE578" s="4" t="e">
        <f>FIND("Earliest publication date",A578,AA578)+LEN("Earliest publication date")</f>
        <v>#VALUE!</v>
      </c>
      <c r="AF578" s="4" t="e">
        <f>FIND("Assignee for publication",A578)</f>
        <v>#VALUE!</v>
      </c>
      <c r="AG578" s="4" t="e">
        <f>CLEAN(SUBSTITUTE(MID(A578,AE578,AF578-AE578)," ",""))</f>
        <v>#VALUE!</v>
      </c>
      <c r="AH578" s="4" t="e">
        <f>FIND("Entity status",A578)+LEN("Entity status")</f>
        <v>#VALUE!</v>
      </c>
      <c r="AI578" s="4" t="e">
        <f>FIND("Earliest publication #",A578,AH578)</f>
        <v>#VALUE!</v>
      </c>
      <c r="AJ578" s="4" t="e">
        <f>CLEAN(TRIM(MID(A578,AH578,AI578-AH578)))</f>
        <v>#VALUE!</v>
      </c>
      <c r="AK578" s="4" t="e">
        <f>FIND("Applicants",A578)+LEN("Applicants")</f>
        <v>#VALUE!</v>
      </c>
      <c r="AL578" s="4" t="e">
        <f>FIND("United States Patent and Trademark Office 
United States Patent and Trademark Office 
 Browse By Topic",A578,AK578)</f>
        <v>#VALUE!</v>
      </c>
      <c r="AM578" s="4" t="e">
        <f>TRIM(CLEAN(MID(A578,AK578,AL578-AK578)))</f>
        <v>#VALUE!</v>
      </c>
      <c r="AN578" s="4" t="e">
        <f>FIND("Assignee for publication",A578)+LEN("Assignee for publication")</f>
        <v>#VALUE!</v>
      </c>
      <c r="AO578" s="4" t="e">
        <f>FIND("Confirmation #",A578,AN578)</f>
        <v>#VALUE!</v>
      </c>
      <c r="AP578" s="4" t="e">
        <f>MID(A578,AN578,AO578-AN578)</f>
        <v>#VALUE!</v>
      </c>
      <c r="AQ578" s="4" t="e">
        <f>FIND("Inventors",A578)+LEN("Inventors")</f>
        <v>#VALUE!</v>
      </c>
      <c r="AR578" s="4" t="e">
        <f>FIND("Applicants",A578,AQ578)</f>
        <v>#VALUE!</v>
      </c>
      <c r="AS578" s="4" t="e">
        <f>FIND("Show all inventors",A578)</f>
        <v>#VALUE!</v>
      </c>
      <c r="AT578" s="4" t="str">
        <f>IFERROR(MID(A578,AS578,24),"")</f>
        <v/>
      </c>
      <c r="AU578" s="7" t="e">
        <f>CLEAN(TRIM(MID(A578,AQ578,AR578-AQ578)))</f>
        <v>#VALUE!</v>
      </c>
      <c r="BJ578" s="4">
        <f t="shared" si="124"/>
        <v>0</v>
      </c>
      <c r="BK578" s="4" t="str">
        <f t="shared" si="125"/>
        <v/>
      </c>
      <c r="BL578" s="4" t="e">
        <f t="shared" si="126"/>
        <v>#VALUE!</v>
      </c>
      <c r="BM578" s="4" t="e">
        <f t="shared" si="127"/>
        <v>#VALUE!</v>
      </c>
      <c r="BN578" s="7" t="e">
        <f t="shared" si="128"/>
        <v>#VALUE!</v>
      </c>
      <c r="BO578" s="4" t="e">
        <f t="shared" si="129"/>
        <v>#VALUE!</v>
      </c>
      <c r="BP578" s="4" t="e">
        <f t="shared" si="130"/>
        <v>#VALUE!</v>
      </c>
      <c r="BQ578" s="7" t="e">
        <f t="shared" si="131"/>
        <v>#VALUE!</v>
      </c>
    </row>
    <row r="579" spans="1:69" ht="15" customHeight="1" x14ac:dyDescent="0.3">
      <c r="A579" s="5"/>
      <c r="B579" s="5"/>
      <c r="C579" s="5"/>
      <c r="D579" s="5"/>
      <c r="F579" s="6" t="s">
        <v>17</v>
      </c>
      <c r="G579" s="4" t="e">
        <f t="shared" si="132"/>
        <v>#VALUE!</v>
      </c>
      <c r="H579" s="4" t="e">
        <f t="shared" si="133"/>
        <v>#VALUE!</v>
      </c>
      <c r="I579" s="4" t="str">
        <f t="shared" ref="I579:I642" si="136">IFERROR(MID(A579,FIND("Sorry, the entered Application Number",A579),68),"")</f>
        <v/>
      </c>
      <c r="J579" s="4" t="e">
        <f>CLEAN(SUBSTITUTE(MID(A579,G579,H579-G579)," ",""))</f>
        <v>#VALUE!</v>
      </c>
      <c r="K579" s="4" t="e">
        <f>FIND("Filing or 371 (c) date",A579)+LEN("Filing or 371 (c) date")</f>
        <v>#VALUE!</v>
      </c>
      <c r="L579" s="4" t="e">
        <f>FIND("Status",A579,K579)</f>
        <v>#VALUE!</v>
      </c>
      <c r="M579" s="4" t="e">
        <f>TRIM(CLEAN(MID(A579,K579,L579-K579)))</f>
        <v>#VALUE!</v>
      </c>
      <c r="N579" s="4" t="e">
        <f>FIND("Patent #",A579)+LEN("Patent #")</f>
        <v>#VALUE!</v>
      </c>
      <c r="O579" s="4" t="e">
        <f>FIND("Filing or 371 (c) date",A579)</f>
        <v>#VALUE!</v>
      </c>
      <c r="P579" s="4" t="e">
        <f>MID(A579,N579,O579-N579)</f>
        <v>#VALUE!</v>
      </c>
      <c r="Q579" s="4" t="e">
        <f t="shared" ref="Q579:Q642" si="137">TRIM(SUBSTITUTE(P579,"open_in_new ",""))</f>
        <v>#VALUE!</v>
      </c>
      <c r="R579" s="4" t="e">
        <f>CLEAN(SUBSTITUTE(MID(P579,1,FIND("open",P579)-1)," ",""))</f>
        <v>#VALUE!</v>
      </c>
      <c r="S579" s="4" t="e">
        <f>FIND("open_in_new",P579)+LEN("open_in_new")</f>
        <v>#VALUE!</v>
      </c>
      <c r="T579" s="4" t="e">
        <f>FIND("-",P579,S579)</f>
        <v>#VALUE!</v>
      </c>
      <c r="U579" s="4" t="e">
        <f>CLEAN(SUBSTITUTE(MID(P579,S579,T579-S579)," ",""))</f>
        <v>#VALUE!</v>
      </c>
      <c r="V579" s="4" t="e">
        <f>RIGHT(CLEAN(SUBSTITUTE(P579," ","")),10)</f>
        <v>#VALUE!</v>
      </c>
      <c r="W579" s="4" t="e">
        <f>FIND("Status",A579,K579)+LEN("Status")</f>
        <v>#VALUE!</v>
      </c>
      <c r="X579" s="4" t="e">
        <f>FIND("Application Data 
Documents &amp; Transactions",A579)</f>
        <v>#VALUE!</v>
      </c>
      <c r="Y579" s="4" t="e">
        <f>MID(A579,W579,(X579-11)-W579)</f>
        <v>#VALUE!</v>
      </c>
      <c r="Z579" s="4" t="e">
        <f t="shared" si="134"/>
        <v>#VALUE!</v>
      </c>
      <c r="AA579" s="4" t="e">
        <f>FIND("Earliest publication #",A579)+LEN("Earliest publication #
")</f>
        <v>#VALUE!</v>
      </c>
      <c r="AB579" s="4" t="e">
        <f>FIND("Earliest publication date",A579,AA579)</f>
        <v>#VALUE!</v>
      </c>
      <c r="AC579" s="4" t="e">
        <f>CLEAN(TRIM(MID(A579,AA579,AB579-AA579)))</f>
        <v>#VALUE!</v>
      </c>
      <c r="AD579" s="4" t="e">
        <f t="shared" si="135"/>
        <v>#VALUE!</v>
      </c>
      <c r="AE579" s="4" t="e">
        <f>FIND("Earliest publication date",A579,AA579)+LEN("Earliest publication date")</f>
        <v>#VALUE!</v>
      </c>
      <c r="AF579" s="4" t="e">
        <f>FIND("Assignee for publication",A579)</f>
        <v>#VALUE!</v>
      </c>
      <c r="AG579" s="4" t="e">
        <f>CLEAN(SUBSTITUTE(MID(A579,AE579,AF579-AE579)," ",""))</f>
        <v>#VALUE!</v>
      </c>
      <c r="AH579" s="4" t="e">
        <f>FIND("Entity status",A579)+LEN("Entity status")</f>
        <v>#VALUE!</v>
      </c>
      <c r="AI579" s="4" t="e">
        <f>FIND("Earliest publication #",A579,AH579)</f>
        <v>#VALUE!</v>
      </c>
      <c r="AJ579" s="4" t="e">
        <f>CLEAN(TRIM(MID(A579,AH579,AI579-AH579)))</f>
        <v>#VALUE!</v>
      </c>
      <c r="AK579" s="4" t="e">
        <f>FIND("Applicants",A579)+LEN("Applicants")</f>
        <v>#VALUE!</v>
      </c>
      <c r="AL579" s="4" t="e">
        <f>FIND("United States Patent and Trademark Office 
United States Patent and Trademark Office 
 Browse By Topic",A579,AK579)</f>
        <v>#VALUE!</v>
      </c>
      <c r="AM579" s="4" t="e">
        <f>TRIM(CLEAN(MID(A579,AK579,AL579-AK579)))</f>
        <v>#VALUE!</v>
      </c>
      <c r="AN579" s="4" t="e">
        <f>FIND("Assignee for publication",A579)+LEN("Assignee for publication")</f>
        <v>#VALUE!</v>
      </c>
      <c r="AO579" s="4" t="e">
        <f>FIND("Confirmation #",A579,AN579)</f>
        <v>#VALUE!</v>
      </c>
      <c r="AP579" s="4" t="e">
        <f>MID(A579,AN579,AO579-AN579)</f>
        <v>#VALUE!</v>
      </c>
      <c r="AQ579" s="4" t="e">
        <f>FIND("Inventors",A579)+LEN("Inventors")</f>
        <v>#VALUE!</v>
      </c>
      <c r="AR579" s="4" t="e">
        <f>FIND("Applicants",A579,AQ579)</f>
        <v>#VALUE!</v>
      </c>
      <c r="AS579" s="4" t="e">
        <f>FIND("Show all inventors",A579)</f>
        <v>#VALUE!</v>
      </c>
      <c r="AT579" s="4" t="str">
        <f>IFERROR(MID(A579,AS579,24),"")</f>
        <v/>
      </c>
      <c r="AU579" s="7" t="e">
        <f>CLEAN(TRIM(MID(A579,AQ579,AR579-AQ579)))</f>
        <v>#VALUE!</v>
      </c>
      <c r="BJ579" s="4">
        <f t="shared" ref="BJ579:BJ642" si="138">(LEN(BI579)-LEN(SUBSTITUTE(BI579,"Assignee","")))/LEN("Assignee")</f>
        <v>0</v>
      </c>
      <c r="BK579" s="4" t="str">
        <f t="shared" ref="BK579:BK642" si="139">IF(LEN(BI579)&lt;1,"",IF(BJ579=0,"1 Assignee",BJ579&amp;" Assignee"))</f>
        <v/>
      </c>
      <c r="BL579" s="4" t="e">
        <f t="shared" ref="BL579:BL642" si="140">FIND("Power of attorney",D579)+LEN("Power of attorney")</f>
        <v>#VALUE!</v>
      </c>
      <c r="BM579" s="4" t="e">
        <f t="shared" ref="BM579:BM642" si="141">FIND("(",D579,BL579)</f>
        <v>#VALUE!</v>
      </c>
      <c r="BN579" s="7" t="e">
        <f t="shared" ref="BN579:BN642" si="142">TRIM(MID(D579,BL579,BM579-BL579))</f>
        <v>#VALUE!</v>
      </c>
      <c r="BO579" s="4" t="e">
        <f t="shared" ref="BO579:BO642" si="143">FIND("Correspondence address",D579)+LEN("Correspondence address")</f>
        <v>#VALUE!</v>
      </c>
      <c r="BP579" s="4" t="e">
        <f t="shared" ref="BP579:BP642" si="144">FIND("(",D579,BO579)</f>
        <v>#VALUE!</v>
      </c>
      <c r="BQ579" s="7" t="e">
        <f t="shared" ref="BQ579:BQ642" si="145">TRIM(MID(D579,BO579,BP579-BO579))</f>
        <v>#VALUE!</v>
      </c>
    </row>
    <row r="580" spans="1:69" ht="15" customHeight="1" x14ac:dyDescent="0.3">
      <c r="A580" s="5"/>
      <c r="B580" s="5"/>
      <c r="C580" s="5"/>
      <c r="D580" s="5"/>
      <c r="F580" s="6" t="s">
        <v>17</v>
      </c>
      <c r="G580" s="4" t="e">
        <f t="shared" ref="G580:G643" si="146">FIND("Application #",A580)+LEN("Application #")</f>
        <v>#VALUE!</v>
      </c>
      <c r="H580" s="4" t="e">
        <f t="shared" ref="H580:H643" si="147">FIND("Confirmation #",A580)</f>
        <v>#VALUE!</v>
      </c>
      <c r="I580" s="4" t="str">
        <f t="shared" si="136"/>
        <v/>
      </c>
      <c r="J580" s="4" t="e">
        <f>CLEAN(SUBSTITUTE(MID(A580,G580,H580-G580)," ",""))</f>
        <v>#VALUE!</v>
      </c>
      <c r="K580" s="4" t="e">
        <f>FIND("Filing or 371 (c) date",A580)+LEN("Filing or 371 (c) date")</f>
        <v>#VALUE!</v>
      </c>
      <c r="L580" s="4" t="e">
        <f>FIND("Status",A580,K580)</f>
        <v>#VALUE!</v>
      </c>
      <c r="M580" s="4" t="e">
        <f>TRIM(CLEAN(MID(A580,K580,L580-K580)))</f>
        <v>#VALUE!</v>
      </c>
      <c r="N580" s="4" t="e">
        <f>FIND("Patent #",A580)+LEN("Patent #")</f>
        <v>#VALUE!</v>
      </c>
      <c r="O580" s="4" t="e">
        <f>FIND("Filing or 371 (c) date",A580)</f>
        <v>#VALUE!</v>
      </c>
      <c r="P580" s="4" t="e">
        <f>MID(A580,N580,O580-N580)</f>
        <v>#VALUE!</v>
      </c>
      <c r="Q580" s="4" t="e">
        <f t="shared" si="137"/>
        <v>#VALUE!</v>
      </c>
      <c r="R580" s="4" t="e">
        <f>CLEAN(SUBSTITUTE(MID(P580,1,FIND("open",P580)-1)," ",""))</f>
        <v>#VALUE!</v>
      </c>
      <c r="S580" s="4" t="e">
        <f>FIND("open_in_new",P580)+LEN("open_in_new")</f>
        <v>#VALUE!</v>
      </c>
      <c r="T580" s="4" t="e">
        <f>FIND("-",P580,S580)</f>
        <v>#VALUE!</v>
      </c>
      <c r="U580" s="4" t="e">
        <f>CLEAN(SUBSTITUTE(MID(P580,S580,T580-S580)," ",""))</f>
        <v>#VALUE!</v>
      </c>
      <c r="V580" s="4" t="e">
        <f>RIGHT(CLEAN(SUBSTITUTE(P580," ","")),10)</f>
        <v>#VALUE!</v>
      </c>
      <c r="W580" s="4" t="e">
        <f>FIND("Status",A580,K580)+LEN("Status")</f>
        <v>#VALUE!</v>
      </c>
      <c r="X580" s="4" t="e">
        <f>FIND("Application Data 
Documents &amp; Transactions",A580)</f>
        <v>#VALUE!</v>
      </c>
      <c r="Y580" s="4" t="e">
        <f>MID(A580,W580,(X580-11)-W580)</f>
        <v>#VALUE!</v>
      </c>
      <c r="Z580" s="4" t="e">
        <f t="shared" si="134"/>
        <v>#VALUE!</v>
      </c>
      <c r="AA580" s="4" t="e">
        <f>FIND("Earliest publication #",A580)+LEN("Earliest publication #
")</f>
        <v>#VALUE!</v>
      </c>
      <c r="AB580" s="4" t="e">
        <f>FIND("Earliest publication date",A580,AA580)</f>
        <v>#VALUE!</v>
      </c>
      <c r="AC580" s="4" t="e">
        <f>CLEAN(TRIM(MID(A580,AA580,AB580-AA580)))</f>
        <v>#VALUE!</v>
      </c>
      <c r="AD580" s="4" t="e">
        <f t="shared" si="135"/>
        <v>#VALUE!</v>
      </c>
      <c r="AE580" s="4" t="e">
        <f>FIND("Earliest publication date",A580,AA580)+LEN("Earliest publication date")</f>
        <v>#VALUE!</v>
      </c>
      <c r="AF580" s="4" t="e">
        <f>FIND("Assignee for publication",A580)</f>
        <v>#VALUE!</v>
      </c>
      <c r="AG580" s="4" t="e">
        <f>CLEAN(SUBSTITUTE(MID(A580,AE580,AF580-AE580)," ",""))</f>
        <v>#VALUE!</v>
      </c>
      <c r="AH580" s="4" t="e">
        <f>FIND("Entity status",A580)+LEN("Entity status")</f>
        <v>#VALUE!</v>
      </c>
      <c r="AI580" s="4" t="e">
        <f>FIND("Earliest publication #",A580,AH580)</f>
        <v>#VALUE!</v>
      </c>
      <c r="AJ580" s="4" t="e">
        <f>CLEAN(TRIM(MID(A580,AH580,AI580-AH580)))</f>
        <v>#VALUE!</v>
      </c>
      <c r="AK580" s="4" t="e">
        <f>FIND("Applicants",A580)+LEN("Applicants")</f>
        <v>#VALUE!</v>
      </c>
      <c r="AL580" s="4" t="e">
        <f>FIND("United States Patent and Trademark Office 
United States Patent and Trademark Office 
 Browse By Topic",A580,AK580)</f>
        <v>#VALUE!</v>
      </c>
      <c r="AM580" s="4" t="e">
        <f>TRIM(CLEAN(MID(A580,AK580,AL580-AK580)))</f>
        <v>#VALUE!</v>
      </c>
      <c r="AN580" s="4" t="e">
        <f>FIND("Assignee for publication",A580)+LEN("Assignee for publication")</f>
        <v>#VALUE!</v>
      </c>
      <c r="AO580" s="4" t="e">
        <f>FIND("Confirmation #",A580,AN580)</f>
        <v>#VALUE!</v>
      </c>
      <c r="AP580" s="4" t="e">
        <f>MID(A580,AN580,AO580-AN580)</f>
        <v>#VALUE!</v>
      </c>
      <c r="AQ580" s="4" t="e">
        <f>FIND("Inventors",A580)+LEN("Inventors")</f>
        <v>#VALUE!</v>
      </c>
      <c r="AR580" s="4" t="e">
        <f>FIND("Applicants",A580,AQ580)</f>
        <v>#VALUE!</v>
      </c>
      <c r="AS580" s="4" t="e">
        <f>FIND("Show all inventors",A580)</f>
        <v>#VALUE!</v>
      </c>
      <c r="AT580" s="4" t="str">
        <f>IFERROR(MID(A580,AS580,24),"")</f>
        <v/>
      </c>
      <c r="AU580" s="7" t="e">
        <f>CLEAN(TRIM(MID(A580,AQ580,AR580-AQ580)))</f>
        <v>#VALUE!</v>
      </c>
      <c r="BJ580" s="4">
        <f t="shared" si="138"/>
        <v>0</v>
      </c>
      <c r="BK580" s="4" t="str">
        <f t="shared" si="139"/>
        <v/>
      </c>
      <c r="BL580" s="4" t="e">
        <f t="shared" si="140"/>
        <v>#VALUE!</v>
      </c>
      <c r="BM580" s="4" t="e">
        <f t="shared" si="141"/>
        <v>#VALUE!</v>
      </c>
      <c r="BN580" s="7" t="e">
        <f t="shared" si="142"/>
        <v>#VALUE!</v>
      </c>
      <c r="BO580" s="4" t="e">
        <f t="shared" si="143"/>
        <v>#VALUE!</v>
      </c>
      <c r="BP580" s="4" t="e">
        <f t="shared" si="144"/>
        <v>#VALUE!</v>
      </c>
      <c r="BQ580" s="7" t="e">
        <f t="shared" si="145"/>
        <v>#VALUE!</v>
      </c>
    </row>
    <row r="581" spans="1:69" ht="15" customHeight="1" x14ac:dyDescent="0.3">
      <c r="A581" s="5"/>
      <c r="B581" s="5"/>
      <c r="C581" s="5"/>
      <c r="D581" s="5"/>
      <c r="F581" s="6" t="s">
        <v>17</v>
      </c>
      <c r="G581" s="4" t="e">
        <f t="shared" si="146"/>
        <v>#VALUE!</v>
      </c>
      <c r="H581" s="4" t="e">
        <f t="shared" si="147"/>
        <v>#VALUE!</v>
      </c>
      <c r="I581" s="4" t="str">
        <f t="shared" si="136"/>
        <v/>
      </c>
      <c r="J581" s="4" t="e">
        <f>CLEAN(SUBSTITUTE(MID(A581,G581,H581-G581)," ",""))</f>
        <v>#VALUE!</v>
      </c>
      <c r="K581" s="4" t="e">
        <f>FIND("Filing or 371 (c) date",A581)+LEN("Filing or 371 (c) date")</f>
        <v>#VALUE!</v>
      </c>
      <c r="L581" s="4" t="e">
        <f>FIND("Status",A581,K581)</f>
        <v>#VALUE!</v>
      </c>
      <c r="M581" s="4" t="e">
        <f>TRIM(CLEAN(MID(A581,K581,L581-K581)))</f>
        <v>#VALUE!</v>
      </c>
      <c r="N581" s="4" t="e">
        <f>FIND("Patent #",A581)+LEN("Patent #")</f>
        <v>#VALUE!</v>
      </c>
      <c r="O581" s="4" t="e">
        <f>FIND("Filing or 371 (c) date",A581)</f>
        <v>#VALUE!</v>
      </c>
      <c r="P581" s="4" t="e">
        <f>MID(A581,N581,O581-N581)</f>
        <v>#VALUE!</v>
      </c>
      <c r="Q581" s="4" t="e">
        <f t="shared" si="137"/>
        <v>#VALUE!</v>
      </c>
      <c r="R581" s="4" t="e">
        <f>CLEAN(SUBSTITUTE(MID(P581,1,FIND("open",P581)-1)," ",""))</f>
        <v>#VALUE!</v>
      </c>
      <c r="S581" s="4" t="e">
        <f>FIND("open_in_new",P581)+LEN("open_in_new")</f>
        <v>#VALUE!</v>
      </c>
      <c r="T581" s="4" t="e">
        <f>FIND("-",P581,S581)</f>
        <v>#VALUE!</v>
      </c>
      <c r="U581" s="4" t="e">
        <f>CLEAN(SUBSTITUTE(MID(P581,S581,T581-S581)," ",""))</f>
        <v>#VALUE!</v>
      </c>
      <c r="V581" s="4" t="e">
        <f>RIGHT(CLEAN(SUBSTITUTE(P581," ","")),10)</f>
        <v>#VALUE!</v>
      </c>
      <c r="W581" s="4" t="e">
        <f>FIND("Status",A581,K581)+LEN("Status")</f>
        <v>#VALUE!</v>
      </c>
      <c r="X581" s="4" t="e">
        <f>FIND("Application Data 
Documents &amp; Transactions",A581)</f>
        <v>#VALUE!</v>
      </c>
      <c r="Y581" s="4" t="e">
        <f>MID(A581,W581,(X581-11)-W581)</f>
        <v>#VALUE!</v>
      </c>
      <c r="Z581" s="4" t="e">
        <f t="shared" si="134"/>
        <v>#VALUE!</v>
      </c>
      <c r="AA581" s="4" t="e">
        <f>FIND("Earliest publication #",A581)+LEN("Earliest publication #
")</f>
        <v>#VALUE!</v>
      </c>
      <c r="AB581" s="4" t="e">
        <f>FIND("Earliest publication date",A581,AA581)</f>
        <v>#VALUE!</v>
      </c>
      <c r="AC581" s="4" t="e">
        <f>CLEAN(TRIM(MID(A581,AA581,AB581-AA581)))</f>
        <v>#VALUE!</v>
      </c>
      <c r="AD581" s="4" t="e">
        <f t="shared" si="135"/>
        <v>#VALUE!</v>
      </c>
      <c r="AE581" s="4" t="e">
        <f>FIND("Earliest publication date",A581,AA581)+LEN("Earliest publication date")</f>
        <v>#VALUE!</v>
      </c>
      <c r="AF581" s="4" t="e">
        <f>FIND("Assignee for publication",A581)</f>
        <v>#VALUE!</v>
      </c>
      <c r="AG581" s="4" t="e">
        <f>CLEAN(SUBSTITUTE(MID(A581,AE581,AF581-AE581)," ",""))</f>
        <v>#VALUE!</v>
      </c>
      <c r="AH581" s="4" t="e">
        <f>FIND("Entity status",A581)+LEN("Entity status")</f>
        <v>#VALUE!</v>
      </c>
      <c r="AI581" s="4" t="e">
        <f>FIND("Earliest publication #",A581,AH581)</f>
        <v>#VALUE!</v>
      </c>
      <c r="AJ581" s="4" t="e">
        <f>CLEAN(TRIM(MID(A581,AH581,AI581-AH581)))</f>
        <v>#VALUE!</v>
      </c>
      <c r="AK581" s="4" t="e">
        <f>FIND("Applicants",A581)+LEN("Applicants")</f>
        <v>#VALUE!</v>
      </c>
      <c r="AL581" s="4" t="e">
        <f>FIND("United States Patent and Trademark Office 
United States Patent and Trademark Office 
 Browse By Topic",A581,AK581)</f>
        <v>#VALUE!</v>
      </c>
      <c r="AM581" s="4" t="e">
        <f>TRIM(CLEAN(MID(A581,AK581,AL581-AK581)))</f>
        <v>#VALUE!</v>
      </c>
      <c r="AN581" s="4" t="e">
        <f>FIND("Assignee for publication",A581)+LEN("Assignee for publication")</f>
        <v>#VALUE!</v>
      </c>
      <c r="AO581" s="4" t="e">
        <f>FIND("Confirmation #",A581,AN581)</f>
        <v>#VALUE!</v>
      </c>
      <c r="AP581" s="4" t="e">
        <f>MID(A581,AN581,AO581-AN581)</f>
        <v>#VALUE!</v>
      </c>
      <c r="AQ581" s="4" t="e">
        <f>FIND("Inventors",A581)+LEN("Inventors")</f>
        <v>#VALUE!</v>
      </c>
      <c r="AR581" s="4" t="e">
        <f>FIND("Applicants",A581,AQ581)</f>
        <v>#VALUE!</v>
      </c>
      <c r="AS581" s="4" t="e">
        <f>FIND("Show all inventors",A581)</f>
        <v>#VALUE!</v>
      </c>
      <c r="AT581" s="4" t="str">
        <f>IFERROR(MID(A581,AS581,24),"")</f>
        <v/>
      </c>
      <c r="AU581" s="7" t="e">
        <f>CLEAN(TRIM(MID(A581,AQ581,AR581-AQ581)))</f>
        <v>#VALUE!</v>
      </c>
      <c r="BJ581" s="4">
        <f t="shared" si="138"/>
        <v>0</v>
      </c>
      <c r="BK581" s="4" t="str">
        <f t="shared" si="139"/>
        <v/>
      </c>
      <c r="BL581" s="4" t="e">
        <f t="shared" si="140"/>
        <v>#VALUE!</v>
      </c>
      <c r="BM581" s="4" t="e">
        <f t="shared" si="141"/>
        <v>#VALUE!</v>
      </c>
      <c r="BN581" s="7" t="e">
        <f t="shared" si="142"/>
        <v>#VALUE!</v>
      </c>
      <c r="BO581" s="4" t="e">
        <f t="shared" si="143"/>
        <v>#VALUE!</v>
      </c>
      <c r="BP581" s="4" t="e">
        <f t="shared" si="144"/>
        <v>#VALUE!</v>
      </c>
      <c r="BQ581" s="7" t="e">
        <f t="shared" si="145"/>
        <v>#VALUE!</v>
      </c>
    </row>
    <row r="582" spans="1:69" ht="15" customHeight="1" x14ac:dyDescent="0.3">
      <c r="A582" s="5"/>
      <c r="B582" s="5"/>
      <c r="C582" s="5"/>
      <c r="D582" s="5"/>
      <c r="F582" s="6" t="s">
        <v>17</v>
      </c>
      <c r="G582" s="4" t="e">
        <f t="shared" si="146"/>
        <v>#VALUE!</v>
      </c>
      <c r="H582" s="4" t="e">
        <f t="shared" si="147"/>
        <v>#VALUE!</v>
      </c>
      <c r="I582" s="4" t="str">
        <f t="shared" si="136"/>
        <v/>
      </c>
      <c r="J582" s="4" t="e">
        <f>CLEAN(SUBSTITUTE(MID(A582,G582,H582-G582)," ",""))</f>
        <v>#VALUE!</v>
      </c>
      <c r="K582" s="4" t="e">
        <f>FIND("Filing or 371 (c) date",A582)+LEN("Filing or 371 (c) date")</f>
        <v>#VALUE!</v>
      </c>
      <c r="L582" s="4" t="e">
        <f>FIND("Status",A582,K582)</f>
        <v>#VALUE!</v>
      </c>
      <c r="M582" s="4" t="e">
        <f>TRIM(CLEAN(MID(A582,K582,L582-K582)))</f>
        <v>#VALUE!</v>
      </c>
      <c r="N582" s="4" t="e">
        <f>FIND("Patent #",A582)+LEN("Patent #")</f>
        <v>#VALUE!</v>
      </c>
      <c r="O582" s="4" t="e">
        <f>FIND("Filing or 371 (c) date",A582)</f>
        <v>#VALUE!</v>
      </c>
      <c r="P582" s="4" t="e">
        <f>MID(A582,N582,O582-N582)</f>
        <v>#VALUE!</v>
      </c>
      <c r="Q582" s="4" t="e">
        <f t="shared" si="137"/>
        <v>#VALUE!</v>
      </c>
      <c r="R582" s="4" t="e">
        <f>CLEAN(SUBSTITUTE(MID(P582,1,FIND("open",P582)-1)," ",""))</f>
        <v>#VALUE!</v>
      </c>
      <c r="S582" s="4" t="e">
        <f>FIND("open_in_new",P582)+LEN("open_in_new")</f>
        <v>#VALUE!</v>
      </c>
      <c r="T582" s="4" t="e">
        <f>FIND("-",P582,S582)</f>
        <v>#VALUE!</v>
      </c>
      <c r="U582" s="4" t="e">
        <f>CLEAN(SUBSTITUTE(MID(P582,S582,T582-S582)," ",""))</f>
        <v>#VALUE!</v>
      </c>
      <c r="V582" s="4" t="e">
        <f>RIGHT(CLEAN(SUBSTITUTE(P582," ","")),10)</f>
        <v>#VALUE!</v>
      </c>
      <c r="W582" s="4" t="e">
        <f>FIND("Status",A582,K582)+LEN("Status")</f>
        <v>#VALUE!</v>
      </c>
      <c r="X582" s="4" t="e">
        <f>FIND("Application Data 
Documents &amp; Transactions",A582)</f>
        <v>#VALUE!</v>
      </c>
      <c r="Y582" s="4" t="e">
        <f>MID(A582,W582,(X582-11)-W582)</f>
        <v>#VALUE!</v>
      </c>
      <c r="Z582" s="4" t="e">
        <f t="shared" si="134"/>
        <v>#VALUE!</v>
      </c>
      <c r="AA582" s="4" t="e">
        <f>FIND("Earliest publication #",A582)+LEN("Earliest publication #
")</f>
        <v>#VALUE!</v>
      </c>
      <c r="AB582" s="4" t="e">
        <f>FIND("Earliest publication date",A582,AA582)</f>
        <v>#VALUE!</v>
      </c>
      <c r="AC582" s="4" t="e">
        <f>CLEAN(TRIM(MID(A582,AA582,AB582-AA582)))</f>
        <v>#VALUE!</v>
      </c>
      <c r="AD582" s="4" t="e">
        <f t="shared" si="135"/>
        <v>#VALUE!</v>
      </c>
      <c r="AE582" s="4" t="e">
        <f>FIND("Earliest publication date",A582,AA582)+LEN("Earliest publication date")</f>
        <v>#VALUE!</v>
      </c>
      <c r="AF582" s="4" t="e">
        <f>FIND("Assignee for publication",A582)</f>
        <v>#VALUE!</v>
      </c>
      <c r="AG582" s="4" t="e">
        <f>CLEAN(SUBSTITUTE(MID(A582,AE582,AF582-AE582)," ",""))</f>
        <v>#VALUE!</v>
      </c>
      <c r="AH582" s="4" t="e">
        <f>FIND("Entity status",A582)+LEN("Entity status")</f>
        <v>#VALUE!</v>
      </c>
      <c r="AI582" s="4" t="e">
        <f>FIND("Earliest publication #",A582,AH582)</f>
        <v>#VALUE!</v>
      </c>
      <c r="AJ582" s="4" t="e">
        <f>CLEAN(TRIM(MID(A582,AH582,AI582-AH582)))</f>
        <v>#VALUE!</v>
      </c>
      <c r="AK582" s="4" t="e">
        <f>FIND("Applicants",A582)+LEN("Applicants")</f>
        <v>#VALUE!</v>
      </c>
      <c r="AL582" s="4" t="e">
        <f>FIND("United States Patent and Trademark Office 
United States Patent and Trademark Office 
 Browse By Topic",A582,AK582)</f>
        <v>#VALUE!</v>
      </c>
      <c r="AM582" s="4" t="e">
        <f>TRIM(CLEAN(MID(A582,AK582,AL582-AK582)))</f>
        <v>#VALUE!</v>
      </c>
      <c r="AN582" s="4" t="e">
        <f>FIND("Assignee for publication",A582)+LEN("Assignee for publication")</f>
        <v>#VALUE!</v>
      </c>
      <c r="AO582" s="4" t="e">
        <f>FIND("Confirmation #",A582,AN582)</f>
        <v>#VALUE!</v>
      </c>
      <c r="AP582" s="4" t="e">
        <f>MID(A582,AN582,AO582-AN582)</f>
        <v>#VALUE!</v>
      </c>
      <c r="AQ582" s="4" t="e">
        <f>FIND("Inventors",A582)+LEN("Inventors")</f>
        <v>#VALUE!</v>
      </c>
      <c r="AR582" s="4" t="e">
        <f>FIND("Applicants",A582,AQ582)</f>
        <v>#VALUE!</v>
      </c>
      <c r="AS582" s="4" t="e">
        <f>FIND("Show all inventors",A582)</f>
        <v>#VALUE!</v>
      </c>
      <c r="AT582" s="4" t="str">
        <f>IFERROR(MID(A582,AS582,24),"")</f>
        <v/>
      </c>
      <c r="AU582" s="7" t="e">
        <f>CLEAN(TRIM(MID(A582,AQ582,AR582-AQ582)))</f>
        <v>#VALUE!</v>
      </c>
      <c r="BJ582" s="4">
        <f t="shared" si="138"/>
        <v>0</v>
      </c>
      <c r="BK582" s="4" t="str">
        <f t="shared" si="139"/>
        <v/>
      </c>
      <c r="BL582" s="4" t="e">
        <f t="shared" si="140"/>
        <v>#VALUE!</v>
      </c>
      <c r="BM582" s="4" t="e">
        <f t="shared" si="141"/>
        <v>#VALUE!</v>
      </c>
      <c r="BN582" s="7" t="e">
        <f t="shared" si="142"/>
        <v>#VALUE!</v>
      </c>
      <c r="BO582" s="4" t="e">
        <f t="shared" si="143"/>
        <v>#VALUE!</v>
      </c>
      <c r="BP582" s="4" t="e">
        <f t="shared" si="144"/>
        <v>#VALUE!</v>
      </c>
      <c r="BQ582" s="7" t="e">
        <f t="shared" si="145"/>
        <v>#VALUE!</v>
      </c>
    </row>
    <row r="583" spans="1:69" ht="15" customHeight="1" x14ac:dyDescent="0.3">
      <c r="A583" s="5"/>
      <c r="B583" s="5"/>
      <c r="C583" s="5"/>
      <c r="D583" s="5"/>
      <c r="F583" s="6" t="s">
        <v>17</v>
      </c>
      <c r="G583" s="4" t="e">
        <f t="shared" si="146"/>
        <v>#VALUE!</v>
      </c>
      <c r="H583" s="4" t="e">
        <f t="shared" si="147"/>
        <v>#VALUE!</v>
      </c>
      <c r="I583" s="4" t="str">
        <f t="shared" si="136"/>
        <v/>
      </c>
      <c r="J583" s="4" t="e">
        <f>CLEAN(SUBSTITUTE(MID(A583,G583,H583-G583)," ",""))</f>
        <v>#VALUE!</v>
      </c>
      <c r="K583" s="4" t="e">
        <f>FIND("Filing or 371 (c) date",A583)+LEN("Filing or 371 (c) date")</f>
        <v>#VALUE!</v>
      </c>
      <c r="L583" s="4" t="e">
        <f>FIND("Status",A583,K583)</f>
        <v>#VALUE!</v>
      </c>
      <c r="M583" s="4" t="e">
        <f>TRIM(CLEAN(MID(A583,K583,L583-K583)))</f>
        <v>#VALUE!</v>
      </c>
      <c r="N583" s="4" t="e">
        <f>FIND("Patent #",A583)+LEN("Patent #")</f>
        <v>#VALUE!</v>
      </c>
      <c r="O583" s="4" t="e">
        <f>FIND("Filing or 371 (c) date",A583)</f>
        <v>#VALUE!</v>
      </c>
      <c r="P583" s="4" t="e">
        <f>MID(A583,N583,O583-N583)</f>
        <v>#VALUE!</v>
      </c>
      <c r="Q583" s="4" t="e">
        <f t="shared" si="137"/>
        <v>#VALUE!</v>
      </c>
      <c r="R583" s="4" t="e">
        <f>CLEAN(SUBSTITUTE(MID(P583,1,FIND("open",P583)-1)," ",""))</f>
        <v>#VALUE!</v>
      </c>
      <c r="S583" s="4" t="e">
        <f>FIND("open_in_new",P583)+LEN("open_in_new")</f>
        <v>#VALUE!</v>
      </c>
      <c r="T583" s="4" t="e">
        <f>FIND("-",P583,S583)</f>
        <v>#VALUE!</v>
      </c>
      <c r="U583" s="4" t="e">
        <f>CLEAN(SUBSTITUTE(MID(P583,S583,T583-S583)," ",""))</f>
        <v>#VALUE!</v>
      </c>
      <c r="V583" s="4" t="e">
        <f>RIGHT(CLEAN(SUBSTITUTE(P583," ","")),10)</f>
        <v>#VALUE!</v>
      </c>
      <c r="W583" s="4" t="e">
        <f>FIND("Status",A583,K583)+LEN("Status")</f>
        <v>#VALUE!</v>
      </c>
      <c r="X583" s="4" t="e">
        <f>FIND("Application Data 
Documents &amp; Transactions",A583)</f>
        <v>#VALUE!</v>
      </c>
      <c r="Y583" s="4" t="e">
        <f>MID(A583,W583,(X583-11)-W583)</f>
        <v>#VALUE!</v>
      </c>
      <c r="Z583" s="4" t="e">
        <f t="shared" si="134"/>
        <v>#VALUE!</v>
      </c>
      <c r="AA583" s="4" t="e">
        <f>FIND("Earliest publication #",A583)+LEN("Earliest publication #
")</f>
        <v>#VALUE!</v>
      </c>
      <c r="AB583" s="4" t="e">
        <f>FIND("Earliest publication date",A583,AA583)</f>
        <v>#VALUE!</v>
      </c>
      <c r="AC583" s="4" t="e">
        <f>CLEAN(TRIM(MID(A583,AA583,AB583-AA583)))</f>
        <v>#VALUE!</v>
      </c>
      <c r="AD583" s="4" t="e">
        <f t="shared" si="135"/>
        <v>#VALUE!</v>
      </c>
      <c r="AE583" s="4" t="e">
        <f>FIND("Earliest publication date",A583,AA583)+LEN("Earliest publication date")</f>
        <v>#VALUE!</v>
      </c>
      <c r="AF583" s="4" t="e">
        <f>FIND("Assignee for publication",A583)</f>
        <v>#VALUE!</v>
      </c>
      <c r="AG583" s="4" t="e">
        <f>CLEAN(SUBSTITUTE(MID(A583,AE583,AF583-AE583)," ",""))</f>
        <v>#VALUE!</v>
      </c>
      <c r="AH583" s="4" t="e">
        <f>FIND("Entity status",A583)+LEN("Entity status")</f>
        <v>#VALUE!</v>
      </c>
      <c r="AI583" s="4" t="e">
        <f>FIND("Earliest publication #",A583,AH583)</f>
        <v>#VALUE!</v>
      </c>
      <c r="AJ583" s="4" t="e">
        <f>CLEAN(TRIM(MID(A583,AH583,AI583-AH583)))</f>
        <v>#VALUE!</v>
      </c>
      <c r="AK583" s="4" t="e">
        <f>FIND("Applicants",A583)+LEN("Applicants")</f>
        <v>#VALUE!</v>
      </c>
      <c r="AL583" s="4" t="e">
        <f>FIND("United States Patent and Trademark Office 
United States Patent and Trademark Office 
 Browse By Topic",A583,AK583)</f>
        <v>#VALUE!</v>
      </c>
      <c r="AM583" s="4" t="e">
        <f>TRIM(CLEAN(MID(A583,AK583,AL583-AK583)))</f>
        <v>#VALUE!</v>
      </c>
      <c r="AN583" s="4" t="e">
        <f>FIND("Assignee for publication",A583)+LEN("Assignee for publication")</f>
        <v>#VALUE!</v>
      </c>
      <c r="AO583" s="4" t="e">
        <f>FIND("Confirmation #",A583,AN583)</f>
        <v>#VALUE!</v>
      </c>
      <c r="AP583" s="4" t="e">
        <f>MID(A583,AN583,AO583-AN583)</f>
        <v>#VALUE!</v>
      </c>
      <c r="AQ583" s="4" t="e">
        <f>FIND("Inventors",A583)+LEN("Inventors")</f>
        <v>#VALUE!</v>
      </c>
      <c r="AR583" s="4" t="e">
        <f>FIND("Applicants",A583,AQ583)</f>
        <v>#VALUE!</v>
      </c>
      <c r="AS583" s="4" t="e">
        <f>FIND("Show all inventors",A583)</f>
        <v>#VALUE!</v>
      </c>
      <c r="AT583" s="4" t="str">
        <f>IFERROR(MID(A583,AS583,24),"")</f>
        <v/>
      </c>
      <c r="AU583" s="7" t="e">
        <f>CLEAN(TRIM(MID(A583,AQ583,AR583-AQ583)))</f>
        <v>#VALUE!</v>
      </c>
      <c r="BJ583" s="4">
        <f t="shared" si="138"/>
        <v>0</v>
      </c>
      <c r="BK583" s="4" t="str">
        <f t="shared" si="139"/>
        <v/>
      </c>
      <c r="BL583" s="4" t="e">
        <f t="shared" si="140"/>
        <v>#VALUE!</v>
      </c>
      <c r="BM583" s="4" t="e">
        <f t="shared" si="141"/>
        <v>#VALUE!</v>
      </c>
      <c r="BN583" s="7" t="e">
        <f t="shared" si="142"/>
        <v>#VALUE!</v>
      </c>
      <c r="BO583" s="4" t="e">
        <f t="shared" si="143"/>
        <v>#VALUE!</v>
      </c>
      <c r="BP583" s="4" t="e">
        <f t="shared" si="144"/>
        <v>#VALUE!</v>
      </c>
      <c r="BQ583" s="7" t="e">
        <f t="shared" si="145"/>
        <v>#VALUE!</v>
      </c>
    </row>
    <row r="584" spans="1:69" ht="15" customHeight="1" x14ac:dyDescent="0.3">
      <c r="A584" s="5"/>
      <c r="B584" s="5"/>
      <c r="C584" s="5"/>
      <c r="D584" s="5"/>
      <c r="F584" s="6" t="s">
        <v>17</v>
      </c>
      <c r="G584" s="4" t="e">
        <f t="shared" si="146"/>
        <v>#VALUE!</v>
      </c>
      <c r="H584" s="4" t="e">
        <f t="shared" si="147"/>
        <v>#VALUE!</v>
      </c>
      <c r="I584" s="4" t="str">
        <f t="shared" si="136"/>
        <v/>
      </c>
      <c r="J584" s="4" t="e">
        <f>CLEAN(SUBSTITUTE(MID(A584,G584,H584-G584)," ",""))</f>
        <v>#VALUE!</v>
      </c>
      <c r="K584" s="4" t="e">
        <f>FIND("Filing or 371 (c) date",A584)+LEN("Filing or 371 (c) date")</f>
        <v>#VALUE!</v>
      </c>
      <c r="L584" s="4" t="e">
        <f>FIND("Status",A584,K584)</f>
        <v>#VALUE!</v>
      </c>
      <c r="M584" s="4" t="e">
        <f>TRIM(CLEAN(MID(A584,K584,L584-K584)))</f>
        <v>#VALUE!</v>
      </c>
      <c r="N584" s="4" t="e">
        <f>FIND("Patent #",A584)+LEN("Patent #")</f>
        <v>#VALUE!</v>
      </c>
      <c r="O584" s="4" t="e">
        <f>FIND("Filing or 371 (c) date",A584)</f>
        <v>#VALUE!</v>
      </c>
      <c r="P584" s="4" t="e">
        <f>MID(A584,N584,O584-N584)</f>
        <v>#VALUE!</v>
      </c>
      <c r="Q584" s="4" t="e">
        <f t="shared" si="137"/>
        <v>#VALUE!</v>
      </c>
      <c r="R584" s="4" t="e">
        <f>CLEAN(SUBSTITUTE(MID(P584,1,FIND("open",P584)-1)," ",""))</f>
        <v>#VALUE!</v>
      </c>
      <c r="S584" s="4" t="e">
        <f>FIND("open_in_new",P584)+LEN("open_in_new")</f>
        <v>#VALUE!</v>
      </c>
      <c r="T584" s="4" t="e">
        <f>FIND("-",P584,S584)</f>
        <v>#VALUE!</v>
      </c>
      <c r="U584" s="4" t="e">
        <f>CLEAN(SUBSTITUTE(MID(P584,S584,T584-S584)," ",""))</f>
        <v>#VALUE!</v>
      </c>
      <c r="V584" s="4" t="e">
        <f>RIGHT(CLEAN(SUBSTITUTE(P584," ","")),10)</f>
        <v>#VALUE!</v>
      </c>
      <c r="W584" s="4" t="e">
        <f>FIND("Status",A584,K584)+LEN("Status")</f>
        <v>#VALUE!</v>
      </c>
      <c r="X584" s="4" t="e">
        <f>FIND("Application Data 
Documents &amp; Transactions",A584)</f>
        <v>#VALUE!</v>
      </c>
      <c r="Y584" s="4" t="e">
        <f>MID(A584,W584,(X584-11)-W584)</f>
        <v>#VALUE!</v>
      </c>
      <c r="Z584" s="4" t="e">
        <f t="shared" si="134"/>
        <v>#VALUE!</v>
      </c>
      <c r="AA584" s="4" t="e">
        <f>FIND("Earliest publication #",A584)+LEN("Earliest publication #
")</f>
        <v>#VALUE!</v>
      </c>
      <c r="AB584" s="4" t="e">
        <f>FIND("Earliest publication date",A584,AA584)</f>
        <v>#VALUE!</v>
      </c>
      <c r="AC584" s="4" t="e">
        <f>CLEAN(TRIM(MID(A584,AA584,AB584-AA584)))</f>
        <v>#VALUE!</v>
      </c>
      <c r="AD584" s="4" t="e">
        <f t="shared" si="135"/>
        <v>#VALUE!</v>
      </c>
      <c r="AE584" s="4" t="e">
        <f>FIND("Earliest publication date",A584,AA584)+LEN("Earliest publication date")</f>
        <v>#VALUE!</v>
      </c>
      <c r="AF584" s="4" t="e">
        <f>FIND("Assignee for publication",A584)</f>
        <v>#VALUE!</v>
      </c>
      <c r="AG584" s="4" t="e">
        <f>CLEAN(SUBSTITUTE(MID(A584,AE584,AF584-AE584)," ",""))</f>
        <v>#VALUE!</v>
      </c>
      <c r="AH584" s="4" t="e">
        <f>FIND("Entity status",A584)+LEN("Entity status")</f>
        <v>#VALUE!</v>
      </c>
      <c r="AI584" s="4" t="e">
        <f>FIND("Earliest publication #",A584,AH584)</f>
        <v>#VALUE!</v>
      </c>
      <c r="AJ584" s="4" t="e">
        <f>CLEAN(TRIM(MID(A584,AH584,AI584-AH584)))</f>
        <v>#VALUE!</v>
      </c>
      <c r="AK584" s="4" t="e">
        <f>FIND("Applicants",A584)+LEN("Applicants")</f>
        <v>#VALUE!</v>
      </c>
      <c r="AL584" s="4" t="e">
        <f>FIND("United States Patent and Trademark Office 
United States Patent and Trademark Office 
 Browse By Topic",A584,AK584)</f>
        <v>#VALUE!</v>
      </c>
      <c r="AM584" s="4" t="e">
        <f>TRIM(CLEAN(MID(A584,AK584,AL584-AK584)))</f>
        <v>#VALUE!</v>
      </c>
      <c r="AN584" s="4" t="e">
        <f>FIND("Assignee for publication",A584)+LEN("Assignee for publication")</f>
        <v>#VALUE!</v>
      </c>
      <c r="AO584" s="4" t="e">
        <f>FIND("Confirmation #",A584,AN584)</f>
        <v>#VALUE!</v>
      </c>
      <c r="AP584" s="4" t="e">
        <f>MID(A584,AN584,AO584-AN584)</f>
        <v>#VALUE!</v>
      </c>
      <c r="AQ584" s="4" t="e">
        <f>FIND("Inventors",A584)+LEN("Inventors")</f>
        <v>#VALUE!</v>
      </c>
      <c r="AR584" s="4" t="e">
        <f>FIND("Applicants",A584,AQ584)</f>
        <v>#VALUE!</v>
      </c>
      <c r="AS584" s="4" t="e">
        <f>FIND("Show all inventors",A584)</f>
        <v>#VALUE!</v>
      </c>
      <c r="AT584" s="4" t="str">
        <f>IFERROR(MID(A584,AS584,24),"")</f>
        <v/>
      </c>
      <c r="AU584" s="7" t="e">
        <f>CLEAN(TRIM(MID(A584,AQ584,AR584-AQ584)))</f>
        <v>#VALUE!</v>
      </c>
      <c r="BJ584" s="4">
        <f t="shared" si="138"/>
        <v>0</v>
      </c>
      <c r="BK584" s="4" t="str">
        <f t="shared" si="139"/>
        <v/>
      </c>
      <c r="BL584" s="4" t="e">
        <f t="shared" si="140"/>
        <v>#VALUE!</v>
      </c>
      <c r="BM584" s="4" t="e">
        <f t="shared" si="141"/>
        <v>#VALUE!</v>
      </c>
      <c r="BN584" s="7" t="e">
        <f t="shared" si="142"/>
        <v>#VALUE!</v>
      </c>
      <c r="BO584" s="4" t="e">
        <f t="shared" si="143"/>
        <v>#VALUE!</v>
      </c>
      <c r="BP584" s="4" t="e">
        <f t="shared" si="144"/>
        <v>#VALUE!</v>
      </c>
      <c r="BQ584" s="7" t="e">
        <f t="shared" si="145"/>
        <v>#VALUE!</v>
      </c>
    </row>
    <row r="585" spans="1:69" ht="15" customHeight="1" x14ac:dyDescent="0.3">
      <c r="A585" s="5"/>
      <c r="B585" s="5"/>
      <c r="C585" s="5"/>
      <c r="D585" s="5"/>
      <c r="F585" s="6" t="s">
        <v>17</v>
      </c>
      <c r="G585" s="4" t="e">
        <f t="shared" si="146"/>
        <v>#VALUE!</v>
      </c>
      <c r="H585" s="4" t="e">
        <f t="shared" si="147"/>
        <v>#VALUE!</v>
      </c>
      <c r="I585" s="4" t="str">
        <f t="shared" si="136"/>
        <v/>
      </c>
      <c r="J585" s="4" t="e">
        <f>CLEAN(SUBSTITUTE(MID(A585,G585,H585-G585)," ",""))</f>
        <v>#VALUE!</v>
      </c>
      <c r="K585" s="4" t="e">
        <f>FIND("Filing or 371 (c) date",A585)+LEN("Filing or 371 (c) date")</f>
        <v>#VALUE!</v>
      </c>
      <c r="L585" s="4" t="e">
        <f>FIND("Status",A585,K585)</f>
        <v>#VALUE!</v>
      </c>
      <c r="M585" s="4" t="e">
        <f>TRIM(CLEAN(MID(A585,K585,L585-K585)))</f>
        <v>#VALUE!</v>
      </c>
      <c r="N585" s="4" t="e">
        <f>FIND("Patent #",A585)+LEN("Patent #")</f>
        <v>#VALUE!</v>
      </c>
      <c r="O585" s="4" t="e">
        <f>FIND("Filing or 371 (c) date",A585)</f>
        <v>#VALUE!</v>
      </c>
      <c r="P585" s="4" t="e">
        <f>MID(A585,N585,O585-N585)</f>
        <v>#VALUE!</v>
      </c>
      <c r="Q585" s="4" t="e">
        <f t="shared" si="137"/>
        <v>#VALUE!</v>
      </c>
      <c r="R585" s="4" t="e">
        <f>CLEAN(SUBSTITUTE(MID(P585,1,FIND("open",P585)-1)," ",""))</f>
        <v>#VALUE!</v>
      </c>
      <c r="S585" s="4" t="e">
        <f>FIND("open_in_new",P585)+LEN("open_in_new")</f>
        <v>#VALUE!</v>
      </c>
      <c r="T585" s="4" t="e">
        <f>FIND("-",P585,S585)</f>
        <v>#VALUE!</v>
      </c>
      <c r="U585" s="4" t="e">
        <f>CLEAN(SUBSTITUTE(MID(P585,S585,T585-S585)," ",""))</f>
        <v>#VALUE!</v>
      </c>
      <c r="V585" s="4" t="e">
        <f>RIGHT(CLEAN(SUBSTITUTE(P585," ","")),10)</f>
        <v>#VALUE!</v>
      </c>
      <c r="W585" s="4" t="e">
        <f>FIND("Status",A585,K585)+LEN("Status")</f>
        <v>#VALUE!</v>
      </c>
      <c r="X585" s="4" t="e">
        <f>FIND("Application Data 
Documents &amp; Transactions",A585)</f>
        <v>#VALUE!</v>
      </c>
      <c r="Y585" s="4" t="e">
        <f>MID(A585,W585,(X585-11)-W585)</f>
        <v>#VALUE!</v>
      </c>
      <c r="Z585" s="4" t="e">
        <f t="shared" si="134"/>
        <v>#VALUE!</v>
      </c>
      <c r="AA585" s="4" t="e">
        <f>FIND("Earliest publication #",A585)+LEN("Earliest publication #
")</f>
        <v>#VALUE!</v>
      </c>
      <c r="AB585" s="4" t="e">
        <f>FIND("Earliest publication date",A585,AA585)</f>
        <v>#VALUE!</v>
      </c>
      <c r="AC585" s="4" t="e">
        <f>CLEAN(TRIM(MID(A585,AA585,AB585-AA585)))</f>
        <v>#VALUE!</v>
      </c>
      <c r="AD585" s="4" t="e">
        <f t="shared" si="135"/>
        <v>#VALUE!</v>
      </c>
      <c r="AE585" s="4" t="e">
        <f>FIND("Earliest publication date",A585,AA585)+LEN("Earliest publication date")</f>
        <v>#VALUE!</v>
      </c>
      <c r="AF585" s="4" t="e">
        <f>FIND("Assignee for publication",A585)</f>
        <v>#VALUE!</v>
      </c>
      <c r="AG585" s="4" t="e">
        <f>CLEAN(SUBSTITUTE(MID(A585,AE585,AF585-AE585)," ",""))</f>
        <v>#VALUE!</v>
      </c>
      <c r="AH585" s="4" t="e">
        <f>FIND("Entity status",A585)+LEN("Entity status")</f>
        <v>#VALUE!</v>
      </c>
      <c r="AI585" s="4" t="e">
        <f>FIND("Earliest publication #",A585,AH585)</f>
        <v>#VALUE!</v>
      </c>
      <c r="AJ585" s="4" t="e">
        <f>CLEAN(TRIM(MID(A585,AH585,AI585-AH585)))</f>
        <v>#VALUE!</v>
      </c>
      <c r="AK585" s="4" t="e">
        <f>FIND("Applicants",A585)+LEN("Applicants")</f>
        <v>#VALUE!</v>
      </c>
      <c r="AL585" s="4" t="e">
        <f>FIND("United States Patent and Trademark Office 
United States Patent and Trademark Office 
 Browse By Topic",A585,AK585)</f>
        <v>#VALUE!</v>
      </c>
      <c r="AM585" s="4" t="e">
        <f>TRIM(CLEAN(MID(A585,AK585,AL585-AK585)))</f>
        <v>#VALUE!</v>
      </c>
      <c r="AN585" s="4" t="e">
        <f>FIND("Assignee for publication",A585)+LEN("Assignee for publication")</f>
        <v>#VALUE!</v>
      </c>
      <c r="AO585" s="4" t="e">
        <f>FIND("Confirmation #",A585,AN585)</f>
        <v>#VALUE!</v>
      </c>
      <c r="AP585" s="4" t="e">
        <f>MID(A585,AN585,AO585-AN585)</f>
        <v>#VALUE!</v>
      </c>
      <c r="AQ585" s="4" t="e">
        <f>FIND("Inventors",A585)+LEN("Inventors")</f>
        <v>#VALUE!</v>
      </c>
      <c r="AR585" s="4" t="e">
        <f>FIND("Applicants",A585,AQ585)</f>
        <v>#VALUE!</v>
      </c>
      <c r="AS585" s="4" t="e">
        <f>FIND("Show all inventors",A585)</f>
        <v>#VALUE!</v>
      </c>
      <c r="AT585" s="4" t="str">
        <f>IFERROR(MID(A585,AS585,24),"")</f>
        <v/>
      </c>
      <c r="AU585" s="7" t="e">
        <f>CLEAN(TRIM(MID(A585,AQ585,AR585-AQ585)))</f>
        <v>#VALUE!</v>
      </c>
      <c r="BJ585" s="4">
        <f t="shared" si="138"/>
        <v>0</v>
      </c>
      <c r="BK585" s="4" t="str">
        <f t="shared" si="139"/>
        <v/>
      </c>
      <c r="BL585" s="4" t="e">
        <f t="shared" si="140"/>
        <v>#VALUE!</v>
      </c>
      <c r="BM585" s="4" t="e">
        <f t="shared" si="141"/>
        <v>#VALUE!</v>
      </c>
      <c r="BN585" s="7" t="e">
        <f t="shared" si="142"/>
        <v>#VALUE!</v>
      </c>
      <c r="BO585" s="4" t="e">
        <f t="shared" si="143"/>
        <v>#VALUE!</v>
      </c>
      <c r="BP585" s="4" t="e">
        <f t="shared" si="144"/>
        <v>#VALUE!</v>
      </c>
      <c r="BQ585" s="7" t="e">
        <f t="shared" si="145"/>
        <v>#VALUE!</v>
      </c>
    </row>
    <row r="586" spans="1:69" ht="15" customHeight="1" x14ac:dyDescent="0.3">
      <c r="A586" s="5"/>
      <c r="B586" s="5"/>
      <c r="C586" s="5"/>
      <c r="D586" s="5"/>
      <c r="F586" s="6" t="s">
        <v>17</v>
      </c>
      <c r="G586" s="4" t="e">
        <f t="shared" si="146"/>
        <v>#VALUE!</v>
      </c>
      <c r="H586" s="4" t="e">
        <f t="shared" si="147"/>
        <v>#VALUE!</v>
      </c>
      <c r="I586" s="4" t="str">
        <f t="shared" si="136"/>
        <v/>
      </c>
      <c r="J586" s="4" t="e">
        <f>CLEAN(SUBSTITUTE(MID(A586,G586,H586-G586)," ",""))</f>
        <v>#VALUE!</v>
      </c>
      <c r="K586" s="4" t="e">
        <f>FIND("Filing or 371 (c) date",A586)+LEN("Filing or 371 (c) date")</f>
        <v>#VALUE!</v>
      </c>
      <c r="L586" s="4" t="e">
        <f>FIND("Status",A586,K586)</f>
        <v>#VALUE!</v>
      </c>
      <c r="M586" s="4" t="e">
        <f>TRIM(CLEAN(MID(A586,K586,L586-K586)))</f>
        <v>#VALUE!</v>
      </c>
      <c r="N586" s="4" t="e">
        <f>FIND("Patent #",A586)+LEN("Patent #")</f>
        <v>#VALUE!</v>
      </c>
      <c r="O586" s="4" t="e">
        <f>FIND("Filing or 371 (c) date",A586)</f>
        <v>#VALUE!</v>
      </c>
      <c r="P586" s="4" t="e">
        <f>MID(A586,N586,O586-N586)</f>
        <v>#VALUE!</v>
      </c>
      <c r="Q586" s="4" t="e">
        <f t="shared" si="137"/>
        <v>#VALUE!</v>
      </c>
      <c r="R586" s="4" t="e">
        <f>CLEAN(SUBSTITUTE(MID(P586,1,FIND("open",P586)-1)," ",""))</f>
        <v>#VALUE!</v>
      </c>
      <c r="S586" s="4" t="e">
        <f>FIND("open_in_new",P586)+LEN("open_in_new")</f>
        <v>#VALUE!</v>
      </c>
      <c r="T586" s="4" t="e">
        <f>FIND("-",P586,S586)</f>
        <v>#VALUE!</v>
      </c>
      <c r="U586" s="4" t="e">
        <f>CLEAN(SUBSTITUTE(MID(P586,S586,T586-S586)," ",""))</f>
        <v>#VALUE!</v>
      </c>
      <c r="V586" s="4" t="e">
        <f>RIGHT(CLEAN(SUBSTITUTE(P586," ","")),10)</f>
        <v>#VALUE!</v>
      </c>
      <c r="W586" s="4" t="e">
        <f>FIND("Status",A586,K586)+LEN("Status")</f>
        <v>#VALUE!</v>
      </c>
      <c r="X586" s="4" t="e">
        <f>FIND("Application Data 
Documents &amp; Transactions",A586)</f>
        <v>#VALUE!</v>
      </c>
      <c r="Y586" s="4" t="e">
        <f>MID(A586,W586,(X586-11)-W586)</f>
        <v>#VALUE!</v>
      </c>
      <c r="Z586" s="4" t="e">
        <f t="shared" si="134"/>
        <v>#VALUE!</v>
      </c>
      <c r="AA586" s="4" t="e">
        <f>FIND("Earliest publication #",A586)+LEN("Earliest publication #
")</f>
        <v>#VALUE!</v>
      </c>
      <c r="AB586" s="4" t="e">
        <f>FIND("Earliest publication date",A586,AA586)</f>
        <v>#VALUE!</v>
      </c>
      <c r="AC586" s="4" t="e">
        <f>CLEAN(TRIM(MID(A586,AA586,AB586-AA586)))</f>
        <v>#VALUE!</v>
      </c>
      <c r="AD586" s="4" t="e">
        <f t="shared" si="135"/>
        <v>#VALUE!</v>
      </c>
      <c r="AE586" s="4" t="e">
        <f>FIND("Earliest publication date",A586,AA586)+LEN("Earliest publication date")</f>
        <v>#VALUE!</v>
      </c>
      <c r="AF586" s="4" t="e">
        <f>FIND("Assignee for publication",A586)</f>
        <v>#VALUE!</v>
      </c>
      <c r="AG586" s="4" t="e">
        <f>CLEAN(SUBSTITUTE(MID(A586,AE586,AF586-AE586)," ",""))</f>
        <v>#VALUE!</v>
      </c>
      <c r="AH586" s="4" t="e">
        <f>FIND("Entity status",A586)+LEN("Entity status")</f>
        <v>#VALUE!</v>
      </c>
      <c r="AI586" s="4" t="e">
        <f>FIND("Earliest publication #",A586,AH586)</f>
        <v>#VALUE!</v>
      </c>
      <c r="AJ586" s="4" t="e">
        <f>CLEAN(TRIM(MID(A586,AH586,AI586-AH586)))</f>
        <v>#VALUE!</v>
      </c>
      <c r="AK586" s="4" t="e">
        <f>FIND("Applicants",A586)+LEN("Applicants")</f>
        <v>#VALUE!</v>
      </c>
      <c r="AL586" s="4" t="e">
        <f>FIND("United States Patent and Trademark Office 
United States Patent and Trademark Office 
 Browse By Topic",A586,AK586)</f>
        <v>#VALUE!</v>
      </c>
      <c r="AM586" s="4" t="e">
        <f>TRIM(CLEAN(MID(A586,AK586,AL586-AK586)))</f>
        <v>#VALUE!</v>
      </c>
      <c r="AN586" s="4" t="e">
        <f>FIND("Assignee for publication",A586)+LEN("Assignee for publication")</f>
        <v>#VALUE!</v>
      </c>
      <c r="AO586" s="4" t="e">
        <f>FIND("Confirmation #",A586,AN586)</f>
        <v>#VALUE!</v>
      </c>
      <c r="AP586" s="4" t="e">
        <f>MID(A586,AN586,AO586-AN586)</f>
        <v>#VALUE!</v>
      </c>
      <c r="AQ586" s="4" t="e">
        <f>FIND("Inventors",A586)+LEN("Inventors")</f>
        <v>#VALUE!</v>
      </c>
      <c r="AR586" s="4" t="e">
        <f>FIND("Applicants",A586,AQ586)</f>
        <v>#VALUE!</v>
      </c>
      <c r="AS586" s="4" t="e">
        <f>FIND("Show all inventors",A586)</f>
        <v>#VALUE!</v>
      </c>
      <c r="AT586" s="4" t="str">
        <f>IFERROR(MID(A586,AS586,24),"")</f>
        <v/>
      </c>
      <c r="AU586" s="7" t="e">
        <f>CLEAN(TRIM(MID(A586,AQ586,AR586-AQ586)))</f>
        <v>#VALUE!</v>
      </c>
      <c r="BJ586" s="4">
        <f t="shared" si="138"/>
        <v>0</v>
      </c>
      <c r="BK586" s="4" t="str">
        <f t="shared" si="139"/>
        <v/>
      </c>
      <c r="BL586" s="4" t="e">
        <f t="shared" si="140"/>
        <v>#VALUE!</v>
      </c>
      <c r="BM586" s="4" t="e">
        <f t="shared" si="141"/>
        <v>#VALUE!</v>
      </c>
      <c r="BN586" s="7" t="e">
        <f t="shared" si="142"/>
        <v>#VALUE!</v>
      </c>
      <c r="BO586" s="4" t="e">
        <f t="shared" si="143"/>
        <v>#VALUE!</v>
      </c>
      <c r="BP586" s="4" t="e">
        <f t="shared" si="144"/>
        <v>#VALUE!</v>
      </c>
      <c r="BQ586" s="7" t="e">
        <f t="shared" si="145"/>
        <v>#VALUE!</v>
      </c>
    </row>
    <row r="587" spans="1:69" ht="15" customHeight="1" x14ac:dyDescent="0.3">
      <c r="A587" s="5"/>
      <c r="B587" s="5"/>
      <c r="C587" s="5"/>
      <c r="D587" s="5"/>
      <c r="F587" s="6" t="s">
        <v>17</v>
      </c>
      <c r="G587" s="4" t="e">
        <f t="shared" si="146"/>
        <v>#VALUE!</v>
      </c>
      <c r="H587" s="4" t="e">
        <f t="shared" si="147"/>
        <v>#VALUE!</v>
      </c>
      <c r="I587" s="4" t="str">
        <f t="shared" si="136"/>
        <v/>
      </c>
      <c r="J587" s="4" t="e">
        <f>CLEAN(SUBSTITUTE(MID(A587,G587,H587-G587)," ",""))</f>
        <v>#VALUE!</v>
      </c>
      <c r="K587" s="4" t="e">
        <f>FIND("Filing or 371 (c) date",A587)+LEN("Filing or 371 (c) date")</f>
        <v>#VALUE!</v>
      </c>
      <c r="L587" s="4" t="e">
        <f>FIND("Status",A587,K587)</f>
        <v>#VALUE!</v>
      </c>
      <c r="M587" s="4" t="e">
        <f>TRIM(CLEAN(MID(A587,K587,L587-K587)))</f>
        <v>#VALUE!</v>
      </c>
      <c r="N587" s="4" t="e">
        <f>FIND("Patent #",A587)+LEN("Patent #")</f>
        <v>#VALUE!</v>
      </c>
      <c r="O587" s="4" t="e">
        <f>FIND("Filing or 371 (c) date",A587)</f>
        <v>#VALUE!</v>
      </c>
      <c r="P587" s="4" t="e">
        <f>MID(A587,N587,O587-N587)</f>
        <v>#VALUE!</v>
      </c>
      <c r="Q587" s="4" t="e">
        <f t="shared" si="137"/>
        <v>#VALUE!</v>
      </c>
      <c r="R587" s="4" t="e">
        <f>CLEAN(SUBSTITUTE(MID(P587,1,FIND("open",P587)-1)," ",""))</f>
        <v>#VALUE!</v>
      </c>
      <c r="S587" s="4" t="e">
        <f>FIND("open_in_new",P587)+LEN("open_in_new")</f>
        <v>#VALUE!</v>
      </c>
      <c r="T587" s="4" t="e">
        <f>FIND("-",P587,S587)</f>
        <v>#VALUE!</v>
      </c>
      <c r="U587" s="4" t="e">
        <f>CLEAN(SUBSTITUTE(MID(P587,S587,T587-S587)," ",""))</f>
        <v>#VALUE!</v>
      </c>
      <c r="V587" s="4" t="e">
        <f>RIGHT(CLEAN(SUBSTITUTE(P587," ","")),10)</f>
        <v>#VALUE!</v>
      </c>
      <c r="W587" s="4" t="e">
        <f>FIND("Status",A587,K587)+LEN("Status")</f>
        <v>#VALUE!</v>
      </c>
      <c r="X587" s="4" t="e">
        <f>FIND("Application Data 
Documents &amp; Transactions",A587)</f>
        <v>#VALUE!</v>
      </c>
      <c r="Y587" s="4" t="e">
        <f>MID(A587,W587,(X587-11)-W587)</f>
        <v>#VALUE!</v>
      </c>
      <c r="Z587" s="4" t="e">
        <f t="shared" si="134"/>
        <v>#VALUE!</v>
      </c>
      <c r="AA587" s="4" t="e">
        <f>FIND("Earliest publication #",A587)+LEN("Earliest publication #
")</f>
        <v>#VALUE!</v>
      </c>
      <c r="AB587" s="4" t="e">
        <f>FIND("Earliest publication date",A587,AA587)</f>
        <v>#VALUE!</v>
      </c>
      <c r="AC587" s="4" t="e">
        <f>CLEAN(TRIM(MID(A587,AA587,AB587-AA587)))</f>
        <v>#VALUE!</v>
      </c>
      <c r="AD587" s="4" t="e">
        <f t="shared" si="135"/>
        <v>#VALUE!</v>
      </c>
      <c r="AE587" s="4" t="e">
        <f>FIND("Earliest publication date",A587,AA587)+LEN("Earliest publication date")</f>
        <v>#VALUE!</v>
      </c>
      <c r="AF587" s="4" t="e">
        <f>FIND("Assignee for publication",A587)</f>
        <v>#VALUE!</v>
      </c>
      <c r="AG587" s="4" t="e">
        <f>CLEAN(SUBSTITUTE(MID(A587,AE587,AF587-AE587)," ",""))</f>
        <v>#VALUE!</v>
      </c>
      <c r="AH587" s="4" t="e">
        <f>FIND("Entity status",A587)+LEN("Entity status")</f>
        <v>#VALUE!</v>
      </c>
      <c r="AI587" s="4" t="e">
        <f>FIND("Earliest publication #",A587,AH587)</f>
        <v>#VALUE!</v>
      </c>
      <c r="AJ587" s="4" t="e">
        <f>CLEAN(TRIM(MID(A587,AH587,AI587-AH587)))</f>
        <v>#VALUE!</v>
      </c>
      <c r="AK587" s="4" t="e">
        <f>FIND("Applicants",A587)+LEN("Applicants")</f>
        <v>#VALUE!</v>
      </c>
      <c r="AL587" s="4" t="e">
        <f>FIND("United States Patent and Trademark Office 
United States Patent and Trademark Office 
 Browse By Topic",A587,AK587)</f>
        <v>#VALUE!</v>
      </c>
      <c r="AM587" s="4" t="e">
        <f>TRIM(CLEAN(MID(A587,AK587,AL587-AK587)))</f>
        <v>#VALUE!</v>
      </c>
      <c r="AN587" s="4" t="e">
        <f>FIND("Assignee for publication",A587)+LEN("Assignee for publication")</f>
        <v>#VALUE!</v>
      </c>
      <c r="AO587" s="4" t="e">
        <f>FIND("Confirmation #",A587,AN587)</f>
        <v>#VALUE!</v>
      </c>
      <c r="AP587" s="4" t="e">
        <f>MID(A587,AN587,AO587-AN587)</f>
        <v>#VALUE!</v>
      </c>
      <c r="AQ587" s="4" t="e">
        <f>FIND("Inventors",A587)+LEN("Inventors")</f>
        <v>#VALUE!</v>
      </c>
      <c r="AR587" s="4" t="e">
        <f>FIND("Applicants",A587,AQ587)</f>
        <v>#VALUE!</v>
      </c>
      <c r="AS587" s="4" t="e">
        <f>FIND("Show all inventors",A587)</f>
        <v>#VALUE!</v>
      </c>
      <c r="AT587" s="4" t="str">
        <f>IFERROR(MID(A587,AS587,24),"")</f>
        <v/>
      </c>
      <c r="AU587" s="7" t="e">
        <f>CLEAN(TRIM(MID(A587,AQ587,AR587-AQ587)))</f>
        <v>#VALUE!</v>
      </c>
      <c r="BJ587" s="4">
        <f t="shared" si="138"/>
        <v>0</v>
      </c>
      <c r="BK587" s="4" t="str">
        <f t="shared" si="139"/>
        <v/>
      </c>
      <c r="BL587" s="4" t="e">
        <f t="shared" si="140"/>
        <v>#VALUE!</v>
      </c>
      <c r="BM587" s="4" t="e">
        <f t="shared" si="141"/>
        <v>#VALUE!</v>
      </c>
      <c r="BN587" s="7" t="e">
        <f t="shared" si="142"/>
        <v>#VALUE!</v>
      </c>
      <c r="BO587" s="4" t="e">
        <f t="shared" si="143"/>
        <v>#VALUE!</v>
      </c>
      <c r="BP587" s="4" t="e">
        <f t="shared" si="144"/>
        <v>#VALUE!</v>
      </c>
      <c r="BQ587" s="7" t="e">
        <f t="shared" si="145"/>
        <v>#VALUE!</v>
      </c>
    </row>
    <row r="588" spans="1:69" ht="15" customHeight="1" x14ac:dyDescent="0.3">
      <c r="A588" s="5"/>
      <c r="B588" s="5"/>
      <c r="C588" s="5"/>
      <c r="D588" s="5"/>
      <c r="F588" s="6" t="s">
        <v>17</v>
      </c>
      <c r="G588" s="4" t="e">
        <f t="shared" si="146"/>
        <v>#VALUE!</v>
      </c>
      <c r="H588" s="4" t="e">
        <f t="shared" si="147"/>
        <v>#VALUE!</v>
      </c>
      <c r="I588" s="4" t="str">
        <f t="shared" si="136"/>
        <v/>
      </c>
      <c r="J588" s="4" t="e">
        <f>CLEAN(SUBSTITUTE(MID(A588,G588,H588-G588)," ",""))</f>
        <v>#VALUE!</v>
      </c>
      <c r="K588" s="4" t="e">
        <f>FIND("Filing or 371 (c) date",A588)+LEN("Filing or 371 (c) date")</f>
        <v>#VALUE!</v>
      </c>
      <c r="L588" s="4" t="e">
        <f>FIND("Status",A588,K588)</f>
        <v>#VALUE!</v>
      </c>
      <c r="M588" s="4" t="e">
        <f>TRIM(CLEAN(MID(A588,K588,L588-K588)))</f>
        <v>#VALUE!</v>
      </c>
      <c r="N588" s="4" t="e">
        <f>FIND("Patent #",A588)+LEN("Patent #")</f>
        <v>#VALUE!</v>
      </c>
      <c r="O588" s="4" t="e">
        <f>FIND("Filing or 371 (c) date",A588)</f>
        <v>#VALUE!</v>
      </c>
      <c r="P588" s="4" t="e">
        <f>MID(A588,N588,O588-N588)</f>
        <v>#VALUE!</v>
      </c>
      <c r="Q588" s="4" t="e">
        <f t="shared" si="137"/>
        <v>#VALUE!</v>
      </c>
      <c r="R588" s="4" t="e">
        <f>CLEAN(SUBSTITUTE(MID(P588,1,FIND("open",P588)-1)," ",""))</f>
        <v>#VALUE!</v>
      </c>
      <c r="S588" s="4" t="e">
        <f>FIND("open_in_new",P588)+LEN("open_in_new")</f>
        <v>#VALUE!</v>
      </c>
      <c r="T588" s="4" t="e">
        <f>FIND("-",P588,S588)</f>
        <v>#VALUE!</v>
      </c>
      <c r="U588" s="4" t="e">
        <f>CLEAN(SUBSTITUTE(MID(P588,S588,T588-S588)," ",""))</f>
        <v>#VALUE!</v>
      </c>
      <c r="V588" s="4" t="e">
        <f>RIGHT(CLEAN(SUBSTITUTE(P588," ","")),10)</f>
        <v>#VALUE!</v>
      </c>
      <c r="W588" s="4" t="e">
        <f>FIND("Status",A588,K588)+LEN("Status")</f>
        <v>#VALUE!</v>
      </c>
      <c r="X588" s="4" t="e">
        <f>FIND("Application Data 
Documents &amp; Transactions",A588)</f>
        <v>#VALUE!</v>
      </c>
      <c r="Y588" s="4" t="e">
        <f>MID(A588,W588,(X588-11)-W588)</f>
        <v>#VALUE!</v>
      </c>
      <c r="Z588" s="4" t="e">
        <f t="shared" si="134"/>
        <v>#VALUE!</v>
      </c>
      <c r="AA588" s="4" t="e">
        <f>FIND("Earliest publication #",A588)+LEN("Earliest publication #
")</f>
        <v>#VALUE!</v>
      </c>
      <c r="AB588" s="4" t="e">
        <f>FIND("Earliest publication date",A588,AA588)</f>
        <v>#VALUE!</v>
      </c>
      <c r="AC588" s="4" t="e">
        <f>CLEAN(TRIM(MID(A588,AA588,AB588-AA588)))</f>
        <v>#VALUE!</v>
      </c>
      <c r="AD588" s="4" t="e">
        <f t="shared" si="135"/>
        <v>#VALUE!</v>
      </c>
      <c r="AE588" s="4" t="e">
        <f>FIND("Earliest publication date",A588,AA588)+LEN("Earliest publication date")</f>
        <v>#VALUE!</v>
      </c>
      <c r="AF588" s="4" t="e">
        <f>FIND("Assignee for publication",A588)</f>
        <v>#VALUE!</v>
      </c>
      <c r="AG588" s="4" t="e">
        <f>CLEAN(SUBSTITUTE(MID(A588,AE588,AF588-AE588)," ",""))</f>
        <v>#VALUE!</v>
      </c>
      <c r="AH588" s="4" t="e">
        <f>FIND("Entity status",A588)+LEN("Entity status")</f>
        <v>#VALUE!</v>
      </c>
      <c r="AI588" s="4" t="e">
        <f>FIND("Earliest publication #",A588,AH588)</f>
        <v>#VALUE!</v>
      </c>
      <c r="AJ588" s="4" t="e">
        <f>CLEAN(TRIM(MID(A588,AH588,AI588-AH588)))</f>
        <v>#VALUE!</v>
      </c>
      <c r="AK588" s="4" t="e">
        <f>FIND("Applicants",A588)+LEN("Applicants")</f>
        <v>#VALUE!</v>
      </c>
      <c r="AL588" s="4" t="e">
        <f>FIND("United States Patent and Trademark Office 
United States Patent and Trademark Office 
 Browse By Topic",A588,AK588)</f>
        <v>#VALUE!</v>
      </c>
      <c r="AM588" s="4" t="e">
        <f>TRIM(CLEAN(MID(A588,AK588,AL588-AK588)))</f>
        <v>#VALUE!</v>
      </c>
      <c r="AN588" s="4" t="e">
        <f>FIND("Assignee for publication",A588)+LEN("Assignee for publication")</f>
        <v>#VALUE!</v>
      </c>
      <c r="AO588" s="4" t="e">
        <f>FIND("Confirmation #",A588,AN588)</f>
        <v>#VALUE!</v>
      </c>
      <c r="AP588" s="4" t="e">
        <f>MID(A588,AN588,AO588-AN588)</f>
        <v>#VALUE!</v>
      </c>
      <c r="AQ588" s="4" t="e">
        <f>FIND("Inventors",A588)+LEN("Inventors")</f>
        <v>#VALUE!</v>
      </c>
      <c r="AR588" s="4" t="e">
        <f>FIND("Applicants",A588,AQ588)</f>
        <v>#VALUE!</v>
      </c>
      <c r="AS588" s="4" t="e">
        <f>FIND("Show all inventors",A588)</f>
        <v>#VALUE!</v>
      </c>
      <c r="AT588" s="4" t="str">
        <f>IFERROR(MID(A588,AS588,24),"")</f>
        <v/>
      </c>
      <c r="AU588" s="7" t="e">
        <f>CLEAN(TRIM(MID(A588,AQ588,AR588-AQ588)))</f>
        <v>#VALUE!</v>
      </c>
      <c r="BJ588" s="4">
        <f t="shared" si="138"/>
        <v>0</v>
      </c>
      <c r="BK588" s="4" t="str">
        <f t="shared" si="139"/>
        <v/>
      </c>
      <c r="BL588" s="4" t="e">
        <f t="shared" si="140"/>
        <v>#VALUE!</v>
      </c>
      <c r="BM588" s="4" t="e">
        <f t="shared" si="141"/>
        <v>#VALUE!</v>
      </c>
      <c r="BN588" s="7" t="e">
        <f t="shared" si="142"/>
        <v>#VALUE!</v>
      </c>
      <c r="BO588" s="4" t="e">
        <f t="shared" si="143"/>
        <v>#VALUE!</v>
      </c>
      <c r="BP588" s="4" t="e">
        <f t="shared" si="144"/>
        <v>#VALUE!</v>
      </c>
      <c r="BQ588" s="7" t="e">
        <f t="shared" si="145"/>
        <v>#VALUE!</v>
      </c>
    </row>
    <row r="589" spans="1:69" ht="15" customHeight="1" x14ac:dyDescent="0.3">
      <c r="A589" s="5"/>
      <c r="B589" s="5"/>
      <c r="C589" s="5"/>
      <c r="D589" s="5"/>
      <c r="F589" s="6" t="s">
        <v>17</v>
      </c>
      <c r="G589" s="4" t="e">
        <f t="shared" si="146"/>
        <v>#VALUE!</v>
      </c>
      <c r="H589" s="4" t="e">
        <f t="shared" si="147"/>
        <v>#VALUE!</v>
      </c>
      <c r="I589" s="4" t="str">
        <f t="shared" si="136"/>
        <v/>
      </c>
      <c r="J589" s="4" t="e">
        <f>CLEAN(SUBSTITUTE(MID(A589,G589,H589-G589)," ",""))</f>
        <v>#VALUE!</v>
      </c>
      <c r="K589" s="4" t="e">
        <f>FIND("Filing or 371 (c) date",A589)+LEN("Filing or 371 (c) date")</f>
        <v>#VALUE!</v>
      </c>
      <c r="L589" s="4" t="e">
        <f>FIND("Status",A589,K589)</f>
        <v>#VALUE!</v>
      </c>
      <c r="M589" s="4" t="e">
        <f>TRIM(CLEAN(MID(A589,K589,L589-K589)))</f>
        <v>#VALUE!</v>
      </c>
      <c r="N589" s="4" t="e">
        <f>FIND("Patent #",A589)+LEN("Patent #")</f>
        <v>#VALUE!</v>
      </c>
      <c r="O589" s="4" t="e">
        <f>FIND("Filing or 371 (c) date",A589)</f>
        <v>#VALUE!</v>
      </c>
      <c r="P589" s="4" t="e">
        <f>MID(A589,N589,O589-N589)</f>
        <v>#VALUE!</v>
      </c>
      <c r="Q589" s="4" t="e">
        <f t="shared" si="137"/>
        <v>#VALUE!</v>
      </c>
      <c r="R589" s="4" t="e">
        <f>CLEAN(SUBSTITUTE(MID(P589,1,FIND("open",P589)-1)," ",""))</f>
        <v>#VALUE!</v>
      </c>
      <c r="S589" s="4" t="e">
        <f>FIND("open_in_new",P589)+LEN("open_in_new")</f>
        <v>#VALUE!</v>
      </c>
      <c r="T589" s="4" t="e">
        <f>FIND("-",P589,S589)</f>
        <v>#VALUE!</v>
      </c>
      <c r="U589" s="4" t="e">
        <f>CLEAN(SUBSTITUTE(MID(P589,S589,T589-S589)," ",""))</f>
        <v>#VALUE!</v>
      </c>
      <c r="V589" s="4" t="e">
        <f>RIGHT(CLEAN(SUBSTITUTE(P589," ","")),10)</f>
        <v>#VALUE!</v>
      </c>
      <c r="W589" s="4" t="e">
        <f>FIND("Status",A589,K589)+LEN("Status")</f>
        <v>#VALUE!</v>
      </c>
      <c r="X589" s="4" t="e">
        <f>FIND("Application Data 
Documents &amp; Transactions",A589)</f>
        <v>#VALUE!</v>
      </c>
      <c r="Y589" s="4" t="e">
        <f>MID(A589,W589,(X589-11)-W589)</f>
        <v>#VALUE!</v>
      </c>
      <c r="Z589" s="4" t="e">
        <f t="shared" si="134"/>
        <v>#VALUE!</v>
      </c>
      <c r="AA589" s="4" t="e">
        <f>FIND("Earliest publication #",A589)+LEN("Earliest publication #
")</f>
        <v>#VALUE!</v>
      </c>
      <c r="AB589" s="4" t="e">
        <f>FIND("Earliest publication date",A589,AA589)</f>
        <v>#VALUE!</v>
      </c>
      <c r="AC589" s="4" t="e">
        <f>CLEAN(TRIM(MID(A589,AA589,AB589-AA589)))</f>
        <v>#VALUE!</v>
      </c>
      <c r="AD589" s="4" t="e">
        <f t="shared" si="135"/>
        <v>#VALUE!</v>
      </c>
      <c r="AE589" s="4" t="e">
        <f>FIND("Earliest publication date",A589,AA589)+LEN("Earliest publication date")</f>
        <v>#VALUE!</v>
      </c>
      <c r="AF589" s="4" t="e">
        <f>FIND("Assignee for publication",A589)</f>
        <v>#VALUE!</v>
      </c>
      <c r="AG589" s="4" t="e">
        <f>CLEAN(SUBSTITUTE(MID(A589,AE589,AF589-AE589)," ",""))</f>
        <v>#VALUE!</v>
      </c>
      <c r="AH589" s="4" t="e">
        <f>FIND("Entity status",A589)+LEN("Entity status")</f>
        <v>#VALUE!</v>
      </c>
      <c r="AI589" s="4" t="e">
        <f>FIND("Earliest publication #",A589,AH589)</f>
        <v>#VALUE!</v>
      </c>
      <c r="AJ589" s="4" t="e">
        <f>CLEAN(TRIM(MID(A589,AH589,AI589-AH589)))</f>
        <v>#VALUE!</v>
      </c>
      <c r="AK589" s="4" t="e">
        <f>FIND("Applicants",A589)+LEN("Applicants")</f>
        <v>#VALUE!</v>
      </c>
      <c r="AL589" s="4" t="e">
        <f>FIND("United States Patent and Trademark Office 
United States Patent and Trademark Office 
 Browse By Topic",A589,AK589)</f>
        <v>#VALUE!</v>
      </c>
      <c r="AM589" s="4" t="e">
        <f>TRIM(CLEAN(MID(A589,AK589,AL589-AK589)))</f>
        <v>#VALUE!</v>
      </c>
      <c r="AN589" s="4" t="e">
        <f>FIND("Assignee for publication",A589)+LEN("Assignee for publication")</f>
        <v>#VALUE!</v>
      </c>
      <c r="AO589" s="4" t="e">
        <f>FIND("Confirmation #",A589,AN589)</f>
        <v>#VALUE!</v>
      </c>
      <c r="AP589" s="4" t="e">
        <f>MID(A589,AN589,AO589-AN589)</f>
        <v>#VALUE!</v>
      </c>
      <c r="AQ589" s="4" t="e">
        <f>FIND("Inventors",A589)+LEN("Inventors")</f>
        <v>#VALUE!</v>
      </c>
      <c r="AR589" s="4" t="e">
        <f>FIND("Applicants",A589,AQ589)</f>
        <v>#VALUE!</v>
      </c>
      <c r="AS589" s="4" t="e">
        <f>FIND("Show all inventors",A589)</f>
        <v>#VALUE!</v>
      </c>
      <c r="AT589" s="4" t="str">
        <f>IFERROR(MID(A589,AS589,24),"")</f>
        <v/>
      </c>
      <c r="AU589" s="7" t="e">
        <f>CLEAN(TRIM(MID(A589,AQ589,AR589-AQ589)))</f>
        <v>#VALUE!</v>
      </c>
      <c r="BJ589" s="4">
        <f t="shared" si="138"/>
        <v>0</v>
      </c>
      <c r="BK589" s="4" t="str">
        <f t="shared" si="139"/>
        <v/>
      </c>
      <c r="BL589" s="4" t="e">
        <f t="shared" si="140"/>
        <v>#VALUE!</v>
      </c>
      <c r="BM589" s="4" t="e">
        <f t="shared" si="141"/>
        <v>#VALUE!</v>
      </c>
      <c r="BN589" s="7" t="e">
        <f t="shared" si="142"/>
        <v>#VALUE!</v>
      </c>
      <c r="BO589" s="4" t="e">
        <f t="shared" si="143"/>
        <v>#VALUE!</v>
      </c>
      <c r="BP589" s="4" t="e">
        <f t="shared" si="144"/>
        <v>#VALUE!</v>
      </c>
      <c r="BQ589" s="7" t="e">
        <f t="shared" si="145"/>
        <v>#VALUE!</v>
      </c>
    </row>
    <row r="590" spans="1:69" ht="15" customHeight="1" x14ac:dyDescent="0.3">
      <c r="A590" s="5"/>
      <c r="B590" s="5"/>
      <c r="C590" s="5"/>
      <c r="D590" s="5"/>
      <c r="F590" s="6" t="s">
        <v>17</v>
      </c>
      <c r="G590" s="4" t="e">
        <f t="shared" si="146"/>
        <v>#VALUE!</v>
      </c>
      <c r="H590" s="4" t="e">
        <f t="shared" si="147"/>
        <v>#VALUE!</v>
      </c>
      <c r="I590" s="4" t="str">
        <f t="shared" si="136"/>
        <v/>
      </c>
      <c r="J590" s="4" t="e">
        <f>CLEAN(SUBSTITUTE(MID(A590,G590,H590-G590)," ",""))</f>
        <v>#VALUE!</v>
      </c>
      <c r="K590" s="4" t="e">
        <f>FIND("Filing or 371 (c) date",A590)+LEN("Filing or 371 (c) date")</f>
        <v>#VALUE!</v>
      </c>
      <c r="L590" s="4" t="e">
        <f>FIND("Status",A590,K590)</f>
        <v>#VALUE!</v>
      </c>
      <c r="M590" s="4" t="e">
        <f>TRIM(CLEAN(MID(A590,K590,L590-K590)))</f>
        <v>#VALUE!</v>
      </c>
      <c r="N590" s="4" t="e">
        <f>FIND("Patent #",A590)+LEN("Patent #")</f>
        <v>#VALUE!</v>
      </c>
      <c r="O590" s="4" t="e">
        <f>FIND("Filing or 371 (c) date",A590)</f>
        <v>#VALUE!</v>
      </c>
      <c r="P590" s="4" t="e">
        <f>MID(A590,N590,O590-N590)</f>
        <v>#VALUE!</v>
      </c>
      <c r="Q590" s="4" t="e">
        <f t="shared" si="137"/>
        <v>#VALUE!</v>
      </c>
      <c r="R590" s="4" t="e">
        <f>CLEAN(SUBSTITUTE(MID(P590,1,FIND("open",P590)-1)," ",""))</f>
        <v>#VALUE!</v>
      </c>
      <c r="S590" s="4" t="e">
        <f>FIND("open_in_new",P590)+LEN("open_in_new")</f>
        <v>#VALUE!</v>
      </c>
      <c r="T590" s="4" t="e">
        <f>FIND("-",P590,S590)</f>
        <v>#VALUE!</v>
      </c>
      <c r="U590" s="4" t="e">
        <f>CLEAN(SUBSTITUTE(MID(P590,S590,T590-S590)," ",""))</f>
        <v>#VALUE!</v>
      </c>
      <c r="V590" s="4" t="e">
        <f>RIGHT(CLEAN(SUBSTITUTE(P590," ","")),10)</f>
        <v>#VALUE!</v>
      </c>
      <c r="W590" s="4" t="e">
        <f>FIND("Status",A590,K590)+LEN("Status")</f>
        <v>#VALUE!</v>
      </c>
      <c r="X590" s="4" t="e">
        <f>FIND("Application Data 
Documents &amp; Transactions",A590)</f>
        <v>#VALUE!</v>
      </c>
      <c r="Y590" s="4" t="e">
        <f>MID(A590,W590,(X590-11)-W590)</f>
        <v>#VALUE!</v>
      </c>
      <c r="Z590" s="4" t="e">
        <f t="shared" si="134"/>
        <v>#VALUE!</v>
      </c>
      <c r="AA590" s="4" t="e">
        <f>FIND("Earliest publication #",A590)+LEN("Earliest publication #
")</f>
        <v>#VALUE!</v>
      </c>
      <c r="AB590" s="4" t="e">
        <f>FIND("Earliest publication date",A590,AA590)</f>
        <v>#VALUE!</v>
      </c>
      <c r="AC590" s="4" t="e">
        <f>CLEAN(TRIM(MID(A590,AA590,AB590-AA590)))</f>
        <v>#VALUE!</v>
      </c>
      <c r="AD590" s="4" t="e">
        <f t="shared" si="135"/>
        <v>#VALUE!</v>
      </c>
      <c r="AE590" s="4" t="e">
        <f>FIND("Earliest publication date",A590,AA590)+LEN("Earliest publication date")</f>
        <v>#VALUE!</v>
      </c>
      <c r="AF590" s="4" t="e">
        <f>FIND("Assignee for publication",A590)</f>
        <v>#VALUE!</v>
      </c>
      <c r="AG590" s="4" t="e">
        <f>CLEAN(SUBSTITUTE(MID(A590,AE590,AF590-AE590)," ",""))</f>
        <v>#VALUE!</v>
      </c>
      <c r="AH590" s="4" t="e">
        <f>FIND("Entity status",A590)+LEN("Entity status")</f>
        <v>#VALUE!</v>
      </c>
      <c r="AI590" s="4" t="e">
        <f>FIND("Earliest publication #",A590,AH590)</f>
        <v>#VALUE!</v>
      </c>
      <c r="AJ590" s="4" t="e">
        <f>CLEAN(TRIM(MID(A590,AH590,AI590-AH590)))</f>
        <v>#VALUE!</v>
      </c>
      <c r="AK590" s="4" t="e">
        <f>FIND("Applicants",A590)+LEN("Applicants")</f>
        <v>#VALUE!</v>
      </c>
      <c r="AL590" s="4" t="e">
        <f>FIND("United States Patent and Trademark Office 
United States Patent and Trademark Office 
 Browse By Topic",A590,AK590)</f>
        <v>#VALUE!</v>
      </c>
      <c r="AM590" s="4" t="e">
        <f>TRIM(CLEAN(MID(A590,AK590,AL590-AK590)))</f>
        <v>#VALUE!</v>
      </c>
      <c r="AN590" s="4" t="e">
        <f>FIND("Assignee for publication",A590)+LEN("Assignee for publication")</f>
        <v>#VALUE!</v>
      </c>
      <c r="AO590" s="4" t="e">
        <f>FIND("Confirmation #",A590,AN590)</f>
        <v>#VALUE!</v>
      </c>
      <c r="AP590" s="4" t="e">
        <f>MID(A590,AN590,AO590-AN590)</f>
        <v>#VALUE!</v>
      </c>
      <c r="AQ590" s="4" t="e">
        <f>FIND("Inventors",A590)+LEN("Inventors")</f>
        <v>#VALUE!</v>
      </c>
      <c r="AR590" s="4" t="e">
        <f>FIND("Applicants",A590,AQ590)</f>
        <v>#VALUE!</v>
      </c>
      <c r="AS590" s="4" t="e">
        <f>FIND("Show all inventors",A590)</f>
        <v>#VALUE!</v>
      </c>
      <c r="AT590" s="4" t="str">
        <f>IFERROR(MID(A590,AS590,24),"")</f>
        <v/>
      </c>
      <c r="AU590" s="7" t="e">
        <f>CLEAN(TRIM(MID(A590,AQ590,AR590-AQ590)))</f>
        <v>#VALUE!</v>
      </c>
      <c r="BJ590" s="4">
        <f t="shared" si="138"/>
        <v>0</v>
      </c>
      <c r="BK590" s="4" t="str">
        <f t="shared" si="139"/>
        <v/>
      </c>
      <c r="BL590" s="4" t="e">
        <f t="shared" si="140"/>
        <v>#VALUE!</v>
      </c>
      <c r="BM590" s="4" t="e">
        <f t="shared" si="141"/>
        <v>#VALUE!</v>
      </c>
      <c r="BN590" s="7" t="e">
        <f t="shared" si="142"/>
        <v>#VALUE!</v>
      </c>
      <c r="BO590" s="4" t="e">
        <f t="shared" si="143"/>
        <v>#VALUE!</v>
      </c>
      <c r="BP590" s="4" t="e">
        <f t="shared" si="144"/>
        <v>#VALUE!</v>
      </c>
      <c r="BQ590" s="7" t="e">
        <f t="shared" si="145"/>
        <v>#VALUE!</v>
      </c>
    </row>
    <row r="591" spans="1:69" ht="15" customHeight="1" x14ac:dyDescent="0.3">
      <c r="A591" s="5"/>
      <c r="B591" s="5"/>
      <c r="C591" s="5"/>
      <c r="D591" s="5"/>
      <c r="F591" s="6" t="s">
        <v>17</v>
      </c>
      <c r="G591" s="4" t="e">
        <f t="shared" si="146"/>
        <v>#VALUE!</v>
      </c>
      <c r="H591" s="4" t="e">
        <f t="shared" si="147"/>
        <v>#VALUE!</v>
      </c>
      <c r="I591" s="4" t="str">
        <f t="shared" si="136"/>
        <v/>
      </c>
      <c r="J591" s="4" t="e">
        <f>CLEAN(SUBSTITUTE(MID(A591,G591,H591-G591)," ",""))</f>
        <v>#VALUE!</v>
      </c>
      <c r="K591" s="4" t="e">
        <f>FIND("Filing or 371 (c) date",A591)+LEN("Filing or 371 (c) date")</f>
        <v>#VALUE!</v>
      </c>
      <c r="L591" s="4" t="e">
        <f>FIND("Status",A591,K591)</f>
        <v>#VALUE!</v>
      </c>
      <c r="M591" s="4" t="e">
        <f>TRIM(CLEAN(MID(A591,K591,L591-K591)))</f>
        <v>#VALUE!</v>
      </c>
      <c r="N591" s="4" t="e">
        <f>FIND("Patent #",A591)+LEN("Patent #")</f>
        <v>#VALUE!</v>
      </c>
      <c r="O591" s="4" t="e">
        <f>FIND("Filing or 371 (c) date",A591)</f>
        <v>#VALUE!</v>
      </c>
      <c r="P591" s="4" t="e">
        <f>MID(A591,N591,O591-N591)</f>
        <v>#VALUE!</v>
      </c>
      <c r="Q591" s="4" t="e">
        <f t="shared" si="137"/>
        <v>#VALUE!</v>
      </c>
      <c r="R591" s="4" t="e">
        <f>CLEAN(SUBSTITUTE(MID(P591,1,FIND("open",P591)-1)," ",""))</f>
        <v>#VALUE!</v>
      </c>
      <c r="S591" s="4" t="e">
        <f>FIND("open_in_new",P591)+LEN("open_in_new")</f>
        <v>#VALUE!</v>
      </c>
      <c r="T591" s="4" t="e">
        <f>FIND("-",P591,S591)</f>
        <v>#VALUE!</v>
      </c>
      <c r="U591" s="4" t="e">
        <f>CLEAN(SUBSTITUTE(MID(P591,S591,T591-S591)," ",""))</f>
        <v>#VALUE!</v>
      </c>
      <c r="V591" s="4" t="e">
        <f>RIGHT(CLEAN(SUBSTITUTE(P591," ","")),10)</f>
        <v>#VALUE!</v>
      </c>
      <c r="W591" s="4" t="e">
        <f>FIND("Status",A591,K591)+LEN("Status")</f>
        <v>#VALUE!</v>
      </c>
      <c r="X591" s="4" t="e">
        <f>FIND("Application Data 
Documents &amp; Transactions",A591)</f>
        <v>#VALUE!</v>
      </c>
      <c r="Y591" s="4" t="e">
        <f>MID(A591,W591,(X591-11)-W591)</f>
        <v>#VALUE!</v>
      </c>
      <c r="Z591" s="4" t="e">
        <f t="shared" si="134"/>
        <v>#VALUE!</v>
      </c>
      <c r="AA591" s="4" t="e">
        <f>FIND("Earliest publication #",A591)+LEN("Earliest publication #
")</f>
        <v>#VALUE!</v>
      </c>
      <c r="AB591" s="4" t="e">
        <f>FIND("Earliest publication date",A591,AA591)</f>
        <v>#VALUE!</v>
      </c>
      <c r="AC591" s="4" t="e">
        <f>CLEAN(TRIM(MID(A591,AA591,AB591-AA591)))</f>
        <v>#VALUE!</v>
      </c>
      <c r="AD591" s="4" t="e">
        <f t="shared" si="135"/>
        <v>#VALUE!</v>
      </c>
      <c r="AE591" s="4" t="e">
        <f>FIND("Earliest publication date",A591,AA591)+LEN("Earliest publication date")</f>
        <v>#VALUE!</v>
      </c>
      <c r="AF591" s="4" t="e">
        <f>FIND("Assignee for publication",A591)</f>
        <v>#VALUE!</v>
      </c>
      <c r="AG591" s="4" t="e">
        <f>CLEAN(SUBSTITUTE(MID(A591,AE591,AF591-AE591)," ",""))</f>
        <v>#VALUE!</v>
      </c>
      <c r="AH591" s="4" t="e">
        <f>FIND("Entity status",A591)+LEN("Entity status")</f>
        <v>#VALUE!</v>
      </c>
      <c r="AI591" s="4" t="e">
        <f>FIND("Earliest publication #",A591,AH591)</f>
        <v>#VALUE!</v>
      </c>
      <c r="AJ591" s="4" t="e">
        <f>CLEAN(TRIM(MID(A591,AH591,AI591-AH591)))</f>
        <v>#VALUE!</v>
      </c>
      <c r="AK591" s="4" t="e">
        <f>FIND("Applicants",A591)+LEN("Applicants")</f>
        <v>#VALUE!</v>
      </c>
      <c r="AL591" s="4" t="e">
        <f>FIND("United States Patent and Trademark Office 
United States Patent and Trademark Office 
 Browse By Topic",A591,AK591)</f>
        <v>#VALUE!</v>
      </c>
      <c r="AM591" s="4" t="e">
        <f>TRIM(CLEAN(MID(A591,AK591,AL591-AK591)))</f>
        <v>#VALUE!</v>
      </c>
      <c r="AN591" s="4" t="e">
        <f>FIND("Assignee for publication",A591)+LEN("Assignee for publication")</f>
        <v>#VALUE!</v>
      </c>
      <c r="AO591" s="4" t="e">
        <f>FIND("Confirmation #",A591,AN591)</f>
        <v>#VALUE!</v>
      </c>
      <c r="AP591" s="4" t="e">
        <f>MID(A591,AN591,AO591-AN591)</f>
        <v>#VALUE!</v>
      </c>
      <c r="AQ591" s="4" t="e">
        <f>FIND("Inventors",A591)+LEN("Inventors")</f>
        <v>#VALUE!</v>
      </c>
      <c r="AR591" s="4" t="e">
        <f>FIND("Applicants",A591,AQ591)</f>
        <v>#VALUE!</v>
      </c>
      <c r="AS591" s="4" t="e">
        <f>FIND("Show all inventors",A591)</f>
        <v>#VALUE!</v>
      </c>
      <c r="AT591" s="4" t="str">
        <f>IFERROR(MID(A591,AS591,24),"")</f>
        <v/>
      </c>
      <c r="AU591" s="7" t="e">
        <f>CLEAN(TRIM(MID(A591,AQ591,AR591-AQ591)))</f>
        <v>#VALUE!</v>
      </c>
      <c r="BJ591" s="4">
        <f t="shared" si="138"/>
        <v>0</v>
      </c>
      <c r="BK591" s="4" t="str">
        <f t="shared" si="139"/>
        <v/>
      </c>
      <c r="BL591" s="4" t="e">
        <f t="shared" si="140"/>
        <v>#VALUE!</v>
      </c>
      <c r="BM591" s="4" t="e">
        <f t="shared" si="141"/>
        <v>#VALUE!</v>
      </c>
      <c r="BN591" s="7" t="e">
        <f t="shared" si="142"/>
        <v>#VALUE!</v>
      </c>
      <c r="BO591" s="4" t="e">
        <f t="shared" si="143"/>
        <v>#VALUE!</v>
      </c>
      <c r="BP591" s="4" t="e">
        <f t="shared" si="144"/>
        <v>#VALUE!</v>
      </c>
      <c r="BQ591" s="7" t="e">
        <f t="shared" si="145"/>
        <v>#VALUE!</v>
      </c>
    </row>
    <row r="592" spans="1:69" ht="15" customHeight="1" x14ac:dyDescent="0.3">
      <c r="A592" s="5"/>
      <c r="B592" s="5"/>
      <c r="C592" s="5"/>
      <c r="D592" s="5"/>
      <c r="F592" s="6" t="s">
        <v>17</v>
      </c>
      <c r="G592" s="4" t="e">
        <f t="shared" si="146"/>
        <v>#VALUE!</v>
      </c>
      <c r="H592" s="4" t="e">
        <f t="shared" si="147"/>
        <v>#VALUE!</v>
      </c>
      <c r="I592" s="4" t="str">
        <f t="shared" si="136"/>
        <v/>
      </c>
      <c r="J592" s="4" t="e">
        <f>CLEAN(SUBSTITUTE(MID(A592,G592,H592-G592)," ",""))</f>
        <v>#VALUE!</v>
      </c>
      <c r="K592" s="4" t="e">
        <f>FIND("Filing or 371 (c) date",A592)+LEN("Filing or 371 (c) date")</f>
        <v>#VALUE!</v>
      </c>
      <c r="L592" s="4" t="e">
        <f>FIND("Status",A592,K592)</f>
        <v>#VALUE!</v>
      </c>
      <c r="M592" s="4" t="e">
        <f>TRIM(CLEAN(MID(A592,K592,L592-K592)))</f>
        <v>#VALUE!</v>
      </c>
      <c r="N592" s="4" t="e">
        <f>FIND("Patent #",A592)+LEN("Patent #")</f>
        <v>#VALUE!</v>
      </c>
      <c r="O592" s="4" t="e">
        <f>FIND("Filing or 371 (c) date",A592)</f>
        <v>#VALUE!</v>
      </c>
      <c r="P592" s="4" t="e">
        <f>MID(A592,N592,O592-N592)</f>
        <v>#VALUE!</v>
      </c>
      <c r="Q592" s="4" t="e">
        <f t="shared" si="137"/>
        <v>#VALUE!</v>
      </c>
      <c r="R592" s="4" t="e">
        <f>CLEAN(SUBSTITUTE(MID(P592,1,FIND("open",P592)-1)," ",""))</f>
        <v>#VALUE!</v>
      </c>
      <c r="S592" s="4" t="e">
        <f>FIND("open_in_new",P592)+LEN("open_in_new")</f>
        <v>#VALUE!</v>
      </c>
      <c r="T592" s="4" t="e">
        <f>FIND("-",P592,S592)</f>
        <v>#VALUE!</v>
      </c>
      <c r="U592" s="4" t="e">
        <f>CLEAN(SUBSTITUTE(MID(P592,S592,T592-S592)," ",""))</f>
        <v>#VALUE!</v>
      </c>
      <c r="V592" s="4" t="e">
        <f>RIGHT(CLEAN(SUBSTITUTE(P592," ","")),10)</f>
        <v>#VALUE!</v>
      </c>
      <c r="W592" s="4" t="e">
        <f>FIND("Status",A592,K592)+LEN("Status")</f>
        <v>#VALUE!</v>
      </c>
      <c r="X592" s="4" t="e">
        <f>FIND("Application Data 
Documents &amp; Transactions",A592)</f>
        <v>#VALUE!</v>
      </c>
      <c r="Y592" s="4" t="e">
        <f>MID(A592,W592,(X592-11)-W592)</f>
        <v>#VALUE!</v>
      </c>
      <c r="Z592" s="4" t="e">
        <f t="shared" si="134"/>
        <v>#VALUE!</v>
      </c>
      <c r="AA592" s="4" t="e">
        <f>FIND("Earliest publication #",A592)+LEN("Earliest publication #
")</f>
        <v>#VALUE!</v>
      </c>
      <c r="AB592" s="4" t="e">
        <f>FIND("Earliest publication date",A592,AA592)</f>
        <v>#VALUE!</v>
      </c>
      <c r="AC592" s="4" t="e">
        <f>CLEAN(TRIM(MID(A592,AA592,AB592-AA592)))</f>
        <v>#VALUE!</v>
      </c>
      <c r="AD592" s="4" t="e">
        <f t="shared" si="135"/>
        <v>#VALUE!</v>
      </c>
      <c r="AE592" s="4" t="e">
        <f>FIND("Earliest publication date",A592,AA592)+LEN("Earliest publication date")</f>
        <v>#VALUE!</v>
      </c>
      <c r="AF592" s="4" t="e">
        <f>FIND("Assignee for publication",A592)</f>
        <v>#VALUE!</v>
      </c>
      <c r="AG592" s="4" t="e">
        <f>CLEAN(SUBSTITUTE(MID(A592,AE592,AF592-AE592)," ",""))</f>
        <v>#VALUE!</v>
      </c>
      <c r="AH592" s="4" t="e">
        <f>FIND("Entity status",A592)+LEN("Entity status")</f>
        <v>#VALUE!</v>
      </c>
      <c r="AI592" s="4" t="e">
        <f>FIND("Earliest publication #",A592,AH592)</f>
        <v>#VALUE!</v>
      </c>
      <c r="AJ592" s="4" t="e">
        <f>CLEAN(TRIM(MID(A592,AH592,AI592-AH592)))</f>
        <v>#VALUE!</v>
      </c>
      <c r="AK592" s="4" t="e">
        <f>FIND("Applicants",A592)+LEN("Applicants")</f>
        <v>#VALUE!</v>
      </c>
      <c r="AL592" s="4" t="e">
        <f>FIND("United States Patent and Trademark Office 
United States Patent and Trademark Office 
 Browse By Topic",A592,AK592)</f>
        <v>#VALUE!</v>
      </c>
      <c r="AM592" s="4" t="e">
        <f>TRIM(CLEAN(MID(A592,AK592,AL592-AK592)))</f>
        <v>#VALUE!</v>
      </c>
      <c r="AN592" s="4" t="e">
        <f>FIND("Assignee for publication",A592)+LEN("Assignee for publication")</f>
        <v>#VALUE!</v>
      </c>
      <c r="AO592" s="4" t="e">
        <f>FIND("Confirmation #",A592,AN592)</f>
        <v>#VALUE!</v>
      </c>
      <c r="AP592" s="4" t="e">
        <f>MID(A592,AN592,AO592-AN592)</f>
        <v>#VALUE!</v>
      </c>
      <c r="AQ592" s="4" t="e">
        <f>FIND("Inventors",A592)+LEN("Inventors")</f>
        <v>#VALUE!</v>
      </c>
      <c r="AR592" s="4" t="e">
        <f>FIND("Applicants",A592,AQ592)</f>
        <v>#VALUE!</v>
      </c>
      <c r="AS592" s="4" t="e">
        <f>FIND("Show all inventors",A592)</f>
        <v>#VALUE!</v>
      </c>
      <c r="AT592" s="4" t="str">
        <f>IFERROR(MID(A592,AS592,24),"")</f>
        <v/>
      </c>
      <c r="AU592" s="7" t="e">
        <f>CLEAN(TRIM(MID(A592,AQ592,AR592-AQ592)))</f>
        <v>#VALUE!</v>
      </c>
      <c r="BJ592" s="4">
        <f t="shared" si="138"/>
        <v>0</v>
      </c>
      <c r="BK592" s="4" t="str">
        <f t="shared" si="139"/>
        <v/>
      </c>
      <c r="BL592" s="4" t="e">
        <f t="shared" si="140"/>
        <v>#VALUE!</v>
      </c>
      <c r="BM592" s="4" t="e">
        <f t="shared" si="141"/>
        <v>#VALUE!</v>
      </c>
      <c r="BN592" s="7" t="e">
        <f t="shared" si="142"/>
        <v>#VALUE!</v>
      </c>
      <c r="BO592" s="4" t="e">
        <f t="shared" si="143"/>
        <v>#VALUE!</v>
      </c>
      <c r="BP592" s="4" t="e">
        <f t="shared" si="144"/>
        <v>#VALUE!</v>
      </c>
      <c r="BQ592" s="7" t="e">
        <f t="shared" si="145"/>
        <v>#VALUE!</v>
      </c>
    </row>
    <row r="593" spans="1:69" ht="15" customHeight="1" x14ac:dyDescent="0.3">
      <c r="A593" s="5"/>
      <c r="B593" s="5"/>
      <c r="C593" s="5"/>
      <c r="D593" s="5"/>
      <c r="F593" s="6" t="s">
        <v>17</v>
      </c>
      <c r="G593" s="4" t="e">
        <f t="shared" si="146"/>
        <v>#VALUE!</v>
      </c>
      <c r="H593" s="4" t="e">
        <f t="shared" si="147"/>
        <v>#VALUE!</v>
      </c>
      <c r="I593" s="4" t="str">
        <f t="shared" si="136"/>
        <v/>
      </c>
      <c r="J593" s="4" t="e">
        <f>CLEAN(SUBSTITUTE(MID(A593,G593,H593-G593)," ",""))</f>
        <v>#VALUE!</v>
      </c>
      <c r="K593" s="4" t="e">
        <f>FIND("Filing or 371 (c) date",A593)+LEN("Filing or 371 (c) date")</f>
        <v>#VALUE!</v>
      </c>
      <c r="L593" s="4" t="e">
        <f>FIND("Status",A593,K593)</f>
        <v>#VALUE!</v>
      </c>
      <c r="M593" s="4" t="e">
        <f>TRIM(CLEAN(MID(A593,K593,L593-K593)))</f>
        <v>#VALUE!</v>
      </c>
      <c r="N593" s="4" t="e">
        <f>FIND("Patent #",A593)+LEN("Patent #")</f>
        <v>#VALUE!</v>
      </c>
      <c r="O593" s="4" t="e">
        <f>FIND("Filing or 371 (c) date",A593)</f>
        <v>#VALUE!</v>
      </c>
      <c r="P593" s="4" t="e">
        <f>MID(A593,N593,O593-N593)</f>
        <v>#VALUE!</v>
      </c>
      <c r="Q593" s="4" t="e">
        <f t="shared" si="137"/>
        <v>#VALUE!</v>
      </c>
      <c r="R593" s="4" t="e">
        <f>CLEAN(SUBSTITUTE(MID(P593,1,FIND("open",P593)-1)," ",""))</f>
        <v>#VALUE!</v>
      </c>
      <c r="S593" s="4" t="e">
        <f>FIND("open_in_new",P593)+LEN("open_in_new")</f>
        <v>#VALUE!</v>
      </c>
      <c r="T593" s="4" t="e">
        <f>FIND("-",P593,S593)</f>
        <v>#VALUE!</v>
      </c>
      <c r="U593" s="4" t="e">
        <f>CLEAN(SUBSTITUTE(MID(P593,S593,T593-S593)," ",""))</f>
        <v>#VALUE!</v>
      </c>
      <c r="V593" s="4" t="e">
        <f>RIGHT(CLEAN(SUBSTITUTE(P593," ","")),10)</f>
        <v>#VALUE!</v>
      </c>
      <c r="W593" s="4" t="e">
        <f>FIND("Status",A593,K593)+LEN("Status")</f>
        <v>#VALUE!</v>
      </c>
      <c r="X593" s="4" t="e">
        <f>FIND("Application Data 
Documents &amp; Transactions",A593)</f>
        <v>#VALUE!</v>
      </c>
      <c r="Y593" s="4" t="e">
        <f>MID(A593,W593,(X593-11)-W593)</f>
        <v>#VALUE!</v>
      </c>
      <c r="Z593" s="4" t="e">
        <f t="shared" si="134"/>
        <v>#VALUE!</v>
      </c>
      <c r="AA593" s="4" t="e">
        <f>FIND("Earliest publication #",A593)+LEN("Earliest publication #
")</f>
        <v>#VALUE!</v>
      </c>
      <c r="AB593" s="4" t="e">
        <f>FIND("Earliest publication date",A593,AA593)</f>
        <v>#VALUE!</v>
      </c>
      <c r="AC593" s="4" t="e">
        <f>CLEAN(TRIM(MID(A593,AA593,AB593-AA593)))</f>
        <v>#VALUE!</v>
      </c>
      <c r="AD593" s="4" t="e">
        <f t="shared" si="135"/>
        <v>#VALUE!</v>
      </c>
      <c r="AE593" s="4" t="e">
        <f>FIND("Earliest publication date",A593,AA593)+LEN("Earliest publication date")</f>
        <v>#VALUE!</v>
      </c>
      <c r="AF593" s="4" t="e">
        <f>FIND("Assignee for publication",A593)</f>
        <v>#VALUE!</v>
      </c>
      <c r="AG593" s="4" t="e">
        <f>CLEAN(SUBSTITUTE(MID(A593,AE593,AF593-AE593)," ",""))</f>
        <v>#VALUE!</v>
      </c>
      <c r="AH593" s="4" t="e">
        <f>FIND("Entity status",A593)+LEN("Entity status")</f>
        <v>#VALUE!</v>
      </c>
      <c r="AI593" s="4" t="e">
        <f>FIND("Earliest publication #",A593,AH593)</f>
        <v>#VALUE!</v>
      </c>
      <c r="AJ593" s="4" t="e">
        <f>CLEAN(TRIM(MID(A593,AH593,AI593-AH593)))</f>
        <v>#VALUE!</v>
      </c>
      <c r="AK593" s="4" t="e">
        <f>FIND("Applicants",A593)+LEN("Applicants")</f>
        <v>#VALUE!</v>
      </c>
      <c r="AL593" s="4" t="e">
        <f>FIND("United States Patent and Trademark Office 
United States Patent and Trademark Office 
 Browse By Topic",A593,AK593)</f>
        <v>#VALUE!</v>
      </c>
      <c r="AM593" s="4" t="e">
        <f>TRIM(CLEAN(MID(A593,AK593,AL593-AK593)))</f>
        <v>#VALUE!</v>
      </c>
      <c r="AN593" s="4" t="e">
        <f>FIND("Assignee for publication",A593)+LEN("Assignee for publication")</f>
        <v>#VALUE!</v>
      </c>
      <c r="AO593" s="4" t="e">
        <f>FIND("Confirmation #",A593,AN593)</f>
        <v>#VALUE!</v>
      </c>
      <c r="AP593" s="4" t="e">
        <f>MID(A593,AN593,AO593-AN593)</f>
        <v>#VALUE!</v>
      </c>
      <c r="AQ593" s="4" t="e">
        <f>FIND("Inventors",A593)+LEN("Inventors")</f>
        <v>#VALUE!</v>
      </c>
      <c r="AR593" s="4" t="e">
        <f>FIND("Applicants",A593,AQ593)</f>
        <v>#VALUE!</v>
      </c>
      <c r="AS593" s="4" t="e">
        <f>FIND("Show all inventors",A593)</f>
        <v>#VALUE!</v>
      </c>
      <c r="AT593" s="4" t="str">
        <f>IFERROR(MID(A593,AS593,24),"")</f>
        <v/>
      </c>
      <c r="AU593" s="7" t="e">
        <f>CLEAN(TRIM(MID(A593,AQ593,AR593-AQ593)))</f>
        <v>#VALUE!</v>
      </c>
      <c r="BJ593" s="4">
        <f t="shared" si="138"/>
        <v>0</v>
      </c>
      <c r="BK593" s="4" t="str">
        <f t="shared" si="139"/>
        <v/>
      </c>
      <c r="BL593" s="4" t="e">
        <f t="shared" si="140"/>
        <v>#VALUE!</v>
      </c>
      <c r="BM593" s="4" t="e">
        <f t="shared" si="141"/>
        <v>#VALUE!</v>
      </c>
      <c r="BN593" s="7" t="e">
        <f t="shared" si="142"/>
        <v>#VALUE!</v>
      </c>
      <c r="BO593" s="4" t="e">
        <f t="shared" si="143"/>
        <v>#VALUE!</v>
      </c>
      <c r="BP593" s="4" t="e">
        <f t="shared" si="144"/>
        <v>#VALUE!</v>
      </c>
      <c r="BQ593" s="7" t="e">
        <f t="shared" si="145"/>
        <v>#VALUE!</v>
      </c>
    </row>
    <row r="594" spans="1:69" ht="15" customHeight="1" x14ac:dyDescent="0.3">
      <c r="A594" s="5"/>
      <c r="B594" s="5"/>
      <c r="C594" s="5"/>
      <c r="D594" s="5"/>
      <c r="F594" s="6" t="s">
        <v>17</v>
      </c>
      <c r="G594" s="4" t="e">
        <f t="shared" si="146"/>
        <v>#VALUE!</v>
      </c>
      <c r="H594" s="4" t="e">
        <f t="shared" si="147"/>
        <v>#VALUE!</v>
      </c>
      <c r="I594" s="4" t="str">
        <f t="shared" si="136"/>
        <v/>
      </c>
      <c r="J594" s="4" t="e">
        <f>CLEAN(SUBSTITUTE(MID(A594,G594,H594-G594)," ",""))</f>
        <v>#VALUE!</v>
      </c>
      <c r="K594" s="4" t="e">
        <f>FIND("Filing or 371 (c) date",A594)+LEN("Filing or 371 (c) date")</f>
        <v>#VALUE!</v>
      </c>
      <c r="L594" s="4" t="e">
        <f>FIND("Status",A594,K594)</f>
        <v>#VALUE!</v>
      </c>
      <c r="M594" s="4" t="e">
        <f>TRIM(CLEAN(MID(A594,K594,L594-K594)))</f>
        <v>#VALUE!</v>
      </c>
      <c r="N594" s="4" t="e">
        <f>FIND("Patent #",A594)+LEN("Patent #")</f>
        <v>#VALUE!</v>
      </c>
      <c r="O594" s="4" t="e">
        <f>FIND("Filing or 371 (c) date",A594)</f>
        <v>#VALUE!</v>
      </c>
      <c r="P594" s="4" t="e">
        <f>MID(A594,N594,O594-N594)</f>
        <v>#VALUE!</v>
      </c>
      <c r="Q594" s="4" t="e">
        <f t="shared" si="137"/>
        <v>#VALUE!</v>
      </c>
      <c r="R594" s="4" t="e">
        <f>CLEAN(SUBSTITUTE(MID(P594,1,FIND("open",P594)-1)," ",""))</f>
        <v>#VALUE!</v>
      </c>
      <c r="S594" s="4" t="e">
        <f>FIND("open_in_new",P594)+LEN("open_in_new")</f>
        <v>#VALUE!</v>
      </c>
      <c r="T594" s="4" t="e">
        <f>FIND("-",P594,S594)</f>
        <v>#VALUE!</v>
      </c>
      <c r="U594" s="4" t="e">
        <f>CLEAN(SUBSTITUTE(MID(P594,S594,T594-S594)," ",""))</f>
        <v>#VALUE!</v>
      </c>
      <c r="V594" s="4" t="e">
        <f>RIGHT(CLEAN(SUBSTITUTE(P594," ","")),10)</f>
        <v>#VALUE!</v>
      </c>
      <c r="W594" s="4" t="e">
        <f>FIND("Status",A594,K594)+LEN("Status")</f>
        <v>#VALUE!</v>
      </c>
      <c r="X594" s="4" t="e">
        <f>FIND("Application Data 
Documents &amp; Transactions",A594)</f>
        <v>#VALUE!</v>
      </c>
      <c r="Y594" s="4" t="e">
        <f>MID(A594,W594,(X594-11)-W594)</f>
        <v>#VALUE!</v>
      </c>
      <c r="Z594" s="4" t="e">
        <f t="shared" si="134"/>
        <v>#VALUE!</v>
      </c>
      <c r="AA594" s="4" t="e">
        <f>FIND("Earliest publication #",A594)+LEN("Earliest publication #
")</f>
        <v>#VALUE!</v>
      </c>
      <c r="AB594" s="4" t="e">
        <f>FIND("Earliest publication date",A594,AA594)</f>
        <v>#VALUE!</v>
      </c>
      <c r="AC594" s="4" t="e">
        <f>CLEAN(TRIM(MID(A594,AA594,AB594-AA594)))</f>
        <v>#VALUE!</v>
      </c>
      <c r="AD594" s="4" t="e">
        <f t="shared" si="135"/>
        <v>#VALUE!</v>
      </c>
      <c r="AE594" s="4" t="e">
        <f>FIND("Earliest publication date",A594,AA594)+LEN("Earliest publication date")</f>
        <v>#VALUE!</v>
      </c>
      <c r="AF594" s="4" t="e">
        <f>FIND("Assignee for publication",A594)</f>
        <v>#VALUE!</v>
      </c>
      <c r="AG594" s="4" t="e">
        <f>CLEAN(SUBSTITUTE(MID(A594,AE594,AF594-AE594)," ",""))</f>
        <v>#VALUE!</v>
      </c>
      <c r="AH594" s="4" t="e">
        <f>FIND("Entity status",A594)+LEN("Entity status")</f>
        <v>#VALUE!</v>
      </c>
      <c r="AI594" s="4" t="e">
        <f>FIND("Earliest publication #",A594,AH594)</f>
        <v>#VALUE!</v>
      </c>
      <c r="AJ594" s="4" t="e">
        <f>CLEAN(TRIM(MID(A594,AH594,AI594-AH594)))</f>
        <v>#VALUE!</v>
      </c>
      <c r="AK594" s="4" t="e">
        <f>FIND("Applicants",A594)+LEN("Applicants")</f>
        <v>#VALUE!</v>
      </c>
      <c r="AL594" s="4" t="e">
        <f>FIND("United States Patent and Trademark Office 
United States Patent and Trademark Office 
 Browse By Topic",A594,AK594)</f>
        <v>#VALUE!</v>
      </c>
      <c r="AM594" s="4" t="e">
        <f>TRIM(CLEAN(MID(A594,AK594,AL594-AK594)))</f>
        <v>#VALUE!</v>
      </c>
      <c r="AN594" s="4" t="e">
        <f>FIND("Assignee for publication",A594)+LEN("Assignee for publication")</f>
        <v>#VALUE!</v>
      </c>
      <c r="AO594" s="4" t="e">
        <f>FIND("Confirmation #",A594,AN594)</f>
        <v>#VALUE!</v>
      </c>
      <c r="AP594" s="4" t="e">
        <f>MID(A594,AN594,AO594-AN594)</f>
        <v>#VALUE!</v>
      </c>
      <c r="AQ594" s="4" t="e">
        <f>FIND("Inventors",A594)+LEN("Inventors")</f>
        <v>#VALUE!</v>
      </c>
      <c r="AR594" s="4" t="e">
        <f>FIND("Applicants",A594,AQ594)</f>
        <v>#VALUE!</v>
      </c>
      <c r="AS594" s="4" t="e">
        <f>FIND("Show all inventors",A594)</f>
        <v>#VALUE!</v>
      </c>
      <c r="AT594" s="4" t="str">
        <f>IFERROR(MID(A594,AS594,24),"")</f>
        <v/>
      </c>
      <c r="AU594" s="7" t="e">
        <f>CLEAN(TRIM(MID(A594,AQ594,AR594-AQ594)))</f>
        <v>#VALUE!</v>
      </c>
      <c r="BJ594" s="4">
        <f t="shared" si="138"/>
        <v>0</v>
      </c>
      <c r="BK594" s="4" t="str">
        <f t="shared" si="139"/>
        <v/>
      </c>
      <c r="BL594" s="4" t="e">
        <f t="shared" si="140"/>
        <v>#VALUE!</v>
      </c>
      <c r="BM594" s="4" t="e">
        <f t="shared" si="141"/>
        <v>#VALUE!</v>
      </c>
      <c r="BN594" s="7" t="e">
        <f t="shared" si="142"/>
        <v>#VALUE!</v>
      </c>
      <c r="BO594" s="4" t="e">
        <f t="shared" si="143"/>
        <v>#VALUE!</v>
      </c>
      <c r="BP594" s="4" t="e">
        <f t="shared" si="144"/>
        <v>#VALUE!</v>
      </c>
      <c r="BQ594" s="7" t="e">
        <f t="shared" si="145"/>
        <v>#VALUE!</v>
      </c>
    </row>
    <row r="595" spans="1:69" ht="15" customHeight="1" x14ac:dyDescent="0.3">
      <c r="A595" s="5"/>
      <c r="B595" s="5"/>
      <c r="C595" s="5"/>
      <c r="D595" s="5"/>
      <c r="F595" s="6" t="s">
        <v>17</v>
      </c>
      <c r="G595" s="4" t="e">
        <f t="shared" si="146"/>
        <v>#VALUE!</v>
      </c>
      <c r="H595" s="4" t="e">
        <f t="shared" si="147"/>
        <v>#VALUE!</v>
      </c>
      <c r="I595" s="4" t="str">
        <f t="shared" si="136"/>
        <v/>
      </c>
      <c r="J595" s="4" t="e">
        <f>CLEAN(SUBSTITUTE(MID(A595,G595,H595-G595)," ",""))</f>
        <v>#VALUE!</v>
      </c>
      <c r="K595" s="4" t="e">
        <f>FIND("Filing or 371 (c) date",A595)+LEN("Filing or 371 (c) date")</f>
        <v>#VALUE!</v>
      </c>
      <c r="L595" s="4" t="e">
        <f>FIND("Status",A595,K595)</f>
        <v>#VALUE!</v>
      </c>
      <c r="M595" s="4" t="e">
        <f>TRIM(CLEAN(MID(A595,K595,L595-K595)))</f>
        <v>#VALUE!</v>
      </c>
      <c r="N595" s="4" t="e">
        <f>FIND("Patent #",A595)+LEN("Patent #")</f>
        <v>#VALUE!</v>
      </c>
      <c r="O595" s="4" t="e">
        <f>FIND("Filing or 371 (c) date",A595)</f>
        <v>#VALUE!</v>
      </c>
      <c r="P595" s="4" t="e">
        <f>MID(A595,N595,O595-N595)</f>
        <v>#VALUE!</v>
      </c>
      <c r="Q595" s="4" t="e">
        <f t="shared" si="137"/>
        <v>#VALUE!</v>
      </c>
      <c r="R595" s="4" t="e">
        <f>CLEAN(SUBSTITUTE(MID(P595,1,FIND("open",P595)-1)," ",""))</f>
        <v>#VALUE!</v>
      </c>
      <c r="S595" s="4" t="e">
        <f>FIND("open_in_new",P595)+LEN("open_in_new")</f>
        <v>#VALUE!</v>
      </c>
      <c r="T595" s="4" t="e">
        <f>FIND("-",P595,S595)</f>
        <v>#VALUE!</v>
      </c>
      <c r="U595" s="4" t="e">
        <f>CLEAN(SUBSTITUTE(MID(P595,S595,T595-S595)," ",""))</f>
        <v>#VALUE!</v>
      </c>
      <c r="V595" s="4" t="e">
        <f>RIGHT(CLEAN(SUBSTITUTE(P595," ","")),10)</f>
        <v>#VALUE!</v>
      </c>
      <c r="W595" s="4" t="e">
        <f>FIND("Status",A595,K595)+LEN("Status")</f>
        <v>#VALUE!</v>
      </c>
      <c r="X595" s="4" t="e">
        <f>FIND("Application Data 
Documents &amp; Transactions",A595)</f>
        <v>#VALUE!</v>
      </c>
      <c r="Y595" s="4" t="e">
        <f>MID(A595,W595,(X595-11)-W595)</f>
        <v>#VALUE!</v>
      </c>
      <c r="Z595" s="4" t="e">
        <f t="shared" si="134"/>
        <v>#VALUE!</v>
      </c>
      <c r="AA595" s="4" t="e">
        <f>FIND("Earliest publication #",A595)+LEN("Earliest publication #
")</f>
        <v>#VALUE!</v>
      </c>
      <c r="AB595" s="4" t="e">
        <f>FIND("Earliest publication date",A595,AA595)</f>
        <v>#VALUE!</v>
      </c>
      <c r="AC595" s="4" t="e">
        <f>CLEAN(TRIM(MID(A595,AA595,AB595-AA595)))</f>
        <v>#VALUE!</v>
      </c>
      <c r="AD595" s="4" t="e">
        <f t="shared" si="135"/>
        <v>#VALUE!</v>
      </c>
      <c r="AE595" s="4" t="e">
        <f>FIND("Earliest publication date",A595,AA595)+LEN("Earliest publication date")</f>
        <v>#VALUE!</v>
      </c>
      <c r="AF595" s="4" t="e">
        <f>FIND("Assignee for publication",A595)</f>
        <v>#VALUE!</v>
      </c>
      <c r="AG595" s="4" t="e">
        <f>CLEAN(SUBSTITUTE(MID(A595,AE595,AF595-AE595)," ",""))</f>
        <v>#VALUE!</v>
      </c>
      <c r="AH595" s="4" t="e">
        <f>FIND("Entity status",A595)+LEN("Entity status")</f>
        <v>#VALUE!</v>
      </c>
      <c r="AI595" s="4" t="e">
        <f>FIND("Earliest publication #",A595,AH595)</f>
        <v>#VALUE!</v>
      </c>
      <c r="AJ595" s="4" t="e">
        <f>CLEAN(TRIM(MID(A595,AH595,AI595-AH595)))</f>
        <v>#VALUE!</v>
      </c>
      <c r="AK595" s="4" t="e">
        <f>FIND("Applicants",A595)+LEN("Applicants")</f>
        <v>#VALUE!</v>
      </c>
      <c r="AL595" s="4" t="e">
        <f>FIND("United States Patent and Trademark Office 
United States Patent and Trademark Office 
 Browse By Topic",A595,AK595)</f>
        <v>#VALUE!</v>
      </c>
      <c r="AM595" s="4" t="e">
        <f>TRIM(CLEAN(MID(A595,AK595,AL595-AK595)))</f>
        <v>#VALUE!</v>
      </c>
      <c r="AN595" s="4" t="e">
        <f>FIND("Assignee for publication",A595)+LEN("Assignee for publication")</f>
        <v>#VALUE!</v>
      </c>
      <c r="AO595" s="4" t="e">
        <f>FIND("Confirmation #",A595,AN595)</f>
        <v>#VALUE!</v>
      </c>
      <c r="AP595" s="4" t="e">
        <f>MID(A595,AN595,AO595-AN595)</f>
        <v>#VALUE!</v>
      </c>
      <c r="AQ595" s="4" t="e">
        <f>FIND("Inventors",A595)+LEN("Inventors")</f>
        <v>#VALUE!</v>
      </c>
      <c r="AR595" s="4" t="e">
        <f>FIND("Applicants",A595,AQ595)</f>
        <v>#VALUE!</v>
      </c>
      <c r="AS595" s="4" t="e">
        <f>FIND("Show all inventors",A595)</f>
        <v>#VALUE!</v>
      </c>
      <c r="AT595" s="4" t="str">
        <f>IFERROR(MID(A595,AS595,24),"")</f>
        <v/>
      </c>
      <c r="AU595" s="7" t="e">
        <f>CLEAN(TRIM(MID(A595,AQ595,AR595-AQ595)))</f>
        <v>#VALUE!</v>
      </c>
      <c r="BJ595" s="4">
        <f t="shared" si="138"/>
        <v>0</v>
      </c>
      <c r="BK595" s="4" t="str">
        <f t="shared" si="139"/>
        <v/>
      </c>
      <c r="BL595" s="4" t="e">
        <f t="shared" si="140"/>
        <v>#VALUE!</v>
      </c>
      <c r="BM595" s="4" t="e">
        <f t="shared" si="141"/>
        <v>#VALUE!</v>
      </c>
      <c r="BN595" s="7" t="e">
        <f t="shared" si="142"/>
        <v>#VALUE!</v>
      </c>
      <c r="BO595" s="4" t="e">
        <f t="shared" si="143"/>
        <v>#VALUE!</v>
      </c>
      <c r="BP595" s="4" t="e">
        <f t="shared" si="144"/>
        <v>#VALUE!</v>
      </c>
      <c r="BQ595" s="7" t="e">
        <f t="shared" si="145"/>
        <v>#VALUE!</v>
      </c>
    </row>
    <row r="596" spans="1:69" ht="15" customHeight="1" x14ac:dyDescent="0.3">
      <c r="A596" s="5"/>
      <c r="B596" s="5"/>
      <c r="C596" s="5"/>
      <c r="D596" s="5"/>
      <c r="F596" s="6" t="s">
        <v>17</v>
      </c>
      <c r="G596" s="4" t="e">
        <f t="shared" si="146"/>
        <v>#VALUE!</v>
      </c>
      <c r="H596" s="4" t="e">
        <f t="shared" si="147"/>
        <v>#VALUE!</v>
      </c>
      <c r="I596" s="4" t="str">
        <f t="shared" si="136"/>
        <v/>
      </c>
      <c r="J596" s="4" t="e">
        <f>CLEAN(SUBSTITUTE(MID(A596,G596,H596-G596)," ",""))</f>
        <v>#VALUE!</v>
      </c>
      <c r="K596" s="4" t="e">
        <f>FIND("Filing or 371 (c) date",A596)+LEN("Filing or 371 (c) date")</f>
        <v>#VALUE!</v>
      </c>
      <c r="L596" s="4" t="e">
        <f>FIND("Status",A596,K596)</f>
        <v>#VALUE!</v>
      </c>
      <c r="M596" s="4" t="e">
        <f>TRIM(CLEAN(MID(A596,K596,L596-K596)))</f>
        <v>#VALUE!</v>
      </c>
      <c r="N596" s="4" t="e">
        <f>FIND("Patent #",A596)+LEN("Patent #")</f>
        <v>#VALUE!</v>
      </c>
      <c r="O596" s="4" t="e">
        <f>FIND("Filing or 371 (c) date",A596)</f>
        <v>#VALUE!</v>
      </c>
      <c r="P596" s="4" t="e">
        <f>MID(A596,N596,O596-N596)</f>
        <v>#VALUE!</v>
      </c>
      <c r="Q596" s="4" t="e">
        <f t="shared" si="137"/>
        <v>#VALUE!</v>
      </c>
      <c r="R596" s="4" t="e">
        <f>CLEAN(SUBSTITUTE(MID(P596,1,FIND("open",P596)-1)," ",""))</f>
        <v>#VALUE!</v>
      </c>
      <c r="S596" s="4" t="e">
        <f>FIND("open_in_new",P596)+LEN("open_in_new")</f>
        <v>#VALUE!</v>
      </c>
      <c r="T596" s="4" t="e">
        <f>FIND("-",P596,S596)</f>
        <v>#VALUE!</v>
      </c>
      <c r="U596" s="4" t="e">
        <f>CLEAN(SUBSTITUTE(MID(P596,S596,T596-S596)," ",""))</f>
        <v>#VALUE!</v>
      </c>
      <c r="V596" s="4" t="e">
        <f>RIGHT(CLEAN(SUBSTITUTE(P596," ","")),10)</f>
        <v>#VALUE!</v>
      </c>
      <c r="W596" s="4" t="e">
        <f>FIND("Status",A596,K596)+LEN("Status")</f>
        <v>#VALUE!</v>
      </c>
      <c r="X596" s="4" t="e">
        <f>FIND("Application Data 
Documents &amp; Transactions",A596)</f>
        <v>#VALUE!</v>
      </c>
      <c r="Y596" s="4" t="e">
        <f>MID(A596,W596,(X596-11)-W596)</f>
        <v>#VALUE!</v>
      </c>
      <c r="Z596" s="4" t="e">
        <f t="shared" si="134"/>
        <v>#VALUE!</v>
      </c>
      <c r="AA596" s="4" t="e">
        <f>FIND("Earliest publication #",A596)+LEN("Earliest publication #
")</f>
        <v>#VALUE!</v>
      </c>
      <c r="AB596" s="4" t="e">
        <f>FIND("Earliest publication date",A596,AA596)</f>
        <v>#VALUE!</v>
      </c>
      <c r="AC596" s="4" t="e">
        <f>CLEAN(TRIM(MID(A596,AA596,AB596-AA596)))</f>
        <v>#VALUE!</v>
      </c>
      <c r="AD596" s="4" t="e">
        <f t="shared" si="135"/>
        <v>#VALUE!</v>
      </c>
      <c r="AE596" s="4" t="e">
        <f>FIND("Earliest publication date",A596,AA596)+LEN("Earliest publication date")</f>
        <v>#VALUE!</v>
      </c>
      <c r="AF596" s="4" t="e">
        <f>FIND("Assignee for publication",A596)</f>
        <v>#VALUE!</v>
      </c>
      <c r="AG596" s="4" t="e">
        <f>CLEAN(SUBSTITUTE(MID(A596,AE596,AF596-AE596)," ",""))</f>
        <v>#VALUE!</v>
      </c>
      <c r="AH596" s="4" t="e">
        <f>FIND("Entity status",A596)+LEN("Entity status")</f>
        <v>#VALUE!</v>
      </c>
      <c r="AI596" s="4" t="e">
        <f>FIND("Earliest publication #",A596,AH596)</f>
        <v>#VALUE!</v>
      </c>
      <c r="AJ596" s="4" t="e">
        <f>CLEAN(TRIM(MID(A596,AH596,AI596-AH596)))</f>
        <v>#VALUE!</v>
      </c>
      <c r="AK596" s="4" t="e">
        <f>FIND("Applicants",A596)+LEN("Applicants")</f>
        <v>#VALUE!</v>
      </c>
      <c r="AL596" s="4" t="e">
        <f>FIND("United States Patent and Trademark Office 
United States Patent and Trademark Office 
 Browse By Topic",A596,AK596)</f>
        <v>#VALUE!</v>
      </c>
      <c r="AM596" s="4" t="e">
        <f>TRIM(CLEAN(MID(A596,AK596,AL596-AK596)))</f>
        <v>#VALUE!</v>
      </c>
      <c r="AN596" s="4" t="e">
        <f>FIND("Assignee for publication",A596)+LEN("Assignee for publication")</f>
        <v>#VALUE!</v>
      </c>
      <c r="AO596" s="4" t="e">
        <f>FIND("Confirmation #",A596,AN596)</f>
        <v>#VALUE!</v>
      </c>
      <c r="AP596" s="4" t="e">
        <f>MID(A596,AN596,AO596-AN596)</f>
        <v>#VALUE!</v>
      </c>
      <c r="AQ596" s="4" t="e">
        <f>FIND("Inventors",A596)+LEN("Inventors")</f>
        <v>#VALUE!</v>
      </c>
      <c r="AR596" s="4" t="e">
        <f>FIND("Applicants",A596,AQ596)</f>
        <v>#VALUE!</v>
      </c>
      <c r="AS596" s="4" t="e">
        <f>FIND("Show all inventors",A596)</f>
        <v>#VALUE!</v>
      </c>
      <c r="AT596" s="4" t="str">
        <f>IFERROR(MID(A596,AS596,24),"")</f>
        <v/>
      </c>
      <c r="AU596" s="7" t="e">
        <f>CLEAN(TRIM(MID(A596,AQ596,AR596-AQ596)))</f>
        <v>#VALUE!</v>
      </c>
      <c r="BJ596" s="4">
        <f t="shared" si="138"/>
        <v>0</v>
      </c>
      <c r="BK596" s="4" t="str">
        <f t="shared" si="139"/>
        <v/>
      </c>
      <c r="BL596" s="4" t="e">
        <f t="shared" si="140"/>
        <v>#VALUE!</v>
      </c>
      <c r="BM596" s="4" t="e">
        <f t="shared" si="141"/>
        <v>#VALUE!</v>
      </c>
      <c r="BN596" s="7" t="e">
        <f t="shared" si="142"/>
        <v>#VALUE!</v>
      </c>
      <c r="BO596" s="4" t="e">
        <f t="shared" si="143"/>
        <v>#VALUE!</v>
      </c>
      <c r="BP596" s="4" t="e">
        <f t="shared" si="144"/>
        <v>#VALUE!</v>
      </c>
      <c r="BQ596" s="7" t="e">
        <f t="shared" si="145"/>
        <v>#VALUE!</v>
      </c>
    </row>
    <row r="597" spans="1:69" ht="15" customHeight="1" x14ac:dyDescent="0.3">
      <c r="A597" s="5"/>
      <c r="B597" s="5"/>
      <c r="C597" s="5"/>
      <c r="D597" s="5"/>
      <c r="F597" s="6" t="s">
        <v>17</v>
      </c>
      <c r="G597" s="4" t="e">
        <f t="shared" si="146"/>
        <v>#VALUE!</v>
      </c>
      <c r="H597" s="4" t="e">
        <f t="shared" si="147"/>
        <v>#VALUE!</v>
      </c>
      <c r="I597" s="4" t="str">
        <f t="shared" si="136"/>
        <v/>
      </c>
      <c r="J597" s="4" t="e">
        <f>CLEAN(SUBSTITUTE(MID(A597,G597,H597-G597)," ",""))</f>
        <v>#VALUE!</v>
      </c>
      <c r="K597" s="4" t="e">
        <f>FIND("Filing or 371 (c) date",A597)+LEN("Filing or 371 (c) date")</f>
        <v>#VALUE!</v>
      </c>
      <c r="L597" s="4" t="e">
        <f>FIND("Status",A597,K597)</f>
        <v>#VALUE!</v>
      </c>
      <c r="M597" s="4" t="e">
        <f>TRIM(CLEAN(MID(A597,K597,L597-K597)))</f>
        <v>#VALUE!</v>
      </c>
      <c r="N597" s="4" t="e">
        <f>FIND("Patent #",A597)+LEN("Patent #")</f>
        <v>#VALUE!</v>
      </c>
      <c r="O597" s="4" t="e">
        <f>FIND("Filing or 371 (c) date",A597)</f>
        <v>#VALUE!</v>
      </c>
      <c r="P597" s="4" t="e">
        <f>MID(A597,N597,O597-N597)</f>
        <v>#VALUE!</v>
      </c>
      <c r="Q597" s="4" t="e">
        <f t="shared" si="137"/>
        <v>#VALUE!</v>
      </c>
      <c r="R597" s="4" t="e">
        <f>CLEAN(SUBSTITUTE(MID(P597,1,FIND("open",P597)-1)," ",""))</f>
        <v>#VALUE!</v>
      </c>
      <c r="S597" s="4" t="e">
        <f>FIND("open_in_new",P597)+LEN("open_in_new")</f>
        <v>#VALUE!</v>
      </c>
      <c r="T597" s="4" t="e">
        <f>FIND("-",P597,S597)</f>
        <v>#VALUE!</v>
      </c>
      <c r="U597" s="4" t="e">
        <f>CLEAN(SUBSTITUTE(MID(P597,S597,T597-S597)," ",""))</f>
        <v>#VALUE!</v>
      </c>
      <c r="V597" s="4" t="e">
        <f>RIGHT(CLEAN(SUBSTITUTE(P597," ","")),10)</f>
        <v>#VALUE!</v>
      </c>
      <c r="W597" s="4" t="e">
        <f>FIND("Status",A597,K597)+LEN("Status")</f>
        <v>#VALUE!</v>
      </c>
      <c r="X597" s="4" t="e">
        <f>FIND("Application Data 
Documents &amp; Transactions",A597)</f>
        <v>#VALUE!</v>
      </c>
      <c r="Y597" s="4" t="e">
        <f>MID(A597,W597,(X597-11)-W597)</f>
        <v>#VALUE!</v>
      </c>
      <c r="Z597" s="4" t="e">
        <f t="shared" si="134"/>
        <v>#VALUE!</v>
      </c>
      <c r="AA597" s="4" t="e">
        <f>FIND("Earliest publication #",A597)+LEN("Earliest publication #
")</f>
        <v>#VALUE!</v>
      </c>
      <c r="AB597" s="4" t="e">
        <f>FIND("Earliest publication date",A597,AA597)</f>
        <v>#VALUE!</v>
      </c>
      <c r="AC597" s="4" t="e">
        <f>CLEAN(TRIM(MID(A597,AA597,AB597-AA597)))</f>
        <v>#VALUE!</v>
      </c>
      <c r="AD597" s="4" t="e">
        <f t="shared" si="135"/>
        <v>#VALUE!</v>
      </c>
      <c r="AE597" s="4" t="e">
        <f>FIND("Earliest publication date",A597,AA597)+LEN("Earliest publication date")</f>
        <v>#VALUE!</v>
      </c>
      <c r="AF597" s="4" t="e">
        <f>FIND("Assignee for publication",A597)</f>
        <v>#VALUE!</v>
      </c>
      <c r="AG597" s="4" t="e">
        <f>CLEAN(SUBSTITUTE(MID(A597,AE597,AF597-AE597)," ",""))</f>
        <v>#VALUE!</v>
      </c>
      <c r="AH597" s="4" t="e">
        <f>FIND("Entity status",A597)+LEN("Entity status")</f>
        <v>#VALUE!</v>
      </c>
      <c r="AI597" s="4" t="e">
        <f>FIND("Earliest publication #",A597,AH597)</f>
        <v>#VALUE!</v>
      </c>
      <c r="AJ597" s="4" t="e">
        <f>CLEAN(TRIM(MID(A597,AH597,AI597-AH597)))</f>
        <v>#VALUE!</v>
      </c>
      <c r="AK597" s="4" t="e">
        <f>FIND("Applicants",A597)+LEN("Applicants")</f>
        <v>#VALUE!</v>
      </c>
      <c r="AL597" s="4" t="e">
        <f>FIND("United States Patent and Trademark Office 
United States Patent and Trademark Office 
 Browse By Topic",A597,AK597)</f>
        <v>#VALUE!</v>
      </c>
      <c r="AM597" s="4" t="e">
        <f>TRIM(CLEAN(MID(A597,AK597,AL597-AK597)))</f>
        <v>#VALUE!</v>
      </c>
      <c r="AN597" s="4" t="e">
        <f>FIND("Assignee for publication",A597)+LEN("Assignee for publication")</f>
        <v>#VALUE!</v>
      </c>
      <c r="AO597" s="4" t="e">
        <f>FIND("Confirmation #",A597,AN597)</f>
        <v>#VALUE!</v>
      </c>
      <c r="AP597" s="4" t="e">
        <f>MID(A597,AN597,AO597-AN597)</f>
        <v>#VALUE!</v>
      </c>
      <c r="AQ597" s="4" t="e">
        <f>FIND("Inventors",A597)+LEN("Inventors")</f>
        <v>#VALUE!</v>
      </c>
      <c r="AR597" s="4" t="e">
        <f>FIND("Applicants",A597,AQ597)</f>
        <v>#VALUE!</v>
      </c>
      <c r="AS597" s="4" t="e">
        <f>FIND("Show all inventors",A597)</f>
        <v>#VALUE!</v>
      </c>
      <c r="AT597" s="4" t="str">
        <f>IFERROR(MID(A597,AS597,24),"")</f>
        <v/>
      </c>
      <c r="AU597" s="7" t="e">
        <f>CLEAN(TRIM(MID(A597,AQ597,AR597-AQ597)))</f>
        <v>#VALUE!</v>
      </c>
      <c r="BJ597" s="4">
        <f t="shared" si="138"/>
        <v>0</v>
      </c>
      <c r="BK597" s="4" t="str">
        <f t="shared" si="139"/>
        <v/>
      </c>
      <c r="BL597" s="4" t="e">
        <f t="shared" si="140"/>
        <v>#VALUE!</v>
      </c>
      <c r="BM597" s="4" t="e">
        <f t="shared" si="141"/>
        <v>#VALUE!</v>
      </c>
      <c r="BN597" s="7" t="e">
        <f t="shared" si="142"/>
        <v>#VALUE!</v>
      </c>
      <c r="BO597" s="4" t="e">
        <f t="shared" si="143"/>
        <v>#VALUE!</v>
      </c>
      <c r="BP597" s="4" t="e">
        <f t="shared" si="144"/>
        <v>#VALUE!</v>
      </c>
      <c r="BQ597" s="7" t="e">
        <f t="shared" si="145"/>
        <v>#VALUE!</v>
      </c>
    </row>
    <row r="598" spans="1:69" ht="15" customHeight="1" x14ac:dyDescent="0.3">
      <c r="A598" s="5"/>
      <c r="B598" s="5"/>
      <c r="C598" s="5"/>
      <c r="D598" s="5"/>
      <c r="F598" s="6" t="s">
        <v>17</v>
      </c>
      <c r="G598" s="4" t="e">
        <f t="shared" si="146"/>
        <v>#VALUE!</v>
      </c>
      <c r="H598" s="4" t="e">
        <f t="shared" si="147"/>
        <v>#VALUE!</v>
      </c>
      <c r="I598" s="4" t="str">
        <f t="shared" si="136"/>
        <v/>
      </c>
      <c r="J598" s="4" t="e">
        <f>CLEAN(SUBSTITUTE(MID(A598,G598,H598-G598)," ",""))</f>
        <v>#VALUE!</v>
      </c>
      <c r="K598" s="4" t="e">
        <f>FIND("Filing or 371 (c) date",A598)+LEN("Filing or 371 (c) date")</f>
        <v>#VALUE!</v>
      </c>
      <c r="L598" s="4" t="e">
        <f>FIND("Status",A598,K598)</f>
        <v>#VALUE!</v>
      </c>
      <c r="M598" s="4" t="e">
        <f>TRIM(CLEAN(MID(A598,K598,L598-K598)))</f>
        <v>#VALUE!</v>
      </c>
      <c r="N598" s="4" t="e">
        <f>FIND("Patent #",A598)+LEN("Patent #")</f>
        <v>#VALUE!</v>
      </c>
      <c r="O598" s="4" t="e">
        <f>FIND("Filing or 371 (c) date",A598)</f>
        <v>#VALUE!</v>
      </c>
      <c r="P598" s="4" t="e">
        <f>MID(A598,N598,O598-N598)</f>
        <v>#VALUE!</v>
      </c>
      <c r="Q598" s="4" t="e">
        <f t="shared" si="137"/>
        <v>#VALUE!</v>
      </c>
      <c r="R598" s="4" t="e">
        <f>CLEAN(SUBSTITUTE(MID(P598,1,FIND("open",P598)-1)," ",""))</f>
        <v>#VALUE!</v>
      </c>
      <c r="S598" s="4" t="e">
        <f>FIND("open_in_new",P598)+LEN("open_in_new")</f>
        <v>#VALUE!</v>
      </c>
      <c r="T598" s="4" t="e">
        <f>FIND("-",P598,S598)</f>
        <v>#VALUE!</v>
      </c>
      <c r="U598" s="4" t="e">
        <f>CLEAN(SUBSTITUTE(MID(P598,S598,T598-S598)," ",""))</f>
        <v>#VALUE!</v>
      </c>
      <c r="V598" s="4" t="e">
        <f>RIGHT(CLEAN(SUBSTITUTE(P598," ","")),10)</f>
        <v>#VALUE!</v>
      </c>
      <c r="W598" s="4" t="e">
        <f>FIND("Status",A598,K598)+LEN("Status")</f>
        <v>#VALUE!</v>
      </c>
      <c r="X598" s="4" t="e">
        <f>FIND("Application Data 
Documents &amp; Transactions",A598)</f>
        <v>#VALUE!</v>
      </c>
      <c r="Y598" s="4" t="e">
        <f>MID(A598,W598,(X598-11)-W598)</f>
        <v>#VALUE!</v>
      </c>
      <c r="Z598" s="4" t="e">
        <f t="shared" si="134"/>
        <v>#VALUE!</v>
      </c>
      <c r="AA598" s="4" t="e">
        <f>FIND("Earliest publication #",A598)+LEN("Earliest publication #
")</f>
        <v>#VALUE!</v>
      </c>
      <c r="AB598" s="4" t="e">
        <f>FIND("Earliest publication date",A598,AA598)</f>
        <v>#VALUE!</v>
      </c>
      <c r="AC598" s="4" t="e">
        <f>CLEAN(TRIM(MID(A598,AA598,AB598-AA598)))</f>
        <v>#VALUE!</v>
      </c>
      <c r="AD598" s="4" t="e">
        <f t="shared" si="135"/>
        <v>#VALUE!</v>
      </c>
      <c r="AE598" s="4" t="e">
        <f>FIND("Earliest publication date",A598,AA598)+LEN("Earliest publication date")</f>
        <v>#VALUE!</v>
      </c>
      <c r="AF598" s="4" t="e">
        <f>FIND("Assignee for publication",A598)</f>
        <v>#VALUE!</v>
      </c>
      <c r="AG598" s="4" t="e">
        <f>CLEAN(SUBSTITUTE(MID(A598,AE598,AF598-AE598)," ",""))</f>
        <v>#VALUE!</v>
      </c>
      <c r="AH598" s="4" t="e">
        <f>FIND("Entity status",A598)+LEN("Entity status")</f>
        <v>#VALUE!</v>
      </c>
      <c r="AI598" s="4" t="e">
        <f>FIND("Earliest publication #",A598,AH598)</f>
        <v>#VALUE!</v>
      </c>
      <c r="AJ598" s="4" t="e">
        <f>CLEAN(TRIM(MID(A598,AH598,AI598-AH598)))</f>
        <v>#VALUE!</v>
      </c>
      <c r="AK598" s="4" t="e">
        <f>FIND("Applicants",A598)+LEN("Applicants")</f>
        <v>#VALUE!</v>
      </c>
      <c r="AL598" s="4" t="e">
        <f>FIND("United States Patent and Trademark Office 
United States Patent and Trademark Office 
 Browse By Topic",A598,AK598)</f>
        <v>#VALUE!</v>
      </c>
      <c r="AM598" s="4" t="e">
        <f>TRIM(CLEAN(MID(A598,AK598,AL598-AK598)))</f>
        <v>#VALUE!</v>
      </c>
      <c r="AN598" s="4" t="e">
        <f>FIND("Assignee for publication",A598)+LEN("Assignee for publication")</f>
        <v>#VALUE!</v>
      </c>
      <c r="AO598" s="4" t="e">
        <f>FIND("Confirmation #",A598,AN598)</f>
        <v>#VALUE!</v>
      </c>
      <c r="AP598" s="4" t="e">
        <f>MID(A598,AN598,AO598-AN598)</f>
        <v>#VALUE!</v>
      </c>
      <c r="AQ598" s="4" t="e">
        <f>FIND("Inventors",A598)+LEN("Inventors")</f>
        <v>#VALUE!</v>
      </c>
      <c r="AR598" s="4" t="e">
        <f>FIND("Applicants",A598,AQ598)</f>
        <v>#VALUE!</v>
      </c>
      <c r="AS598" s="4" t="e">
        <f>FIND("Show all inventors",A598)</f>
        <v>#VALUE!</v>
      </c>
      <c r="AT598" s="4" t="str">
        <f>IFERROR(MID(A598,AS598,24),"")</f>
        <v/>
      </c>
      <c r="AU598" s="7" t="e">
        <f>CLEAN(TRIM(MID(A598,AQ598,AR598-AQ598)))</f>
        <v>#VALUE!</v>
      </c>
      <c r="BJ598" s="4">
        <f t="shared" si="138"/>
        <v>0</v>
      </c>
      <c r="BK598" s="4" t="str">
        <f t="shared" si="139"/>
        <v/>
      </c>
      <c r="BL598" s="4" t="e">
        <f t="shared" si="140"/>
        <v>#VALUE!</v>
      </c>
      <c r="BM598" s="4" t="e">
        <f t="shared" si="141"/>
        <v>#VALUE!</v>
      </c>
      <c r="BN598" s="7" t="e">
        <f t="shared" si="142"/>
        <v>#VALUE!</v>
      </c>
      <c r="BO598" s="4" t="e">
        <f t="shared" si="143"/>
        <v>#VALUE!</v>
      </c>
      <c r="BP598" s="4" t="e">
        <f t="shared" si="144"/>
        <v>#VALUE!</v>
      </c>
      <c r="BQ598" s="7" t="e">
        <f t="shared" si="145"/>
        <v>#VALUE!</v>
      </c>
    </row>
    <row r="599" spans="1:69" ht="15" customHeight="1" x14ac:dyDescent="0.3">
      <c r="A599" s="5"/>
      <c r="B599" s="5"/>
      <c r="C599" s="5"/>
      <c r="D599" s="5"/>
      <c r="F599" s="6" t="s">
        <v>17</v>
      </c>
      <c r="G599" s="4" t="e">
        <f t="shared" si="146"/>
        <v>#VALUE!</v>
      </c>
      <c r="H599" s="4" t="e">
        <f t="shared" si="147"/>
        <v>#VALUE!</v>
      </c>
      <c r="I599" s="4" t="str">
        <f t="shared" si="136"/>
        <v/>
      </c>
      <c r="J599" s="4" t="e">
        <f>CLEAN(SUBSTITUTE(MID(A599,G599,H599-G599)," ",""))</f>
        <v>#VALUE!</v>
      </c>
      <c r="K599" s="4" t="e">
        <f>FIND("Filing or 371 (c) date",A599)+LEN("Filing or 371 (c) date")</f>
        <v>#VALUE!</v>
      </c>
      <c r="L599" s="4" t="e">
        <f>FIND("Status",A599,K599)</f>
        <v>#VALUE!</v>
      </c>
      <c r="M599" s="4" t="e">
        <f>TRIM(CLEAN(MID(A599,K599,L599-K599)))</f>
        <v>#VALUE!</v>
      </c>
      <c r="N599" s="4" t="e">
        <f>FIND("Patent #",A599)+LEN("Patent #")</f>
        <v>#VALUE!</v>
      </c>
      <c r="O599" s="4" t="e">
        <f>FIND("Filing or 371 (c) date",A599)</f>
        <v>#VALUE!</v>
      </c>
      <c r="P599" s="4" t="e">
        <f>MID(A599,N599,O599-N599)</f>
        <v>#VALUE!</v>
      </c>
      <c r="Q599" s="4" t="e">
        <f t="shared" si="137"/>
        <v>#VALUE!</v>
      </c>
      <c r="R599" s="4" t="e">
        <f>CLEAN(SUBSTITUTE(MID(P599,1,FIND("open",P599)-1)," ",""))</f>
        <v>#VALUE!</v>
      </c>
      <c r="S599" s="4" t="e">
        <f>FIND("open_in_new",P599)+LEN("open_in_new")</f>
        <v>#VALUE!</v>
      </c>
      <c r="T599" s="4" t="e">
        <f>FIND("-",P599,S599)</f>
        <v>#VALUE!</v>
      </c>
      <c r="U599" s="4" t="e">
        <f>CLEAN(SUBSTITUTE(MID(P599,S599,T599-S599)," ",""))</f>
        <v>#VALUE!</v>
      </c>
      <c r="V599" s="4" t="e">
        <f>RIGHT(CLEAN(SUBSTITUTE(P599," ","")),10)</f>
        <v>#VALUE!</v>
      </c>
      <c r="W599" s="4" t="e">
        <f>FIND("Status",A599,K599)+LEN("Status")</f>
        <v>#VALUE!</v>
      </c>
      <c r="X599" s="4" t="e">
        <f>FIND("Application Data 
Documents &amp; Transactions",A599)</f>
        <v>#VALUE!</v>
      </c>
      <c r="Y599" s="4" t="e">
        <f>MID(A599,W599,(X599-11)-W599)</f>
        <v>#VALUE!</v>
      </c>
      <c r="Z599" s="4" t="e">
        <f t="shared" si="134"/>
        <v>#VALUE!</v>
      </c>
      <c r="AA599" s="4" t="e">
        <f>FIND("Earliest publication #",A599)+LEN("Earliest publication #
")</f>
        <v>#VALUE!</v>
      </c>
      <c r="AB599" s="4" t="e">
        <f>FIND("Earliest publication date",A599,AA599)</f>
        <v>#VALUE!</v>
      </c>
      <c r="AC599" s="4" t="e">
        <f>CLEAN(TRIM(MID(A599,AA599,AB599-AA599)))</f>
        <v>#VALUE!</v>
      </c>
      <c r="AD599" s="4" t="e">
        <f t="shared" si="135"/>
        <v>#VALUE!</v>
      </c>
      <c r="AE599" s="4" t="e">
        <f>FIND("Earliest publication date",A599,AA599)+LEN("Earliest publication date")</f>
        <v>#VALUE!</v>
      </c>
      <c r="AF599" s="4" t="e">
        <f>FIND("Assignee for publication",A599)</f>
        <v>#VALUE!</v>
      </c>
      <c r="AG599" s="4" t="e">
        <f>CLEAN(SUBSTITUTE(MID(A599,AE599,AF599-AE599)," ",""))</f>
        <v>#VALUE!</v>
      </c>
      <c r="AH599" s="4" t="e">
        <f>FIND("Entity status",A599)+LEN("Entity status")</f>
        <v>#VALUE!</v>
      </c>
      <c r="AI599" s="4" t="e">
        <f>FIND("Earliest publication #",A599,AH599)</f>
        <v>#VALUE!</v>
      </c>
      <c r="AJ599" s="4" t="e">
        <f>CLEAN(TRIM(MID(A599,AH599,AI599-AH599)))</f>
        <v>#VALUE!</v>
      </c>
      <c r="AK599" s="4" t="e">
        <f>FIND("Applicants",A599)+LEN("Applicants")</f>
        <v>#VALUE!</v>
      </c>
      <c r="AL599" s="4" t="e">
        <f>FIND("United States Patent and Trademark Office 
United States Patent and Trademark Office 
 Browse By Topic",A599,AK599)</f>
        <v>#VALUE!</v>
      </c>
      <c r="AM599" s="4" t="e">
        <f>TRIM(CLEAN(MID(A599,AK599,AL599-AK599)))</f>
        <v>#VALUE!</v>
      </c>
      <c r="AN599" s="4" t="e">
        <f>FIND("Assignee for publication",A599)+LEN("Assignee for publication")</f>
        <v>#VALUE!</v>
      </c>
      <c r="AO599" s="4" t="e">
        <f>FIND("Confirmation #",A599,AN599)</f>
        <v>#VALUE!</v>
      </c>
      <c r="AP599" s="4" t="e">
        <f>MID(A599,AN599,AO599-AN599)</f>
        <v>#VALUE!</v>
      </c>
      <c r="AQ599" s="4" t="e">
        <f>FIND("Inventors",A599)+LEN("Inventors")</f>
        <v>#VALUE!</v>
      </c>
      <c r="AR599" s="4" t="e">
        <f>FIND("Applicants",A599,AQ599)</f>
        <v>#VALUE!</v>
      </c>
      <c r="AS599" s="4" t="e">
        <f>FIND("Show all inventors",A599)</f>
        <v>#VALUE!</v>
      </c>
      <c r="AT599" s="4" t="str">
        <f>IFERROR(MID(A599,AS599,24),"")</f>
        <v/>
      </c>
      <c r="AU599" s="7" t="e">
        <f>CLEAN(TRIM(MID(A599,AQ599,AR599-AQ599)))</f>
        <v>#VALUE!</v>
      </c>
      <c r="BJ599" s="4">
        <f t="shared" si="138"/>
        <v>0</v>
      </c>
      <c r="BK599" s="4" t="str">
        <f t="shared" si="139"/>
        <v/>
      </c>
      <c r="BL599" s="4" t="e">
        <f t="shared" si="140"/>
        <v>#VALUE!</v>
      </c>
      <c r="BM599" s="4" t="e">
        <f t="shared" si="141"/>
        <v>#VALUE!</v>
      </c>
      <c r="BN599" s="7" t="e">
        <f t="shared" si="142"/>
        <v>#VALUE!</v>
      </c>
      <c r="BO599" s="4" t="e">
        <f t="shared" si="143"/>
        <v>#VALUE!</v>
      </c>
      <c r="BP599" s="4" t="e">
        <f t="shared" si="144"/>
        <v>#VALUE!</v>
      </c>
      <c r="BQ599" s="7" t="e">
        <f t="shared" si="145"/>
        <v>#VALUE!</v>
      </c>
    </row>
    <row r="600" spans="1:69" ht="15" customHeight="1" x14ac:dyDescent="0.3">
      <c r="A600" s="5"/>
      <c r="B600" s="5"/>
      <c r="C600" s="5"/>
      <c r="D600" s="5"/>
      <c r="F600" s="6" t="s">
        <v>17</v>
      </c>
      <c r="G600" s="4" t="e">
        <f t="shared" si="146"/>
        <v>#VALUE!</v>
      </c>
      <c r="H600" s="4" t="e">
        <f t="shared" si="147"/>
        <v>#VALUE!</v>
      </c>
      <c r="I600" s="4" t="str">
        <f t="shared" si="136"/>
        <v/>
      </c>
      <c r="J600" s="4" t="e">
        <f>CLEAN(SUBSTITUTE(MID(A600,G600,H600-G600)," ",""))</f>
        <v>#VALUE!</v>
      </c>
      <c r="K600" s="4" t="e">
        <f>FIND("Filing or 371 (c) date",A600)+LEN("Filing or 371 (c) date")</f>
        <v>#VALUE!</v>
      </c>
      <c r="L600" s="4" t="e">
        <f>FIND("Status",A600,K600)</f>
        <v>#VALUE!</v>
      </c>
      <c r="M600" s="4" t="e">
        <f>TRIM(CLEAN(MID(A600,K600,L600-K600)))</f>
        <v>#VALUE!</v>
      </c>
      <c r="N600" s="4" t="e">
        <f>FIND("Patent #",A600)+LEN("Patent #")</f>
        <v>#VALUE!</v>
      </c>
      <c r="O600" s="4" t="e">
        <f>FIND("Filing or 371 (c) date",A600)</f>
        <v>#VALUE!</v>
      </c>
      <c r="P600" s="4" t="e">
        <f>MID(A600,N600,O600-N600)</f>
        <v>#VALUE!</v>
      </c>
      <c r="Q600" s="4" t="e">
        <f t="shared" si="137"/>
        <v>#VALUE!</v>
      </c>
      <c r="R600" s="4" t="e">
        <f>CLEAN(SUBSTITUTE(MID(P600,1,FIND("open",P600)-1)," ",""))</f>
        <v>#VALUE!</v>
      </c>
      <c r="S600" s="4" t="e">
        <f>FIND("open_in_new",P600)+LEN("open_in_new")</f>
        <v>#VALUE!</v>
      </c>
      <c r="T600" s="4" t="e">
        <f>FIND("-",P600,S600)</f>
        <v>#VALUE!</v>
      </c>
      <c r="U600" s="4" t="e">
        <f>CLEAN(SUBSTITUTE(MID(P600,S600,T600-S600)," ",""))</f>
        <v>#VALUE!</v>
      </c>
      <c r="V600" s="4" t="e">
        <f>RIGHT(CLEAN(SUBSTITUTE(P600," ","")),10)</f>
        <v>#VALUE!</v>
      </c>
      <c r="W600" s="4" t="e">
        <f>FIND("Status",A600,K600)+LEN("Status")</f>
        <v>#VALUE!</v>
      </c>
      <c r="X600" s="4" t="e">
        <f>FIND("Application Data 
Documents &amp; Transactions",A600)</f>
        <v>#VALUE!</v>
      </c>
      <c r="Y600" s="4" t="e">
        <f>MID(A600,W600,(X600-11)-W600)</f>
        <v>#VALUE!</v>
      </c>
      <c r="Z600" s="4" t="e">
        <f t="shared" si="134"/>
        <v>#VALUE!</v>
      </c>
      <c r="AA600" s="4" t="e">
        <f>FIND("Earliest publication #",A600)+LEN("Earliest publication #
")</f>
        <v>#VALUE!</v>
      </c>
      <c r="AB600" s="4" t="e">
        <f>FIND("Earliest publication date",A600,AA600)</f>
        <v>#VALUE!</v>
      </c>
      <c r="AC600" s="4" t="e">
        <f>CLEAN(TRIM(MID(A600,AA600,AB600-AA600)))</f>
        <v>#VALUE!</v>
      </c>
      <c r="AD600" s="4" t="e">
        <f t="shared" si="135"/>
        <v>#VALUE!</v>
      </c>
      <c r="AE600" s="4" t="e">
        <f>FIND("Earliest publication date",A600,AA600)+LEN("Earliest publication date")</f>
        <v>#VALUE!</v>
      </c>
      <c r="AF600" s="4" t="e">
        <f>FIND("Assignee for publication",A600)</f>
        <v>#VALUE!</v>
      </c>
      <c r="AG600" s="4" t="e">
        <f>CLEAN(SUBSTITUTE(MID(A600,AE600,AF600-AE600)," ",""))</f>
        <v>#VALUE!</v>
      </c>
      <c r="AH600" s="4" t="e">
        <f>FIND("Entity status",A600)+LEN("Entity status")</f>
        <v>#VALUE!</v>
      </c>
      <c r="AI600" s="4" t="e">
        <f>FIND("Earliest publication #",A600,AH600)</f>
        <v>#VALUE!</v>
      </c>
      <c r="AJ600" s="4" t="e">
        <f>CLEAN(TRIM(MID(A600,AH600,AI600-AH600)))</f>
        <v>#VALUE!</v>
      </c>
      <c r="AK600" s="4" t="e">
        <f>FIND("Applicants",A600)+LEN("Applicants")</f>
        <v>#VALUE!</v>
      </c>
      <c r="AL600" s="4" t="e">
        <f>FIND("United States Patent and Trademark Office 
United States Patent and Trademark Office 
 Browse By Topic",A600,AK600)</f>
        <v>#VALUE!</v>
      </c>
      <c r="AM600" s="4" t="e">
        <f>TRIM(CLEAN(MID(A600,AK600,AL600-AK600)))</f>
        <v>#VALUE!</v>
      </c>
      <c r="AN600" s="4" t="e">
        <f>FIND("Assignee for publication",A600)+LEN("Assignee for publication")</f>
        <v>#VALUE!</v>
      </c>
      <c r="AO600" s="4" t="e">
        <f>FIND("Confirmation #",A600,AN600)</f>
        <v>#VALUE!</v>
      </c>
      <c r="AP600" s="4" t="e">
        <f>MID(A600,AN600,AO600-AN600)</f>
        <v>#VALUE!</v>
      </c>
      <c r="AQ600" s="4" t="e">
        <f>FIND("Inventors",A600)+LEN("Inventors")</f>
        <v>#VALUE!</v>
      </c>
      <c r="AR600" s="4" t="e">
        <f>FIND("Applicants",A600,AQ600)</f>
        <v>#VALUE!</v>
      </c>
      <c r="AS600" s="4" t="e">
        <f>FIND("Show all inventors",A600)</f>
        <v>#VALUE!</v>
      </c>
      <c r="AT600" s="4" t="str">
        <f>IFERROR(MID(A600,AS600,24),"")</f>
        <v/>
      </c>
      <c r="AU600" s="7" t="e">
        <f>CLEAN(TRIM(MID(A600,AQ600,AR600-AQ600)))</f>
        <v>#VALUE!</v>
      </c>
      <c r="BJ600" s="4">
        <f t="shared" si="138"/>
        <v>0</v>
      </c>
      <c r="BK600" s="4" t="str">
        <f t="shared" si="139"/>
        <v/>
      </c>
      <c r="BL600" s="4" t="e">
        <f t="shared" si="140"/>
        <v>#VALUE!</v>
      </c>
      <c r="BM600" s="4" t="e">
        <f t="shared" si="141"/>
        <v>#VALUE!</v>
      </c>
      <c r="BN600" s="7" t="e">
        <f t="shared" si="142"/>
        <v>#VALUE!</v>
      </c>
      <c r="BO600" s="4" t="e">
        <f t="shared" si="143"/>
        <v>#VALUE!</v>
      </c>
      <c r="BP600" s="4" t="e">
        <f t="shared" si="144"/>
        <v>#VALUE!</v>
      </c>
      <c r="BQ600" s="7" t="e">
        <f t="shared" si="145"/>
        <v>#VALUE!</v>
      </c>
    </row>
    <row r="601" spans="1:69" ht="15" customHeight="1" x14ac:dyDescent="0.3">
      <c r="A601" s="5"/>
      <c r="B601" s="5"/>
      <c r="C601" s="5"/>
      <c r="D601" s="5"/>
      <c r="F601" s="6" t="s">
        <v>17</v>
      </c>
      <c r="G601" s="4" t="e">
        <f t="shared" si="146"/>
        <v>#VALUE!</v>
      </c>
      <c r="H601" s="4" t="e">
        <f t="shared" si="147"/>
        <v>#VALUE!</v>
      </c>
      <c r="I601" s="4" t="str">
        <f t="shared" si="136"/>
        <v/>
      </c>
      <c r="J601" s="4" t="e">
        <f>CLEAN(SUBSTITUTE(MID(A601,G601,H601-G601)," ",""))</f>
        <v>#VALUE!</v>
      </c>
      <c r="K601" s="4" t="e">
        <f>FIND("Filing or 371 (c) date",A601)+LEN("Filing or 371 (c) date")</f>
        <v>#VALUE!</v>
      </c>
      <c r="L601" s="4" t="e">
        <f>FIND("Status",A601,K601)</f>
        <v>#VALUE!</v>
      </c>
      <c r="M601" s="4" t="e">
        <f>TRIM(CLEAN(MID(A601,K601,L601-K601)))</f>
        <v>#VALUE!</v>
      </c>
      <c r="N601" s="4" t="e">
        <f>FIND("Patent #",A601)+LEN("Patent #")</f>
        <v>#VALUE!</v>
      </c>
      <c r="O601" s="4" t="e">
        <f>FIND("Filing or 371 (c) date",A601)</f>
        <v>#VALUE!</v>
      </c>
      <c r="P601" s="4" t="e">
        <f>MID(A601,N601,O601-N601)</f>
        <v>#VALUE!</v>
      </c>
      <c r="Q601" s="4" t="e">
        <f t="shared" si="137"/>
        <v>#VALUE!</v>
      </c>
      <c r="R601" s="4" t="e">
        <f>CLEAN(SUBSTITUTE(MID(P601,1,FIND("open",P601)-1)," ",""))</f>
        <v>#VALUE!</v>
      </c>
      <c r="S601" s="4" t="e">
        <f>FIND("open_in_new",P601)+LEN("open_in_new")</f>
        <v>#VALUE!</v>
      </c>
      <c r="T601" s="4" t="e">
        <f>FIND("-",P601,S601)</f>
        <v>#VALUE!</v>
      </c>
      <c r="U601" s="4" t="e">
        <f>CLEAN(SUBSTITUTE(MID(P601,S601,T601-S601)," ",""))</f>
        <v>#VALUE!</v>
      </c>
      <c r="V601" s="4" t="e">
        <f>RIGHT(CLEAN(SUBSTITUTE(P601," ","")),10)</f>
        <v>#VALUE!</v>
      </c>
      <c r="W601" s="4" t="e">
        <f>FIND("Status",A601,K601)+LEN("Status")</f>
        <v>#VALUE!</v>
      </c>
      <c r="X601" s="4" t="e">
        <f>FIND("Application Data 
Documents &amp; Transactions",A601)</f>
        <v>#VALUE!</v>
      </c>
      <c r="Y601" s="4" t="e">
        <f>MID(A601,W601,(X601-11)-W601)</f>
        <v>#VALUE!</v>
      </c>
      <c r="Z601" s="4" t="e">
        <f t="shared" si="134"/>
        <v>#VALUE!</v>
      </c>
      <c r="AA601" s="4" t="e">
        <f>FIND("Earliest publication #",A601)+LEN("Earliest publication #
")</f>
        <v>#VALUE!</v>
      </c>
      <c r="AB601" s="4" t="e">
        <f>FIND("Earliest publication date",A601,AA601)</f>
        <v>#VALUE!</v>
      </c>
      <c r="AC601" s="4" t="e">
        <f>CLEAN(TRIM(MID(A601,AA601,AB601-AA601)))</f>
        <v>#VALUE!</v>
      </c>
      <c r="AD601" s="4" t="e">
        <f t="shared" si="135"/>
        <v>#VALUE!</v>
      </c>
      <c r="AE601" s="4" t="e">
        <f>FIND("Earliest publication date",A601,AA601)+LEN("Earliest publication date")</f>
        <v>#VALUE!</v>
      </c>
      <c r="AF601" s="4" t="e">
        <f>FIND("Assignee for publication",A601)</f>
        <v>#VALUE!</v>
      </c>
      <c r="AG601" s="4" t="e">
        <f>CLEAN(SUBSTITUTE(MID(A601,AE601,AF601-AE601)," ",""))</f>
        <v>#VALUE!</v>
      </c>
      <c r="AH601" s="4" t="e">
        <f>FIND("Entity status",A601)+LEN("Entity status")</f>
        <v>#VALUE!</v>
      </c>
      <c r="AI601" s="4" t="e">
        <f>FIND("Earliest publication #",A601,AH601)</f>
        <v>#VALUE!</v>
      </c>
      <c r="AJ601" s="4" t="e">
        <f>CLEAN(TRIM(MID(A601,AH601,AI601-AH601)))</f>
        <v>#VALUE!</v>
      </c>
      <c r="AK601" s="4" t="e">
        <f>FIND("Applicants",A601)+LEN("Applicants")</f>
        <v>#VALUE!</v>
      </c>
      <c r="AL601" s="4" t="e">
        <f>FIND("United States Patent and Trademark Office 
United States Patent and Trademark Office 
 Browse By Topic",A601,AK601)</f>
        <v>#VALUE!</v>
      </c>
      <c r="AM601" s="4" t="e">
        <f>TRIM(CLEAN(MID(A601,AK601,AL601-AK601)))</f>
        <v>#VALUE!</v>
      </c>
      <c r="AN601" s="4" t="e">
        <f>FIND("Assignee for publication",A601)+LEN("Assignee for publication")</f>
        <v>#VALUE!</v>
      </c>
      <c r="AO601" s="4" t="e">
        <f>FIND("Confirmation #",A601,AN601)</f>
        <v>#VALUE!</v>
      </c>
      <c r="AP601" s="4" t="e">
        <f>MID(A601,AN601,AO601-AN601)</f>
        <v>#VALUE!</v>
      </c>
      <c r="AQ601" s="4" t="e">
        <f>FIND("Inventors",A601)+LEN("Inventors")</f>
        <v>#VALUE!</v>
      </c>
      <c r="AR601" s="4" t="e">
        <f>FIND("Applicants",A601,AQ601)</f>
        <v>#VALUE!</v>
      </c>
      <c r="AS601" s="4" t="e">
        <f>FIND("Show all inventors",A601)</f>
        <v>#VALUE!</v>
      </c>
      <c r="AT601" s="4" t="str">
        <f>IFERROR(MID(A601,AS601,24),"")</f>
        <v/>
      </c>
      <c r="AU601" s="7" t="e">
        <f>CLEAN(TRIM(MID(A601,AQ601,AR601-AQ601)))</f>
        <v>#VALUE!</v>
      </c>
      <c r="BJ601" s="4">
        <f t="shared" si="138"/>
        <v>0</v>
      </c>
      <c r="BK601" s="4" t="str">
        <f t="shared" si="139"/>
        <v/>
      </c>
      <c r="BL601" s="4" t="e">
        <f t="shared" si="140"/>
        <v>#VALUE!</v>
      </c>
      <c r="BM601" s="4" t="e">
        <f t="shared" si="141"/>
        <v>#VALUE!</v>
      </c>
      <c r="BN601" s="7" t="e">
        <f t="shared" si="142"/>
        <v>#VALUE!</v>
      </c>
      <c r="BO601" s="4" t="e">
        <f t="shared" si="143"/>
        <v>#VALUE!</v>
      </c>
      <c r="BP601" s="4" t="e">
        <f t="shared" si="144"/>
        <v>#VALUE!</v>
      </c>
      <c r="BQ601" s="7" t="e">
        <f t="shared" si="145"/>
        <v>#VALUE!</v>
      </c>
    </row>
    <row r="602" spans="1:69" ht="15" customHeight="1" x14ac:dyDescent="0.3">
      <c r="A602" s="5"/>
      <c r="B602" s="5"/>
      <c r="C602" s="5"/>
      <c r="D602" s="5"/>
      <c r="F602" s="6" t="s">
        <v>17</v>
      </c>
      <c r="G602" s="4" t="e">
        <f t="shared" si="146"/>
        <v>#VALUE!</v>
      </c>
      <c r="H602" s="4" t="e">
        <f t="shared" si="147"/>
        <v>#VALUE!</v>
      </c>
      <c r="I602" s="4" t="str">
        <f t="shared" si="136"/>
        <v/>
      </c>
      <c r="J602" s="4" t="e">
        <f>CLEAN(SUBSTITUTE(MID(A602,G602,H602-G602)," ",""))</f>
        <v>#VALUE!</v>
      </c>
      <c r="K602" s="4" t="e">
        <f>FIND("Filing or 371 (c) date",A602)+LEN("Filing or 371 (c) date")</f>
        <v>#VALUE!</v>
      </c>
      <c r="L602" s="4" t="e">
        <f>FIND("Status",A602,K602)</f>
        <v>#VALUE!</v>
      </c>
      <c r="M602" s="4" t="e">
        <f>TRIM(CLEAN(MID(A602,K602,L602-K602)))</f>
        <v>#VALUE!</v>
      </c>
      <c r="N602" s="4" t="e">
        <f>FIND("Patent #",A602)+LEN("Patent #")</f>
        <v>#VALUE!</v>
      </c>
      <c r="O602" s="4" t="e">
        <f>FIND("Filing or 371 (c) date",A602)</f>
        <v>#VALUE!</v>
      </c>
      <c r="P602" s="4" t="e">
        <f>MID(A602,N602,O602-N602)</f>
        <v>#VALUE!</v>
      </c>
      <c r="Q602" s="4" t="e">
        <f t="shared" si="137"/>
        <v>#VALUE!</v>
      </c>
      <c r="R602" s="4" t="e">
        <f>CLEAN(SUBSTITUTE(MID(P602,1,FIND("open",P602)-1)," ",""))</f>
        <v>#VALUE!</v>
      </c>
      <c r="S602" s="4" t="e">
        <f>FIND("open_in_new",P602)+LEN("open_in_new")</f>
        <v>#VALUE!</v>
      </c>
      <c r="T602" s="4" t="e">
        <f>FIND("-",P602,S602)</f>
        <v>#VALUE!</v>
      </c>
      <c r="U602" s="4" t="e">
        <f>CLEAN(SUBSTITUTE(MID(P602,S602,T602-S602)," ",""))</f>
        <v>#VALUE!</v>
      </c>
      <c r="V602" s="4" t="e">
        <f>RIGHT(CLEAN(SUBSTITUTE(P602," ","")),10)</f>
        <v>#VALUE!</v>
      </c>
      <c r="W602" s="4" t="e">
        <f>FIND("Status",A602,K602)+LEN("Status")</f>
        <v>#VALUE!</v>
      </c>
      <c r="X602" s="4" t="e">
        <f>FIND("Application Data 
Documents &amp; Transactions",A602)</f>
        <v>#VALUE!</v>
      </c>
      <c r="Y602" s="4" t="e">
        <f>MID(A602,W602,(X602-11)-W602)</f>
        <v>#VALUE!</v>
      </c>
      <c r="Z602" s="4" t="e">
        <f t="shared" si="134"/>
        <v>#VALUE!</v>
      </c>
      <c r="AA602" s="4" t="e">
        <f>FIND("Earliest publication #",A602)+LEN("Earliest publication #
")</f>
        <v>#VALUE!</v>
      </c>
      <c r="AB602" s="4" t="e">
        <f>FIND("Earliest publication date",A602,AA602)</f>
        <v>#VALUE!</v>
      </c>
      <c r="AC602" s="4" t="e">
        <f>CLEAN(TRIM(MID(A602,AA602,AB602-AA602)))</f>
        <v>#VALUE!</v>
      </c>
      <c r="AD602" s="4" t="e">
        <f t="shared" si="135"/>
        <v>#VALUE!</v>
      </c>
      <c r="AE602" s="4" t="e">
        <f>FIND("Earliest publication date",A602,AA602)+LEN("Earliest publication date")</f>
        <v>#VALUE!</v>
      </c>
      <c r="AF602" s="4" t="e">
        <f>FIND("Assignee for publication",A602)</f>
        <v>#VALUE!</v>
      </c>
      <c r="AG602" s="4" t="e">
        <f>CLEAN(SUBSTITUTE(MID(A602,AE602,AF602-AE602)," ",""))</f>
        <v>#VALUE!</v>
      </c>
      <c r="AH602" s="4" t="e">
        <f>FIND("Entity status",A602)+LEN("Entity status")</f>
        <v>#VALUE!</v>
      </c>
      <c r="AI602" s="4" t="e">
        <f>FIND("Earliest publication #",A602,AH602)</f>
        <v>#VALUE!</v>
      </c>
      <c r="AJ602" s="4" t="e">
        <f>CLEAN(TRIM(MID(A602,AH602,AI602-AH602)))</f>
        <v>#VALUE!</v>
      </c>
      <c r="AK602" s="4" t="e">
        <f>FIND("Applicants",A602)+LEN("Applicants")</f>
        <v>#VALUE!</v>
      </c>
      <c r="AL602" s="4" t="e">
        <f>FIND("United States Patent and Trademark Office 
United States Patent and Trademark Office 
 Browse By Topic",A602,AK602)</f>
        <v>#VALUE!</v>
      </c>
      <c r="AM602" s="4" t="e">
        <f>TRIM(CLEAN(MID(A602,AK602,AL602-AK602)))</f>
        <v>#VALUE!</v>
      </c>
      <c r="AN602" s="4" t="e">
        <f>FIND("Assignee for publication",A602)+LEN("Assignee for publication")</f>
        <v>#VALUE!</v>
      </c>
      <c r="AO602" s="4" t="e">
        <f>FIND("Confirmation #",A602,AN602)</f>
        <v>#VALUE!</v>
      </c>
      <c r="AP602" s="4" t="e">
        <f>MID(A602,AN602,AO602-AN602)</f>
        <v>#VALUE!</v>
      </c>
      <c r="AQ602" s="4" t="e">
        <f>FIND("Inventors",A602)+LEN("Inventors")</f>
        <v>#VALUE!</v>
      </c>
      <c r="AR602" s="4" t="e">
        <f>FIND("Applicants",A602,AQ602)</f>
        <v>#VALUE!</v>
      </c>
      <c r="AS602" s="4" t="e">
        <f>FIND("Show all inventors",A602)</f>
        <v>#VALUE!</v>
      </c>
      <c r="AT602" s="4" t="str">
        <f>IFERROR(MID(A602,AS602,24),"")</f>
        <v/>
      </c>
      <c r="AU602" s="7" t="e">
        <f>CLEAN(TRIM(MID(A602,AQ602,AR602-AQ602)))</f>
        <v>#VALUE!</v>
      </c>
      <c r="BJ602" s="4">
        <f t="shared" si="138"/>
        <v>0</v>
      </c>
      <c r="BK602" s="4" t="str">
        <f t="shared" si="139"/>
        <v/>
      </c>
      <c r="BL602" s="4" t="e">
        <f t="shared" si="140"/>
        <v>#VALUE!</v>
      </c>
      <c r="BM602" s="4" t="e">
        <f t="shared" si="141"/>
        <v>#VALUE!</v>
      </c>
      <c r="BN602" s="7" t="e">
        <f t="shared" si="142"/>
        <v>#VALUE!</v>
      </c>
      <c r="BO602" s="4" t="e">
        <f t="shared" si="143"/>
        <v>#VALUE!</v>
      </c>
      <c r="BP602" s="4" t="e">
        <f t="shared" si="144"/>
        <v>#VALUE!</v>
      </c>
      <c r="BQ602" s="7" t="e">
        <f t="shared" si="145"/>
        <v>#VALUE!</v>
      </c>
    </row>
    <row r="603" spans="1:69" ht="15" customHeight="1" x14ac:dyDescent="0.3">
      <c r="A603" s="5"/>
      <c r="B603" s="5"/>
      <c r="C603" s="5"/>
      <c r="D603" s="5"/>
      <c r="F603" s="6" t="s">
        <v>17</v>
      </c>
      <c r="G603" s="4" t="e">
        <f t="shared" si="146"/>
        <v>#VALUE!</v>
      </c>
      <c r="H603" s="4" t="e">
        <f t="shared" si="147"/>
        <v>#VALUE!</v>
      </c>
      <c r="I603" s="4" t="str">
        <f t="shared" si="136"/>
        <v/>
      </c>
      <c r="J603" s="4" t="e">
        <f>CLEAN(SUBSTITUTE(MID(A603,G603,H603-G603)," ",""))</f>
        <v>#VALUE!</v>
      </c>
      <c r="K603" s="4" t="e">
        <f>FIND("Filing or 371 (c) date",A603)+LEN("Filing or 371 (c) date")</f>
        <v>#VALUE!</v>
      </c>
      <c r="L603" s="4" t="e">
        <f>FIND("Status",A603,K603)</f>
        <v>#VALUE!</v>
      </c>
      <c r="M603" s="4" t="e">
        <f>TRIM(CLEAN(MID(A603,K603,L603-K603)))</f>
        <v>#VALUE!</v>
      </c>
      <c r="N603" s="4" t="e">
        <f>FIND("Patent #",A603)+LEN("Patent #")</f>
        <v>#VALUE!</v>
      </c>
      <c r="O603" s="4" t="e">
        <f>FIND("Filing or 371 (c) date",A603)</f>
        <v>#VALUE!</v>
      </c>
      <c r="P603" s="4" t="e">
        <f>MID(A603,N603,O603-N603)</f>
        <v>#VALUE!</v>
      </c>
      <c r="Q603" s="4" t="e">
        <f t="shared" si="137"/>
        <v>#VALUE!</v>
      </c>
      <c r="R603" s="4" t="e">
        <f>CLEAN(SUBSTITUTE(MID(P603,1,FIND("open",P603)-1)," ",""))</f>
        <v>#VALUE!</v>
      </c>
      <c r="S603" s="4" t="e">
        <f>FIND("open_in_new",P603)+LEN("open_in_new")</f>
        <v>#VALUE!</v>
      </c>
      <c r="T603" s="4" t="e">
        <f>FIND("-",P603,S603)</f>
        <v>#VALUE!</v>
      </c>
      <c r="U603" s="4" t="e">
        <f>CLEAN(SUBSTITUTE(MID(P603,S603,T603-S603)," ",""))</f>
        <v>#VALUE!</v>
      </c>
      <c r="V603" s="4" t="e">
        <f>RIGHT(CLEAN(SUBSTITUTE(P603," ","")),10)</f>
        <v>#VALUE!</v>
      </c>
      <c r="W603" s="4" t="e">
        <f>FIND("Status",A603,K603)+LEN("Status")</f>
        <v>#VALUE!</v>
      </c>
      <c r="X603" s="4" t="e">
        <f>FIND("Application Data 
Documents &amp; Transactions",A603)</f>
        <v>#VALUE!</v>
      </c>
      <c r="Y603" s="4" t="e">
        <f>MID(A603,W603,(X603-11)-W603)</f>
        <v>#VALUE!</v>
      </c>
      <c r="Z603" s="4" t="e">
        <f t="shared" si="134"/>
        <v>#VALUE!</v>
      </c>
      <c r="AA603" s="4" t="e">
        <f>FIND("Earliest publication #",A603)+LEN("Earliest publication #
")</f>
        <v>#VALUE!</v>
      </c>
      <c r="AB603" s="4" t="e">
        <f>FIND("Earliest publication date",A603,AA603)</f>
        <v>#VALUE!</v>
      </c>
      <c r="AC603" s="4" t="e">
        <f>CLEAN(TRIM(MID(A603,AA603,AB603-AA603)))</f>
        <v>#VALUE!</v>
      </c>
      <c r="AD603" s="4" t="e">
        <f t="shared" si="135"/>
        <v>#VALUE!</v>
      </c>
      <c r="AE603" s="4" t="e">
        <f>FIND("Earliest publication date",A603,AA603)+LEN("Earliest publication date")</f>
        <v>#VALUE!</v>
      </c>
      <c r="AF603" s="4" t="e">
        <f>FIND("Assignee for publication",A603)</f>
        <v>#VALUE!</v>
      </c>
      <c r="AG603" s="4" t="e">
        <f>CLEAN(SUBSTITUTE(MID(A603,AE603,AF603-AE603)," ",""))</f>
        <v>#VALUE!</v>
      </c>
      <c r="AH603" s="4" t="e">
        <f>FIND("Entity status",A603)+LEN("Entity status")</f>
        <v>#VALUE!</v>
      </c>
      <c r="AI603" s="4" t="e">
        <f>FIND("Earliest publication #",A603,AH603)</f>
        <v>#VALUE!</v>
      </c>
      <c r="AJ603" s="4" t="e">
        <f>CLEAN(TRIM(MID(A603,AH603,AI603-AH603)))</f>
        <v>#VALUE!</v>
      </c>
      <c r="AK603" s="4" t="e">
        <f>FIND("Applicants",A603)+LEN("Applicants")</f>
        <v>#VALUE!</v>
      </c>
      <c r="AL603" s="4" t="e">
        <f>FIND("United States Patent and Trademark Office 
United States Patent and Trademark Office 
 Browse By Topic",A603,AK603)</f>
        <v>#VALUE!</v>
      </c>
      <c r="AM603" s="4" t="e">
        <f>TRIM(CLEAN(MID(A603,AK603,AL603-AK603)))</f>
        <v>#VALUE!</v>
      </c>
      <c r="AN603" s="4" t="e">
        <f>FIND("Assignee for publication",A603)+LEN("Assignee for publication")</f>
        <v>#VALUE!</v>
      </c>
      <c r="AO603" s="4" t="e">
        <f>FIND("Confirmation #",A603,AN603)</f>
        <v>#VALUE!</v>
      </c>
      <c r="AP603" s="4" t="e">
        <f>MID(A603,AN603,AO603-AN603)</f>
        <v>#VALUE!</v>
      </c>
      <c r="AQ603" s="4" t="e">
        <f>FIND("Inventors",A603)+LEN("Inventors")</f>
        <v>#VALUE!</v>
      </c>
      <c r="AR603" s="4" t="e">
        <f>FIND("Applicants",A603,AQ603)</f>
        <v>#VALUE!</v>
      </c>
      <c r="AS603" s="4" t="e">
        <f>FIND("Show all inventors",A603)</f>
        <v>#VALUE!</v>
      </c>
      <c r="AT603" s="4" t="str">
        <f>IFERROR(MID(A603,AS603,24),"")</f>
        <v/>
      </c>
      <c r="AU603" s="7" t="e">
        <f>CLEAN(TRIM(MID(A603,AQ603,AR603-AQ603)))</f>
        <v>#VALUE!</v>
      </c>
      <c r="BJ603" s="4">
        <f t="shared" si="138"/>
        <v>0</v>
      </c>
      <c r="BK603" s="4" t="str">
        <f t="shared" si="139"/>
        <v/>
      </c>
      <c r="BL603" s="4" t="e">
        <f t="shared" si="140"/>
        <v>#VALUE!</v>
      </c>
      <c r="BM603" s="4" t="e">
        <f t="shared" si="141"/>
        <v>#VALUE!</v>
      </c>
      <c r="BN603" s="7" t="e">
        <f t="shared" si="142"/>
        <v>#VALUE!</v>
      </c>
      <c r="BO603" s="4" t="e">
        <f t="shared" si="143"/>
        <v>#VALUE!</v>
      </c>
      <c r="BP603" s="4" t="e">
        <f t="shared" si="144"/>
        <v>#VALUE!</v>
      </c>
      <c r="BQ603" s="7" t="e">
        <f t="shared" si="145"/>
        <v>#VALUE!</v>
      </c>
    </row>
    <row r="604" spans="1:69" ht="15" customHeight="1" x14ac:dyDescent="0.3">
      <c r="A604" s="5"/>
      <c r="B604" s="5"/>
      <c r="C604" s="5"/>
      <c r="D604" s="5"/>
      <c r="F604" s="6" t="s">
        <v>17</v>
      </c>
      <c r="G604" s="4" t="e">
        <f t="shared" si="146"/>
        <v>#VALUE!</v>
      </c>
      <c r="H604" s="4" t="e">
        <f t="shared" si="147"/>
        <v>#VALUE!</v>
      </c>
      <c r="I604" s="4" t="str">
        <f t="shared" si="136"/>
        <v/>
      </c>
      <c r="J604" s="4" t="e">
        <f>CLEAN(SUBSTITUTE(MID(A604,G604,H604-G604)," ",""))</f>
        <v>#VALUE!</v>
      </c>
      <c r="K604" s="4" t="e">
        <f>FIND("Filing or 371 (c) date",A604)+LEN("Filing or 371 (c) date")</f>
        <v>#VALUE!</v>
      </c>
      <c r="L604" s="4" t="e">
        <f>FIND("Status",A604,K604)</f>
        <v>#VALUE!</v>
      </c>
      <c r="M604" s="4" t="e">
        <f>TRIM(CLEAN(MID(A604,K604,L604-K604)))</f>
        <v>#VALUE!</v>
      </c>
      <c r="N604" s="4" t="e">
        <f>FIND("Patent #",A604)+LEN("Patent #")</f>
        <v>#VALUE!</v>
      </c>
      <c r="O604" s="4" t="e">
        <f>FIND("Filing or 371 (c) date",A604)</f>
        <v>#VALUE!</v>
      </c>
      <c r="P604" s="4" t="e">
        <f>MID(A604,N604,O604-N604)</f>
        <v>#VALUE!</v>
      </c>
      <c r="Q604" s="4" t="e">
        <f t="shared" si="137"/>
        <v>#VALUE!</v>
      </c>
      <c r="R604" s="4" t="e">
        <f>CLEAN(SUBSTITUTE(MID(P604,1,FIND("open",P604)-1)," ",""))</f>
        <v>#VALUE!</v>
      </c>
      <c r="S604" s="4" t="e">
        <f>FIND("open_in_new",P604)+LEN("open_in_new")</f>
        <v>#VALUE!</v>
      </c>
      <c r="T604" s="4" t="e">
        <f>FIND("-",P604,S604)</f>
        <v>#VALUE!</v>
      </c>
      <c r="U604" s="4" t="e">
        <f>CLEAN(SUBSTITUTE(MID(P604,S604,T604-S604)," ",""))</f>
        <v>#VALUE!</v>
      </c>
      <c r="V604" s="4" t="e">
        <f>RIGHT(CLEAN(SUBSTITUTE(P604," ","")),10)</f>
        <v>#VALUE!</v>
      </c>
      <c r="W604" s="4" t="e">
        <f>FIND("Status",A604,K604)+LEN("Status")</f>
        <v>#VALUE!</v>
      </c>
      <c r="X604" s="4" t="e">
        <f>FIND("Application Data 
Documents &amp; Transactions",A604)</f>
        <v>#VALUE!</v>
      </c>
      <c r="Y604" s="4" t="e">
        <f>MID(A604,W604,(X604-11)-W604)</f>
        <v>#VALUE!</v>
      </c>
      <c r="Z604" s="4" t="e">
        <f t="shared" si="134"/>
        <v>#VALUE!</v>
      </c>
      <c r="AA604" s="4" t="e">
        <f>FIND("Earliest publication #",A604)+LEN("Earliest publication #
")</f>
        <v>#VALUE!</v>
      </c>
      <c r="AB604" s="4" t="e">
        <f>FIND("Earliest publication date",A604,AA604)</f>
        <v>#VALUE!</v>
      </c>
      <c r="AC604" s="4" t="e">
        <f>CLEAN(TRIM(MID(A604,AA604,AB604-AA604)))</f>
        <v>#VALUE!</v>
      </c>
      <c r="AD604" s="4" t="e">
        <f t="shared" si="135"/>
        <v>#VALUE!</v>
      </c>
      <c r="AE604" s="4" t="e">
        <f>FIND("Earliest publication date",A604,AA604)+LEN("Earliest publication date")</f>
        <v>#VALUE!</v>
      </c>
      <c r="AF604" s="4" t="e">
        <f>FIND("Assignee for publication",A604)</f>
        <v>#VALUE!</v>
      </c>
      <c r="AG604" s="4" t="e">
        <f>CLEAN(SUBSTITUTE(MID(A604,AE604,AF604-AE604)," ",""))</f>
        <v>#VALUE!</v>
      </c>
      <c r="AH604" s="4" t="e">
        <f>FIND("Entity status",A604)+LEN("Entity status")</f>
        <v>#VALUE!</v>
      </c>
      <c r="AI604" s="4" t="e">
        <f>FIND("Earliest publication #",A604,AH604)</f>
        <v>#VALUE!</v>
      </c>
      <c r="AJ604" s="4" t="e">
        <f>CLEAN(TRIM(MID(A604,AH604,AI604-AH604)))</f>
        <v>#VALUE!</v>
      </c>
      <c r="AK604" s="4" t="e">
        <f>FIND("Applicants",A604)+LEN("Applicants")</f>
        <v>#VALUE!</v>
      </c>
      <c r="AL604" s="4" t="e">
        <f>FIND("United States Patent and Trademark Office 
United States Patent and Trademark Office 
 Browse By Topic",A604,AK604)</f>
        <v>#VALUE!</v>
      </c>
      <c r="AM604" s="4" t="e">
        <f>TRIM(CLEAN(MID(A604,AK604,AL604-AK604)))</f>
        <v>#VALUE!</v>
      </c>
      <c r="AN604" s="4" t="e">
        <f>FIND("Assignee for publication",A604)+LEN("Assignee for publication")</f>
        <v>#VALUE!</v>
      </c>
      <c r="AO604" s="4" t="e">
        <f>FIND("Confirmation #",A604,AN604)</f>
        <v>#VALUE!</v>
      </c>
      <c r="AP604" s="4" t="e">
        <f>MID(A604,AN604,AO604-AN604)</f>
        <v>#VALUE!</v>
      </c>
      <c r="AQ604" s="4" t="e">
        <f>FIND("Inventors",A604)+LEN("Inventors")</f>
        <v>#VALUE!</v>
      </c>
      <c r="AR604" s="4" t="e">
        <f>FIND("Applicants",A604,AQ604)</f>
        <v>#VALUE!</v>
      </c>
      <c r="AS604" s="4" t="e">
        <f>FIND("Show all inventors",A604)</f>
        <v>#VALUE!</v>
      </c>
      <c r="AT604" s="4" t="str">
        <f>IFERROR(MID(A604,AS604,24),"")</f>
        <v/>
      </c>
      <c r="AU604" s="7" t="e">
        <f>CLEAN(TRIM(MID(A604,AQ604,AR604-AQ604)))</f>
        <v>#VALUE!</v>
      </c>
      <c r="BJ604" s="4">
        <f t="shared" si="138"/>
        <v>0</v>
      </c>
      <c r="BK604" s="4" t="str">
        <f t="shared" si="139"/>
        <v/>
      </c>
      <c r="BL604" s="4" t="e">
        <f t="shared" si="140"/>
        <v>#VALUE!</v>
      </c>
      <c r="BM604" s="4" t="e">
        <f t="shared" si="141"/>
        <v>#VALUE!</v>
      </c>
      <c r="BN604" s="7" t="e">
        <f t="shared" si="142"/>
        <v>#VALUE!</v>
      </c>
      <c r="BO604" s="4" t="e">
        <f t="shared" si="143"/>
        <v>#VALUE!</v>
      </c>
      <c r="BP604" s="4" t="e">
        <f t="shared" si="144"/>
        <v>#VALUE!</v>
      </c>
      <c r="BQ604" s="7" t="e">
        <f t="shared" si="145"/>
        <v>#VALUE!</v>
      </c>
    </row>
    <row r="605" spans="1:69" ht="15" customHeight="1" x14ac:dyDescent="0.3">
      <c r="A605" s="5"/>
      <c r="B605" s="5"/>
      <c r="C605" s="5"/>
      <c r="D605" s="5"/>
      <c r="F605" s="6" t="s">
        <v>17</v>
      </c>
      <c r="G605" s="4" t="e">
        <f t="shared" si="146"/>
        <v>#VALUE!</v>
      </c>
      <c r="H605" s="4" t="e">
        <f t="shared" si="147"/>
        <v>#VALUE!</v>
      </c>
      <c r="I605" s="4" t="str">
        <f t="shared" si="136"/>
        <v/>
      </c>
      <c r="J605" s="4" t="e">
        <f>CLEAN(SUBSTITUTE(MID(A605,G605,H605-G605)," ",""))</f>
        <v>#VALUE!</v>
      </c>
      <c r="K605" s="4" t="e">
        <f>FIND("Filing or 371 (c) date",A605)+LEN("Filing or 371 (c) date")</f>
        <v>#VALUE!</v>
      </c>
      <c r="L605" s="4" t="e">
        <f>FIND("Status",A605,K605)</f>
        <v>#VALUE!</v>
      </c>
      <c r="M605" s="4" t="e">
        <f>TRIM(CLEAN(MID(A605,K605,L605-K605)))</f>
        <v>#VALUE!</v>
      </c>
      <c r="N605" s="4" t="e">
        <f>FIND("Patent #",A605)+LEN("Patent #")</f>
        <v>#VALUE!</v>
      </c>
      <c r="O605" s="4" t="e">
        <f>FIND("Filing or 371 (c) date",A605)</f>
        <v>#VALUE!</v>
      </c>
      <c r="P605" s="4" t="e">
        <f>MID(A605,N605,O605-N605)</f>
        <v>#VALUE!</v>
      </c>
      <c r="Q605" s="4" t="e">
        <f t="shared" si="137"/>
        <v>#VALUE!</v>
      </c>
      <c r="R605" s="4" t="e">
        <f>CLEAN(SUBSTITUTE(MID(P605,1,FIND("open",P605)-1)," ",""))</f>
        <v>#VALUE!</v>
      </c>
      <c r="S605" s="4" t="e">
        <f>FIND("open_in_new",P605)+LEN("open_in_new")</f>
        <v>#VALUE!</v>
      </c>
      <c r="T605" s="4" t="e">
        <f>FIND("-",P605,S605)</f>
        <v>#VALUE!</v>
      </c>
      <c r="U605" s="4" t="e">
        <f>CLEAN(SUBSTITUTE(MID(P605,S605,T605-S605)," ",""))</f>
        <v>#VALUE!</v>
      </c>
      <c r="V605" s="4" t="e">
        <f>RIGHT(CLEAN(SUBSTITUTE(P605," ","")),10)</f>
        <v>#VALUE!</v>
      </c>
      <c r="W605" s="4" t="e">
        <f>FIND("Status",A605,K605)+LEN("Status")</f>
        <v>#VALUE!</v>
      </c>
      <c r="X605" s="4" t="e">
        <f>FIND("Application Data 
Documents &amp; Transactions",A605)</f>
        <v>#VALUE!</v>
      </c>
      <c r="Y605" s="4" t="e">
        <f>MID(A605,W605,(X605-11)-W605)</f>
        <v>#VALUE!</v>
      </c>
      <c r="Z605" s="4" t="e">
        <f t="shared" si="134"/>
        <v>#VALUE!</v>
      </c>
      <c r="AA605" s="4" t="e">
        <f>FIND("Earliest publication #",A605)+LEN("Earliest publication #
")</f>
        <v>#VALUE!</v>
      </c>
      <c r="AB605" s="4" t="e">
        <f>FIND("Earliest publication date",A605,AA605)</f>
        <v>#VALUE!</v>
      </c>
      <c r="AC605" s="4" t="e">
        <f>CLEAN(TRIM(MID(A605,AA605,AB605-AA605)))</f>
        <v>#VALUE!</v>
      </c>
      <c r="AD605" s="4" t="e">
        <f t="shared" si="135"/>
        <v>#VALUE!</v>
      </c>
      <c r="AE605" s="4" t="e">
        <f>FIND("Earliest publication date",A605,AA605)+LEN("Earliest publication date")</f>
        <v>#VALUE!</v>
      </c>
      <c r="AF605" s="4" t="e">
        <f>FIND("Assignee for publication",A605)</f>
        <v>#VALUE!</v>
      </c>
      <c r="AG605" s="4" t="e">
        <f>CLEAN(SUBSTITUTE(MID(A605,AE605,AF605-AE605)," ",""))</f>
        <v>#VALUE!</v>
      </c>
      <c r="AH605" s="4" t="e">
        <f>FIND("Entity status",A605)+LEN("Entity status")</f>
        <v>#VALUE!</v>
      </c>
      <c r="AI605" s="4" t="e">
        <f>FIND("Earliest publication #",A605,AH605)</f>
        <v>#VALUE!</v>
      </c>
      <c r="AJ605" s="4" t="e">
        <f>CLEAN(TRIM(MID(A605,AH605,AI605-AH605)))</f>
        <v>#VALUE!</v>
      </c>
      <c r="AK605" s="4" t="e">
        <f>FIND("Applicants",A605)+LEN("Applicants")</f>
        <v>#VALUE!</v>
      </c>
      <c r="AL605" s="4" t="e">
        <f>FIND("United States Patent and Trademark Office 
United States Patent and Trademark Office 
 Browse By Topic",A605,AK605)</f>
        <v>#VALUE!</v>
      </c>
      <c r="AM605" s="4" t="e">
        <f>TRIM(CLEAN(MID(A605,AK605,AL605-AK605)))</f>
        <v>#VALUE!</v>
      </c>
      <c r="AN605" s="4" t="e">
        <f>FIND("Assignee for publication",A605)+LEN("Assignee for publication")</f>
        <v>#VALUE!</v>
      </c>
      <c r="AO605" s="4" t="e">
        <f>FIND("Confirmation #",A605,AN605)</f>
        <v>#VALUE!</v>
      </c>
      <c r="AP605" s="4" t="e">
        <f>MID(A605,AN605,AO605-AN605)</f>
        <v>#VALUE!</v>
      </c>
      <c r="AQ605" s="4" t="e">
        <f>FIND("Inventors",A605)+LEN("Inventors")</f>
        <v>#VALUE!</v>
      </c>
      <c r="AR605" s="4" t="e">
        <f>FIND("Applicants",A605,AQ605)</f>
        <v>#VALUE!</v>
      </c>
      <c r="AS605" s="4" t="e">
        <f>FIND("Show all inventors",A605)</f>
        <v>#VALUE!</v>
      </c>
      <c r="AT605" s="4" t="str">
        <f>IFERROR(MID(A605,AS605,24),"")</f>
        <v/>
      </c>
      <c r="AU605" s="7" t="e">
        <f>CLEAN(TRIM(MID(A605,AQ605,AR605-AQ605)))</f>
        <v>#VALUE!</v>
      </c>
      <c r="BJ605" s="4">
        <f t="shared" si="138"/>
        <v>0</v>
      </c>
      <c r="BK605" s="4" t="str">
        <f t="shared" si="139"/>
        <v/>
      </c>
      <c r="BL605" s="4" t="e">
        <f t="shared" si="140"/>
        <v>#VALUE!</v>
      </c>
      <c r="BM605" s="4" t="e">
        <f t="shared" si="141"/>
        <v>#VALUE!</v>
      </c>
      <c r="BN605" s="7" t="e">
        <f t="shared" si="142"/>
        <v>#VALUE!</v>
      </c>
      <c r="BO605" s="4" t="e">
        <f t="shared" si="143"/>
        <v>#VALUE!</v>
      </c>
      <c r="BP605" s="4" t="e">
        <f t="shared" si="144"/>
        <v>#VALUE!</v>
      </c>
      <c r="BQ605" s="7" t="e">
        <f t="shared" si="145"/>
        <v>#VALUE!</v>
      </c>
    </row>
    <row r="606" spans="1:69" ht="15" customHeight="1" x14ac:dyDescent="0.3">
      <c r="A606" s="5"/>
      <c r="B606" s="5"/>
      <c r="C606" s="5"/>
      <c r="D606" s="5"/>
      <c r="F606" s="6" t="s">
        <v>17</v>
      </c>
      <c r="G606" s="4" t="e">
        <f t="shared" si="146"/>
        <v>#VALUE!</v>
      </c>
      <c r="H606" s="4" t="e">
        <f t="shared" si="147"/>
        <v>#VALUE!</v>
      </c>
      <c r="I606" s="4" t="str">
        <f t="shared" si="136"/>
        <v/>
      </c>
      <c r="J606" s="4" t="e">
        <f>CLEAN(SUBSTITUTE(MID(A606,G606,H606-G606)," ",""))</f>
        <v>#VALUE!</v>
      </c>
      <c r="K606" s="4" t="e">
        <f>FIND("Filing or 371 (c) date",A606)+LEN("Filing or 371 (c) date")</f>
        <v>#VALUE!</v>
      </c>
      <c r="L606" s="4" t="e">
        <f>FIND("Status",A606,K606)</f>
        <v>#VALUE!</v>
      </c>
      <c r="M606" s="4" t="e">
        <f>TRIM(CLEAN(MID(A606,K606,L606-K606)))</f>
        <v>#VALUE!</v>
      </c>
      <c r="N606" s="4" t="e">
        <f>FIND("Patent #",A606)+LEN("Patent #")</f>
        <v>#VALUE!</v>
      </c>
      <c r="O606" s="4" t="e">
        <f>FIND("Filing or 371 (c) date",A606)</f>
        <v>#VALUE!</v>
      </c>
      <c r="P606" s="4" t="e">
        <f>MID(A606,N606,O606-N606)</f>
        <v>#VALUE!</v>
      </c>
      <c r="Q606" s="4" t="e">
        <f t="shared" si="137"/>
        <v>#VALUE!</v>
      </c>
      <c r="R606" s="4" t="e">
        <f>CLEAN(SUBSTITUTE(MID(P606,1,FIND("open",P606)-1)," ",""))</f>
        <v>#VALUE!</v>
      </c>
      <c r="S606" s="4" t="e">
        <f>FIND("open_in_new",P606)+LEN("open_in_new")</f>
        <v>#VALUE!</v>
      </c>
      <c r="T606" s="4" t="e">
        <f>FIND("-",P606,S606)</f>
        <v>#VALUE!</v>
      </c>
      <c r="U606" s="4" t="e">
        <f>CLEAN(SUBSTITUTE(MID(P606,S606,T606-S606)," ",""))</f>
        <v>#VALUE!</v>
      </c>
      <c r="V606" s="4" t="e">
        <f>RIGHT(CLEAN(SUBSTITUTE(P606," ","")),10)</f>
        <v>#VALUE!</v>
      </c>
      <c r="W606" s="4" t="e">
        <f>FIND("Status",A606,K606)+LEN("Status")</f>
        <v>#VALUE!</v>
      </c>
      <c r="X606" s="4" t="e">
        <f>FIND("Application Data 
Documents &amp; Transactions",A606)</f>
        <v>#VALUE!</v>
      </c>
      <c r="Y606" s="4" t="e">
        <f>MID(A606,W606,(X606-11)-W606)</f>
        <v>#VALUE!</v>
      </c>
      <c r="Z606" s="4" t="e">
        <f t="shared" si="134"/>
        <v>#VALUE!</v>
      </c>
      <c r="AA606" s="4" t="e">
        <f>FIND("Earliest publication #",A606)+LEN("Earliest publication #
")</f>
        <v>#VALUE!</v>
      </c>
      <c r="AB606" s="4" t="e">
        <f>FIND("Earliest publication date",A606,AA606)</f>
        <v>#VALUE!</v>
      </c>
      <c r="AC606" s="4" t="e">
        <f>CLEAN(TRIM(MID(A606,AA606,AB606-AA606)))</f>
        <v>#VALUE!</v>
      </c>
      <c r="AD606" s="4" t="e">
        <f t="shared" si="135"/>
        <v>#VALUE!</v>
      </c>
      <c r="AE606" s="4" t="e">
        <f>FIND("Earliest publication date",A606,AA606)+LEN("Earliest publication date")</f>
        <v>#VALUE!</v>
      </c>
      <c r="AF606" s="4" t="e">
        <f>FIND("Assignee for publication",A606)</f>
        <v>#VALUE!</v>
      </c>
      <c r="AG606" s="4" t="e">
        <f>CLEAN(SUBSTITUTE(MID(A606,AE606,AF606-AE606)," ",""))</f>
        <v>#VALUE!</v>
      </c>
      <c r="AH606" s="4" t="e">
        <f>FIND("Entity status",A606)+LEN("Entity status")</f>
        <v>#VALUE!</v>
      </c>
      <c r="AI606" s="4" t="e">
        <f>FIND("Earliest publication #",A606,AH606)</f>
        <v>#VALUE!</v>
      </c>
      <c r="AJ606" s="4" t="e">
        <f>CLEAN(TRIM(MID(A606,AH606,AI606-AH606)))</f>
        <v>#VALUE!</v>
      </c>
      <c r="AK606" s="4" t="e">
        <f>FIND("Applicants",A606)+LEN("Applicants")</f>
        <v>#VALUE!</v>
      </c>
      <c r="AL606" s="4" t="e">
        <f>FIND("United States Patent and Trademark Office 
United States Patent and Trademark Office 
 Browse By Topic",A606,AK606)</f>
        <v>#VALUE!</v>
      </c>
      <c r="AM606" s="4" t="e">
        <f>TRIM(CLEAN(MID(A606,AK606,AL606-AK606)))</f>
        <v>#VALUE!</v>
      </c>
      <c r="AN606" s="4" t="e">
        <f>FIND("Assignee for publication",A606)+LEN("Assignee for publication")</f>
        <v>#VALUE!</v>
      </c>
      <c r="AO606" s="4" t="e">
        <f>FIND("Confirmation #",A606,AN606)</f>
        <v>#VALUE!</v>
      </c>
      <c r="AP606" s="4" t="e">
        <f>MID(A606,AN606,AO606-AN606)</f>
        <v>#VALUE!</v>
      </c>
      <c r="AQ606" s="4" t="e">
        <f>FIND("Inventors",A606)+LEN("Inventors")</f>
        <v>#VALUE!</v>
      </c>
      <c r="AR606" s="4" t="e">
        <f>FIND("Applicants",A606,AQ606)</f>
        <v>#VALUE!</v>
      </c>
      <c r="AS606" s="4" t="e">
        <f>FIND("Show all inventors",A606)</f>
        <v>#VALUE!</v>
      </c>
      <c r="AT606" s="4" t="str">
        <f>IFERROR(MID(A606,AS606,24),"")</f>
        <v/>
      </c>
      <c r="AU606" s="7" t="e">
        <f>CLEAN(TRIM(MID(A606,AQ606,AR606-AQ606)))</f>
        <v>#VALUE!</v>
      </c>
      <c r="BJ606" s="4">
        <f t="shared" si="138"/>
        <v>0</v>
      </c>
      <c r="BK606" s="4" t="str">
        <f t="shared" si="139"/>
        <v/>
      </c>
      <c r="BL606" s="4" t="e">
        <f t="shared" si="140"/>
        <v>#VALUE!</v>
      </c>
      <c r="BM606" s="4" t="e">
        <f t="shared" si="141"/>
        <v>#VALUE!</v>
      </c>
      <c r="BN606" s="7" t="e">
        <f t="shared" si="142"/>
        <v>#VALUE!</v>
      </c>
      <c r="BO606" s="4" t="e">
        <f t="shared" si="143"/>
        <v>#VALUE!</v>
      </c>
      <c r="BP606" s="4" t="e">
        <f t="shared" si="144"/>
        <v>#VALUE!</v>
      </c>
      <c r="BQ606" s="7" t="e">
        <f t="shared" si="145"/>
        <v>#VALUE!</v>
      </c>
    </row>
    <row r="607" spans="1:69" ht="15" customHeight="1" x14ac:dyDescent="0.3">
      <c r="A607" s="5"/>
      <c r="B607" s="5"/>
      <c r="C607" s="5"/>
      <c r="D607" s="5"/>
      <c r="F607" s="6" t="s">
        <v>17</v>
      </c>
      <c r="G607" s="4" t="e">
        <f t="shared" si="146"/>
        <v>#VALUE!</v>
      </c>
      <c r="H607" s="4" t="e">
        <f t="shared" si="147"/>
        <v>#VALUE!</v>
      </c>
      <c r="I607" s="4" t="str">
        <f t="shared" si="136"/>
        <v/>
      </c>
      <c r="J607" s="4" t="e">
        <f>CLEAN(SUBSTITUTE(MID(A607,G607,H607-G607)," ",""))</f>
        <v>#VALUE!</v>
      </c>
      <c r="K607" s="4" t="e">
        <f>FIND("Filing or 371 (c) date",A607)+LEN("Filing or 371 (c) date")</f>
        <v>#VALUE!</v>
      </c>
      <c r="L607" s="4" t="e">
        <f>FIND("Status",A607,K607)</f>
        <v>#VALUE!</v>
      </c>
      <c r="M607" s="4" t="e">
        <f>TRIM(CLEAN(MID(A607,K607,L607-K607)))</f>
        <v>#VALUE!</v>
      </c>
      <c r="N607" s="4" t="e">
        <f>FIND("Patent #",A607)+LEN("Patent #")</f>
        <v>#VALUE!</v>
      </c>
      <c r="O607" s="4" t="e">
        <f>FIND("Filing or 371 (c) date",A607)</f>
        <v>#VALUE!</v>
      </c>
      <c r="P607" s="4" t="e">
        <f>MID(A607,N607,O607-N607)</f>
        <v>#VALUE!</v>
      </c>
      <c r="Q607" s="4" t="e">
        <f t="shared" si="137"/>
        <v>#VALUE!</v>
      </c>
      <c r="R607" s="4" t="e">
        <f>CLEAN(SUBSTITUTE(MID(P607,1,FIND("open",P607)-1)," ",""))</f>
        <v>#VALUE!</v>
      </c>
      <c r="S607" s="4" t="e">
        <f>FIND("open_in_new",P607)+LEN("open_in_new")</f>
        <v>#VALUE!</v>
      </c>
      <c r="T607" s="4" t="e">
        <f>FIND("-",P607,S607)</f>
        <v>#VALUE!</v>
      </c>
      <c r="U607" s="4" t="e">
        <f>CLEAN(SUBSTITUTE(MID(P607,S607,T607-S607)," ",""))</f>
        <v>#VALUE!</v>
      </c>
      <c r="V607" s="4" t="e">
        <f>RIGHT(CLEAN(SUBSTITUTE(P607," ","")),10)</f>
        <v>#VALUE!</v>
      </c>
      <c r="W607" s="4" t="e">
        <f>FIND("Status",A607,K607)+LEN("Status")</f>
        <v>#VALUE!</v>
      </c>
      <c r="X607" s="4" t="e">
        <f>FIND("Application Data 
Documents &amp; Transactions",A607)</f>
        <v>#VALUE!</v>
      </c>
      <c r="Y607" s="4" t="e">
        <f>MID(A607,W607,(X607-11)-W607)</f>
        <v>#VALUE!</v>
      </c>
      <c r="Z607" s="4" t="e">
        <f t="shared" si="134"/>
        <v>#VALUE!</v>
      </c>
      <c r="AA607" s="4" t="e">
        <f>FIND("Earliest publication #",A607)+LEN("Earliest publication #
")</f>
        <v>#VALUE!</v>
      </c>
      <c r="AB607" s="4" t="e">
        <f>FIND("Earliest publication date",A607,AA607)</f>
        <v>#VALUE!</v>
      </c>
      <c r="AC607" s="4" t="e">
        <f>CLEAN(TRIM(MID(A607,AA607,AB607-AA607)))</f>
        <v>#VALUE!</v>
      </c>
      <c r="AD607" s="4" t="e">
        <f t="shared" si="135"/>
        <v>#VALUE!</v>
      </c>
      <c r="AE607" s="4" t="e">
        <f>FIND("Earliest publication date",A607,AA607)+LEN("Earliest publication date")</f>
        <v>#VALUE!</v>
      </c>
      <c r="AF607" s="4" t="e">
        <f>FIND("Assignee for publication",A607)</f>
        <v>#VALUE!</v>
      </c>
      <c r="AG607" s="4" t="e">
        <f>CLEAN(SUBSTITUTE(MID(A607,AE607,AF607-AE607)," ",""))</f>
        <v>#VALUE!</v>
      </c>
      <c r="AH607" s="4" t="e">
        <f>FIND("Entity status",A607)+LEN("Entity status")</f>
        <v>#VALUE!</v>
      </c>
      <c r="AI607" s="4" t="e">
        <f>FIND("Earliest publication #",A607,AH607)</f>
        <v>#VALUE!</v>
      </c>
      <c r="AJ607" s="4" t="e">
        <f>CLEAN(TRIM(MID(A607,AH607,AI607-AH607)))</f>
        <v>#VALUE!</v>
      </c>
      <c r="AK607" s="4" t="e">
        <f>FIND("Applicants",A607)+LEN("Applicants")</f>
        <v>#VALUE!</v>
      </c>
      <c r="AL607" s="4" t="e">
        <f>FIND("United States Patent and Trademark Office 
United States Patent and Trademark Office 
 Browse By Topic",A607,AK607)</f>
        <v>#VALUE!</v>
      </c>
      <c r="AM607" s="4" t="e">
        <f>TRIM(CLEAN(MID(A607,AK607,AL607-AK607)))</f>
        <v>#VALUE!</v>
      </c>
      <c r="AN607" s="4" t="e">
        <f>FIND("Assignee for publication",A607)+LEN("Assignee for publication")</f>
        <v>#VALUE!</v>
      </c>
      <c r="AO607" s="4" t="e">
        <f>FIND("Confirmation #",A607,AN607)</f>
        <v>#VALUE!</v>
      </c>
      <c r="AP607" s="4" t="e">
        <f>MID(A607,AN607,AO607-AN607)</f>
        <v>#VALUE!</v>
      </c>
      <c r="AQ607" s="4" t="e">
        <f>FIND("Inventors",A607)+LEN("Inventors")</f>
        <v>#VALUE!</v>
      </c>
      <c r="AR607" s="4" t="e">
        <f>FIND("Applicants",A607,AQ607)</f>
        <v>#VALUE!</v>
      </c>
      <c r="AS607" s="4" t="e">
        <f>FIND("Show all inventors",A607)</f>
        <v>#VALUE!</v>
      </c>
      <c r="AT607" s="4" t="str">
        <f>IFERROR(MID(A607,AS607,24),"")</f>
        <v/>
      </c>
      <c r="AU607" s="7" t="e">
        <f>CLEAN(TRIM(MID(A607,AQ607,AR607-AQ607)))</f>
        <v>#VALUE!</v>
      </c>
      <c r="BJ607" s="4">
        <f t="shared" si="138"/>
        <v>0</v>
      </c>
      <c r="BK607" s="4" t="str">
        <f t="shared" si="139"/>
        <v/>
      </c>
      <c r="BL607" s="4" t="e">
        <f t="shared" si="140"/>
        <v>#VALUE!</v>
      </c>
      <c r="BM607" s="4" t="e">
        <f t="shared" si="141"/>
        <v>#VALUE!</v>
      </c>
      <c r="BN607" s="7" t="e">
        <f t="shared" si="142"/>
        <v>#VALUE!</v>
      </c>
      <c r="BO607" s="4" t="e">
        <f t="shared" si="143"/>
        <v>#VALUE!</v>
      </c>
      <c r="BP607" s="4" t="e">
        <f t="shared" si="144"/>
        <v>#VALUE!</v>
      </c>
      <c r="BQ607" s="7" t="e">
        <f t="shared" si="145"/>
        <v>#VALUE!</v>
      </c>
    </row>
    <row r="608" spans="1:69" ht="15" customHeight="1" x14ac:dyDescent="0.3">
      <c r="A608" s="5"/>
      <c r="B608" s="5"/>
      <c r="C608" s="5"/>
      <c r="D608" s="5"/>
      <c r="F608" s="6" t="s">
        <v>17</v>
      </c>
      <c r="G608" s="4" t="e">
        <f t="shared" si="146"/>
        <v>#VALUE!</v>
      </c>
      <c r="H608" s="4" t="e">
        <f t="shared" si="147"/>
        <v>#VALUE!</v>
      </c>
      <c r="I608" s="4" t="str">
        <f t="shared" si="136"/>
        <v/>
      </c>
      <c r="J608" s="4" t="e">
        <f>CLEAN(SUBSTITUTE(MID(A608,G608,H608-G608)," ",""))</f>
        <v>#VALUE!</v>
      </c>
      <c r="K608" s="4" t="e">
        <f>FIND("Filing or 371 (c) date",A608)+LEN("Filing or 371 (c) date")</f>
        <v>#VALUE!</v>
      </c>
      <c r="L608" s="4" t="e">
        <f>FIND("Status",A608,K608)</f>
        <v>#VALUE!</v>
      </c>
      <c r="M608" s="4" t="e">
        <f>TRIM(CLEAN(MID(A608,K608,L608-K608)))</f>
        <v>#VALUE!</v>
      </c>
      <c r="N608" s="4" t="e">
        <f>FIND("Patent #",A608)+LEN("Patent #")</f>
        <v>#VALUE!</v>
      </c>
      <c r="O608" s="4" t="e">
        <f>FIND("Filing or 371 (c) date",A608)</f>
        <v>#VALUE!</v>
      </c>
      <c r="P608" s="4" t="e">
        <f>MID(A608,N608,O608-N608)</f>
        <v>#VALUE!</v>
      </c>
      <c r="Q608" s="4" t="e">
        <f t="shared" si="137"/>
        <v>#VALUE!</v>
      </c>
      <c r="R608" s="4" t="e">
        <f>CLEAN(SUBSTITUTE(MID(P608,1,FIND("open",P608)-1)," ",""))</f>
        <v>#VALUE!</v>
      </c>
      <c r="S608" s="4" t="e">
        <f>FIND("open_in_new",P608)+LEN("open_in_new")</f>
        <v>#VALUE!</v>
      </c>
      <c r="T608" s="4" t="e">
        <f>FIND("-",P608,S608)</f>
        <v>#VALUE!</v>
      </c>
      <c r="U608" s="4" t="e">
        <f>CLEAN(SUBSTITUTE(MID(P608,S608,T608-S608)," ",""))</f>
        <v>#VALUE!</v>
      </c>
      <c r="V608" s="4" t="e">
        <f>RIGHT(CLEAN(SUBSTITUTE(P608," ","")),10)</f>
        <v>#VALUE!</v>
      </c>
      <c r="W608" s="4" t="e">
        <f>FIND("Status",A608,K608)+LEN("Status")</f>
        <v>#VALUE!</v>
      </c>
      <c r="X608" s="4" t="e">
        <f>FIND("Application Data 
Documents &amp; Transactions",A608)</f>
        <v>#VALUE!</v>
      </c>
      <c r="Y608" s="4" t="e">
        <f>MID(A608,W608,(X608-11)-W608)</f>
        <v>#VALUE!</v>
      </c>
      <c r="Z608" s="4" t="e">
        <f t="shared" si="134"/>
        <v>#VALUE!</v>
      </c>
      <c r="AA608" s="4" t="e">
        <f>FIND("Earliest publication #",A608)+LEN("Earliest publication #
")</f>
        <v>#VALUE!</v>
      </c>
      <c r="AB608" s="4" t="e">
        <f>FIND("Earliest publication date",A608,AA608)</f>
        <v>#VALUE!</v>
      </c>
      <c r="AC608" s="4" t="e">
        <f>CLEAN(TRIM(MID(A608,AA608,AB608-AA608)))</f>
        <v>#VALUE!</v>
      </c>
      <c r="AD608" s="4" t="e">
        <f t="shared" si="135"/>
        <v>#VALUE!</v>
      </c>
      <c r="AE608" s="4" t="e">
        <f>FIND("Earliest publication date",A608,AA608)+LEN("Earliest publication date")</f>
        <v>#VALUE!</v>
      </c>
      <c r="AF608" s="4" t="e">
        <f>FIND("Assignee for publication",A608)</f>
        <v>#VALUE!</v>
      </c>
      <c r="AG608" s="4" t="e">
        <f>CLEAN(SUBSTITUTE(MID(A608,AE608,AF608-AE608)," ",""))</f>
        <v>#VALUE!</v>
      </c>
      <c r="AH608" s="4" t="e">
        <f>FIND("Entity status",A608)+LEN("Entity status")</f>
        <v>#VALUE!</v>
      </c>
      <c r="AI608" s="4" t="e">
        <f>FIND("Earliest publication #",A608,AH608)</f>
        <v>#VALUE!</v>
      </c>
      <c r="AJ608" s="4" t="e">
        <f>CLEAN(TRIM(MID(A608,AH608,AI608-AH608)))</f>
        <v>#VALUE!</v>
      </c>
      <c r="AK608" s="4" t="e">
        <f>FIND("Applicants",A608)+LEN("Applicants")</f>
        <v>#VALUE!</v>
      </c>
      <c r="AL608" s="4" t="e">
        <f>FIND("United States Patent and Trademark Office 
United States Patent and Trademark Office 
 Browse By Topic",A608,AK608)</f>
        <v>#VALUE!</v>
      </c>
      <c r="AM608" s="4" t="e">
        <f>TRIM(CLEAN(MID(A608,AK608,AL608-AK608)))</f>
        <v>#VALUE!</v>
      </c>
      <c r="AN608" s="4" t="e">
        <f>FIND("Assignee for publication",A608)+LEN("Assignee for publication")</f>
        <v>#VALUE!</v>
      </c>
      <c r="AO608" s="4" t="e">
        <f>FIND("Confirmation #",A608,AN608)</f>
        <v>#VALUE!</v>
      </c>
      <c r="AP608" s="4" t="e">
        <f>MID(A608,AN608,AO608-AN608)</f>
        <v>#VALUE!</v>
      </c>
      <c r="AQ608" s="4" t="e">
        <f>FIND("Inventors",A608)+LEN("Inventors")</f>
        <v>#VALUE!</v>
      </c>
      <c r="AR608" s="4" t="e">
        <f>FIND("Applicants",A608,AQ608)</f>
        <v>#VALUE!</v>
      </c>
      <c r="AS608" s="4" t="e">
        <f>FIND("Show all inventors",A608)</f>
        <v>#VALUE!</v>
      </c>
      <c r="AT608" s="4" t="str">
        <f>IFERROR(MID(A608,AS608,24),"")</f>
        <v/>
      </c>
      <c r="AU608" s="7" t="e">
        <f>CLEAN(TRIM(MID(A608,AQ608,AR608-AQ608)))</f>
        <v>#VALUE!</v>
      </c>
      <c r="BJ608" s="4">
        <f t="shared" si="138"/>
        <v>0</v>
      </c>
      <c r="BK608" s="4" t="str">
        <f t="shared" si="139"/>
        <v/>
      </c>
      <c r="BL608" s="4" t="e">
        <f t="shared" si="140"/>
        <v>#VALUE!</v>
      </c>
      <c r="BM608" s="4" t="e">
        <f t="shared" si="141"/>
        <v>#VALUE!</v>
      </c>
      <c r="BN608" s="7" t="e">
        <f t="shared" si="142"/>
        <v>#VALUE!</v>
      </c>
      <c r="BO608" s="4" t="e">
        <f t="shared" si="143"/>
        <v>#VALUE!</v>
      </c>
      <c r="BP608" s="4" t="e">
        <f t="shared" si="144"/>
        <v>#VALUE!</v>
      </c>
      <c r="BQ608" s="7" t="e">
        <f t="shared" si="145"/>
        <v>#VALUE!</v>
      </c>
    </row>
    <row r="609" spans="1:69" ht="15" customHeight="1" x14ac:dyDescent="0.3">
      <c r="A609" s="5"/>
      <c r="B609" s="5"/>
      <c r="C609" s="5"/>
      <c r="D609" s="5"/>
      <c r="F609" s="6" t="s">
        <v>17</v>
      </c>
      <c r="G609" s="4" t="e">
        <f t="shared" si="146"/>
        <v>#VALUE!</v>
      </c>
      <c r="H609" s="4" t="e">
        <f t="shared" si="147"/>
        <v>#VALUE!</v>
      </c>
      <c r="I609" s="4" t="str">
        <f t="shared" si="136"/>
        <v/>
      </c>
      <c r="J609" s="4" t="e">
        <f>CLEAN(SUBSTITUTE(MID(A609,G609,H609-G609)," ",""))</f>
        <v>#VALUE!</v>
      </c>
      <c r="K609" s="4" t="e">
        <f>FIND("Filing or 371 (c) date",A609)+LEN("Filing or 371 (c) date")</f>
        <v>#VALUE!</v>
      </c>
      <c r="L609" s="4" t="e">
        <f>FIND("Status",A609,K609)</f>
        <v>#VALUE!</v>
      </c>
      <c r="M609" s="4" t="e">
        <f>TRIM(CLEAN(MID(A609,K609,L609-K609)))</f>
        <v>#VALUE!</v>
      </c>
      <c r="N609" s="4" t="e">
        <f>FIND("Patent #",A609)+LEN("Patent #")</f>
        <v>#VALUE!</v>
      </c>
      <c r="O609" s="4" t="e">
        <f>FIND("Filing or 371 (c) date",A609)</f>
        <v>#VALUE!</v>
      </c>
      <c r="P609" s="4" t="e">
        <f>MID(A609,N609,O609-N609)</f>
        <v>#VALUE!</v>
      </c>
      <c r="Q609" s="4" t="e">
        <f t="shared" si="137"/>
        <v>#VALUE!</v>
      </c>
      <c r="R609" s="4" t="e">
        <f>CLEAN(SUBSTITUTE(MID(P609,1,FIND("open",P609)-1)," ",""))</f>
        <v>#VALUE!</v>
      </c>
      <c r="S609" s="4" t="e">
        <f>FIND("open_in_new",P609)+LEN("open_in_new")</f>
        <v>#VALUE!</v>
      </c>
      <c r="T609" s="4" t="e">
        <f>FIND("-",P609,S609)</f>
        <v>#VALUE!</v>
      </c>
      <c r="U609" s="4" t="e">
        <f>CLEAN(SUBSTITUTE(MID(P609,S609,T609-S609)," ",""))</f>
        <v>#VALUE!</v>
      </c>
      <c r="V609" s="4" t="e">
        <f>RIGHT(CLEAN(SUBSTITUTE(P609," ","")),10)</f>
        <v>#VALUE!</v>
      </c>
      <c r="W609" s="4" t="e">
        <f>FIND("Status",A609,K609)+LEN("Status")</f>
        <v>#VALUE!</v>
      </c>
      <c r="X609" s="4" t="e">
        <f>FIND("Application Data 
Documents &amp; Transactions",A609)</f>
        <v>#VALUE!</v>
      </c>
      <c r="Y609" s="4" t="e">
        <f>MID(A609,W609,(X609-11)-W609)</f>
        <v>#VALUE!</v>
      </c>
      <c r="Z609" s="4" t="e">
        <f t="shared" si="134"/>
        <v>#VALUE!</v>
      </c>
      <c r="AA609" s="4" t="e">
        <f>FIND("Earliest publication #",A609)+LEN("Earliest publication #
")</f>
        <v>#VALUE!</v>
      </c>
      <c r="AB609" s="4" t="e">
        <f>FIND("Earliest publication date",A609,AA609)</f>
        <v>#VALUE!</v>
      </c>
      <c r="AC609" s="4" t="e">
        <f>CLEAN(TRIM(MID(A609,AA609,AB609-AA609)))</f>
        <v>#VALUE!</v>
      </c>
      <c r="AD609" s="4" t="e">
        <f t="shared" si="135"/>
        <v>#VALUE!</v>
      </c>
      <c r="AE609" s="4" t="e">
        <f>FIND("Earliest publication date",A609,AA609)+LEN("Earliest publication date")</f>
        <v>#VALUE!</v>
      </c>
      <c r="AF609" s="4" t="e">
        <f>FIND("Assignee for publication",A609)</f>
        <v>#VALUE!</v>
      </c>
      <c r="AG609" s="4" t="e">
        <f>CLEAN(SUBSTITUTE(MID(A609,AE609,AF609-AE609)," ",""))</f>
        <v>#VALUE!</v>
      </c>
      <c r="AH609" s="4" t="e">
        <f>FIND("Entity status",A609)+LEN("Entity status")</f>
        <v>#VALUE!</v>
      </c>
      <c r="AI609" s="4" t="e">
        <f>FIND("Earliest publication #",A609,AH609)</f>
        <v>#VALUE!</v>
      </c>
      <c r="AJ609" s="4" t="e">
        <f>CLEAN(TRIM(MID(A609,AH609,AI609-AH609)))</f>
        <v>#VALUE!</v>
      </c>
      <c r="AK609" s="4" t="e">
        <f>FIND("Applicants",A609)+LEN("Applicants")</f>
        <v>#VALUE!</v>
      </c>
      <c r="AL609" s="4" t="e">
        <f>FIND("United States Patent and Trademark Office 
United States Patent and Trademark Office 
 Browse By Topic",A609,AK609)</f>
        <v>#VALUE!</v>
      </c>
      <c r="AM609" s="4" t="e">
        <f>TRIM(CLEAN(MID(A609,AK609,AL609-AK609)))</f>
        <v>#VALUE!</v>
      </c>
      <c r="AN609" s="4" t="e">
        <f>FIND("Assignee for publication",A609)+LEN("Assignee for publication")</f>
        <v>#VALUE!</v>
      </c>
      <c r="AO609" s="4" t="e">
        <f>FIND("Confirmation #",A609,AN609)</f>
        <v>#VALUE!</v>
      </c>
      <c r="AP609" s="4" t="e">
        <f>MID(A609,AN609,AO609-AN609)</f>
        <v>#VALUE!</v>
      </c>
      <c r="AQ609" s="4" t="e">
        <f>FIND("Inventors",A609)+LEN("Inventors")</f>
        <v>#VALUE!</v>
      </c>
      <c r="AR609" s="4" t="e">
        <f>FIND("Applicants",A609,AQ609)</f>
        <v>#VALUE!</v>
      </c>
      <c r="AS609" s="4" t="e">
        <f>FIND("Show all inventors",A609)</f>
        <v>#VALUE!</v>
      </c>
      <c r="AT609" s="4" t="str">
        <f>IFERROR(MID(A609,AS609,24),"")</f>
        <v/>
      </c>
      <c r="AU609" s="7" t="e">
        <f>CLEAN(TRIM(MID(A609,AQ609,AR609-AQ609)))</f>
        <v>#VALUE!</v>
      </c>
      <c r="BJ609" s="4">
        <f t="shared" si="138"/>
        <v>0</v>
      </c>
      <c r="BK609" s="4" t="str">
        <f t="shared" si="139"/>
        <v/>
      </c>
      <c r="BL609" s="4" t="e">
        <f t="shared" si="140"/>
        <v>#VALUE!</v>
      </c>
      <c r="BM609" s="4" t="e">
        <f t="shared" si="141"/>
        <v>#VALUE!</v>
      </c>
      <c r="BN609" s="7" t="e">
        <f t="shared" si="142"/>
        <v>#VALUE!</v>
      </c>
      <c r="BO609" s="4" t="e">
        <f t="shared" si="143"/>
        <v>#VALUE!</v>
      </c>
      <c r="BP609" s="4" t="e">
        <f t="shared" si="144"/>
        <v>#VALUE!</v>
      </c>
      <c r="BQ609" s="7" t="e">
        <f t="shared" si="145"/>
        <v>#VALUE!</v>
      </c>
    </row>
    <row r="610" spans="1:69" ht="15" customHeight="1" x14ac:dyDescent="0.3">
      <c r="A610" s="5"/>
      <c r="B610" s="5"/>
      <c r="C610" s="5"/>
      <c r="D610" s="5"/>
      <c r="F610" s="6" t="s">
        <v>17</v>
      </c>
      <c r="G610" s="4" t="e">
        <f t="shared" si="146"/>
        <v>#VALUE!</v>
      </c>
      <c r="H610" s="4" t="e">
        <f t="shared" si="147"/>
        <v>#VALUE!</v>
      </c>
      <c r="I610" s="4" t="str">
        <f t="shared" si="136"/>
        <v/>
      </c>
      <c r="J610" s="4" t="e">
        <f>CLEAN(SUBSTITUTE(MID(A610,G610,H610-G610)," ",""))</f>
        <v>#VALUE!</v>
      </c>
      <c r="K610" s="4" t="e">
        <f>FIND("Filing or 371 (c) date",A610)+LEN("Filing or 371 (c) date")</f>
        <v>#VALUE!</v>
      </c>
      <c r="L610" s="4" t="e">
        <f>FIND("Status",A610,K610)</f>
        <v>#VALUE!</v>
      </c>
      <c r="M610" s="4" t="e">
        <f>TRIM(CLEAN(MID(A610,K610,L610-K610)))</f>
        <v>#VALUE!</v>
      </c>
      <c r="N610" s="4" t="e">
        <f>FIND("Patent #",A610)+LEN("Patent #")</f>
        <v>#VALUE!</v>
      </c>
      <c r="O610" s="4" t="e">
        <f>FIND("Filing or 371 (c) date",A610)</f>
        <v>#VALUE!</v>
      </c>
      <c r="P610" s="4" t="e">
        <f>MID(A610,N610,O610-N610)</f>
        <v>#VALUE!</v>
      </c>
      <c r="Q610" s="4" t="e">
        <f t="shared" si="137"/>
        <v>#VALUE!</v>
      </c>
      <c r="R610" s="4" t="e">
        <f>CLEAN(SUBSTITUTE(MID(P610,1,FIND("open",P610)-1)," ",""))</f>
        <v>#VALUE!</v>
      </c>
      <c r="S610" s="4" t="e">
        <f>FIND("open_in_new",P610)+LEN("open_in_new")</f>
        <v>#VALUE!</v>
      </c>
      <c r="T610" s="4" t="e">
        <f>FIND("-",P610,S610)</f>
        <v>#VALUE!</v>
      </c>
      <c r="U610" s="4" t="e">
        <f>CLEAN(SUBSTITUTE(MID(P610,S610,T610-S610)," ",""))</f>
        <v>#VALUE!</v>
      </c>
      <c r="V610" s="4" t="e">
        <f>RIGHT(CLEAN(SUBSTITUTE(P610," ","")),10)</f>
        <v>#VALUE!</v>
      </c>
      <c r="W610" s="4" t="e">
        <f>FIND("Status",A610,K610)+LEN("Status")</f>
        <v>#VALUE!</v>
      </c>
      <c r="X610" s="4" t="e">
        <f>FIND("Application Data 
Documents &amp; Transactions",A610)</f>
        <v>#VALUE!</v>
      </c>
      <c r="Y610" s="4" t="e">
        <f>MID(A610,W610,(X610-11)-W610)</f>
        <v>#VALUE!</v>
      </c>
      <c r="Z610" s="4" t="e">
        <f t="shared" si="134"/>
        <v>#VALUE!</v>
      </c>
      <c r="AA610" s="4" t="e">
        <f>FIND("Earliest publication #",A610)+LEN("Earliest publication #
")</f>
        <v>#VALUE!</v>
      </c>
      <c r="AB610" s="4" t="e">
        <f>FIND("Earliest publication date",A610,AA610)</f>
        <v>#VALUE!</v>
      </c>
      <c r="AC610" s="4" t="e">
        <f>CLEAN(TRIM(MID(A610,AA610,AB610-AA610)))</f>
        <v>#VALUE!</v>
      </c>
      <c r="AD610" s="4" t="e">
        <f t="shared" si="135"/>
        <v>#VALUE!</v>
      </c>
      <c r="AE610" s="4" t="e">
        <f>FIND("Earliest publication date",A610,AA610)+LEN("Earliest publication date")</f>
        <v>#VALUE!</v>
      </c>
      <c r="AF610" s="4" t="e">
        <f>FIND("Assignee for publication",A610)</f>
        <v>#VALUE!</v>
      </c>
      <c r="AG610" s="4" t="e">
        <f>CLEAN(SUBSTITUTE(MID(A610,AE610,AF610-AE610)," ",""))</f>
        <v>#VALUE!</v>
      </c>
      <c r="AH610" s="4" t="e">
        <f>FIND("Entity status",A610)+LEN("Entity status")</f>
        <v>#VALUE!</v>
      </c>
      <c r="AI610" s="4" t="e">
        <f>FIND("Earliest publication #",A610,AH610)</f>
        <v>#VALUE!</v>
      </c>
      <c r="AJ610" s="4" t="e">
        <f>CLEAN(TRIM(MID(A610,AH610,AI610-AH610)))</f>
        <v>#VALUE!</v>
      </c>
      <c r="AK610" s="4" t="e">
        <f>FIND("Applicants",A610)+LEN("Applicants")</f>
        <v>#VALUE!</v>
      </c>
      <c r="AL610" s="4" t="e">
        <f>FIND("United States Patent and Trademark Office 
United States Patent and Trademark Office 
 Browse By Topic",A610,AK610)</f>
        <v>#VALUE!</v>
      </c>
      <c r="AM610" s="4" t="e">
        <f>TRIM(CLEAN(MID(A610,AK610,AL610-AK610)))</f>
        <v>#VALUE!</v>
      </c>
      <c r="AN610" s="4" t="e">
        <f>FIND("Assignee for publication",A610)+LEN("Assignee for publication")</f>
        <v>#VALUE!</v>
      </c>
      <c r="AO610" s="4" t="e">
        <f>FIND("Confirmation #",A610,AN610)</f>
        <v>#VALUE!</v>
      </c>
      <c r="AP610" s="4" t="e">
        <f>MID(A610,AN610,AO610-AN610)</f>
        <v>#VALUE!</v>
      </c>
      <c r="AQ610" s="4" t="e">
        <f>FIND("Inventors",A610)+LEN("Inventors")</f>
        <v>#VALUE!</v>
      </c>
      <c r="AR610" s="4" t="e">
        <f>FIND("Applicants",A610,AQ610)</f>
        <v>#VALUE!</v>
      </c>
      <c r="AS610" s="4" t="e">
        <f>FIND("Show all inventors",A610)</f>
        <v>#VALUE!</v>
      </c>
      <c r="AT610" s="4" t="str">
        <f>IFERROR(MID(A610,AS610,24),"")</f>
        <v/>
      </c>
      <c r="AU610" s="7" t="e">
        <f>CLEAN(TRIM(MID(A610,AQ610,AR610-AQ610)))</f>
        <v>#VALUE!</v>
      </c>
      <c r="BJ610" s="4">
        <f t="shared" si="138"/>
        <v>0</v>
      </c>
      <c r="BK610" s="4" t="str">
        <f t="shared" si="139"/>
        <v/>
      </c>
      <c r="BL610" s="4" t="e">
        <f t="shared" si="140"/>
        <v>#VALUE!</v>
      </c>
      <c r="BM610" s="4" t="e">
        <f t="shared" si="141"/>
        <v>#VALUE!</v>
      </c>
      <c r="BN610" s="7" t="e">
        <f t="shared" si="142"/>
        <v>#VALUE!</v>
      </c>
      <c r="BO610" s="4" t="e">
        <f t="shared" si="143"/>
        <v>#VALUE!</v>
      </c>
      <c r="BP610" s="4" t="e">
        <f t="shared" si="144"/>
        <v>#VALUE!</v>
      </c>
      <c r="BQ610" s="7" t="e">
        <f t="shared" si="145"/>
        <v>#VALUE!</v>
      </c>
    </row>
    <row r="611" spans="1:69" ht="15" customHeight="1" x14ac:dyDescent="0.3">
      <c r="A611" s="5"/>
      <c r="B611" s="5"/>
      <c r="C611" s="5"/>
      <c r="D611" s="5"/>
      <c r="F611" s="6" t="s">
        <v>17</v>
      </c>
      <c r="G611" s="4" t="e">
        <f t="shared" si="146"/>
        <v>#VALUE!</v>
      </c>
      <c r="H611" s="4" t="e">
        <f t="shared" si="147"/>
        <v>#VALUE!</v>
      </c>
      <c r="I611" s="4" t="str">
        <f t="shared" si="136"/>
        <v/>
      </c>
      <c r="J611" s="4" t="e">
        <f>CLEAN(SUBSTITUTE(MID(A611,G611,H611-G611)," ",""))</f>
        <v>#VALUE!</v>
      </c>
      <c r="K611" s="4" t="e">
        <f>FIND("Filing or 371 (c) date",A611)+LEN("Filing or 371 (c) date")</f>
        <v>#VALUE!</v>
      </c>
      <c r="L611" s="4" t="e">
        <f>FIND("Status",A611,K611)</f>
        <v>#VALUE!</v>
      </c>
      <c r="M611" s="4" t="e">
        <f>TRIM(CLEAN(MID(A611,K611,L611-K611)))</f>
        <v>#VALUE!</v>
      </c>
      <c r="N611" s="4" t="e">
        <f>FIND("Patent #",A611)+LEN("Patent #")</f>
        <v>#VALUE!</v>
      </c>
      <c r="O611" s="4" t="e">
        <f>FIND("Filing or 371 (c) date",A611)</f>
        <v>#VALUE!</v>
      </c>
      <c r="P611" s="4" t="e">
        <f>MID(A611,N611,O611-N611)</f>
        <v>#VALUE!</v>
      </c>
      <c r="Q611" s="4" t="e">
        <f t="shared" si="137"/>
        <v>#VALUE!</v>
      </c>
      <c r="R611" s="4" t="e">
        <f>CLEAN(SUBSTITUTE(MID(P611,1,FIND("open",P611)-1)," ",""))</f>
        <v>#VALUE!</v>
      </c>
      <c r="S611" s="4" t="e">
        <f>FIND("open_in_new",P611)+LEN("open_in_new")</f>
        <v>#VALUE!</v>
      </c>
      <c r="T611" s="4" t="e">
        <f>FIND("-",P611,S611)</f>
        <v>#VALUE!</v>
      </c>
      <c r="U611" s="4" t="e">
        <f>CLEAN(SUBSTITUTE(MID(P611,S611,T611-S611)," ",""))</f>
        <v>#VALUE!</v>
      </c>
      <c r="V611" s="4" t="e">
        <f>RIGHT(CLEAN(SUBSTITUTE(P611," ","")),10)</f>
        <v>#VALUE!</v>
      </c>
      <c r="W611" s="4" t="e">
        <f>FIND("Status",A611,K611)+LEN("Status")</f>
        <v>#VALUE!</v>
      </c>
      <c r="X611" s="4" t="e">
        <f>FIND("Application Data 
Documents &amp; Transactions",A611)</f>
        <v>#VALUE!</v>
      </c>
      <c r="Y611" s="4" t="e">
        <f>MID(A611,W611,(X611-11)-W611)</f>
        <v>#VALUE!</v>
      </c>
      <c r="Z611" s="4" t="e">
        <f t="shared" si="134"/>
        <v>#VALUE!</v>
      </c>
      <c r="AA611" s="4" t="e">
        <f>FIND("Earliest publication #",A611)+LEN("Earliest publication #
")</f>
        <v>#VALUE!</v>
      </c>
      <c r="AB611" s="4" t="e">
        <f>FIND("Earliest publication date",A611,AA611)</f>
        <v>#VALUE!</v>
      </c>
      <c r="AC611" s="4" t="e">
        <f>CLEAN(TRIM(MID(A611,AA611,AB611-AA611)))</f>
        <v>#VALUE!</v>
      </c>
      <c r="AD611" s="4" t="e">
        <f t="shared" si="135"/>
        <v>#VALUE!</v>
      </c>
      <c r="AE611" s="4" t="e">
        <f>FIND("Earliest publication date",A611,AA611)+LEN("Earliest publication date")</f>
        <v>#VALUE!</v>
      </c>
      <c r="AF611" s="4" t="e">
        <f>FIND("Assignee for publication",A611)</f>
        <v>#VALUE!</v>
      </c>
      <c r="AG611" s="4" t="e">
        <f>CLEAN(SUBSTITUTE(MID(A611,AE611,AF611-AE611)," ",""))</f>
        <v>#VALUE!</v>
      </c>
      <c r="AH611" s="4" t="e">
        <f>FIND("Entity status",A611)+LEN("Entity status")</f>
        <v>#VALUE!</v>
      </c>
      <c r="AI611" s="4" t="e">
        <f>FIND("Earliest publication #",A611,AH611)</f>
        <v>#VALUE!</v>
      </c>
      <c r="AJ611" s="4" t="e">
        <f>CLEAN(TRIM(MID(A611,AH611,AI611-AH611)))</f>
        <v>#VALUE!</v>
      </c>
      <c r="AK611" s="4" t="e">
        <f>FIND("Applicants",A611)+LEN("Applicants")</f>
        <v>#VALUE!</v>
      </c>
      <c r="AL611" s="4" t="e">
        <f>FIND("United States Patent and Trademark Office 
United States Patent and Trademark Office 
 Browse By Topic",A611,AK611)</f>
        <v>#VALUE!</v>
      </c>
      <c r="AM611" s="4" t="e">
        <f>TRIM(CLEAN(MID(A611,AK611,AL611-AK611)))</f>
        <v>#VALUE!</v>
      </c>
      <c r="AN611" s="4" t="e">
        <f>FIND("Assignee for publication",A611)+LEN("Assignee for publication")</f>
        <v>#VALUE!</v>
      </c>
      <c r="AO611" s="4" t="e">
        <f>FIND("Confirmation #",A611,AN611)</f>
        <v>#VALUE!</v>
      </c>
      <c r="AP611" s="4" t="e">
        <f>MID(A611,AN611,AO611-AN611)</f>
        <v>#VALUE!</v>
      </c>
      <c r="AQ611" s="4" t="e">
        <f>FIND("Inventors",A611)+LEN("Inventors")</f>
        <v>#VALUE!</v>
      </c>
      <c r="AR611" s="4" t="e">
        <f>FIND("Applicants",A611,AQ611)</f>
        <v>#VALUE!</v>
      </c>
      <c r="AS611" s="4" t="e">
        <f>FIND("Show all inventors",A611)</f>
        <v>#VALUE!</v>
      </c>
      <c r="AT611" s="4" t="str">
        <f>IFERROR(MID(A611,AS611,24),"")</f>
        <v/>
      </c>
      <c r="AU611" s="7" t="e">
        <f>CLEAN(TRIM(MID(A611,AQ611,AR611-AQ611)))</f>
        <v>#VALUE!</v>
      </c>
      <c r="BJ611" s="4">
        <f t="shared" si="138"/>
        <v>0</v>
      </c>
      <c r="BK611" s="4" t="str">
        <f t="shared" si="139"/>
        <v/>
      </c>
      <c r="BL611" s="4" t="e">
        <f t="shared" si="140"/>
        <v>#VALUE!</v>
      </c>
      <c r="BM611" s="4" t="e">
        <f t="shared" si="141"/>
        <v>#VALUE!</v>
      </c>
      <c r="BN611" s="7" t="e">
        <f t="shared" si="142"/>
        <v>#VALUE!</v>
      </c>
      <c r="BO611" s="4" t="e">
        <f t="shared" si="143"/>
        <v>#VALUE!</v>
      </c>
      <c r="BP611" s="4" t="e">
        <f t="shared" si="144"/>
        <v>#VALUE!</v>
      </c>
      <c r="BQ611" s="7" t="e">
        <f t="shared" si="145"/>
        <v>#VALUE!</v>
      </c>
    </row>
    <row r="612" spans="1:69" ht="15" customHeight="1" x14ac:dyDescent="0.3">
      <c r="A612" s="5"/>
      <c r="B612" s="5"/>
      <c r="C612" s="5"/>
      <c r="D612" s="5"/>
      <c r="F612" s="6" t="s">
        <v>17</v>
      </c>
      <c r="G612" s="4" t="e">
        <f t="shared" si="146"/>
        <v>#VALUE!</v>
      </c>
      <c r="H612" s="4" t="e">
        <f t="shared" si="147"/>
        <v>#VALUE!</v>
      </c>
      <c r="I612" s="4" t="str">
        <f t="shared" si="136"/>
        <v/>
      </c>
      <c r="J612" s="4" t="e">
        <f>CLEAN(SUBSTITUTE(MID(A612,G612,H612-G612)," ",""))</f>
        <v>#VALUE!</v>
      </c>
      <c r="K612" s="4" t="e">
        <f>FIND("Filing or 371 (c) date",A612)+LEN("Filing or 371 (c) date")</f>
        <v>#VALUE!</v>
      </c>
      <c r="L612" s="4" t="e">
        <f>FIND("Status",A612,K612)</f>
        <v>#VALUE!</v>
      </c>
      <c r="M612" s="4" t="e">
        <f>TRIM(CLEAN(MID(A612,K612,L612-K612)))</f>
        <v>#VALUE!</v>
      </c>
      <c r="N612" s="4" t="e">
        <f>FIND("Patent #",A612)+LEN("Patent #")</f>
        <v>#VALUE!</v>
      </c>
      <c r="O612" s="4" t="e">
        <f>FIND("Filing or 371 (c) date",A612)</f>
        <v>#VALUE!</v>
      </c>
      <c r="P612" s="4" t="e">
        <f>MID(A612,N612,O612-N612)</f>
        <v>#VALUE!</v>
      </c>
      <c r="Q612" s="4" t="e">
        <f t="shared" si="137"/>
        <v>#VALUE!</v>
      </c>
      <c r="R612" s="4" t="e">
        <f>CLEAN(SUBSTITUTE(MID(P612,1,FIND("open",P612)-1)," ",""))</f>
        <v>#VALUE!</v>
      </c>
      <c r="S612" s="4" t="e">
        <f>FIND("open_in_new",P612)+LEN("open_in_new")</f>
        <v>#VALUE!</v>
      </c>
      <c r="T612" s="4" t="e">
        <f>FIND("-",P612,S612)</f>
        <v>#VALUE!</v>
      </c>
      <c r="U612" s="4" t="e">
        <f>CLEAN(SUBSTITUTE(MID(P612,S612,T612-S612)," ",""))</f>
        <v>#VALUE!</v>
      </c>
      <c r="V612" s="4" t="e">
        <f>RIGHT(CLEAN(SUBSTITUTE(P612," ","")),10)</f>
        <v>#VALUE!</v>
      </c>
      <c r="W612" s="4" t="e">
        <f>FIND("Status",A612,K612)+LEN("Status")</f>
        <v>#VALUE!</v>
      </c>
      <c r="X612" s="4" t="e">
        <f>FIND("Application Data 
Documents &amp; Transactions",A612)</f>
        <v>#VALUE!</v>
      </c>
      <c r="Y612" s="4" t="e">
        <f>MID(A612,W612,(X612-11)-W612)</f>
        <v>#VALUE!</v>
      </c>
      <c r="Z612" s="4" t="e">
        <f t="shared" si="134"/>
        <v>#VALUE!</v>
      </c>
      <c r="AA612" s="4" t="e">
        <f>FIND("Earliest publication #",A612)+LEN("Earliest publication #
")</f>
        <v>#VALUE!</v>
      </c>
      <c r="AB612" s="4" t="e">
        <f>FIND("Earliest publication date",A612,AA612)</f>
        <v>#VALUE!</v>
      </c>
      <c r="AC612" s="4" t="e">
        <f>CLEAN(TRIM(MID(A612,AA612,AB612-AA612)))</f>
        <v>#VALUE!</v>
      </c>
      <c r="AD612" s="4" t="e">
        <f t="shared" si="135"/>
        <v>#VALUE!</v>
      </c>
      <c r="AE612" s="4" t="e">
        <f>FIND("Earliest publication date",A612,AA612)+LEN("Earliest publication date")</f>
        <v>#VALUE!</v>
      </c>
      <c r="AF612" s="4" t="e">
        <f>FIND("Assignee for publication",A612)</f>
        <v>#VALUE!</v>
      </c>
      <c r="AG612" s="4" t="e">
        <f>CLEAN(SUBSTITUTE(MID(A612,AE612,AF612-AE612)," ",""))</f>
        <v>#VALUE!</v>
      </c>
      <c r="AH612" s="4" t="e">
        <f>FIND("Entity status",A612)+LEN("Entity status")</f>
        <v>#VALUE!</v>
      </c>
      <c r="AI612" s="4" t="e">
        <f>FIND("Earliest publication #",A612,AH612)</f>
        <v>#VALUE!</v>
      </c>
      <c r="AJ612" s="4" t="e">
        <f>CLEAN(TRIM(MID(A612,AH612,AI612-AH612)))</f>
        <v>#VALUE!</v>
      </c>
      <c r="AK612" s="4" t="e">
        <f>FIND("Applicants",A612)+LEN("Applicants")</f>
        <v>#VALUE!</v>
      </c>
      <c r="AL612" s="4" t="e">
        <f>FIND("United States Patent and Trademark Office 
United States Patent and Trademark Office 
 Browse By Topic",A612,AK612)</f>
        <v>#VALUE!</v>
      </c>
      <c r="AM612" s="4" t="e">
        <f>TRIM(CLEAN(MID(A612,AK612,AL612-AK612)))</f>
        <v>#VALUE!</v>
      </c>
      <c r="AN612" s="4" t="e">
        <f>FIND("Assignee for publication",A612)+LEN("Assignee for publication")</f>
        <v>#VALUE!</v>
      </c>
      <c r="AO612" s="4" t="e">
        <f>FIND("Confirmation #",A612,AN612)</f>
        <v>#VALUE!</v>
      </c>
      <c r="AP612" s="4" t="e">
        <f>MID(A612,AN612,AO612-AN612)</f>
        <v>#VALUE!</v>
      </c>
      <c r="AQ612" s="4" t="e">
        <f>FIND("Inventors",A612)+LEN("Inventors")</f>
        <v>#VALUE!</v>
      </c>
      <c r="AR612" s="4" t="e">
        <f>FIND("Applicants",A612,AQ612)</f>
        <v>#VALUE!</v>
      </c>
      <c r="AS612" s="4" t="e">
        <f>FIND("Show all inventors",A612)</f>
        <v>#VALUE!</v>
      </c>
      <c r="AT612" s="4" t="str">
        <f>IFERROR(MID(A612,AS612,24),"")</f>
        <v/>
      </c>
      <c r="AU612" s="7" t="e">
        <f>CLEAN(TRIM(MID(A612,AQ612,AR612-AQ612)))</f>
        <v>#VALUE!</v>
      </c>
      <c r="BJ612" s="4">
        <f t="shared" si="138"/>
        <v>0</v>
      </c>
      <c r="BK612" s="4" t="str">
        <f t="shared" si="139"/>
        <v/>
      </c>
      <c r="BL612" s="4" t="e">
        <f t="shared" si="140"/>
        <v>#VALUE!</v>
      </c>
      <c r="BM612" s="4" t="e">
        <f t="shared" si="141"/>
        <v>#VALUE!</v>
      </c>
      <c r="BN612" s="7" t="e">
        <f t="shared" si="142"/>
        <v>#VALUE!</v>
      </c>
      <c r="BO612" s="4" t="e">
        <f t="shared" si="143"/>
        <v>#VALUE!</v>
      </c>
      <c r="BP612" s="4" t="e">
        <f t="shared" si="144"/>
        <v>#VALUE!</v>
      </c>
      <c r="BQ612" s="7" t="e">
        <f t="shared" si="145"/>
        <v>#VALUE!</v>
      </c>
    </row>
    <row r="613" spans="1:69" ht="15" customHeight="1" x14ac:dyDescent="0.3">
      <c r="A613" s="5"/>
      <c r="B613" s="5"/>
      <c r="C613" s="5"/>
      <c r="D613" s="5"/>
      <c r="F613" s="6" t="s">
        <v>17</v>
      </c>
      <c r="G613" s="4" t="e">
        <f t="shared" si="146"/>
        <v>#VALUE!</v>
      </c>
      <c r="H613" s="4" t="e">
        <f t="shared" si="147"/>
        <v>#VALUE!</v>
      </c>
      <c r="I613" s="4" t="str">
        <f t="shared" si="136"/>
        <v/>
      </c>
      <c r="J613" s="4" t="e">
        <f>CLEAN(SUBSTITUTE(MID(A613,G613,H613-G613)," ",""))</f>
        <v>#VALUE!</v>
      </c>
      <c r="K613" s="4" t="e">
        <f>FIND("Filing or 371 (c) date",A613)+LEN("Filing or 371 (c) date")</f>
        <v>#VALUE!</v>
      </c>
      <c r="L613" s="4" t="e">
        <f>FIND("Status",A613,K613)</f>
        <v>#VALUE!</v>
      </c>
      <c r="M613" s="4" t="e">
        <f>TRIM(CLEAN(MID(A613,K613,L613-K613)))</f>
        <v>#VALUE!</v>
      </c>
      <c r="N613" s="4" t="e">
        <f>FIND("Patent #",A613)+LEN("Patent #")</f>
        <v>#VALUE!</v>
      </c>
      <c r="O613" s="4" t="e">
        <f>FIND("Filing or 371 (c) date",A613)</f>
        <v>#VALUE!</v>
      </c>
      <c r="P613" s="4" t="e">
        <f>MID(A613,N613,O613-N613)</f>
        <v>#VALUE!</v>
      </c>
      <c r="Q613" s="4" t="e">
        <f t="shared" si="137"/>
        <v>#VALUE!</v>
      </c>
      <c r="R613" s="4" t="e">
        <f>CLEAN(SUBSTITUTE(MID(P613,1,FIND("open",P613)-1)," ",""))</f>
        <v>#VALUE!</v>
      </c>
      <c r="S613" s="4" t="e">
        <f>FIND("open_in_new",P613)+LEN("open_in_new")</f>
        <v>#VALUE!</v>
      </c>
      <c r="T613" s="4" t="e">
        <f>FIND("-",P613,S613)</f>
        <v>#VALUE!</v>
      </c>
      <c r="U613" s="4" t="e">
        <f>CLEAN(SUBSTITUTE(MID(P613,S613,T613-S613)," ",""))</f>
        <v>#VALUE!</v>
      </c>
      <c r="V613" s="4" t="e">
        <f>RIGHT(CLEAN(SUBSTITUTE(P613," ","")),10)</f>
        <v>#VALUE!</v>
      </c>
      <c r="W613" s="4" t="e">
        <f>FIND("Status",A613,K613)+LEN("Status")</f>
        <v>#VALUE!</v>
      </c>
      <c r="X613" s="4" t="e">
        <f>FIND("Application Data 
Documents &amp; Transactions",A613)</f>
        <v>#VALUE!</v>
      </c>
      <c r="Y613" s="4" t="e">
        <f>MID(A613,W613,(X613-11)-W613)</f>
        <v>#VALUE!</v>
      </c>
      <c r="Z613" s="4" t="e">
        <f t="shared" si="134"/>
        <v>#VALUE!</v>
      </c>
      <c r="AA613" s="4" t="e">
        <f>FIND("Earliest publication #",A613)+LEN("Earliest publication #
")</f>
        <v>#VALUE!</v>
      </c>
      <c r="AB613" s="4" t="e">
        <f>FIND("Earliest publication date",A613,AA613)</f>
        <v>#VALUE!</v>
      </c>
      <c r="AC613" s="4" t="e">
        <f>CLEAN(TRIM(MID(A613,AA613,AB613-AA613)))</f>
        <v>#VALUE!</v>
      </c>
      <c r="AD613" s="4" t="e">
        <f t="shared" si="135"/>
        <v>#VALUE!</v>
      </c>
      <c r="AE613" s="4" t="e">
        <f>FIND("Earliest publication date",A613,AA613)+LEN("Earliest publication date")</f>
        <v>#VALUE!</v>
      </c>
      <c r="AF613" s="4" t="e">
        <f>FIND("Assignee for publication",A613)</f>
        <v>#VALUE!</v>
      </c>
      <c r="AG613" s="4" t="e">
        <f>CLEAN(SUBSTITUTE(MID(A613,AE613,AF613-AE613)," ",""))</f>
        <v>#VALUE!</v>
      </c>
      <c r="AH613" s="4" t="e">
        <f>FIND("Entity status",A613)+LEN("Entity status")</f>
        <v>#VALUE!</v>
      </c>
      <c r="AI613" s="4" t="e">
        <f>FIND("Earliest publication #",A613,AH613)</f>
        <v>#VALUE!</v>
      </c>
      <c r="AJ613" s="4" t="e">
        <f>CLEAN(TRIM(MID(A613,AH613,AI613-AH613)))</f>
        <v>#VALUE!</v>
      </c>
      <c r="AK613" s="4" t="e">
        <f>FIND("Applicants",A613)+LEN("Applicants")</f>
        <v>#VALUE!</v>
      </c>
      <c r="AL613" s="4" t="e">
        <f>FIND("United States Patent and Trademark Office 
United States Patent and Trademark Office 
 Browse By Topic",A613,AK613)</f>
        <v>#VALUE!</v>
      </c>
      <c r="AM613" s="4" t="e">
        <f>TRIM(CLEAN(MID(A613,AK613,AL613-AK613)))</f>
        <v>#VALUE!</v>
      </c>
      <c r="AN613" s="4" t="e">
        <f>FIND("Assignee for publication",A613)+LEN("Assignee for publication")</f>
        <v>#VALUE!</v>
      </c>
      <c r="AO613" s="4" t="e">
        <f>FIND("Confirmation #",A613,AN613)</f>
        <v>#VALUE!</v>
      </c>
      <c r="AP613" s="4" t="e">
        <f>MID(A613,AN613,AO613-AN613)</f>
        <v>#VALUE!</v>
      </c>
      <c r="AQ613" s="4" t="e">
        <f>FIND("Inventors",A613)+LEN("Inventors")</f>
        <v>#VALUE!</v>
      </c>
      <c r="AR613" s="4" t="e">
        <f>FIND("Applicants",A613,AQ613)</f>
        <v>#VALUE!</v>
      </c>
      <c r="AS613" s="4" t="e">
        <f>FIND("Show all inventors",A613)</f>
        <v>#VALUE!</v>
      </c>
      <c r="AT613" s="4" t="str">
        <f>IFERROR(MID(A613,AS613,24),"")</f>
        <v/>
      </c>
      <c r="AU613" s="7" t="e">
        <f>CLEAN(TRIM(MID(A613,AQ613,AR613-AQ613)))</f>
        <v>#VALUE!</v>
      </c>
      <c r="BJ613" s="4">
        <f t="shared" si="138"/>
        <v>0</v>
      </c>
      <c r="BK613" s="4" t="str">
        <f t="shared" si="139"/>
        <v/>
      </c>
      <c r="BL613" s="4" t="e">
        <f t="shared" si="140"/>
        <v>#VALUE!</v>
      </c>
      <c r="BM613" s="4" t="e">
        <f t="shared" si="141"/>
        <v>#VALUE!</v>
      </c>
      <c r="BN613" s="7" t="e">
        <f t="shared" si="142"/>
        <v>#VALUE!</v>
      </c>
      <c r="BO613" s="4" t="e">
        <f t="shared" si="143"/>
        <v>#VALUE!</v>
      </c>
      <c r="BP613" s="4" t="e">
        <f t="shared" si="144"/>
        <v>#VALUE!</v>
      </c>
      <c r="BQ613" s="7" t="e">
        <f t="shared" si="145"/>
        <v>#VALUE!</v>
      </c>
    </row>
    <row r="614" spans="1:69" ht="15" customHeight="1" x14ac:dyDescent="0.3">
      <c r="A614" s="5"/>
      <c r="B614" s="5"/>
      <c r="C614" s="5"/>
      <c r="D614" s="5"/>
      <c r="F614" s="6" t="s">
        <v>17</v>
      </c>
      <c r="G614" s="4" t="e">
        <f t="shared" si="146"/>
        <v>#VALUE!</v>
      </c>
      <c r="H614" s="4" t="e">
        <f t="shared" si="147"/>
        <v>#VALUE!</v>
      </c>
      <c r="I614" s="4" t="str">
        <f t="shared" si="136"/>
        <v/>
      </c>
      <c r="J614" s="4" t="e">
        <f>CLEAN(SUBSTITUTE(MID(A614,G614,H614-G614)," ",""))</f>
        <v>#VALUE!</v>
      </c>
      <c r="K614" s="4" t="e">
        <f>FIND("Filing or 371 (c) date",A614)+LEN("Filing or 371 (c) date")</f>
        <v>#VALUE!</v>
      </c>
      <c r="L614" s="4" t="e">
        <f>FIND("Status",A614,K614)</f>
        <v>#VALUE!</v>
      </c>
      <c r="M614" s="4" t="e">
        <f>TRIM(CLEAN(MID(A614,K614,L614-K614)))</f>
        <v>#VALUE!</v>
      </c>
      <c r="N614" s="4" t="e">
        <f>FIND("Patent #",A614)+LEN("Patent #")</f>
        <v>#VALUE!</v>
      </c>
      <c r="O614" s="4" t="e">
        <f>FIND("Filing or 371 (c) date",A614)</f>
        <v>#VALUE!</v>
      </c>
      <c r="P614" s="4" t="e">
        <f>MID(A614,N614,O614-N614)</f>
        <v>#VALUE!</v>
      </c>
      <c r="Q614" s="4" t="e">
        <f t="shared" si="137"/>
        <v>#VALUE!</v>
      </c>
      <c r="R614" s="4" t="e">
        <f>CLEAN(SUBSTITUTE(MID(P614,1,FIND("open",P614)-1)," ",""))</f>
        <v>#VALUE!</v>
      </c>
      <c r="S614" s="4" t="e">
        <f>FIND("open_in_new",P614)+LEN("open_in_new")</f>
        <v>#VALUE!</v>
      </c>
      <c r="T614" s="4" t="e">
        <f>FIND("-",P614,S614)</f>
        <v>#VALUE!</v>
      </c>
      <c r="U614" s="4" t="e">
        <f>CLEAN(SUBSTITUTE(MID(P614,S614,T614-S614)," ",""))</f>
        <v>#VALUE!</v>
      </c>
      <c r="V614" s="4" t="e">
        <f>RIGHT(CLEAN(SUBSTITUTE(P614," ","")),10)</f>
        <v>#VALUE!</v>
      </c>
      <c r="W614" s="4" t="e">
        <f>FIND("Status",A614,K614)+LEN("Status")</f>
        <v>#VALUE!</v>
      </c>
      <c r="X614" s="4" t="e">
        <f>FIND("Application Data 
Documents &amp; Transactions",A614)</f>
        <v>#VALUE!</v>
      </c>
      <c r="Y614" s="4" t="e">
        <f>MID(A614,W614,(X614-11)-W614)</f>
        <v>#VALUE!</v>
      </c>
      <c r="Z614" s="4" t="e">
        <f t="shared" si="134"/>
        <v>#VALUE!</v>
      </c>
      <c r="AA614" s="4" t="e">
        <f>FIND("Earliest publication #",A614)+LEN("Earliest publication #
")</f>
        <v>#VALUE!</v>
      </c>
      <c r="AB614" s="4" t="e">
        <f>FIND("Earliest publication date",A614,AA614)</f>
        <v>#VALUE!</v>
      </c>
      <c r="AC614" s="4" t="e">
        <f>CLEAN(TRIM(MID(A614,AA614,AB614-AA614)))</f>
        <v>#VALUE!</v>
      </c>
      <c r="AD614" s="4" t="e">
        <f t="shared" si="135"/>
        <v>#VALUE!</v>
      </c>
      <c r="AE614" s="4" t="e">
        <f>FIND("Earliest publication date",A614,AA614)+LEN("Earliest publication date")</f>
        <v>#VALUE!</v>
      </c>
      <c r="AF614" s="4" t="e">
        <f>FIND("Assignee for publication",A614)</f>
        <v>#VALUE!</v>
      </c>
      <c r="AG614" s="4" t="e">
        <f>CLEAN(SUBSTITUTE(MID(A614,AE614,AF614-AE614)," ",""))</f>
        <v>#VALUE!</v>
      </c>
      <c r="AH614" s="4" t="e">
        <f>FIND("Entity status",A614)+LEN("Entity status")</f>
        <v>#VALUE!</v>
      </c>
      <c r="AI614" s="4" t="e">
        <f>FIND("Earliest publication #",A614,AH614)</f>
        <v>#VALUE!</v>
      </c>
      <c r="AJ614" s="4" t="e">
        <f>CLEAN(TRIM(MID(A614,AH614,AI614-AH614)))</f>
        <v>#VALUE!</v>
      </c>
      <c r="AK614" s="4" t="e">
        <f>FIND("Applicants",A614)+LEN("Applicants")</f>
        <v>#VALUE!</v>
      </c>
      <c r="AL614" s="4" t="e">
        <f>FIND("United States Patent and Trademark Office 
United States Patent and Trademark Office 
 Browse By Topic",A614,AK614)</f>
        <v>#VALUE!</v>
      </c>
      <c r="AM614" s="4" t="e">
        <f>TRIM(CLEAN(MID(A614,AK614,AL614-AK614)))</f>
        <v>#VALUE!</v>
      </c>
      <c r="AN614" s="4" t="e">
        <f>FIND("Assignee for publication",A614)+LEN("Assignee for publication")</f>
        <v>#VALUE!</v>
      </c>
      <c r="AO614" s="4" t="e">
        <f>FIND("Confirmation #",A614,AN614)</f>
        <v>#VALUE!</v>
      </c>
      <c r="AP614" s="4" t="e">
        <f>MID(A614,AN614,AO614-AN614)</f>
        <v>#VALUE!</v>
      </c>
      <c r="AQ614" s="4" t="e">
        <f>FIND("Inventors",A614)+LEN("Inventors")</f>
        <v>#VALUE!</v>
      </c>
      <c r="AR614" s="4" t="e">
        <f>FIND("Applicants",A614,AQ614)</f>
        <v>#VALUE!</v>
      </c>
      <c r="AS614" s="4" t="e">
        <f>FIND("Show all inventors",A614)</f>
        <v>#VALUE!</v>
      </c>
      <c r="AT614" s="4" t="str">
        <f>IFERROR(MID(A614,AS614,24),"")</f>
        <v/>
      </c>
      <c r="AU614" s="7" t="e">
        <f>CLEAN(TRIM(MID(A614,AQ614,AR614-AQ614)))</f>
        <v>#VALUE!</v>
      </c>
      <c r="BJ614" s="4">
        <f t="shared" si="138"/>
        <v>0</v>
      </c>
      <c r="BK614" s="4" t="str">
        <f t="shared" si="139"/>
        <v/>
      </c>
      <c r="BL614" s="4" t="e">
        <f t="shared" si="140"/>
        <v>#VALUE!</v>
      </c>
      <c r="BM614" s="4" t="e">
        <f t="shared" si="141"/>
        <v>#VALUE!</v>
      </c>
      <c r="BN614" s="7" t="e">
        <f t="shared" si="142"/>
        <v>#VALUE!</v>
      </c>
      <c r="BO614" s="4" t="e">
        <f t="shared" si="143"/>
        <v>#VALUE!</v>
      </c>
      <c r="BP614" s="4" t="e">
        <f t="shared" si="144"/>
        <v>#VALUE!</v>
      </c>
      <c r="BQ614" s="7" t="e">
        <f t="shared" si="145"/>
        <v>#VALUE!</v>
      </c>
    </row>
    <row r="615" spans="1:69" ht="15" customHeight="1" x14ac:dyDescent="0.3">
      <c r="A615" s="5"/>
      <c r="B615" s="5"/>
      <c r="C615" s="5"/>
      <c r="D615" s="5"/>
      <c r="F615" s="6" t="s">
        <v>17</v>
      </c>
      <c r="G615" s="4" t="e">
        <f t="shared" si="146"/>
        <v>#VALUE!</v>
      </c>
      <c r="H615" s="4" t="e">
        <f t="shared" si="147"/>
        <v>#VALUE!</v>
      </c>
      <c r="I615" s="4" t="str">
        <f t="shared" si="136"/>
        <v/>
      </c>
      <c r="J615" s="4" t="e">
        <f>CLEAN(SUBSTITUTE(MID(A615,G615,H615-G615)," ",""))</f>
        <v>#VALUE!</v>
      </c>
      <c r="K615" s="4" t="e">
        <f>FIND("Filing or 371 (c) date",A615)+LEN("Filing or 371 (c) date")</f>
        <v>#VALUE!</v>
      </c>
      <c r="L615" s="4" t="e">
        <f>FIND("Status",A615,K615)</f>
        <v>#VALUE!</v>
      </c>
      <c r="M615" s="4" t="e">
        <f>TRIM(CLEAN(MID(A615,K615,L615-K615)))</f>
        <v>#VALUE!</v>
      </c>
      <c r="N615" s="4" t="e">
        <f>FIND("Patent #",A615)+LEN("Patent #")</f>
        <v>#VALUE!</v>
      </c>
      <c r="O615" s="4" t="e">
        <f>FIND("Filing or 371 (c) date",A615)</f>
        <v>#VALUE!</v>
      </c>
      <c r="P615" s="4" t="e">
        <f>MID(A615,N615,O615-N615)</f>
        <v>#VALUE!</v>
      </c>
      <c r="Q615" s="4" t="e">
        <f t="shared" si="137"/>
        <v>#VALUE!</v>
      </c>
      <c r="R615" s="4" t="e">
        <f>CLEAN(SUBSTITUTE(MID(P615,1,FIND("open",P615)-1)," ",""))</f>
        <v>#VALUE!</v>
      </c>
      <c r="S615" s="4" t="e">
        <f>FIND("open_in_new",P615)+LEN("open_in_new")</f>
        <v>#VALUE!</v>
      </c>
      <c r="T615" s="4" t="e">
        <f>FIND("-",P615,S615)</f>
        <v>#VALUE!</v>
      </c>
      <c r="U615" s="4" t="e">
        <f>CLEAN(SUBSTITUTE(MID(P615,S615,T615-S615)," ",""))</f>
        <v>#VALUE!</v>
      </c>
      <c r="V615" s="4" t="e">
        <f>RIGHT(CLEAN(SUBSTITUTE(P615," ","")),10)</f>
        <v>#VALUE!</v>
      </c>
      <c r="W615" s="4" t="e">
        <f>FIND("Status",A615,K615)+LEN("Status")</f>
        <v>#VALUE!</v>
      </c>
      <c r="X615" s="4" t="e">
        <f>FIND("Application Data 
Documents &amp; Transactions",A615)</f>
        <v>#VALUE!</v>
      </c>
      <c r="Y615" s="4" t="e">
        <f>MID(A615,W615,(X615-11)-W615)</f>
        <v>#VALUE!</v>
      </c>
      <c r="Z615" s="4" t="e">
        <f t="shared" si="134"/>
        <v>#VALUE!</v>
      </c>
      <c r="AA615" s="4" t="e">
        <f>FIND("Earliest publication #",A615)+LEN("Earliest publication #
")</f>
        <v>#VALUE!</v>
      </c>
      <c r="AB615" s="4" t="e">
        <f>FIND("Earliest publication date",A615,AA615)</f>
        <v>#VALUE!</v>
      </c>
      <c r="AC615" s="4" t="e">
        <f>CLEAN(TRIM(MID(A615,AA615,AB615-AA615)))</f>
        <v>#VALUE!</v>
      </c>
      <c r="AD615" s="4" t="e">
        <f t="shared" si="135"/>
        <v>#VALUE!</v>
      </c>
      <c r="AE615" s="4" t="e">
        <f>FIND("Earliest publication date",A615,AA615)+LEN("Earliest publication date")</f>
        <v>#VALUE!</v>
      </c>
      <c r="AF615" s="4" t="e">
        <f>FIND("Assignee for publication",A615)</f>
        <v>#VALUE!</v>
      </c>
      <c r="AG615" s="4" t="e">
        <f>CLEAN(SUBSTITUTE(MID(A615,AE615,AF615-AE615)," ",""))</f>
        <v>#VALUE!</v>
      </c>
      <c r="AH615" s="4" t="e">
        <f>FIND("Entity status",A615)+LEN("Entity status")</f>
        <v>#VALUE!</v>
      </c>
      <c r="AI615" s="4" t="e">
        <f>FIND("Earliest publication #",A615,AH615)</f>
        <v>#VALUE!</v>
      </c>
      <c r="AJ615" s="4" t="e">
        <f>CLEAN(TRIM(MID(A615,AH615,AI615-AH615)))</f>
        <v>#VALUE!</v>
      </c>
      <c r="AK615" s="4" t="e">
        <f>FIND("Applicants",A615)+LEN("Applicants")</f>
        <v>#VALUE!</v>
      </c>
      <c r="AL615" s="4" t="e">
        <f>FIND("United States Patent and Trademark Office 
United States Patent and Trademark Office 
 Browse By Topic",A615,AK615)</f>
        <v>#VALUE!</v>
      </c>
      <c r="AM615" s="4" t="e">
        <f>TRIM(CLEAN(MID(A615,AK615,AL615-AK615)))</f>
        <v>#VALUE!</v>
      </c>
      <c r="AN615" s="4" t="e">
        <f>FIND("Assignee for publication",A615)+LEN("Assignee for publication")</f>
        <v>#VALUE!</v>
      </c>
      <c r="AO615" s="4" t="e">
        <f>FIND("Confirmation #",A615,AN615)</f>
        <v>#VALUE!</v>
      </c>
      <c r="AP615" s="4" t="e">
        <f>MID(A615,AN615,AO615-AN615)</f>
        <v>#VALUE!</v>
      </c>
      <c r="AQ615" s="4" t="e">
        <f>FIND("Inventors",A615)+LEN("Inventors")</f>
        <v>#VALUE!</v>
      </c>
      <c r="AR615" s="4" t="e">
        <f>FIND("Applicants",A615,AQ615)</f>
        <v>#VALUE!</v>
      </c>
      <c r="AS615" s="4" t="e">
        <f>FIND("Show all inventors",A615)</f>
        <v>#VALUE!</v>
      </c>
      <c r="AT615" s="4" t="str">
        <f>IFERROR(MID(A615,AS615,24),"")</f>
        <v/>
      </c>
      <c r="AU615" s="7" t="e">
        <f>CLEAN(TRIM(MID(A615,AQ615,AR615-AQ615)))</f>
        <v>#VALUE!</v>
      </c>
      <c r="BJ615" s="4">
        <f t="shared" si="138"/>
        <v>0</v>
      </c>
      <c r="BK615" s="4" t="str">
        <f t="shared" si="139"/>
        <v/>
      </c>
      <c r="BL615" s="4" t="e">
        <f t="shared" si="140"/>
        <v>#VALUE!</v>
      </c>
      <c r="BM615" s="4" t="e">
        <f t="shared" si="141"/>
        <v>#VALUE!</v>
      </c>
      <c r="BN615" s="7" t="e">
        <f t="shared" si="142"/>
        <v>#VALUE!</v>
      </c>
      <c r="BO615" s="4" t="e">
        <f t="shared" si="143"/>
        <v>#VALUE!</v>
      </c>
      <c r="BP615" s="4" t="e">
        <f t="shared" si="144"/>
        <v>#VALUE!</v>
      </c>
      <c r="BQ615" s="7" t="e">
        <f t="shared" si="145"/>
        <v>#VALUE!</v>
      </c>
    </row>
    <row r="616" spans="1:69" ht="15" customHeight="1" x14ac:dyDescent="0.3">
      <c r="A616" s="5"/>
      <c r="B616" s="5"/>
      <c r="C616" s="5"/>
      <c r="D616" s="5"/>
      <c r="F616" s="6" t="s">
        <v>17</v>
      </c>
      <c r="G616" s="4" t="e">
        <f t="shared" si="146"/>
        <v>#VALUE!</v>
      </c>
      <c r="H616" s="4" t="e">
        <f t="shared" si="147"/>
        <v>#VALUE!</v>
      </c>
      <c r="I616" s="4" t="str">
        <f t="shared" si="136"/>
        <v/>
      </c>
      <c r="J616" s="4" t="e">
        <f>CLEAN(SUBSTITUTE(MID(A616,G616,H616-G616)," ",""))</f>
        <v>#VALUE!</v>
      </c>
      <c r="K616" s="4" t="e">
        <f>FIND("Filing or 371 (c) date",A616)+LEN("Filing or 371 (c) date")</f>
        <v>#VALUE!</v>
      </c>
      <c r="L616" s="4" t="e">
        <f>FIND("Status",A616,K616)</f>
        <v>#VALUE!</v>
      </c>
      <c r="M616" s="4" t="e">
        <f>TRIM(CLEAN(MID(A616,K616,L616-K616)))</f>
        <v>#VALUE!</v>
      </c>
      <c r="N616" s="4" t="e">
        <f>FIND("Patent #",A616)+LEN("Patent #")</f>
        <v>#VALUE!</v>
      </c>
      <c r="O616" s="4" t="e">
        <f>FIND("Filing or 371 (c) date",A616)</f>
        <v>#VALUE!</v>
      </c>
      <c r="P616" s="4" t="e">
        <f>MID(A616,N616,O616-N616)</f>
        <v>#VALUE!</v>
      </c>
      <c r="Q616" s="4" t="e">
        <f t="shared" si="137"/>
        <v>#VALUE!</v>
      </c>
      <c r="R616" s="4" t="e">
        <f>CLEAN(SUBSTITUTE(MID(P616,1,FIND("open",P616)-1)," ",""))</f>
        <v>#VALUE!</v>
      </c>
      <c r="S616" s="4" t="e">
        <f>FIND("open_in_new",P616)+LEN("open_in_new")</f>
        <v>#VALUE!</v>
      </c>
      <c r="T616" s="4" t="e">
        <f>FIND("-",P616,S616)</f>
        <v>#VALUE!</v>
      </c>
      <c r="U616" s="4" t="e">
        <f>CLEAN(SUBSTITUTE(MID(P616,S616,T616-S616)," ",""))</f>
        <v>#VALUE!</v>
      </c>
      <c r="V616" s="4" t="e">
        <f>RIGHT(CLEAN(SUBSTITUTE(P616," ","")),10)</f>
        <v>#VALUE!</v>
      </c>
      <c r="W616" s="4" t="e">
        <f>FIND("Status",A616,K616)+LEN("Status")</f>
        <v>#VALUE!</v>
      </c>
      <c r="X616" s="4" t="e">
        <f>FIND("Application Data 
Documents &amp; Transactions",A616)</f>
        <v>#VALUE!</v>
      </c>
      <c r="Y616" s="4" t="e">
        <f>MID(A616,W616,(X616-11)-W616)</f>
        <v>#VALUE!</v>
      </c>
      <c r="Z616" s="4" t="e">
        <f t="shared" si="134"/>
        <v>#VALUE!</v>
      </c>
      <c r="AA616" s="4" t="e">
        <f>FIND("Earliest publication #",A616)+LEN("Earliest publication #
")</f>
        <v>#VALUE!</v>
      </c>
      <c r="AB616" s="4" t="e">
        <f>FIND("Earliest publication date",A616,AA616)</f>
        <v>#VALUE!</v>
      </c>
      <c r="AC616" s="4" t="e">
        <f>CLEAN(TRIM(MID(A616,AA616,AB616-AA616)))</f>
        <v>#VALUE!</v>
      </c>
      <c r="AD616" s="4" t="e">
        <f t="shared" si="135"/>
        <v>#VALUE!</v>
      </c>
      <c r="AE616" s="4" t="e">
        <f>FIND("Earliest publication date",A616,AA616)+LEN("Earliest publication date")</f>
        <v>#VALUE!</v>
      </c>
      <c r="AF616" s="4" t="e">
        <f>FIND("Assignee for publication",A616)</f>
        <v>#VALUE!</v>
      </c>
      <c r="AG616" s="4" t="e">
        <f>CLEAN(SUBSTITUTE(MID(A616,AE616,AF616-AE616)," ",""))</f>
        <v>#VALUE!</v>
      </c>
      <c r="AH616" s="4" t="e">
        <f>FIND("Entity status",A616)+LEN("Entity status")</f>
        <v>#VALUE!</v>
      </c>
      <c r="AI616" s="4" t="e">
        <f>FIND("Earliest publication #",A616,AH616)</f>
        <v>#VALUE!</v>
      </c>
      <c r="AJ616" s="4" t="e">
        <f>CLEAN(TRIM(MID(A616,AH616,AI616-AH616)))</f>
        <v>#VALUE!</v>
      </c>
      <c r="AK616" s="4" t="e">
        <f>FIND("Applicants",A616)+LEN("Applicants")</f>
        <v>#VALUE!</v>
      </c>
      <c r="AL616" s="4" t="e">
        <f>FIND("United States Patent and Trademark Office 
United States Patent and Trademark Office 
 Browse By Topic",A616,AK616)</f>
        <v>#VALUE!</v>
      </c>
      <c r="AM616" s="4" t="e">
        <f>TRIM(CLEAN(MID(A616,AK616,AL616-AK616)))</f>
        <v>#VALUE!</v>
      </c>
      <c r="AN616" s="4" t="e">
        <f>FIND("Assignee for publication",A616)+LEN("Assignee for publication")</f>
        <v>#VALUE!</v>
      </c>
      <c r="AO616" s="4" t="e">
        <f>FIND("Confirmation #",A616,AN616)</f>
        <v>#VALUE!</v>
      </c>
      <c r="AP616" s="4" t="e">
        <f>MID(A616,AN616,AO616-AN616)</f>
        <v>#VALUE!</v>
      </c>
      <c r="AQ616" s="4" t="e">
        <f>FIND("Inventors",A616)+LEN("Inventors")</f>
        <v>#VALUE!</v>
      </c>
      <c r="AR616" s="4" t="e">
        <f>FIND("Applicants",A616,AQ616)</f>
        <v>#VALUE!</v>
      </c>
      <c r="AS616" s="4" t="e">
        <f>FIND("Show all inventors",A616)</f>
        <v>#VALUE!</v>
      </c>
      <c r="AT616" s="4" t="str">
        <f>IFERROR(MID(A616,AS616,24),"")</f>
        <v/>
      </c>
      <c r="AU616" s="7" t="e">
        <f>CLEAN(TRIM(MID(A616,AQ616,AR616-AQ616)))</f>
        <v>#VALUE!</v>
      </c>
      <c r="BJ616" s="4">
        <f t="shared" si="138"/>
        <v>0</v>
      </c>
      <c r="BK616" s="4" t="str">
        <f t="shared" si="139"/>
        <v/>
      </c>
      <c r="BL616" s="4" t="e">
        <f t="shared" si="140"/>
        <v>#VALUE!</v>
      </c>
      <c r="BM616" s="4" t="e">
        <f t="shared" si="141"/>
        <v>#VALUE!</v>
      </c>
      <c r="BN616" s="7" t="e">
        <f t="shared" si="142"/>
        <v>#VALUE!</v>
      </c>
      <c r="BO616" s="4" t="e">
        <f t="shared" si="143"/>
        <v>#VALUE!</v>
      </c>
      <c r="BP616" s="4" t="e">
        <f t="shared" si="144"/>
        <v>#VALUE!</v>
      </c>
      <c r="BQ616" s="7" t="e">
        <f t="shared" si="145"/>
        <v>#VALUE!</v>
      </c>
    </row>
    <row r="617" spans="1:69" ht="15" customHeight="1" x14ac:dyDescent="0.3">
      <c r="A617" s="5"/>
      <c r="B617" s="5"/>
      <c r="C617" s="5"/>
      <c r="D617" s="5"/>
      <c r="F617" s="6" t="s">
        <v>17</v>
      </c>
      <c r="G617" s="4" t="e">
        <f t="shared" si="146"/>
        <v>#VALUE!</v>
      </c>
      <c r="H617" s="4" t="e">
        <f t="shared" si="147"/>
        <v>#VALUE!</v>
      </c>
      <c r="I617" s="4" t="str">
        <f t="shared" si="136"/>
        <v/>
      </c>
      <c r="J617" s="4" t="e">
        <f>CLEAN(SUBSTITUTE(MID(A617,G617,H617-G617)," ",""))</f>
        <v>#VALUE!</v>
      </c>
      <c r="K617" s="4" t="e">
        <f>FIND("Filing or 371 (c) date",A617)+LEN("Filing or 371 (c) date")</f>
        <v>#VALUE!</v>
      </c>
      <c r="L617" s="4" t="e">
        <f>FIND("Status",A617,K617)</f>
        <v>#VALUE!</v>
      </c>
      <c r="M617" s="4" t="e">
        <f>TRIM(CLEAN(MID(A617,K617,L617-K617)))</f>
        <v>#VALUE!</v>
      </c>
      <c r="N617" s="4" t="e">
        <f>FIND("Patent #",A617)+LEN("Patent #")</f>
        <v>#VALUE!</v>
      </c>
      <c r="O617" s="4" t="e">
        <f>FIND("Filing or 371 (c) date",A617)</f>
        <v>#VALUE!</v>
      </c>
      <c r="P617" s="4" t="e">
        <f>MID(A617,N617,O617-N617)</f>
        <v>#VALUE!</v>
      </c>
      <c r="Q617" s="4" t="e">
        <f t="shared" si="137"/>
        <v>#VALUE!</v>
      </c>
      <c r="R617" s="4" t="e">
        <f>CLEAN(SUBSTITUTE(MID(P617,1,FIND("open",P617)-1)," ",""))</f>
        <v>#VALUE!</v>
      </c>
      <c r="S617" s="4" t="e">
        <f>FIND("open_in_new",P617)+LEN("open_in_new")</f>
        <v>#VALUE!</v>
      </c>
      <c r="T617" s="4" t="e">
        <f>FIND("-",P617,S617)</f>
        <v>#VALUE!</v>
      </c>
      <c r="U617" s="4" t="e">
        <f>CLEAN(SUBSTITUTE(MID(P617,S617,T617-S617)," ",""))</f>
        <v>#VALUE!</v>
      </c>
      <c r="V617" s="4" t="e">
        <f>RIGHT(CLEAN(SUBSTITUTE(P617," ","")),10)</f>
        <v>#VALUE!</v>
      </c>
      <c r="W617" s="4" t="e">
        <f>FIND("Status",A617,K617)+LEN("Status")</f>
        <v>#VALUE!</v>
      </c>
      <c r="X617" s="4" t="e">
        <f>FIND("Application Data 
Documents &amp; Transactions",A617)</f>
        <v>#VALUE!</v>
      </c>
      <c r="Y617" s="4" t="e">
        <f>MID(A617,W617,(X617-11)-W617)</f>
        <v>#VALUE!</v>
      </c>
      <c r="Z617" s="4" t="e">
        <f t="shared" si="134"/>
        <v>#VALUE!</v>
      </c>
      <c r="AA617" s="4" t="e">
        <f>FIND("Earliest publication #",A617)+LEN("Earliest publication #
")</f>
        <v>#VALUE!</v>
      </c>
      <c r="AB617" s="4" t="e">
        <f>FIND("Earliest publication date",A617,AA617)</f>
        <v>#VALUE!</v>
      </c>
      <c r="AC617" s="4" t="e">
        <f>CLEAN(TRIM(MID(A617,AA617,AB617-AA617)))</f>
        <v>#VALUE!</v>
      </c>
      <c r="AD617" s="4" t="e">
        <f t="shared" si="135"/>
        <v>#VALUE!</v>
      </c>
      <c r="AE617" s="4" t="e">
        <f>FIND("Earliest publication date",A617,AA617)+LEN("Earliest publication date")</f>
        <v>#VALUE!</v>
      </c>
      <c r="AF617" s="4" t="e">
        <f>FIND("Assignee for publication",A617)</f>
        <v>#VALUE!</v>
      </c>
      <c r="AG617" s="4" t="e">
        <f>CLEAN(SUBSTITUTE(MID(A617,AE617,AF617-AE617)," ",""))</f>
        <v>#VALUE!</v>
      </c>
      <c r="AH617" s="4" t="e">
        <f>FIND("Entity status",A617)+LEN("Entity status")</f>
        <v>#VALUE!</v>
      </c>
      <c r="AI617" s="4" t="e">
        <f>FIND("Earliest publication #",A617,AH617)</f>
        <v>#VALUE!</v>
      </c>
      <c r="AJ617" s="4" t="e">
        <f>CLEAN(TRIM(MID(A617,AH617,AI617-AH617)))</f>
        <v>#VALUE!</v>
      </c>
      <c r="AK617" s="4" t="e">
        <f>FIND("Applicants",A617)+LEN("Applicants")</f>
        <v>#VALUE!</v>
      </c>
      <c r="AL617" s="4" t="e">
        <f>FIND("United States Patent and Trademark Office 
United States Patent and Trademark Office 
 Browse By Topic",A617,AK617)</f>
        <v>#VALUE!</v>
      </c>
      <c r="AM617" s="4" t="e">
        <f>TRIM(CLEAN(MID(A617,AK617,AL617-AK617)))</f>
        <v>#VALUE!</v>
      </c>
      <c r="AN617" s="4" t="e">
        <f>FIND("Assignee for publication",A617)+LEN("Assignee for publication")</f>
        <v>#VALUE!</v>
      </c>
      <c r="AO617" s="4" t="e">
        <f>FIND("Confirmation #",A617,AN617)</f>
        <v>#VALUE!</v>
      </c>
      <c r="AP617" s="4" t="e">
        <f>MID(A617,AN617,AO617-AN617)</f>
        <v>#VALUE!</v>
      </c>
      <c r="AQ617" s="4" t="e">
        <f>FIND("Inventors",A617)+LEN("Inventors")</f>
        <v>#VALUE!</v>
      </c>
      <c r="AR617" s="4" t="e">
        <f>FIND("Applicants",A617,AQ617)</f>
        <v>#VALUE!</v>
      </c>
      <c r="AS617" s="4" t="e">
        <f>FIND("Show all inventors",A617)</f>
        <v>#VALUE!</v>
      </c>
      <c r="AT617" s="4" t="str">
        <f>IFERROR(MID(A617,AS617,24),"")</f>
        <v/>
      </c>
      <c r="AU617" s="7" t="e">
        <f>CLEAN(TRIM(MID(A617,AQ617,AR617-AQ617)))</f>
        <v>#VALUE!</v>
      </c>
      <c r="BJ617" s="4">
        <f t="shared" si="138"/>
        <v>0</v>
      </c>
      <c r="BK617" s="4" t="str">
        <f t="shared" si="139"/>
        <v/>
      </c>
      <c r="BL617" s="4" t="e">
        <f t="shared" si="140"/>
        <v>#VALUE!</v>
      </c>
      <c r="BM617" s="4" t="e">
        <f t="shared" si="141"/>
        <v>#VALUE!</v>
      </c>
      <c r="BN617" s="7" t="e">
        <f t="shared" si="142"/>
        <v>#VALUE!</v>
      </c>
      <c r="BO617" s="4" t="e">
        <f t="shared" si="143"/>
        <v>#VALUE!</v>
      </c>
      <c r="BP617" s="4" t="e">
        <f t="shared" si="144"/>
        <v>#VALUE!</v>
      </c>
      <c r="BQ617" s="7" t="e">
        <f t="shared" si="145"/>
        <v>#VALUE!</v>
      </c>
    </row>
    <row r="618" spans="1:69" ht="15" customHeight="1" x14ac:dyDescent="0.3">
      <c r="A618" s="5"/>
      <c r="B618" s="5"/>
      <c r="C618" s="5"/>
      <c r="D618" s="5"/>
      <c r="F618" s="6" t="s">
        <v>17</v>
      </c>
      <c r="G618" s="4" t="e">
        <f t="shared" si="146"/>
        <v>#VALUE!</v>
      </c>
      <c r="H618" s="4" t="e">
        <f t="shared" si="147"/>
        <v>#VALUE!</v>
      </c>
      <c r="I618" s="4" t="str">
        <f t="shared" si="136"/>
        <v/>
      </c>
      <c r="J618" s="4" t="e">
        <f>CLEAN(SUBSTITUTE(MID(A618,G618,H618-G618)," ",""))</f>
        <v>#VALUE!</v>
      </c>
      <c r="K618" s="4" t="e">
        <f>FIND("Filing or 371 (c) date",A618)+LEN("Filing or 371 (c) date")</f>
        <v>#VALUE!</v>
      </c>
      <c r="L618" s="4" t="e">
        <f>FIND("Status",A618,K618)</f>
        <v>#VALUE!</v>
      </c>
      <c r="M618" s="4" t="e">
        <f>TRIM(CLEAN(MID(A618,K618,L618-K618)))</f>
        <v>#VALUE!</v>
      </c>
      <c r="N618" s="4" t="e">
        <f>FIND("Patent #",A618)+LEN("Patent #")</f>
        <v>#VALUE!</v>
      </c>
      <c r="O618" s="4" t="e">
        <f>FIND("Filing or 371 (c) date",A618)</f>
        <v>#VALUE!</v>
      </c>
      <c r="P618" s="4" t="e">
        <f>MID(A618,N618,O618-N618)</f>
        <v>#VALUE!</v>
      </c>
      <c r="Q618" s="4" t="e">
        <f t="shared" si="137"/>
        <v>#VALUE!</v>
      </c>
      <c r="R618" s="4" t="e">
        <f>CLEAN(SUBSTITUTE(MID(P618,1,FIND("open",P618)-1)," ",""))</f>
        <v>#VALUE!</v>
      </c>
      <c r="S618" s="4" t="e">
        <f>FIND("open_in_new",P618)+LEN("open_in_new")</f>
        <v>#VALUE!</v>
      </c>
      <c r="T618" s="4" t="e">
        <f>FIND("-",P618,S618)</f>
        <v>#VALUE!</v>
      </c>
      <c r="U618" s="4" t="e">
        <f>CLEAN(SUBSTITUTE(MID(P618,S618,T618-S618)," ",""))</f>
        <v>#VALUE!</v>
      </c>
      <c r="V618" s="4" t="e">
        <f>RIGHT(CLEAN(SUBSTITUTE(P618," ","")),10)</f>
        <v>#VALUE!</v>
      </c>
      <c r="W618" s="4" t="e">
        <f>FIND("Status",A618,K618)+LEN("Status")</f>
        <v>#VALUE!</v>
      </c>
      <c r="X618" s="4" t="e">
        <f>FIND("Application Data 
Documents &amp; Transactions",A618)</f>
        <v>#VALUE!</v>
      </c>
      <c r="Y618" s="4" t="e">
        <f>MID(A618,W618,(X618-11)-W618)</f>
        <v>#VALUE!</v>
      </c>
      <c r="Z618" s="4" t="e">
        <f t="shared" si="134"/>
        <v>#VALUE!</v>
      </c>
      <c r="AA618" s="4" t="e">
        <f>FIND("Earliest publication #",A618)+LEN("Earliest publication #
")</f>
        <v>#VALUE!</v>
      </c>
      <c r="AB618" s="4" t="e">
        <f>FIND("Earliest publication date",A618,AA618)</f>
        <v>#VALUE!</v>
      </c>
      <c r="AC618" s="4" t="e">
        <f>CLEAN(TRIM(MID(A618,AA618,AB618-AA618)))</f>
        <v>#VALUE!</v>
      </c>
      <c r="AD618" s="4" t="e">
        <f t="shared" si="135"/>
        <v>#VALUE!</v>
      </c>
      <c r="AE618" s="4" t="e">
        <f>FIND("Earliest publication date",A618,AA618)+LEN("Earliest publication date")</f>
        <v>#VALUE!</v>
      </c>
      <c r="AF618" s="4" t="e">
        <f>FIND("Assignee for publication",A618)</f>
        <v>#VALUE!</v>
      </c>
      <c r="AG618" s="4" t="e">
        <f>CLEAN(SUBSTITUTE(MID(A618,AE618,AF618-AE618)," ",""))</f>
        <v>#VALUE!</v>
      </c>
      <c r="AH618" s="4" t="e">
        <f>FIND("Entity status",A618)+LEN("Entity status")</f>
        <v>#VALUE!</v>
      </c>
      <c r="AI618" s="4" t="e">
        <f>FIND("Earliest publication #",A618,AH618)</f>
        <v>#VALUE!</v>
      </c>
      <c r="AJ618" s="4" t="e">
        <f>CLEAN(TRIM(MID(A618,AH618,AI618-AH618)))</f>
        <v>#VALUE!</v>
      </c>
      <c r="AK618" s="4" t="e">
        <f>FIND("Applicants",A618)+LEN("Applicants")</f>
        <v>#VALUE!</v>
      </c>
      <c r="AL618" s="4" t="e">
        <f>FIND("United States Patent and Trademark Office 
United States Patent and Trademark Office 
 Browse By Topic",A618,AK618)</f>
        <v>#VALUE!</v>
      </c>
      <c r="AM618" s="4" t="e">
        <f>TRIM(CLEAN(MID(A618,AK618,AL618-AK618)))</f>
        <v>#VALUE!</v>
      </c>
      <c r="AN618" s="4" t="e">
        <f>FIND("Assignee for publication",A618)+LEN("Assignee for publication")</f>
        <v>#VALUE!</v>
      </c>
      <c r="AO618" s="4" t="e">
        <f>FIND("Confirmation #",A618,AN618)</f>
        <v>#VALUE!</v>
      </c>
      <c r="AP618" s="4" t="e">
        <f>MID(A618,AN618,AO618-AN618)</f>
        <v>#VALUE!</v>
      </c>
      <c r="AQ618" s="4" t="e">
        <f>FIND("Inventors",A618)+LEN("Inventors")</f>
        <v>#VALUE!</v>
      </c>
      <c r="AR618" s="4" t="e">
        <f>FIND("Applicants",A618,AQ618)</f>
        <v>#VALUE!</v>
      </c>
      <c r="AS618" s="4" t="e">
        <f>FIND("Show all inventors",A618)</f>
        <v>#VALUE!</v>
      </c>
      <c r="AT618" s="4" t="str">
        <f>IFERROR(MID(A618,AS618,24),"")</f>
        <v/>
      </c>
      <c r="AU618" s="7" t="e">
        <f>CLEAN(TRIM(MID(A618,AQ618,AR618-AQ618)))</f>
        <v>#VALUE!</v>
      </c>
      <c r="BJ618" s="4">
        <f t="shared" si="138"/>
        <v>0</v>
      </c>
      <c r="BK618" s="4" t="str">
        <f t="shared" si="139"/>
        <v/>
      </c>
      <c r="BL618" s="4" t="e">
        <f t="shared" si="140"/>
        <v>#VALUE!</v>
      </c>
      <c r="BM618" s="4" t="e">
        <f t="shared" si="141"/>
        <v>#VALUE!</v>
      </c>
      <c r="BN618" s="7" t="e">
        <f t="shared" si="142"/>
        <v>#VALUE!</v>
      </c>
      <c r="BO618" s="4" t="e">
        <f t="shared" si="143"/>
        <v>#VALUE!</v>
      </c>
      <c r="BP618" s="4" t="e">
        <f t="shared" si="144"/>
        <v>#VALUE!</v>
      </c>
      <c r="BQ618" s="7" t="e">
        <f t="shared" si="145"/>
        <v>#VALUE!</v>
      </c>
    </row>
    <row r="619" spans="1:69" ht="15" customHeight="1" x14ac:dyDescent="0.3">
      <c r="A619" s="5"/>
      <c r="B619" s="5"/>
      <c r="C619" s="5"/>
      <c r="D619" s="5"/>
      <c r="F619" s="6" t="s">
        <v>17</v>
      </c>
      <c r="G619" s="4" t="e">
        <f t="shared" si="146"/>
        <v>#VALUE!</v>
      </c>
      <c r="H619" s="4" t="e">
        <f t="shared" si="147"/>
        <v>#VALUE!</v>
      </c>
      <c r="I619" s="4" t="str">
        <f t="shared" si="136"/>
        <v/>
      </c>
      <c r="J619" s="4" t="e">
        <f>CLEAN(SUBSTITUTE(MID(A619,G619,H619-G619)," ",""))</f>
        <v>#VALUE!</v>
      </c>
      <c r="K619" s="4" t="e">
        <f>FIND("Filing or 371 (c) date",A619)+LEN("Filing or 371 (c) date")</f>
        <v>#VALUE!</v>
      </c>
      <c r="L619" s="4" t="e">
        <f>FIND("Status",A619,K619)</f>
        <v>#VALUE!</v>
      </c>
      <c r="M619" s="4" t="e">
        <f>TRIM(CLEAN(MID(A619,K619,L619-K619)))</f>
        <v>#VALUE!</v>
      </c>
      <c r="N619" s="4" t="e">
        <f>FIND("Patent #",A619)+LEN("Patent #")</f>
        <v>#VALUE!</v>
      </c>
      <c r="O619" s="4" t="e">
        <f>FIND("Filing or 371 (c) date",A619)</f>
        <v>#VALUE!</v>
      </c>
      <c r="P619" s="4" t="e">
        <f>MID(A619,N619,O619-N619)</f>
        <v>#VALUE!</v>
      </c>
      <c r="Q619" s="4" t="e">
        <f t="shared" si="137"/>
        <v>#VALUE!</v>
      </c>
      <c r="R619" s="4" t="e">
        <f>CLEAN(SUBSTITUTE(MID(P619,1,FIND("open",P619)-1)," ",""))</f>
        <v>#VALUE!</v>
      </c>
      <c r="S619" s="4" t="e">
        <f>FIND("open_in_new",P619)+LEN("open_in_new")</f>
        <v>#VALUE!</v>
      </c>
      <c r="T619" s="4" t="e">
        <f>FIND("-",P619,S619)</f>
        <v>#VALUE!</v>
      </c>
      <c r="U619" s="4" t="e">
        <f>CLEAN(SUBSTITUTE(MID(P619,S619,T619-S619)," ",""))</f>
        <v>#VALUE!</v>
      </c>
      <c r="V619" s="4" t="e">
        <f>RIGHT(CLEAN(SUBSTITUTE(P619," ","")),10)</f>
        <v>#VALUE!</v>
      </c>
      <c r="W619" s="4" t="e">
        <f>FIND("Status",A619,K619)+LEN("Status")</f>
        <v>#VALUE!</v>
      </c>
      <c r="X619" s="4" t="e">
        <f>FIND("Application Data 
Documents &amp; Transactions",A619)</f>
        <v>#VALUE!</v>
      </c>
      <c r="Y619" s="4" t="e">
        <f>MID(A619,W619,(X619-11)-W619)</f>
        <v>#VALUE!</v>
      </c>
      <c r="Z619" s="4" t="e">
        <f t="shared" si="134"/>
        <v>#VALUE!</v>
      </c>
      <c r="AA619" s="4" t="e">
        <f>FIND("Earliest publication #",A619)+LEN("Earliest publication #
")</f>
        <v>#VALUE!</v>
      </c>
      <c r="AB619" s="4" t="e">
        <f>FIND("Earliest publication date",A619,AA619)</f>
        <v>#VALUE!</v>
      </c>
      <c r="AC619" s="4" t="e">
        <f>CLEAN(TRIM(MID(A619,AA619,AB619-AA619)))</f>
        <v>#VALUE!</v>
      </c>
      <c r="AD619" s="4" t="e">
        <f t="shared" si="135"/>
        <v>#VALUE!</v>
      </c>
      <c r="AE619" s="4" t="e">
        <f>FIND("Earliest publication date",A619,AA619)+LEN("Earliest publication date")</f>
        <v>#VALUE!</v>
      </c>
      <c r="AF619" s="4" t="e">
        <f>FIND("Assignee for publication",A619)</f>
        <v>#VALUE!</v>
      </c>
      <c r="AG619" s="4" t="e">
        <f>CLEAN(SUBSTITUTE(MID(A619,AE619,AF619-AE619)," ",""))</f>
        <v>#VALUE!</v>
      </c>
      <c r="AH619" s="4" t="e">
        <f>FIND("Entity status",A619)+LEN("Entity status")</f>
        <v>#VALUE!</v>
      </c>
      <c r="AI619" s="4" t="e">
        <f>FIND("Earliest publication #",A619,AH619)</f>
        <v>#VALUE!</v>
      </c>
      <c r="AJ619" s="4" t="e">
        <f>CLEAN(TRIM(MID(A619,AH619,AI619-AH619)))</f>
        <v>#VALUE!</v>
      </c>
      <c r="AK619" s="4" t="e">
        <f>FIND("Applicants",A619)+LEN("Applicants")</f>
        <v>#VALUE!</v>
      </c>
      <c r="AL619" s="4" t="e">
        <f>FIND("United States Patent and Trademark Office 
United States Patent and Trademark Office 
 Browse By Topic",A619,AK619)</f>
        <v>#VALUE!</v>
      </c>
      <c r="AM619" s="4" t="e">
        <f>TRIM(CLEAN(MID(A619,AK619,AL619-AK619)))</f>
        <v>#VALUE!</v>
      </c>
      <c r="AN619" s="4" t="e">
        <f>FIND("Assignee for publication",A619)+LEN("Assignee for publication")</f>
        <v>#VALUE!</v>
      </c>
      <c r="AO619" s="4" t="e">
        <f>FIND("Confirmation #",A619,AN619)</f>
        <v>#VALUE!</v>
      </c>
      <c r="AP619" s="4" t="e">
        <f>MID(A619,AN619,AO619-AN619)</f>
        <v>#VALUE!</v>
      </c>
      <c r="AQ619" s="4" t="e">
        <f>FIND("Inventors",A619)+LEN("Inventors")</f>
        <v>#VALUE!</v>
      </c>
      <c r="AR619" s="4" t="e">
        <f>FIND("Applicants",A619,AQ619)</f>
        <v>#VALUE!</v>
      </c>
      <c r="AS619" s="4" t="e">
        <f>FIND("Show all inventors",A619)</f>
        <v>#VALUE!</v>
      </c>
      <c r="AT619" s="4" t="str">
        <f>IFERROR(MID(A619,AS619,24),"")</f>
        <v/>
      </c>
      <c r="AU619" s="7" t="e">
        <f>CLEAN(TRIM(MID(A619,AQ619,AR619-AQ619)))</f>
        <v>#VALUE!</v>
      </c>
      <c r="BJ619" s="4">
        <f t="shared" si="138"/>
        <v>0</v>
      </c>
      <c r="BK619" s="4" t="str">
        <f t="shared" si="139"/>
        <v/>
      </c>
      <c r="BL619" s="4" t="e">
        <f t="shared" si="140"/>
        <v>#VALUE!</v>
      </c>
      <c r="BM619" s="4" t="e">
        <f t="shared" si="141"/>
        <v>#VALUE!</v>
      </c>
      <c r="BN619" s="7" t="e">
        <f t="shared" si="142"/>
        <v>#VALUE!</v>
      </c>
      <c r="BO619" s="4" t="e">
        <f t="shared" si="143"/>
        <v>#VALUE!</v>
      </c>
      <c r="BP619" s="4" t="e">
        <f t="shared" si="144"/>
        <v>#VALUE!</v>
      </c>
      <c r="BQ619" s="7" t="e">
        <f t="shared" si="145"/>
        <v>#VALUE!</v>
      </c>
    </row>
    <row r="620" spans="1:69" ht="15" customHeight="1" x14ac:dyDescent="0.3">
      <c r="A620" s="5"/>
      <c r="B620" s="5"/>
      <c r="C620" s="5"/>
      <c r="D620" s="5"/>
      <c r="F620" s="6" t="s">
        <v>17</v>
      </c>
      <c r="G620" s="4" t="e">
        <f t="shared" si="146"/>
        <v>#VALUE!</v>
      </c>
      <c r="H620" s="4" t="e">
        <f t="shared" si="147"/>
        <v>#VALUE!</v>
      </c>
      <c r="I620" s="4" t="str">
        <f t="shared" si="136"/>
        <v/>
      </c>
      <c r="J620" s="4" t="e">
        <f>CLEAN(SUBSTITUTE(MID(A620,G620,H620-G620)," ",""))</f>
        <v>#VALUE!</v>
      </c>
      <c r="K620" s="4" t="e">
        <f>FIND("Filing or 371 (c) date",A620)+LEN("Filing or 371 (c) date")</f>
        <v>#VALUE!</v>
      </c>
      <c r="L620" s="4" t="e">
        <f>FIND("Status",A620,K620)</f>
        <v>#VALUE!</v>
      </c>
      <c r="M620" s="4" t="e">
        <f>TRIM(CLEAN(MID(A620,K620,L620-K620)))</f>
        <v>#VALUE!</v>
      </c>
      <c r="N620" s="4" t="e">
        <f>FIND("Patent #",A620)+LEN("Patent #")</f>
        <v>#VALUE!</v>
      </c>
      <c r="O620" s="4" t="e">
        <f>FIND("Filing or 371 (c) date",A620)</f>
        <v>#VALUE!</v>
      </c>
      <c r="P620" s="4" t="e">
        <f>MID(A620,N620,O620-N620)</f>
        <v>#VALUE!</v>
      </c>
      <c r="Q620" s="4" t="e">
        <f t="shared" si="137"/>
        <v>#VALUE!</v>
      </c>
      <c r="R620" s="4" t="e">
        <f>CLEAN(SUBSTITUTE(MID(P620,1,FIND("open",P620)-1)," ",""))</f>
        <v>#VALUE!</v>
      </c>
      <c r="S620" s="4" t="e">
        <f>FIND("open_in_new",P620)+LEN("open_in_new")</f>
        <v>#VALUE!</v>
      </c>
      <c r="T620" s="4" t="e">
        <f>FIND("-",P620,S620)</f>
        <v>#VALUE!</v>
      </c>
      <c r="U620" s="4" t="e">
        <f>CLEAN(SUBSTITUTE(MID(P620,S620,T620-S620)," ",""))</f>
        <v>#VALUE!</v>
      </c>
      <c r="V620" s="4" t="e">
        <f>RIGHT(CLEAN(SUBSTITUTE(P620," ","")),10)</f>
        <v>#VALUE!</v>
      </c>
      <c r="W620" s="4" t="e">
        <f>FIND("Status",A620,K620)+LEN("Status")</f>
        <v>#VALUE!</v>
      </c>
      <c r="X620" s="4" t="e">
        <f>FIND("Application Data 
Documents &amp; Transactions",A620)</f>
        <v>#VALUE!</v>
      </c>
      <c r="Y620" s="4" t="e">
        <f>MID(A620,W620,(X620-11)-W620)</f>
        <v>#VALUE!</v>
      </c>
      <c r="Z620" s="4" t="e">
        <f t="shared" si="134"/>
        <v>#VALUE!</v>
      </c>
      <c r="AA620" s="4" t="e">
        <f>FIND("Earliest publication #",A620)+LEN("Earliest publication #
")</f>
        <v>#VALUE!</v>
      </c>
      <c r="AB620" s="4" t="e">
        <f>FIND("Earliest publication date",A620,AA620)</f>
        <v>#VALUE!</v>
      </c>
      <c r="AC620" s="4" t="e">
        <f>CLEAN(TRIM(MID(A620,AA620,AB620-AA620)))</f>
        <v>#VALUE!</v>
      </c>
      <c r="AD620" s="4" t="e">
        <f t="shared" si="135"/>
        <v>#VALUE!</v>
      </c>
      <c r="AE620" s="4" t="e">
        <f>FIND("Earliest publication date",A620,AA620)+LEN("Earliest publication date")</f>
        <v>#VALUE!</v>
      </c>
      <c r="AF620" s="4" t="e">
        <f>FIND("Assignee for publication",A620)</f>
        <v>#VALUE!</v>
      </c>
      <c r="AG620" s="4" t="e">
        <f>CLEAN(SUBSTITUTE(MID(A620,AE620,AF620-AE620)," ",""))</f>
        <v>#VALUE!</v>
      </c>
      <c r="AH620" s="4" t="e">
        <f>FIND("Entity status",A620)+LEN("Entity status")</f>
        <v>#VALUE!</v>
      </c>
      <c r="AI620" s="4" t="e">
        <f>FIND("Earliest publication #",A620,AH620)</f>
        <v>#VALUE!</v>
      </c>
      <c r="AJ620" s="4" t="e">
        <f>CLEAN(TRIM(MID(A620,AH620,AI620-AH620)))</f>
        <v>#VALUE!</v>
      </c>
      <c r="AK620" s="4" t="e">
        <f>FIND("Applicants",A620)+LEN("Applicants")</f>
        <v>#VALUE!</v>
      </c>
      <c r="AL620" s="4" t="e">
        <f>FIND("United States Patent and Trademark Office 
United States Patent and Trademark Office 
 Browse By Topic",A620,AK620)</f>
        <v>#VALUE!</v>
      </c>
      <c r="AM620" s="4" t="e">
        <f>TRIM(CLEAN(MID(A620,AK620,AL620-AK620)))</f>
        <v>#VALUE!</v>
      </c>
      <c r="AN620" s="4" t="e">
        <f>FIND("Assignee for publication",A620)+LEN("Assignee for publication")</f>
        <v>#VALUE!</v>
      </c>
      <c r="AO620" s="4" t="e">
        <f>FIND("Confirmation #",A620,AN620)</f>
        <v>#VALUE!</v>
      </c>
      <c r="AP620" s="4" t="e">
        <f>MID(A620,AN620,AO620-AN620)</f>
        <v>#VALUE!</v>
      </c>
      <c r="AQ620" s="4" t="e">
        <f>FIND("Inventors",A620)+LEN("Inventors")</f>
        <v>#VALUE!</v>
      </c>
      <c r="AR620" s="4" t="e">
        <f>FIND("Applicants",A620,AQ620)</f>
        <v>#VALUE!</v>
      </c>
      <c r="AS620" s="4" t="e">
        <f>FIND("Show all inventors",A620)</f>
        <v>#VALUE!</v>
      </c>
      <c r="AT620" s="4" t="str">
        <f>IFERROR(MID(A620,AS620,24),"")</f>
        <v/>
      </c>
      <c r="AU620" s="7" t="e">
        <f>CLEAN(TRIM(MID(A620,AQ620,AR620-AQ620)))</f>
        <v>#VALUE!</v>
      </c>
      <c r="BJ620" s="4">
        <f t="shared" si="138"/>
        <v>0</v>
      </c>
      <c r="BK620" s="4" t="str">
        <f t="shared" si="139"/>
        <v/>
      </c>
      <c r="BL620" s="4" t="e">
        <f t="shared" si="140"/>
        <v>#VALUE!</v>
      </c>
      <c r="BM620" s="4" t="e">
        <f t="shared" si="141"/>
        <v>#VALUE!</v>
      </c>
      <c r="BN620" s="7" t="e">
        <f t="shared" si="142"/>
        <v>#VALUE!</v>
      </c>
      <c r="BO620" s="4" t="e">
        <f t="shared" si="143"/>
        <v>#VALUE!</v>
      </c>
      <c r="BP620" s="4" t="e">
        <f t="shared" si="144"/>
        <v>#VALUE!</v>
      </c>
      <c r="BQ620" s="7" t="e">
        <f t="shared" si="145"/>
        <v>#VALUE!</v>
      </c>
    </row>
    <row r="621" spans="1:69" ht="15" customHeight="1" x14ac:dyDescent="0.3">
      <c r="A621" s="5"/>
      <c r="B621" s="5"/>
      <c r="C621" s="5"/>
      <c r="D621" s="5"/>
      <c r="F621" s="6" t="s">
        <v>17</v>
      </c>
      <c r="G621" s="4" t="e">
        <f t="shared" si="146"/>
        <v>#VALUE!</v>
      </c>
      <c r="H621" s="4" t="e">
        <f t="shared" si="147"/>
        <v>#VALUE!</v>
      </c>
      <c r="I621" s="4" t="str">
        <f t="shared" si="136"/>
        <v/>
      </c>
      <c r="J621" s="4" t="e">
        <f>CLEAN(SUBSTITUTE(MID(A621,G621,H621-G621)," ",""))</f>
        <v>#VALUE!</v>
      </c>
      <c r="K621" s="4" t="e">
        <f>FIND("Filing or 371 (c) date",A621)+LEN("Filing or 371 (c) date")</f>
        <v>#VALUE!</v>
      </c>
      <c r="L621" s="4" t="e">
        <f>FIND("Status",A621,K621)</f>
        <v>#VALUE!</v>
      </c>
      <c r="M621" s="4" t="e">
        <f>TRIM(CLEAN(MID(A621,K621,L621-K621)))</f>
        <v>#VALUE!</v>
      </c>
      <c r="N621" s="4" t="e">
        <f>FIND("Patent #",A621)+LEN("Patent #")</f>
        <v>#VALUE!</v>
      </c>
      <c r="O621" s="4" t="e">
        <f>FIND("Filing or 371 (c) date",A621)</f>
        <v>#VALUE!</v>
      </c>
      <c r="P621" s="4" t="e">
        <f>MID(A621,N621,O621-N621)</f>
        <v>#VALUE!</v>
      </c>
      <c r="Q621" s="4" t="e">
        <f t="shared" si="137"/>
        <v>#VALUE!</v>
      </c>
      <c r="R621" s="4" t="e">
        <f>CLEAN(SUBSTITUTE(MID(P621,1,FIND("open",P621)-1)," ",""))</f>
        <v>#VALUE!</v>
      </c>
      <c r="S621" s="4" t="e">
        <f>FIND("open_in_new",P621)+LEN("open_in_new")</f>
        <v>#VALUE!</v>
      </c>
      <c r="T621" s="4" t="e">
        <f>FIND("-",P621,S621)</f>
        <v>#VALUE!</v>
      </c>
      <c r="U621" s="4" t="e">
        <f>CLEAN(SUBSTITUTE(MID(P621,S621,T621-S621)," ",""))</f>
        <v>#VALUE!</v>
      </c>
      <c r="V621" s="4" t="e">
        <f>RIGHT(CLEAN(SUBSTITUTE(P621," ","")),10)</f>
        <v>#VALUE!</v>
      </c>
      <c r="W621" s="4" t="e">
        <f>FIND("Status",A621,K621)+LEN("Status")</f>
        <v>#VALUE!</v>
      </c>
      <c r="X621" s="4" t="e">
        <f>FIND("Application Data 
Documents &amp; Transactions",A621)</f>
        <v>#VALUE!</v>
      </c>
      <c r="Y621" s="4" t="e">
        <f>MID(A621,W621,(X621-11)-W621)</f>
        <v>#VALUE!</v>
      </c>
      <c r="Z621" s="4" t="e">
        <f t="shared" si="134"/>
        <v>#VALUE!</v>
      </c>
      <c r="AA621" s="4" t="e">
        <f>FIND("Earliest publication #",A621)+LEN("Earliest publication #
")</f>
        <v>#VALUE!</v>
      </c>
      <c r="AB621" s="4" t="e">
        <f>FIND("Earliest publication date",A621,AA621)</f>
        <v>#VALUE!</v>
      </c>
      <c r="AC621" s="4" t="e">
        <f>CLEAN(TRIM(MID(A621,AA621,AB621-AA621)))</f>
        <v>#VALUE!</v>
      </c>
      <c r="AD621" s="4" t="e">
        <f t="shared" si="135"/>
        <v>#VALUE!</v>
      </c>
      <c r="AE621" s="4" t="e">
        <f>FIND("Earliest publication date",A621,AA621)+LEN("Earliest publication date")</f>
        <v>#VALUE!</v>
      </c>
      <c r="AF621" s="4" t="e">
        <f>FIND("Assignee for publication",A621)</f>
        <v>#VALUE!</v>
      </c>
      <c r="AG621" s="4" t="e">
        <f>CLEAN(SUBSTITUTE(MID(A621,AE621,AF621-AE621)," ",""))</f>
        <v>#VALUE!</v>
      </c>
      <c r="AH621" s="4" t="e">
        <f>FIND("Entity status",A621)+LEN("Entity status")</f>
        <v>#VALUE!</v>
      </c>
      <c r="AI621" s="4" t="e">
        <f>FIND("Earliest publication #",A621,AH621)</f>
        <v>#VALUE!</v>
      </c>
      <c r="AJ621" s="4" t="e">
        <f>CLEAN(TRIM(MID(A621,AH621,AI621-AH621)))</f>
        <v>#VALUE!</v>
      </c>
      <c r="AK621" s="4" t="e">
        <f>FIND("Applicants",A621)+LEN("Applicants")</f>
        <v>#VALUE!</v>
      </c>
      <c r="AL621" s="4" t="e">
        <f>FIND("United States Patent and Trademark Office 
United States Patent and Trademark Office 
 Browse By Topic",A621,AK621)</f>
        <v>#VALUE!</v>
      </c>
      <c r="AM621" s="4" t="e">
        <f>TRIM(CLEAN(MID(A621,AK621,AL621-AK621)))</f>
        <v>#VALUE!</v>
      </c>
      <c r="AN621" s="4" t="e">
        <f>FIND("Assignee for publication",A621)+LEN("Assignee for publication")</f>
        <v>#VALUE!</v>
      </c>
      <c r="AO621" s="4" t="e">
        <f>FIND("Confirmation #",A621,AN621)</f>
        <v>#VALUE!</v>
      </c>
      <c r="AP621" s="4" t="e">
        <f>MID(A621,AN621,AO621-AN621)</f>
        <v>#VALUE!</v>
      </c>
      <c r="AQ621" s="4" t="e">
        <f>FIND("Inventors",A621)+LEN("Inventors")</f>
        <v>#VALUE!</v>
      </c>
      <c r="AR621" s="4" t="e">
        <f>FIND("Applicants",A621,AQ621)</f>
        <v>#VALUE!</v>
      </c>
      <c r="AS621" s="4" t="e">
        <f>FIND("Show all inventors",A621)</f>
        <v>#VALUE!</v>
      </c>
      <c r="AT621" s="4" t="str">
        <f>IFERROR(MID(A621,AS621,24),"")</f>
        <v/>
      </c>
      <c r="AU621" s="7" t="e">
        <f>CLEAN(TRIM(MID(A621,AQ621,AR621-AQ621)))</f>
        <v>#VALUE!</v>
      </c>
      <c r="BJ621" s="4">
        <f t="shared" si="138"/>
        <v>0</v>
      </c>
      <c r="BK621" s="4" t="str">
        <f t="shared" si="139"/>
        <v/>
      </c>
      <c r="BL621" s="4" t="e">
        <f t="shared" si="140"/>
        <v>#VALUE!</v>
      </c>
      <c r="BM621" s="4" t="e">
        <f t="shared" si="141"/>
        <v>#VALUE!</v>
      </c>
      <c r="BN621" s="7" t="e">
        <f t="shared" si="142"/>
        <v>#VALUE!</v>
      </c>
      <c r="BO621" s="4" t="e">
        <f t="shared" si="143"/>
        <v>#VALUE!</v>
      </c>
      <c r="BP621" s="4" t="e">
        <f t="shared" si="144"/>
        <v>#VALUE!</v>
      </c>
      <c r="BQ621" s="7" t="e">
        <f t="shared" si="145"/>
        <v>#VALUE!</v>
      </c>
    </row>
    <row r="622" spans="1:69" ht="15" customHeight="1" x14ac:dyDescent="0.3">
      <c r="A622" s="5"/>
      <c r="B622" s="5"/>
      <c r="C622" s="5"/>
      <c r="D622" s="5"/>
      <c r="F622" s="6" t="s">
        <v>17</v>
      </c>
      <c r="G622" s="4" t="e">
        <f t="shared" si="146"/>
        <v>#VALUE!</v>
      </c>
      <c r="H622" s="4" t="e">
        <f t="shared" si="147"/>
        <v>#VALUE!</v>
      </c>
      <c r="I622" s="4" t="str">
        <f t="shared" si="136"/>
        <v/>
      </c>
      <c r="J622" s="4" t="e">
        <f>CLEAN(SUBSTITUTE(MID(A622,G622,H622-G622)," ",""))</f>
        <v>#VALUE!</v>
      </c>
      <c r="K622" s="4" t="e">
        <f>FIND("Filing or 371 (c) date",A622)+LEN("Filing or 371 (c) date")</f>
        <v>#VALUE!</v>
      </c>
      <c r="L622" s="4" t="e">
        <f>FIND("Status",A622,K622)</f>
        <v>#VALUE!</v>
      </c>
      <c r="M622" s="4" t="e">
        <f>TRIM(CLEAN(MID(A622,K622,L622-K622)))</f>
        <v>#VALUE!</v>
      </c>
      <c r="N622" s="4" t="e">
        <f>FIND("Patent #",A622)+LEN("Patent #")</f>
        <v>#VALUE!</v>
      </c>
      <c r="O622" s="4" t="e">
        <f>FIND("Filing or 371 (c) date",A622)</f>
        <v>#VALUE!</v>
      </c>
      <c r="P622" s="4" t="e">
        <f>MID(A622,N622,O622-N622)</f>
        <v>#VALUE!</v>
      </c>
      <c r="Q622" s="4" t="e">
        <f t="shared" si="137"/>
        <v>#VALUE!</v>
      </c>
      <c r="R622" s="4" t="e">
        <f>CLEAN(SUBSTITUTE(MID(P622,1,FIND("open",P622)-1)," ",""))</f>
        <v>#VALUE!</v>
      </c>
      <c r="S622" s="4" t="e">
        <f>FIND("open_in_new",P622)+LEN("open_in_new")</f>
        <v>#VALUE!</v>
      </c>
      <c r="T622" s="4" t="e">
        <f>FIND("-",P622,S622)</f>
        <v>#VALUE!</v>
      </c>
      <c r="U622" s="4" t="e">
        <f>CLEAN(SUBSTITUTE(MID(P622,S622,T622-S622)," ",""))</f>
        <v>#VALUE!</v>
      </c>
      <c r="V622" s="4" t="e">
        <f>RIGHT(CLEAN(SUBSTITUTE(P622," ","")),10)</f>
        <v>#VALUE!</v>
      </c>
      <c r="W622" s="4" t="e">
        <f>FIND("Status",A622,K622)+LEN("Status")</f>
        <v>#VALUE!</v>
      </c>
      <c r="X622" s="4" t="e">
        <f>FIND("Application Data 
Documents &amp; Transactions",A622)</f>
        <v>#VALUE!</v>
      </c>
      <c r="Y622" s="4" t="e">
        <f>MID(A622,W622,(X622-11)-W622)</f>
        <v>#VALUE!</v>
      </c>
      <c r="Z622" s="4" t="e">
        <f t="shared" si="134"/>
        <v>#VALUE!</v>
      </c>
      <c r="AA622" s="4" t="e">
        <f>FIND("Earliest publication #",A622)+LEN("Earliest publication #
")</f>
        <v>#VALUE!</v>
      </c>
      <c r="AB622" s="4" t="e">
        <f>FIND("Earliest publication date",A622,AA622)</f>
        <v>#VALUE!</v>
      </c>
      <c r="AC622" s="4" t="e">
        <f>CLEAN(TRIM(MID(A622,AA622,AB622-AA622)))</f>
        <v>#VALUE!</v>
      </c>
      <c r="AD622" s="4" t="e">
        <f t="shared" si="135"/>
        <v>#VALUE!</v>
      </c>
      <c r="AE622" s="4" t="e">
        <f>FIND("Earliest publication date",A622,AA622)+LEN("Earliest publication date")</f>
        <v>#VALUE!</v>
      </c>
      <c r="AF622" s="4" t="e">
        <f>FIND("Assignee for publication",A622)</f>
        <v>#VALUE!</v>
      </c>
      <c r="AG622" s="4" t="e">
        <f>CLEAN(SUBSTITUTE(MID(A622,AE622,AF622-AE622)," ",""))</f>
        <v>#VALUE!</v>
      </c>
      <c r="AH622" s="4" t="e">
        <f>FIND("Entity status",A622)+LEN("Entity status")</f>
        <v>#VALUE!</v>
      </c>
      <c r="AI622" s="4" t="e">
        <f>FIND("Earliest publication #",A622,AH622)</f>
        <v>#VALUE!</v>
      </c>
      <c r="AJ622" s="4" t="e">
        <f>CLEAN(TRIM(MID(A622,AH622,AI622-AH622)))</f>
        <v>#VALUE!</v>
      </c>
      <c r="AK622" s="4" t="e">
        <f>FIND("Applicants",A622)+LEN("Applicants")</f>
        <v>#VALUE!</v>
      </c>
      <c r="AL622" s="4" t="e">
        <f>FIND("United States Patent and Trademark Office 
United States Patent and Trademark Office 
 Browse By Topic",A622,AK622)</f>
        <v>#VALUE!</v>
      </c>
      <c r="AM622" s="4" t="e">
        <f>TRIM(CLEAN(MID(A622,AK622,AL622-AK622)))</f>
        <v>#VALUE!</v>
      </c>
      <c r="AN622" s="4" t="e">
        <f>FIND("Assignee for publication",A622)+LEN("Assignee for publication")</f>
        <v>#VALUE!</v>
      </c>
      <c r="AO622" s="4" t="e">
        <f>FIND("Confirmation #",A622,AN622)</f>
        <v>#VALUE!</v>
      </c>
      <c r="AP622" s="4" t="e">
        <f>MID(A622,AN622,AO622-AN622)</f>
        <v>#VALUE!</v>
      </c>
      <c r="AQ622" s="4" t="e">
        <f>FIND("Inventors",A622)+LEN("Inventors")</f>
        <v>#VALUE!</v>
      </c>
      <c r="AR622" s="4" t="e">
        <f>FIND("Applicants",A622,AQ622)</f>
        <v>#VALUE!</v>
      </c>
      <c r="AS622" s="4" t="e">
        <f>FIND("Show all inventors",A622)</f>
        <v>#VALUE!</v>
      </c>
      <c r="AT622" s="4" t="str">
        <f>IFERROR(MID(A622,AS622,24),"")</f>
        <v/>
      </c>
      <c r="AU622" s="7" t="e">
        <f>CLEAN(TRIM(MID(A622,AQ622,AR622-AQ622)))</f>
        <v>#VALUE!</v>
      </c>
      <c r="BJ622" s="4">
        <f t="shared" si="138"/>
        <v>0</v>
      </c>
      <c r="BK622" s="4" t="str">
        <f t="shared" si="139"/>
        <v/>
      </c>
      <c r="BL622" s="4" t="e">
        <f t="shared" si="140"/>
        <v>#VALUE!</v>
      </c>
      <c r="BM622" s="4" t="e">
        <f t="shared" si="141"/>
        <v>#VALUE!</v>
      </c>
      <c r="BN622" s="7" t="e">
        <f t="shared" si="142"/>
        <v>#VALUE!</v>
      </c>
      <c r="BO622" s="4" t="e">
        <f t="shared" si="143"/>
        <v>#VALUE!</v>
      </c>
      <c r="BP622" s="4" t="e">
        <f t="shared" si="144"/>
        <v>#VALUE!</v>
      </c>
      <c r="BQ622" s="7" t="e">
        <f t="shared" si="145"/>
        <v>#VALUE!</v>
      </c>
    </row>
    <row r="623" spans="1:69" ht="15" customHeight="1" x14ac:dyDescent="0.3">
      <c r="A623" s="5"/>
      <c r="B623" s="5"/>
      <c r="C623" s="5"/>
      <c r="D623" s="5"/>
      <c r="F623" s="6" t="s">
        <v>17</v>
      </c>
      <c r="G623" s="4" t="e">
        <f t="shared" si="146"/>
        <v>#VALUE!</v>
      </c>
      <c r="H623" s="4" t="e">
        <f t="shared" si="147"/>
        <v>#VALUE!</v>
      </c>
      <c r="I623" s="4" t="str">
        <f t="shared" si="136"/>
        <v/>
      </c>
      <c r="J623" s="4" t="e">
        <f>CLEAN(SUBSTITUTE(MID(A623,G623,H623-G623)," ",""))</f>
        <v>#VALUE!</v>
      </c>
      <c r="K623" s="4" t="e">
        <f>FIND("Filing or 371 (c) date",A623)+LEN("Filing or 371 (c) date")</f>
        <v>#VALUE!</v>
      </c>
      <c r="L623" s="4" t="e">
        <f>FIND("Status",A623,K623)</f>
        <v>#VALUE!</v>
      </c>
      <c r="M623" s="4" t="e">
        <f>TRIM(CLEAN(MID(A623,K623,L623-K623)))</f>
        <v>#VALUE!</v>
      </c>
      <c r="N623" s="4" t="e">
        <f>FIND("Patent #",A623)+LEN("Patent #")</f>
        <v>#VALUE!</v>
      </c>
      <c r="O623" s="4" t="e">
        <f>FIND("Filing or 371 (c) date",A623)</f>
        <v>#VALUE!</v>
      </c>
      <c r="P623" s="4" t="e">
        <f>MID(A623,N623,O623-N623)</f>
        <v>#VALUE!</v>
      </c>
      <c r="Q623" s="4" t="e">
        <f t="shared" si="137"/>
        <v>#VALUE!</v>
      </c>
      <c r="R623" s="4" t="e">
        <f>CLEAN(SUBSTITUTE(MID(P623,1,FIND("open",P623)-1)," ",""))</f>
        <v>#VALUE!</v>
      </c>
      <c r="S623" s="4" t="e">
        <f>FIND("open_in_new",P623)+LEN("open_in_new")</f>
        <v>#VALUE!</v>
      </c>
      <c r="T623" s="4" t="e">
        <f>FIND("-",P623,S623)</f>
        <v>#VALUE!</v>
      </c>
      <c r="U623" s="4" t="e">
        <f>CLEAN(SUBSTITUTE(MID(P623,S623,T623-S623)," ",""))</f>
        <v>#VALUE!</v>
      </c>
      <c r="V623" s="4" t="e">
        <f>RIGHT(CLEAN(SUBSTITUTE(P623," ","")),10)</f>
        <v>#VALUE!</v>
      </c>
      <c r="W623" s="4" t="e">
        <f>FIND("Status",A623,K623)+LEN("Status")</f>
        <v>#VALUE!</v>
      </c>
      <c r="X623" s="4" t="e">
        <f>FIND("Application Data 
Documents &amp; Transactions",A623)</f>
        <v>#VALUE!</v>
      </c>
      <c r="Y623" s="4" t="e">
        <f>MID(A623,W623,(X623-11)-W623)</f>
        <v>#VALUE!</v>
      </c>
      <c r="Z623" s="4" t="e">
        <f t="shared" si="134"/>
        <v>#VALUE!</v>
      </c>
      <c r="AA623" s="4" t="e">
        <f>FIND("Earliest publication #",A623)+LEN("Earliest publication #
")</f>
        <v>#VALUE!</v>
      </c>
      <c r="AB623" s="4" t="e">
        <f>FIND("Earliest publication date",A623,AA623)</f>
        <v>#VALUE!</v>
      </c>
      <c r="AC623" s="4" t="e">
        <f>CLEAN(TRIM(MID(A623,AA623,AB623-AA623)))</f>
        <v>#VALUE!</v>
      </c>
      <c r="AD623" s="4" t="e">
        <f t="shared" si="135"/>
        <v>#VALUE!</v>
      </c>
      <c r="AE623" s="4" t="e">
        <f>FIND("Earliest publication date",A623,AA623)+LEN("Earliest publication date")</f>
        <v>#VALUE!</v>
      </c>
      <c r="AF623" s="4" t="e">
        <f>FIND("Assignee for publication",A623)</f>
        <v>#VALUE!</v>
      </c>
      <c r="AG623" s="4" t="e">
        <f>CLEAN(SUBSTITUTE(MID(A623,AE623,AF623-AE623)," ",""))</f>
        <v>#VALUE!</v>
      </c>
      <c r="AH623" s="4" t="e">
        <f>FIND("Entity status",A623)+LEN("Entity status")</f>
        <v>#VALUE!</v>
      </c>
      <c r="AI623" s="4" t="e">
        <f>FIND("Earliest publication #",A623,AH623)</f>
        <v>#VALUE!</v>
      </c>
      <c r="AJ623" s="4" t="e">
        <f>CLEAN(TRIM(MID(A623,AH623,AI623-AH623)))</f>
        <v>#VALUE!</v>
      </c>
      <c r="AK623" s="4" t="e">
        <f>FIND("Applicants",A623)+LEN("Applicants")</f>
        <v>#VALUE!</v>
      </c>
      <c r="AL623" s="4" t="e">
        <f>FIND("United States Patent and Trademark Office 
United States Patent and Trademark Office 
 Browse By Topic",A623,AK623)</f>
        <v>#VALUE!</v>
      </c>
      <c r="AM623" s="4" t="e">
        <f>TRIM(CLEAN(MID(A623,AK623,AL623-AK623)))</f>
        <v>#VALUE!</v>
      </c>
      <c r="AN623" s="4" t="e">
        <f>FIND("Assignee for publication",A623)+LEN("Assignee for publication")</f>
        <v>#VALUE!</v>
      </c>
      <c r="AO623" s="4" t="e">
        <f>FIND("Confirmation #",A623,AN623)</f>
        <v>#VALUE!</v>
      </c>
      <c r="AP623" s="4" t="e">
        <f>MID(A623,AN623,AO623-AN623)</f>
        <v>#VALUE!</v>
      </c>
      <c r="AQ623" s="4" t="e">
        <f>FIND("Inventors",A623)+LEN("Inventors")</f>
        <v>#VALUE!</v>
      </c>
      <c r="AR623" s="4" t="e">
        <f>FIND("Applicants",A623,AQ623)</f>
        <v>#VALUE!</v>
      </c>
      <c r="AS623" s="4" t="e">
        <f>FIND("Show all inventors",A623)</f>
        <v>#VALUE!</v>
      </c>
      <c r="AT623" s="4" t="str">
        <f>IFERROR(MID(A623,AS623,24),"")</f>
        <v/>
      </c>
      <c r="AU623" s="7" t="e">
        <f>CLEAN(TRIM(MID(A623,AQ623,AR623-AQ623)))</f>
        <v>#VALUE!</v>
      </c>
      <c r="BJ623" s="4">
        <f t="shared" si="138"/>
        <v>0</v>
      </c>
      <c r="BK623" s="4" t="str">
        <f t="shared" si="139"/>
        <v/>
      </c>
      <c r="BL623" s="4" t="e">
        <f t="shared" si="140"/>
        <v>#VALUE!</v>
      </c>
      <c r="BM623" s="4" t="e">
        <f t="shared" si="141"/>
        <v>#VALUE!</v>
      </c>
      <c r="BN623" s="7" t="e">
        <f t="shared" si="142"/>
        <v>#VALUE!</v>
      </c>
      <c r="BO623" s="4" t="e">
        <f t="shared" si="143"/>
        <v>#VALUE!</v>
      </c>
      <c r="BP623" s="4" t="e">
        <f t="shared" si="144"/>
        <v>#VALUE!</v>
      </c>
      <c r="BQ623" s="7" t="e">
        <f t="shared" si="145"/>
        <v>#VALUE!</v>
      </c>
    </row>
    <row r="624" spans="1:69" ht="15" customHeight="1" x14ac:dyDescent="0.3">
      <c r="A624" s="5"/>
      <c r="B624" s="5"/>
      <c r="C624" s="5"/>
      <c r="D624" s="5"/>
      <c r="F624" s="6" t="s">
        <v>17</v>
      </c>
      <c r="G624" s="4" t="e">
        <f t="shared" si="146"/>
        <v>#VALUE!</v>
      </c>
      <c r="H624" s="4" t="e">
        <f t="shared" si="147"/>
        <v>#VALUE!</v>
      </c>
      <c r="I624" s="4" t="str">
        <f t="shared" si="136"/>
        <v/>
      </c>
      <c r="J624" s="4" t="e">
        <f>CLEAN(SUBSTITUTE(MID(A624,G624,H624-G624)," ",""))</f>
        <v>#VALUE!</v>
      </c>
      <c r="K624" s="4" t="e">
        <f>FIND("Filing or 371 (c) date",A624)+LEN("Filing or 371 (c) date")</f>
        <v>#VALUE!</v>
      </c>
      <c r="L624" s="4" t="e">
        <f>FIND("Status",A624,K624)</f>
        <v>#VALUE!</v>
      </c>
      <c r="M624" s="4" t="e">
        <f>TRIM(CLEAN(MID(A624,K624,L624-K624)))</f>
        <v>#VALUE!</v>
      </c>
      <c r="N624" s="4" t="e">
        <f>FIND("Patent #",A624)+LEN("Patent #")</f>
        <v>#VALUE!</v>
      </c>
      <c r="O624" s="4" t="e">
        <f>FIND("Filing or 371 (c) date",A624)</f>
        <v>#VALUE!</v>
      </c>
      <c r="P624" s="4" t="e">
        <f>MID(A624,N624,O624-N624)</f>
        <v>#VALUE!</v>
      </c>
      <c r="Q624" s="4" t="e">
        <f t="shared" si="137"/>
        <v>#VALUE!</v>
      </c>
      <c r="R624" s="4" t="e">
        <f>CLEAN(SUBSTITUTE(MID(P624,1,FIND("open",P624)-1)," ",""))</f>
        <v>#VALUE!</v>
      </c>
      <c r="S624" s="4" t="e">
        <f>FIND("open_in_new",P624)+LEN("open_in_new")</f>
        <v>#VALUE!</v>
      </c>
      <c r="T624" s="4" t="e">
        <f>FIND("-",P624,S624)</f>
        <v>#VALUE!</v>
      </c>
      <c r="U624" s="4" t="e">
        <f>CLEAN(SUBSTITUTE(MID(P624,S624,T624-S624)," ",""))</f>
        <v>#VALUE!</v>
      </c>
      <c r="V624" s="4" t="e">
        <f>RIGHT(CLEAN(SUBSTITUTE(P624," ","")),10)</f>
        <v>#VALUE!</v>
      </c>
      <c r="W624" s="4" t="e">
        <f>FIND("Status",A624,K624)+LEN("Status")</f>
        <v>#VALUE!</v>
      </c>
      <c r="X624" s="4" t="e">
        <f>FIND("Application Data 
Documents &amp; Transactions",A624)</f>
        <v>#VALUE!</v>
      </c>
      <c r="Y624" s="4" t="e">
        <f>MID(A624,W624,(X624-11)-W624)</f>
        <v>#VALUE!</v>
      </c>
      <c r="Z624" s="4" t="e">
        <f t="shared" si="134"/>
        <v>#VALUE!</v>
      </c>
      <c r="AA624" s="4" t="e">
        <f>FIND("Earliest publication #",A624)+LEN("Earliest publication #
")</f>
        <v>#VALUE!</v>
      </c>
      <c r="AB624" s="4" t="e">
        <f>FIND("Earliest publication date",A624,AA624)</f>
        <v>#VALUE!</v>
      </c>
      <c r="AC624" s="4" t="e">
        <f>CLEAN(TRIM(MID(A624,AA624,AB624-AA624)))</f>
        <v>#VALUE!</v>
      </c>
      <c r="AD624" s="4" t="e">
        <f t="shared" si="135"/>
        <v>#VALUE!</v>
      </c>
      <c r="AE624" s="4" t="e">
        <f>FIND("Earliest publication date",A624,AA624)+LEN("Earliest publication date")</f>
        <v>#VALUE!</v>
      </c>
      <c r="AF624" s="4" t="e">
        <f>FIND("Assignee for publication",A624)</f>
        <v>#VALUE!</v>
      </c>
      <c r="AG624" s="4" t="e">
        <f>CLEAN(SUBSTITUTE(MID(A624,AE624,AF624-AE624)," ",""))</f>
        <v>#VALUE!</v>
      </c>
      <c r="AH624" s="4" t="e">
        <f>FIND("Entity status",A624)+LEN("Entity status")</f>
        <v>#VALUE!</v>
      </c>
      <c r="AI624" s="4" t="e">
        <f>FIND("Earliest publication #",A624,AH624)</f>
        <v>#VALUE!</v>
      </c>
      <c r="AJ624" s="4" t="e">
        <f>CLEAN(TRIM(MID(A624,AH624,AI624-AH624)))</f>
        <v>#VALUE!</v>
      </c>
      <c r="AK624" s="4" t="e">
        <f>FIND("Applicants",A624)+LEN("Applicants")</f>
        <v>#VALUE!</v>
      </c>
      <c r="AL624" s="4" t="e">
        <f>FIND("United States Patent and Trademark Office 
United States Patent and Trademark Office 
 Browse By Topic",A624,AK624)</f>
        <v>#VALUE!</v>
      </c>
      <c r="AM624" s="4" t="e">
        <f>TRIM(CLEAN(MID(A624,AK624,AL624-AK624)))</f>
        <v>#VALUE!</v>
      </c>
      <c r="AN624" s="4" t="e">
        <f>FIND("Assignee for publication",A624)+LEN("Assignee for publication")</f>
        <v>#VALUE!</v>
      </c>
      <c r="AO624" s="4" t="e">
        <f>FIND("Confirmation #",A624,AN624)</f>
        <v>#VALUE!</v>
      </c>
      <c r="AP624" s="4" t="e">
        <f>MID(A624,AN624,AO624-AN624)</f>
        <v>#VALUE!</v>
      </c>
      <c r="AQ624" s="4" t="e">
        <f>FIND("Inventors",A624)+LEN("Inventors")</f>
        <v>#VALUE!</v>
      </c>
      <c r="AR624" s="4" t="e">
        <f>FIND("Applicants",A624,AQ624)</f>
        <v>#VALUE!</v>
      </c>
      <c r="AS624" s="4" t="e">
        <f>FIND("Show all inventors",A624)</f>
        <v>#VALUE!</v>
      </c>
      <c r="AT624" s="4" t="str">
        <f>IFERROR(MID(A624,AS624,24),"")</f>
        <v/>
      </c>
      <c r="AU624" s="7" t="e">
        <f>CLEAN(TRIM(MID(A624,AQ624,AR624-AQ624)))</f>
        <v>#VALUE!</v>
      </c>
      <c r="BJ624" s="4">
        <f t="shared" si="138"/>
        <v>0</v>
      </c>
      <c r="BK624" s="4" t="str">
        <f t="shared" si="139"/>
        <v/>
      </c>
      <c r="BL624" s="4" t="e">
        <f t="shared" si="140"/>
        <v>#VALUE!</v>
      </c>
      <c r="BM624" s="4" t="e">
        <f t="shared" si="141"/>
        <v>#VALUE!</v>
      </c>
      <c r="BN624" s="7" t="e">
        <f t="shared" si="142"/>
        <v>#VALUE!</v>
      </c>
      <c r="BO624" s="4" t="e">
        <f t="shared" si="143"/>
        <v>#VALUE!</v>
      </c>
      <c r="BP624" s="4" t="e">
        <f t="shared" si="144"/>
        <v>#VALUE!</v>
      </c>
      <c r="BQ624" s="7" t="e">
        <f t="shared" si="145"/>
        <v>#VALUE!</v>
      </c>
    </row>
    <row r="625" spans="1:69" ht="15" customHeight="1" x14ac:dyDescent="0.3">
      <c r="A625" s="5"/>
      <c r="B625" s="5"/>
      <c r="C625" s="5"/>
      <c r="D625" s="5"/>
      <c r="F625" s="6" t="s">
        <v>17</v>
      </c>
      <c r="G625" s="4" t="e">
        <f t="shared" si="146"/>
        <v>#VALUE!</v>
      </c>
      <c r="H625" s="4" t="e">
        <f t="shared" si="147"/>
        <v>#VALUE!</v>
      </c>
      <c r="I625" s="4" t="str">
        <f t="shared" si="136"/>
        <v/>
      </c>
      <c r="J625" s="4" t="e">
        <f>CLEAN(SUBSTITUTE(MID(A625,G625,H625-G625)," ",""))</f>
        <v>#VALUE!</v>
      </c>
      <c r="K625" s="4" t="e">
        <f>FIND("Filing or 371 (c) date",A625)+LEN("Filing or 371 (c) date")</f>
        <v>#VALUE!</v>
      </c>
      <c r="L625" s="4" t="e">
        <f>FIND("Status",A625,K625)</f>
        <v>#VALUE!</v>
      </c>
      <c r="M625" s="4" t="e">
        <f>TRIM(CLEAN(MID(A625,K625,L625-K625)))</f>
        <v>#VALUE!</v>
      </c>
      <c r="N625" s="4" t="e">
        <f>FIND("Patent #",A625)+LEN("Patent #")</f>
        <v>#VALUE!</v>
      </c>
      <c r="O625" s="4" t="e">
        <f>FIND("Filing or 371 (c) date",A625)</f>
        <v>#VALUE!</v>
      </c>
      <c r="P625" s="4" t="e">
        <f>MID(A625,N625,O625-N625)</f>
        <v>#VALUE!</v>
      </c>
      <c r="Q625" s="4" t="e">
        <f t="shared" si="137"/>
        <v>#VALUE!</v>
      </c>
      <c r="R625" s="4" t="e">
        <f>CLEAN(SUBSTITUTE(MID(P625,1,FIND("open",P625)-1)," ",""))</f>
        <v>#VALUE!</v>
      </c>
      <c r="S625" s="4" t="e">
        <f>FIND("open_in_new",P625)+LEN("open_in_new")</f>
        <v>#VALUE!</v>
      </c>
      <c r="T625" s="4" t="e">
        <f>FIND("-",P625,S625)</f>
        <v>#VALUE!</v>
      </c>
      <c r="U625" s="4" t="e">
        <f>CLEAN(SUBSTITUTE(MID(P625,S625,T625-S625)," ",""))</f>
        <v>#VALUE!</v>
      </c>
      <c r="V625" s="4" t="e">
        <f>RIGHT(CLEAN(SUBSTITUTE(P625," ","")),10)</f>
        <v>#VALUE!</v>
      </c>
      <c r="W625" s="4" t="e">
        <f>FIND("Status",A625,K625)+LEN("Status")</f>
        <v>#VALUE!</v>
      </c>
      <c r="X625" s="4" t="e">
        <f>FIND("Application Data 
Documents &amp; Transactions",A625)</f>
        <v>#VALUE!</v>
      </c>
      <c r="Y625" s="4" t="e">
        <f>MID(A625,W625,(X625-11)-W625)</f>
        <v>#VALUE!</v>
      </c>
      <c r="Z625" s="4" t="e">
        <f t="shared" si="134"/>
        <v>#VALUE!</v>
      </c>
      <c r="AA625" s="4" t="e">
        <f>FIND("Earliest publication #",A625)+LEN("Earliest publication #
")</f>
        <v>#VALUE!</v>
      </c>
      <c r="AB625" s="4" t="e">
        <f>FIND("Earliest publication date",A625,AA625)</f>
        <v>#VALUE!</v>
      </c>
      <c r="AC625" s="4" t="e">
        <f>CLEAN(TRIM(MID(A625,AA625,AB625-AA625)))</f>
        <v>#VALUE!</v>
      </c>
      <c r="AD625" s="4" t="e">
        <f t="shared" si="135"/>
        <v>#VALUE!</v>
      </c>
      <c r="AE625" s="4" t="e">
        <f>FIND("Earliest publication date",A625,AA625)+LEN("Earliest publication date")</f>
        <v>#VALUE!</v>
      </c>
      <c r="AF625" s="4" t="e">
        <f>FIND("Assignee for publication",A625)</f>
        <v>#VALUE!</v>
      </c>
      <c r="AG625" s="4" t="e">
        <f>CLEAN(SUBSTITUTE(MID(A625,AE625,AF625-AE625)," ",""))</f>
        <v>#VALUE!</v>
      </c>
      <c r="AH625" s="4" t="e">
        <f>FIND("Entity status",A625)+LEN("Entity status")</f>
        <v>#VALUE!</v>
      </c>
      <c r="AI625" s="4" t="e">
        <f>FIND("Earliest publication #",A625,AH625)</f>
        <v>#VALUE!</v>
      </c>
      <c r="AJ625" s="4" t="e">
        <f>CLEAN(TRIM(MID(A625,AH625,AI625-AH625)))</f>
        <v>#VALUE!</v>
      </c>
      <c r="AK625" s="4" t="e">
        <f>FIND("Applicants",A625)+LEN("Applicants")</f>
        <v>#VALUE!</v>
      </c>
      <c r="AL625" s="4" t="e">
        <f>FIND("United States Patent and Trademark Office 
United States Patent and Trademark Office 
 Browse By Topic",A625,AK625)</f>
        <v>#VALUE!</v>
      </c>
      <c r="AM625" s="4" t="e">
        <f>TRIM(CLEAN(MID(A625,AK625,AL625-AK625)))</f>
        <v>#VALUE!</v>
      </c>
      <c r="AN625" s="4" t="e">
        <f>FIND("Assignee for publication",A625)+LEN("Assignee for publication")</f>
        <v>#VALUE!</v>
      </c>
      <c r="AO625" s="4" t="e">
        <f>FIND("Confirmation #",A625,AN625)</f>
        <v>#VALUE!</v>
      </c>
      <c r="AP625" s="4" t="e">
        <f>MID(A625,AN625,AO625-AN625)</f>
        <v>#VALUE!</v>
      </c>
      <c r="AQ625" s="4" t="e">
        <f>FIND("Inventors",A625)+LEN("Inventors")</f>
        <v>#VALUE!</v>
      </c>
      <c r="AR625" s="4" t="e">
        <f>FIND("Applicants",A625,AQ625)</f>
        <v>#VALUE!</v>
      </c>
      <c r="AS625" s="4" t="e">
        <f>FIND("Show all inventors",A625)</f>
        <v>#VALUE!</v>
      </c>
      <c r="AT625" s="4" t="str">
        <f>IFERROR(MID(A625,AS625,24),"")</f>
        <v/>
      </c>
      <c r="AU625" s="7" t="e">
        <f>CLEAN(TRIM(MID(A625,AQ625,AR625-AQ625)))</f>
        <v>#VALUE!</v>
      </c>
      <c r="BJ625" s="4">
        <f t="shared" si="138"/>
        <v>0</v>
      </c>
      <c r="BK625" s="4" t="str">
        <f t="shared" si="139"/>
        <v/>
      </c>
      <c r="BL625" s="4" t="e">
        <f t="shared" si="140"/>
        <v>#VALUE!</v>
      </c>
      <c r="BM625" s="4" t="e">
        <f t="shared" si="141"/>
        <v>#VALUE!</v>
      </c>
      <c r="BN625" s="7" t="e">
        <f t="shared" si="142"/>
        <v>#VALUE!</v>
      </c>
      <c r="BO625" s="4" t="e">
        <f t="shared" si="143"/>
        <v>#VALUE!</v>
      </c>
      <c r="BP625" s="4" t="e">
        <f t="shared" si="144"/>
        <v>#VALUE!</v>
      </c>
      <c r="BQ625" s="7" t="e">
        <f t="shared" si="145"/>
        <v>#VALUE!</v>
      </c>
    </row>
    <row r="626" spans="1:69" ht="15" customHeight="1" x14ac:dyDescent="0.3">
      <c r="A626" s="5"/>
      <c r="B626" s="5"/>
      <c r="C626" s="5"/>
      <c r="D626" s="5"/>
      <c r="F626" s="6" t="s">
        <v>17</v>
      </c>
      <c r="G626" s="4" t="e">
        <f t="shared" si="146"/>
        <v>#VALUE!</v>
      </c>
      <c r="H626" s="4" t="e">
        <f t="shared" si="147"/>
        <v>#VALUE!</v>
      </c>
      <c r="I626" s="4" t="str">
        <f t="shared" si="136"/>
        <v/>
      </c>
      <c r="J626" s="4" t="e">
        <f>CLEAN(SUBSTITUTE(MID(A626,G626,H626-G626)," ",""))</f>
        <v>#VALUE!</v>
      </c>
      <c r="K626" s="4" t="e">
        <f>FIND("Filing or 371 (c) date",A626)+LEN("Filing or 371 (c) date")</f>
        <v>#VALUE!</v>
      </c>
      <c r="L626" s="4" t="e">
        <f>FIND("Status",A626,K626)</f>
        <v>#VALUE!</v>
      </c>
      <c r="M626" s="4" t="e">
        <f>TRIM(CLEAN(MID(A626,K626,L626-K626)))</f>
        <v>#VALUE!</v>
      </c>
      <c r="N626" s="4" t="e">
        <f>FIND("Patent #",A626)+LEN("Patent #")</f>
        <v>#VALUE!</v>
      </c>
      <c r="O626" s="4" t="e">
        <f>FIND("Filing or 371 (c) date",A626)</f>
        <v>#VALUE!</v>
      </c>
      <c r="P626" s="4" t="e">
        <f>MID(A626,N626,O626-N626)</f>
        <v>#VALUE!</v>
      </c>
      <c r="Q626" s="4" t="e">
        <f t="shared" si="137"/>
        <v>#VALUE!</v>
      </c>
      <c r="R626" s="4" t="e">
        <f>CLEAN(SUBSTITUTE(MID(P626,1,FIND("open",P626)-1)," ",""))</f>
        <v>#VALUE!</v>
      </c>
      <c r="S626" s="4" t="e">
        <f>FIND("open_in_new",P626)+LEN("open_in_new")</f>
        <v>#VALUE!</v>
      </c>
      <c r="T626" s="4" t="e">
        <f>FIND("-",P626,S626)</f>
        <v>#VALUE!</v>
      </c>
      <c r="U626" s="4" t="e">
        <f>CLEAN(SUBSTITUTE(MID(P626,S626,T626-S626)," ",""))</f>
        <v>#VALUE!</v>
      </c>
      <c r="V626" s="4" t="e">
        <f>RIGHT(CLEAN(SUBSTITUTE(P626," ","")),10)</f>
        <v>#VALUE!</v>
      </c>
      <c r="W626" s="4" t="e">
        <f>FIND("Status",A626,K626)+LEN("Status")</f>
        <v>#VALUE!</v>
      </c>
      <c r="X626" s="4" t="e">
        <f>FIND("Application Data 
Documents &amp; Transactions",A626)</f>
        <v>#VALUE!</v>
      </c>
      <c r="Y626" s="4" t="e">
        <f>MID(A626,W626,(X626-11)-W626)</f>
        <v>#VALUE!</v>
      </c>
      <c r="Z626" s="4" t="e">
        <f t="shared" si="134"/>
        <v>#VALUE!</v>
      </c>
      <c r="AA626" s="4" t="e">
        <f>FIND("Earliest publication #",A626)+LEN("Earliest publication #
")</f>
        <v>#VALUE!</v>
      </c>
      <c r="AB626" s="4" t="e">
        <f>FIND("Earliest publication date",A626,AA626)</f>
        <v>#VALUE!</v>
      </c>
      <c r="AC626" s="4" t="e">
        <f>CLEAN(TRIM(MID(A626,AA626,AB626-AA626)))</f>
        <v>#VALUE!</v>
      </c>
      <c r="AD626" s="4" t="e">
        <f t="shared" si="135"/>
        <v>#VALUE!</v>
      </c>
      <c r="AE626" s="4" t="e">
        <f>FIND("Earliest publication date",A626,AA626)+LEN("Earliest publication date")</f>
        <v>#VALUE!</v>
      </c>
      <c r="AF626" s="4" t="e">
        <f>FIND("Assignee for publication",A626)</f>
        <v>#VALUE!</v>
      </c>
      <c r="AG626" s="4" t="e">
        <f>CLEAN(SUBSTITUTE(MID(A626,AE626,AF626-AE626)," ",""))</f>
        <v>#VALUE!</v>
      </c>
      <c r="AH626" s="4" t="e">
        <f>FIND("Entity status",A626)+LEN("Entity status")</f>
        <v>#VALUE!</v>
      </c>
      <c r="AI626" s="4" t="e">
        <f>FIND("Earliest publication #",A626,AH626)</f>
        <v>#VALUE!</v>
      </c>
      <c r="AJ626" s="4" t="e">
        <f>CLEAN(TRIM(MID(A626,AH626,AI626-AH626)))</f>
        <v>#VALUE!</v>
      </c>
      <c r="AK626" s="4" t="e">
        <f>FIND("Applicants",A626)+LEN("Applicants")</f>
        <v>#VALUE!</v>
      </c>
      <c r="AL626" s="4" t="e">
        <f>FIND("United States Patent and Trademark Office 
United States Patent and Trademark Office 
 Browse By Topic",A626,AK626)</f>
        <v>#VALUE!</v>
      </c>
      <c r="AM626" s="4" t="e">
        <f>TRIM(CLEAN(MID(A626,AK626,AL626-AK626)))</f>
        <v>#VALUE!</v>
      </c>
      <c r="AN626" s="4" t="e">
        <f>FIND("Assignee for publication",A626)+LEN("Assignee for publication")</f>
        <v>#VALUE!</v>
      </c>
      <c r="AO626" s="4" t="e">
        <f>FIND("Confirmation #",A626,AN626)</f>
        <v>#VALUE!</v>
      </c>
      <c r="AP626" s="4" t="e">
        <f>MID(A626,AN626,AO626-AN626)</f>
        <v>#VALUE!</v>
      </c>
      <c r="AQ626" s="4" t="e">
        <f>FIND("Inventors",A626)+LEN("Inventors")</f>
        <v>#VALUE!</v>
      </c>
      <c r="AR626" s="4" t="e">
        <f>FIND("Applicants",A626,AQ626)</f>
        <v>#VALUE!</v>
      </c>
      <c r="AS626" s="4" t="e">
        <f>FIND("Show all inventors",A626)</f>
        <v>#VALUE!</v>
      </c>
      <c r="AT626" s="4" t="str">
        <f>IFERROR(MID(A626,AS626,24),"")</f>
        <v/>
      </c>
      <c r="AU626" s="7" t="e">
        <f>CLEAN(TRIM(MID(A626,AQ626,AR626-AQ626)))</f>
        <v>#VALUE!</v>
      </c>
      <c r="BJ626" s="4">
        <f t="shared" si="138"/>
        <v>0</v>
      </c>
      <c r="BK626" s="4" t="str">
        <f t="shared" si="139"/>
        <v/>
      </c>
      <c r="BL626" s="4" t="e">
        <f t="shared" si="140"/>
        <v>#VALUE!</v>
      </c>
      <c r="BM626" s="4" t="e">
        <f t="shared" si="141"/>
        <v>#VALUE!</v>
      </c>
      <c r="BN626" s="7" t="e">
        <f t="shared" si="142"/>
        <v>#VALUE!</v>
      </c>
      <c r="BO626" s="4" t="e">
        <f t="shared" si="143"/>
        <v>#VALUE!</v>
      </c>
      <c r="BP626" s="4" t="e">
        <f t="shared" si="144"/>
        <v>#VALUE!</v>
      </c>
      <c r="BQ626" s="7" t="e">
        <f t="shared" si="145"/>
        <v>#VALUE!</v>
      </c>
    </row>
    <row r="627" spans="1:69" ht="15" customHeight="1" x14ac:dyDescent="0.3">
      <c r="A627" s="5"/>
      <c r="B627" s="5"/>
      <c r="C627" s="5"/>
      <c r="D627" s="5"/>
      <c r="F627" s="6" t="s">
        <v>17</v>
      </c>
      <c r="G627" s="4" t="e">
        <f t="shared" si="146"/>
        <v>#VALUE!</v>
      </c>
      <c r="H627" s="4" t="e">
        <f t="shared" si="147"/>
        <v>#VALUE!</v>
      </c>
      <c r="I627" s="4" t="str">
        <f t="shared" si="136"/>
        <v/>
      </c>
      <c r="J627" s="4" t="e">
        <f>CLEAN(SUBSTITUTE(MID(A627,G627,H627-G627)," ",""))</f>
        <v>#VALUE!</v>
      </c>
      <c r="K627" s="4" t="e">
        <f>FIND("Filing or 371 (c) date",A627)+LEN("Filing or 371 (c) date")</f>
        <v>#VALUE!</v>
      </c>
      <c r="L627" s="4" t="e">
        <f>FIND("Status",A627,K627)</f>
        <v>#VALUE!</v>
      </c>
      <c r="M627" s="4" t="e">
        <f>TRIM(CLEAN(MID(A627,K627,L627-K627)))</f>
        <v>#VALUE!</v>
      </c>
      <c r="N627" s="4" t="e">
        <f>FIND("Patent #",A627)+LEN("Patent #")</f>
        <v>#VALUE!</v>
      </c>
      <c r="O627" s="4" t="e">
        <f>FIND("Filing or 371 (c) date",A627)</f>
        <v>#VALUE!</v>
      </c>
      <c r="P627" s="4" t="e">
        <f>MID(A627,N627,O627-N627)</f>
        <v>#VALUE!</v>
      </c>
      <c r="Q627" s="4" t="e">
        <f t="shared" si="137"/>
        <v>#VALUE!</v>
      </c>
      <c r="R627" s="4" t="e">
        <f>CLEAN(SUBSTITUTE(MID(P627,1,FIND("open",P627)-1)," ",""))</f>
        <v>#VALUE!</v>
      </c>
      <c r="S627" s="4" t="e">
        <f>FIND("open_in_new",P627)+LEN("open_in_new")</f>
        <v>#VALUE!</v>
      </c>
      <c r="T627" s="4" t="e">
        <f>FIND("-",P627,S627)</f>
        <v>#VALUE!</v>
      </c>
      <c r="U627" s="4" t="e">
        <f>CLEAN(SUBSTITUTE(MID(P627,S627,T627-S627)," ",""))</f>
        <v>#VALUE!</v>
      </c>
      <c r="V627" s="4" t="e">
        <f>RIGHT(CLEAN(SUBSTITUTE(P627," ","")),10)</f>
        <v>#VALUE!</v>
      </c>
      <c r="W627" s="4" t="e">
        <f>FIND("Status",A627,K627)+LEN("Status")</f>
        <v>#VALUE!</v>
      </c>
      <c r="X627" s="4" t="e">
        <f>FIND("Application Data 
Documents &amp; Transactions",A627)</f>
        <v>#VALUE!</v>
      </c>
      <c r="Y627" s="4" t="e">
        <f>MID(A627,W627,(X627-11)-W627)</f>
        <v>#VALUE!</v>
      </c>
      <c r="Z627" s="4" t="e">
        <f t="shared" si="134"/>
        <v>#VALUE!</v>
      </c>
      <c r="AA627" s="4" t="e">
        <f>FIND("Earliest publication #",A627)+LEN("Earliest publication #
")</f>
        <v>#VALUE!</v>
      </c>
      <c r="AB627" s="4" t="e">
        <f>FIND("Earliest publication date",A627,AA627)</f>
        <v>#VALUE!</v>
      </c>
      <c r="AC627" s="4" t="e">
        <f>CLEAN(TRIM(MID(A627,AA627,AB627-AA627)))</f>
        <v>#VALUE!</v>
      </c>
      <c r="AD627" s="4" t="e">
        <f t="shared" si="135"/>
        <v>#VALUE!</v>
      </c>
      <c r="AE627" s="4" t="e">
        <f>FIND("Earliest publication date",A627,AA627)+LEN("Earliest publication date")</f>
        <v>#VALUE!</v>
      </c>
      <c r="AF627" s="4" t="e">
        <f>FIND("Assignee for publication",A627)</f>
        <v>#VALUE!</v>
      </c>
      <c r="AG627" s="4" t="e">
        <f>CLEAN(SUBSTITUTE(MID(A627,AE627,AF627-AE627)," ",""))</f>
        <v>#VALUE!</v>
      </c>
      <c r="AH627" s="4" t="e">
        <f>FIND("Entity status",A627)+LEN("Entity status")</f>
        <v>#VALUE!</v>
      </c>
      <c r="AI627" s="4" t="e">
        <f>FIND("Earliest publication #",A627,AH627)</f>
        <v>#VALUE!</v>
      </c>
      <c r="AJ627" s="4" t="e">
        <f>CLEAN(TRIM(MID(A627,AH627,AI627-AH627)))</f>
        <v>#VALUE!</v>
      </c>
      <c r="AK627" s="4" t="e">
        <f>FIND("Applicants",A627)+LEN("Applicants")</f>
        <v>#VALUE!</v>
      </c>
      <c r="AL627" s="4" t="e">
        <f>FIND("United States Patent and Trademark Office 
United States Patent and Trademark Office 
 Browse By Topic",A627,AK627)</f>
        <v>#VALUE!</v>
      </c>
      <c r="AM627" s="4" t="e">
        <f>TRIM(CLEAN(MID(A627,AK627,AL627-AK627)))</f>
        <v>#VALUE!</v>
      </c>
      <c r="AN627" s="4" t="e">
        <f>FIND("Assignee for publication",A627)+LEN("Assignee for publication")</f>
        <v>#VALUE!</v>
      </c>
      <c r="AO627" s="4" t="e">
        <f>FIND("Confirmation #",A627,AN627)</f>
        <v>#VALUE!</v>
      </c>
      <c r="AP627" s="4" t="e">
        <f>MID(A627,AN627,AO627-AN627)</f>
        <v>#VALUE!</v>
      </c>
      <c r="AQ627" s="4" t="e">
        <f>FIND("Inventors",A627)+LEN("Inventors")</f>
        <v>#VALUE!</v>
      </c>
      <c r="AR627" s="4" t="e">
        <f>FIND("Applicants",A627,AQ627)</f>
        <v>#VALUE!</v>
      </c>
      <c r="AS627" s="4" t="e">
        <f>FIND("Show all inventors",A627)</f>
        <v>#VALUE!</v>
      </c>
      <c r="AT627" s="4" t="str">
        <f>IFERROR(MID(A627,AS627,24),"")</f>
        <v/>
      </c>
      <c r="AU627" s="7" t="e">
        <f>CLEAN(TRIM(MID(A627,AQ627,AR627-AQ627)))</f>
        <v>#VALUE!</v>
      </c>
      <c r="BJ627" s="4">
        <f t="shared" si="138"/>
        <v>0</v>
      </c>
      <c r="BK627" s="4" t="str">
        <f t="shared" si="139"/>
        <v/>
      </c>
      <c r="BL627" s="4" t="e">
        <f t="shared" si="140"/>
        <v>#VALUE!</v>
      </c>
      <c r="BM627" s="4" t="e">
        <f t="shared" si="141"/>
        <v>#VALUE!</v>
      </c>
      <c r="BN627" s="7" t="e">
        <f t="shared" si="142"/>
        <v>#VALUE!</v>
      </c>
      <c r="BO627" s="4" t="e">
        <f t="shared" si="143"/>
        <v>#VALUE!</v>
      </c>
      <c r="BP627" s="4" t="e">
        <f t="shared" si="144"/>
        <v>#VALUE!</v>
      </c>
      <c r="BQ627" s="7" t="e">
        <f t="shared" si="145"/>
        <v>#VALUE!</v>
      </c>
    </row>
    <row r="628" spans="1:69" ht="15" customHeight="1" x14ac:dyDescent="0.3">
      <c r="A628" s="5"/>
      <c r="B628" s="5"/>
      <c r="C628" s="5"/>
      <c r="D628" s="5"/>
      <c r="F628" s="6" t="s">
        <v>17</v>
      </c>
      <c r="G628" s="4" t="e">
        <f t="shared" si="146"/>
        <v>#VALUE!</v>
      </c>
      <c r="H628" s="4" t="e">
        <f t="shared" si="147"/>
        <v>#VALUE!</v>
      </c>
      <c r="I628" s="4" t="str">
        <f t="shared" si="136"/>
        <v/>
      </c>
      <c r="J628" s="4" t="e">
        <f>CLEAN(SUBSTITUTE(MID(A628,G628,H628-G628)," ",""))</f>
        <v>#VALUE!</v>
      </c>
      <c r="K628" s="4" t="e">
        <f>FIND("Filing or 371 (c) date",A628)+LEN("Filing or 371 (c) date")</f>
        <v>#VALUE!</v>
      </c>
      <c r="L628" s="4" t="e">
        <f>FIND("Status",A628,K628)</f>
        <v>#VALUE!</v>
      </c>
      <c r="M628" s="4" t="e">
        <f>TRIM(CLEAN(MID(A628,K628,L628-K628)))</f>
        <v>#VALUE!</v>
      </c>
      <c r="N628" s="4" t="e">
        <f>FIND("Patent #",A628)+LEN("Patent #")</f>
        <v>#VALUE!</v>
      </c>
      <c r="O628" s="4" t="e">
        <f>FIND("Filing or 371 (c) date",A628)</f>
        <v>#VALUE!</v>
      </c>
      <c r="P628" s="4" t="e">
        <f>MID(A628,N628,O628-N628)</f>
        <v>#VALUE!</v>
      </c>
      <c r="Q628" s="4" t="e">
        <f t="shared" si="137"/>
        <v>#VALUE!</v>
      </c>
      <c r="R628" s="4" t="e">
        <f>CLEAN(SUBSTITUTE(MID(P628,1,FIND("open",P628)-1)," ",""))</f>
        <v>#VALUE!</v>
      </c>
      <c r="S628" s="4" t="e">
        <f>FIND("open_in_new",P628)+LEN("open_in_new")</f>
        <v>#VALUE!</v>
      </c>
      <c r="T628" s="4" t="e">
        <f>FIND("-",P628,S628)</f>
        <v>#VALUE!</v>
      </c>
      <c r="U628" s="4" t="e">
        <f>CLEAN(SUBSTITUTE(MID(P628,S628,T628-S628)," ",""))</f>
        <v>#VALUE!</v>
      </c>
      <c r="V628" s="4" t="e">
        <f>RIGHT(CLEAN(SUBSTITUTE(P628," ","")),10)</f>
        <v>#VALUE!</v>
      </c>
      <c r="W628" s="4" t="e">
        <f>FIND("Status",A628,K628)+LEN("Status")</f>
        <v>#VALUE!</v>
      </c>
      <c r="X628" s="4" t="e">
        <f>FIND("Application Data 
Documents &amp; Transactions",A628)</f>
        <v>#VALUE!</v>
      </c>
      <c r="Y628" s="4" t="e">
        <f>MID(A628,W628,(X628-11)-W628)</f>
        <v>#VALUE!</v>
      </c>
      <c r="Z628" s="4" t="e">
        <f t="shared" si="134"/>
        <v>#VALUE!</v>
      </c>
      <c r="AA628" s="4" t="e">
        <f>FIND("Earliest publication #",A628)+LEN("Earliest publication #
")</f>
        <v>#VALUE!</v>
      </c>
      <c r="AB628" s="4" t="e">
        <f>FIND("Earliest publication date",A628,AA628)</f>
        <v>#VALUE!</v>
      </c>
      <c r="AC628" s="4" t="e">
        <f>CLEAN(TRIM(MID(A628,AA628,AB628-AA628)))</f>
        <v>#VALUE!</v>
      </c>
      <c r="AD628" s="4" t="e">
        <f t="shared" si="135"/>
        <v>#VALUE!</v>
      </c>
      <c r="AE628" s="4" t="e">
        <f>FIND("Earliest publication date",A628,AA628)+LEN("Earliest publication date")</f>
        <v>#VALUE!</v>
      </c>
      <c r="AF628" s="4" t="e">
        <f>FIND("Assignee for publication",A628)</f>
        <v>#VALUE!</v>
      </c>
      <c r="AG628" s="4" t="e">
        <f>CLEAN(SUBSTITUTE(MID(A628,AE628,AF628-AE628)," ",""))</f>
        <v>#VALUE!</v>
      </c>
      <c r="AH628" s="4" t="e">
        <f>FIND("Entity status",A628)+LEN("Entity status")</f>
        <v>#VALUE!</v>
      </c>
      <c r="AI628" s="4" t="e">
        <f>FIND("Earliest publication #",A628,AH628)</f>
        <v>#VALUE!</v>
      </c>
      <c r="AJ628" s="4" t="e">
        <f>CLEAN(TRIM(MID(A628,AH628,AI628-AH628)))</f>
        <v>#VALUE!</v>
      </c>
      <c r="AK628" s="4" t="e">
        <f>FIND("Applicants",A628)+LEN("Applicants")</f>
        <v>#VALUE!</v>
      </c>
      <c r="AL628" s="4" t="e">
        <f>FIND("United States Patent and Trademark Office 
United States Patent and Trademark Office 
 Browse By Topic",A628,AK628)</f>
        <v>#VALUE!</v>
      </c>
      <c r="AM628" s="4" t="e">
        <f>TRIM(CLEAN(MID(A628,AK628,AL628-AK628)))</f>
        <v>#VALUE!</v>
      </c>
      <c r="AN628" s="4" t="e">
        <f>FIND("Assignee for publication",A628)+LEN("Assignee for publication")</f>
        <v>#VALUE!</v>
      </c>
      <c r="AO628" s="4" t="e">
        <f>FIND("Confirmation #",A628,AN628)</f>
        <v>#VALUE!</v>
      </c>
      <c r="AP628" s="4" t="e">
        <f>MID(A628,AN628,AO628-AN628)</f>
        <v>#VALUE!</v>
      </c>
      <c r="AQ628" s="4" t="e">
        <f>FIND("Inventors",A628)+LEN("Inventors")</f>
        <v>#VALUE!</v>
      </c>
      <c r="AR628" s="4" t="e">
        <f>FIND("Applicants",A628,AQ628)</f>
        <v>#VALUE!</v>
      </c>
      <c r="AS628" s="4" t="e">
        <f>FIND("Show all inventors",A628)</f>
        <v>#VALUE!</v>
      </c>
      <c r="AT628" s="4" t="str">
        <f>IFERROR(MID(A628,AS628,24),"")</f>
        <v/>
      </c>
      <c r="AU628" s="7" t="e">
        <f>CLEAN(TRIM(MID(A628,AQ628,AR628-AQ628)))</f>
        <v>#VALUE!</v>
      </c>
      <c r="BJ628" s="4">
        <f t="shared" si="138"/>
        <v>0</v>
      </c>
      <c r="BK628" s="4" t="str">
        <f t="shared" si="139"/>
        <v/>
      </c>
      <c r="BL628" s="4" t="e">
        <f t="shared" si="140"/>
        <v>#VALUE!</v>
      </c>
      <c r="BM628" s="4" t="e">
        <f t="shared" si="141"/>
        <v>#VALUE!</v>
      </c>
      <c r="BN628" s="7" t="e">
        <f t="shared" si="142"/>
        <v>#VALUE!</v>
      </c>
      <c r="BO628" s="4" t="e">
        <f t="shared" si="143"/>
        <v>#VALUE!</v>
      </c>
      <c r="BP628" s="4" t="e">
        <f t="shared" si="144"/>
        <v>#VALUE!</v>
      </c>
      <c r="BQ628" s="7" t="e">
        <f t="shared" si="145"/>
        <v>#VALUE!</v>
      </c>
    </row>
    <row r="629" spans="1:69" ht="15" customHeight="1" x14ac:dyDescent="0.3">
      <c r="A629" s="5"/>
      <c r="B629" s="5"/>
      <c r="C629" s="5"/>
      <c r="D629" s="5"/>
      <c r="F629" s="6" t="s">
        <v>17</v>
      </c>
      <c r="G629" s="4" t="e">
        <f t="shared" si="146"/>
        <v>#VALUE!</v>
      </c>
      <c r="H629" s="4" t="e">
        <f t="shared" si="147"/>
        <v>#VALUE!</v>
      </c>
      <c r="I629" s="4" t="str">
        <f t="shared" si="136"/>
        <v/>
      </c>
      <c r="J629" s="4" t="e">
        <f>CLEAN(SUBSTITUTE(MID(A629,G629,H629-G629)," ",""))</f>
        <v>#VALUE!</v>
      </c>
      <c r="K629" s="4" t="e">
        <f>FIND("Filing or 371 (c) date",A629)+LEN("Filing or 371 (c) date")</f>
        <v>#VALUE!</v>
      </c>
      <c r="L629" s="4" t="e">
        <f>FIND("Status",A629,K629)</f>
        <v>#VALUE!</v>
      </c>
      <c r="M629" s="4" t="e">
        <f>TRIM(CLEAN(MID(A629,K629,L629-K629)))</f>
        <v>#VALUE!</v>
      </c>
      <c r="N629" s="4" t="e">
        <f>FIND("Patent #",A629)+LEN("Patent #")</f>
        <v>#VALUE!</v>
      </c>
      <c r="O629" s="4" t="e">
        <f>FIND("Filing or 371 (c) date",A629)</f>
        <v>#VALUE!</v>
      </c>
      <c r="P629" s="4" t="e">
        <f>MID(A629,N629,O629-N629)</f>
        <v>#VALUE!</v>
      </c>
      <c r="Q629" s="4" t="e">
        <f t="shared" si="137"/>
        <v>#VALUE!</v>
      </c>
      <c r="R629" s="4" t="e">
        <f>CLEAN(SUBSTITUTE(MID(P629,1,FIND("open",P629)-1)," ",""))</f>
        <v>#VALUE!</v>
      </c>
      <c r="S629" s="4" t="e">
        <f>FIND("open_in_new",P629)+LEN("open_in_new")</f>
        <v>#VALUE!</v>
      </c>
      <c r="T629" s="4" t="e">
        <f>FIND("-",P629,S629)</f>
        <v>#VALUE!</v>
      </c>
      <c r="U629" s="4" t="e">
        <f>CLEAN(SUBSTITUTE(MID(P629,S629,T629-S629)," ",""))</f>
        <v>#VALUE!</v>
      </c>
      <c r="V629" s="4" t="e">
        <f>RIGHT(CLEAN(SUBSTITUTE(P629," ","")),10)</f>
        <v>#VALUE!</v>
      </c>
      <c r="W629" s="4" t="e">
        <f>FIND("Status",A629,K629)+LEN("Status")</f>
        <v>#VALUE!</v>
      </c>
      <c r="X629" s="4" t="e">
        <f>FIND("Application Data 
Documents &amp; Transactions",A629)</f>
        <v>#VALUE!</v>
      </c>
      <c r="Y629" s="4" t="e">
        <f>MID(A629,W629,(X629-11)-W629)</f>
        <v>#VALUE!</v>
      </c>
      <c r="Z629" s="4" t="e">
        <f t="shared" si="134"/>
        <v>#VALUE!</v>
      </c>
      <c r="AA629" s="4" t="e">
        <f>FIND("Earliest publication #",A629)+LEN("Earliest publication #
")</f>
        <v>#VALUE!</v>
      </c>
      <c r="AB629" s="4" t="e">
        <f>FIND("Earliest publication date",A629,AA629)</f>
        <v>#VALUE!</v>
      </c>
      <c r="AC629" s="4" t="e">
        <f>CLEAN(TRIM(MID(A629,AA629,AB629-AA629)))</f>
        <v>#VALUE!</v>
      </c>
      <c r="AD629" s="4" t="e">
        <f t="shared" si="135"/>
        <v>#VALUE!</v>
      </c>
      <c r="AE629" s="4" t="e">
        <f>FIND("Earliest publication date",A629,AA629)+LEN("Earliest publication date")</f>
        <v>#VALUE!</v>
      </c>
      <c r="AF629" s="4" t="e">
        <f>FIND("Assignee for publication",A629)</f>
        <v>#VALUE!</v>
      </c>
      <c r="AG629" s="4" t="e">
        <f>CLEAN(SUBSTITUTE(MID(A629,AE629,AF629-AE629)," ",""))</f>
        <v>#VALUE!</v>
      </c>
      <c r="AH629" s="4" t="e">
        <f>FIND("Entity status",A629)+LEN("Entity status")</f>
        <v>#VALUE!</v>
      </c>
      <c r="AI629" s="4" t="e">
        <f>FIND("Earliest publication #",A629,AH629)</f>
        <v>#VALUE!</v>
      </c>
      <c r="AJ629" s="4" t="e">
        <f>CLEAN(TRIM(MID(A629,AH629,AI629-AH629)))</f>
        <v>#VALUE!</v>
      </c>
      <c r="AK629" s="4" t="e">
        <f>FIND("Applicants",A629)+LEN("Applicants")</f>
        <v>#VALUE!</v>
      </c>
      <c r="AL629" s="4" t="e">
        <f>FIND("United States Patent and Trademark Office 
United States Patent and Trademark Office 
 Browse By Topic",A629,AK629)</f>
        <v>#VALUE!</v>
      </c>
      <c r="AM629" s="4" t="e">
        <f>TRIM(CLEAN(MID(A629,AK629,AL629-AK629)))</f>
        <v>#VALUE!</v>
      </c>
      <c r="AN629" s="4" t="e">
        <f>FIND("Assignee for publication",A629)+LEN("Assignee for publication")</f>
        <v>#VALUE!</v>
      </c>
      <c r="AO629" s="4" t="e">
        <f>FIND("Confirmation #",A629,AN629)</f>
        <v>#VALUE!</v>
      </c>
      <c r="AP629" s="4" t="e">
        <f>MID(A629,AN629,AO629-AN629)</f>
        <v>#VALUE!</v>
      </c>
      <c r="AQ629" s="4" t="e">
        <f>FIND("Inventors",A629)+LEN("Inventors")</f>
        <v>#VALUE!</v>
      </c>
      <c r="AR629" s="4" t="e">
        <f>FIND("Applicants",A629,AQ629)</f>
        <v>#VALUE!</v>
      </c>
      <c r="AS629" s="4" t="e">
        <f>FIND("Show all inventors",A629)</f>
        <v>#VALUE!</v>
      </c>
      <c r="AT629" s="4" t="str">
        <f>IFERROR(MID(A629,AS629,24),"")</f>
        <v/>
      </c>
      <c r="AU629" s="7" t="e">
        <f>CLEAN(TRIM(MID(A629,AQ629,AR629-AQ629)))</f>
        <v>#VALUE!</v>
      </c>
      <c r="BJ629" s="4">
        <f t="shared" si="138"/>
        <v>0</v>
      </c>
      <c r="BK629" s="4" t="str">
        <f t="shared" si="139"/>
        <v/>
      </c>
      <c r="BL629" s="4" t="e">
        <f t="shared" si="140"/>
        <v>#VALUE!</v>
      </c>
      <c r="BM629" s="4" t="e">
        <f t="shared" si="141"/>
        <v>#VALUE!</v>
      </c>
      <c r="BN629" s="7" t="e">
        <f t="shared" si="142"/>
        <v>#VALUE!</v>
      </c>
      <c r="BO629" s="4" t="e">
        <f t="shared" si="143"/>
        <v>#VALUE!</v>
      </c>
      <c r="BP629" s="4" t="e">
        <f t="shared" si="144"/>
        <v>#VALUE!</v>
      </c>
      <c r="BQ629" s="7" t="e">
        <f t="shared" si="145"/>
        <v>#VALUE!</v>
      </c>
    </row>
    <row r="630" spans="1:69" ht="15" customHeight="1" x14ac:dyDescent="0.3">
      <c r="A630" s="5"/>
      <c r="B630" s="5"/>
      <c r="C630" s="5"/>
      <c r="D630" s="5"/>
      <c r="F630" s="6" t="s">
        <v>17</v>
      </c>
      <c r="G630" s="4" t="e">
        <f t="shared" si="146"/>
        <v>#VALUE!</v>
      </c>
      <c r="H630" s="4" t="e">
        <f t="shared" si="147"/>
        <v>#VALUE!</v>
      </c>
      <c r="I630" s="4" t="str">
        <f t="shared" si="136"/>
        <v/>
      </c>
      <c r="J630" s="4" t="e">
        <f>CLEAN(SUBSTITUTE(MID(A630,G630,H630-G630)," ",""))</f>
        <v>#VALUE!</v>
      </c>
      <c r="K630" s="4" t="e">
        <f>FIND("Filing or 371 (c) date",A630)+LEN("Filing or 371 (c) date")</f>
        <v>#VALUE!</v>
      </c>
      <c r="L630" s="4" t="e">
        <f>FIND("Status",A630,K630)</f>
        <v>#VALUE!</v>
      </c>
      <c r="M630" s="4" t="e">
        <f>TRIM(CLEAN(MID(A630,K630,L630-K630)))</f>
        <v>#VALUE!</v>
      </c>
      <c r="N630" s="4" t="e">
        <f>FIND("Patent #",A630)+LEN("Patent #")</f>
        <v>#VALUE!</v>
      </c>
      <c r="O630" s="4" t="e">
        <f>FIND("Filing or 371 (c) date",A630)</f>
        <v>#VALUE!</v>
      </c>
      <c r="P630" s="4" t="e">
        <f>MID(A630,N630,O630-N630)</f>
        <v>#VALUE!</v>
      </c>
      <c r="Q630" s="4" t="e">
        <f t="shared" si="137"/>
        <v>#VALUE!</v>
      </c>
      <c r="R630" s="4" t="e">
        <f>CLEAN(SUBSTITUTE(MID(P630,1,FIND("open",P630)-1)," ",""))</f>
        <v>#VALUE!</v>
      </c>
      <c r="S630" s="4" t="e">
        <f>FIND("open_in_new",P630)+LEN("open_in_new")</f>
        <v>#VALUE!</v>
      </c>
      <c r="T630" s="4" t="e">
        <f>FIND("-",P630,S630)</f>
        <v>#VALUE!</v>
      </c>
      <c r="U630" s="4" t="e">
        <f>CLEAN(SUBSTITUTE(MID(P630,S630,T630-S630)," ",""))</f>
        <v>#VALUE!</v>
      </c>
      <c r="V630" s="4" t="e">
        <f>RIGHT(CLEAN(SUBSTITUTE(P630," ","")),10)</f>
        <v>#VALUE!</v>
      </c>
      <c r="W630" s="4" t="e">
        <f>FIND("Status",A630,K630)+LEN("Status")</f>
        <v>#VALUE!</v>
      </c>
      <c r="X630" s="4" t="e">
        <f>FIND("Application Data 
Documents &amp; Transactions",A630)</f>
        <v>#VALUE!</v>
      </c>
      <c r="Y630" s="4" t="e">
        <f>MID(A630,W630,(X630-11)-W630)</f>
        <v>#VALUE!</v>
      </c>
      <c r="Z630" s="4" t="e">
        <f t="shared" si="134"/>
        <v>#VALUE!</v>
      </c>
      <c r="AA630" s="4" t="e">
        <f>FIND("Earliest publication #",A630)+LEN("Earliest publication #
")</f>
        <v>#VALUE!</v>
      </c>
      <c r="AB630" s="4" t="e">
        <f>FIND("Earliest publication date",A630,AA630)</f>
        <v>#VALUE!</v>
      </c>
      <c r="AC630" s="4" t="e">
        <f>CLEAN(TRIM(MID(A630,AA630,AB630-AA630)))</f>
        <v>#VALUE!</v>
      </c>
      <c r="AD630" s="4" t="e">
        <f t="shared" si="135"/>
        <v>#VALUE!</v>
      </c>
      <c r="AE630" s="4" t="e">
        <f>FIND("Earliest publication date",A630,AA630)+LEN("Earliest publication date")</f>
        <v>#VALUE!</v>
      </c>
      <c r="AF630" s="4" t="e">
        <f>FIND("Assignee for publication",A630)</f>
        <v>#VALUE!</v>
      </c>
      <c r="AG630" s="4" t="e">
        <f>CLEAN(SUBSTITUTE(MID(A630,AE630,AF630-AE630)," ",""))</f>
        <v>#VALUE!</v>
      </c>
      <c r="AH630" s="4" t="e">
        <f>FIND("Entity status",A630)+LEN("Entity status")</f>
        <v>#VALUE!</v>
      </c>
      <c r="AI630" s="4" t="e">
        <f>FIND("Earliest publication #",A630,AH630)</f>
        <v>#VALUE!</v>
      </c>
      <c r="AJ630" s="4" t="e">
        <f>CLEAN(TRIM(MID(A630,AH630,AI630-AH630)))</f>
        <v>#VALUE!</v>
      </c>
      <c r="AK630" s="4" t="e">
        <f>FIND("Applicants",A630)+LEN("Applicants")</f>
        <v>#VALUE!</v>
      </c>
      <c r="AL630" s="4" t="e">
        <f>FIND("United States Patent and Trademark Office 
United States Patent and Trademark Office 
 Browse By Topic",A630,AK630)</f>
        <v>#VALUE!</v>
      </c>
      <c r="AM630" s="4" t="e">
        <f>TRIM(CLEAN(MID(A630,AK630,AL630-AK630)))</f>
        <v>#VALUE!</v>
      </c>
      <c r="AN630" s="4" t="e">
        <f>FIND("Assignee for publication",A630)+LEN("Assignee for publication")</f>
        <v>#VALUE!</v>
      </c>
      <c r="AO630" s="4" t="e">
        <f>FIND("Confirmation #",A630,AN630)</f>
        <v>#VALUE!</v>
      </c>
      <c r="AP630" s="4" t="e">
        <f>MID(A630,AN630,AO630-AN630)</f>
        <v>#VALUE!</v>
      </c>
      <c r="AQ630" s="4" t="e">
        <f>FIND("Inventors",A630)+LEN("Inventors")</f>
        <v>#VALUE!</v>
      </c>
      <c r="AR630" s="4" t="e">
        <f>FIND("Applicants",A630,AQ630)</f>
        <v>#VALUE!</v>
      </c>
      <c r="AS630" s="4" t="e">
        <f>FIND("Show all inventors",A630)</f>
        <v>#VALUE!</v>
      </c>
      <c r="AT630" s="4" t="str">
        <f>IFERROR(MID(A630,AS630,24),"")</f>
        <v/>
      </c>
      <c r="AU630" s="7" t="e">
        <f>CLEAN(TRIM(MID(A630,AQ630,AR630-AQ630)))</f>
        <v>#VALUE!</v>
      </c>
      <c r="BJ630" s="4">
        <f t="shared" si="138"/>
        <v>0</v>
      </c>
      <c r="BK630" s="4" t="str">
        <f t="shared" si="139"/>
        <v/>
      </c>
      <c r="BL630" s="4" t="e">
        <f t="shared" si="140"/>
        <v>#VALUE!</v>
      </c>
      <c r="BM630" s="4" t="e">
        <f t="shared" si="141"/>
        <v>#VALUE!</v>
      </c>
      <c r="BN630" s="7" t="e">
        <f t="shared" si="142"/>
        <v>#VALUE!</v>
      </c>
      <c r="BO630" s="4" t="e">
        <f t="shared" si="143"/>
        <v>#VALUE!</v>
      </c>
      <c r="BP630" s="4" t="e">
        <f t="shared" si="144"/>
        <v>#VALUE!</v>
      </c>
      <c r="BQ630" s="7" t="e">
        <f t="shared" si="145"/>
        <v>#VALUE!</v>
      </c>
    </row>
    <row r="631" spans="1:69" ht="15" customHeight="1" x14ac:dyDescent="0.3">
      <c r="A631" s="5"/>
      <c r="B631" s="5"/>
      <c r="C631" s="5"/>
      <c r="D631" s="5"/>
      <c r="F631" s="6" t="s">
        <v>17</v>
      </c>
      <c r="G631" s="4" t="e">
        <f t="shared" si="146"/>
        <v>#VALUE!</v>
      </c>
      <c r="H631" s="4" t="e">
        <f t="shared" si="147"/>
        <v>#VALUE!</v>
      </c>
      <c r="I631" s="4" t="str">
        <f t="shared" si="136"/>
        <v/>
      </c>
      <c r="J631" s="4" t="e">
        <f>CLEAN(SUBSTITUTE(MID(A631,G631,H631-G631)," ",""))</f>
        <v>#VALUE!</v>
      </c>
      <c r="K631" s="4" t="e">
        <f>FIND("Filing or 371 (c) date",A631)+LEN("Filing or 371 (c) date")</f>
        <v>#VALUE!</v>
      </c>
      <c r="L631" s="4" t="e">
        <f>FIND("Status",A631,K631)</f>
        <v>#VALUE!</v>
      </c>
      <c r="M631" s="4" t="e">
        <f>TRIM(CLEAN(MID(A631,K631,L631-K631)))</f>
        <v>#VALUE!</v>
      </c>
      <c r="N631" s="4" t="e">
        <f>FIND("Patent #",A631)+LEN("Patent #")</f>
        <v>#VALUE!</v>
      </c>
      <c r="O631" s="4" t="e">
        <f>FIND("Filing or 371 (c) date",A631)</f>
        <v>#VALUE!</v>
      </c>
      <c r="P631" s="4" t="e">
        <f>MID(A631,N631,O631-N631)</f>
        <v>#VALUE!</v>
      </c>
      <c r="Q631" s="4" t="e">
        <f t="shared" si="137"/>
        <v>#VALUE!</v>
      </c>
      <c r="R631" s="4" t="e">
        <f>CLEAN(SUBSTITUTE(MID(P631,1,FIND("open",P631)-1)," ",""))</f>
        <v>#VALUE!</v>
      </c>
      <c r="S631" s="4" t="e">
        <f>FIND("open_in_new",P631)+LEN("open_in_new")</f>
        <v>#VALUE!</v>
      </c>
      <c r="T631" s="4" t="e">
        <f>FIND("-",P631,S631)</f>
        <v>#VALUE!</v>
      </c>
      <c r="U631" s="4" t="e">
        <f>CLEAN(SUBSTITUTE(MID(P631,S631,T631-S631)," ",""))</f>
        <v>#VALUE!</v>
      </c>
      <c r="V631" s="4" t="e">
        <f>RIGHT(CLEAN(SUBSTITUTE(P631," ","")),10)</f>
        <v>#VALUE!</v>
      </c>
      <c r="W631" s="4" t="e">
        <f>FIND("Status",A631,K631)+LEN("Status")</f>
        <v>#VALUE!</v>
      </c>
      <c r="X631" s="4" t="e">
        <f>FIND("Application Data 
Documents &amp; Transactions",A631)</f>
        <v>#VALUE!</v>
      </c>
      <c r="Y631" s="4" t="e">
        <f>MID(A631,W631,(X631-11)-W631)</f>
        <v>#VALUE!</v>
      </c>
      <c r="Z631" s="4" t="e">
        <f t="shared" si="134"/>
        <v>#VALUE!</v>
      </c>
      <c r="AA631" s="4" t="e">
        <f>FIND("Earliest publication #",A631)+LEN("Earliest publication #
")</f>
        <v>#VALUE!</v>
      </c>
      <c r="AB631" s="4" t="e">
        <f>FIND("Earliest publication date",A631,AA631)</f>
        <v>#VALUE!</v>
      </c>
      <c r="AC631" s="4" t="e">
        <f>CLEAN(TRIM(MID(A631,AA631,AB631-AA631)))</f>
        <v>#VALUE!</v>
      </c>
      <c r="AD631" s="4" t="e">
        <f t="shared" si="135"/>
        <v>#VALUE!</v>
      </c>
      <c r="AE631" s="4" t="e">
        <f>FIND("Earliest publication date",A631,AA631)+LEN("Earliest publication date")</f>
        <v>#VALUE!</v>
      </c>
      <c r="AF631" s="4" t="e">
        <f>FIND("Assignee for publication",A631)</f>
        <v>#VALUE!</v>
      </c>
      <c r="AG631" s="4" t="e">
        <f>CLEAN(SUBSTITUTE(MID(A631,AE631,AF631-AE631)," ",""))</f>
        <v>#VALUE!</v>
      </c>
      <c r="AH631" s="4" t="e">
        <f>FIND("Entity status",A631)+LEN("Entity status")</f>
        <v>#VALUE!</v>
      </c>
      <c r="AI631" s="4" t="e">
        <f>FIND("Earliest publication #",A631,AH631)</f>
        <v>#VALUE!</v>
      </c>
      <c r="AJ631" s="4" t="e">
        <f>CLEAN(TRIM(MID(A631,AH631,AI631-AH631)))</f>
        <v>#VALUE!</v>
      </c>
      <c r="AK631" s="4" t="e">
        <f>FIND("Applicants",A631)+LEN("Applicants")</f>
        <v>#VALUE!</v>
      </c>
      <c r="AL631" s="4" t="e">
        <f>FIND("United States Patent and Trademark Office 
United States Patent and Trademark Office 
 Browse By Topic",A631,AK631)</f>
        <v>#VALUE!</v>
      </c>
      <c r="AM631" s="4" t="e">
        <f>TRIM(CLEAN(MID(A631,AK631,AL631-AK631)))</f>
        <v>#VALUE!</v>
      </c>
      <c r="AN631" s="4" t="e">
        <f>FIND("Assignee for publication",A631)+LEN("Assignee for publication")</f>
        <v>#VALUE!</v>
      </c>
      <c r="AO631" s="4" t="e">
        <f>FIND("Confirmation #",A631,AN631)</f>
        <v>#VALUE!</v>
      </c>
      <c r="AP631" s="4" t="e">
        <f>MID(A631,AN631,AO631-AN631)</f>
        <v>#VALUE!</v>
      </c>
      <c r="AQ631" s="4" t="e">
        <f>FIND("Inventors",A631)+LEN("Inventors")</f>
        <v>#VALUE!</v>
      </c>
      <c r="AR631" s="4" t="e">
        <f>FIND("Applicants",A631,AQ631)</f>
        <v>#VALUE!</v>
      </c>
      <c r="AS631" s="4" t="e">
        <f>FIND("Show all inventors",A631)</f>
        <v>#VALUE!</v>
      </c>
      <c r="AT631" s="4" t="str">
        <f>IFERROR(MID(A631,AS631,24),"")</f>
        <v/>
      </c>
      <c r="AU631" s="7" t="e">
        <f>CLEAN(TRIM(MID(A631,AQ631,AR631-AQ631)))</f>
        <v>#VALUE!</v>
      </c>
      <c r="BJ631" s="4">
        <f t="shared" si="138"/>
        <v>0</v>
      </c>
      <c r="BK631" s="4" t="str">
        <f t="shared" si="139"/>
        <v/>
      </c>
      <c r="BL631" s="4" t="e">
        <f t="shared" si="140"/>
        <v>#VALUE!</v>
      </c>
      <c r="BM631" s="4" t="e">
        <f t="shared" si="141"/>
        <v>#VALUE!</v>
      </c>
      <c r="BN631" s="7" t="e">
        <f t="shared" si="142"/>
        <v>#VALUE!</v>
      </c>
      <c r="BO631" s="4" t="e">
        <f t="shared" si="143"/>
        <v>#VALUE!</v>
      </c>
      <c r="BP631" s="4" t="e">
        <f t="shared" si="144"/>
        <v>#VALUE!</v>
      </c>
      <c r="BQ631" s="7" t="e">
        <f t="shared" si="145"/>
        <v>#VALUE!</v>
      </c>
    </row>
    <row r="632" spans="1:69" ht="15" customHeight="1" x14ac:dyDescent="0.3">
      <c r="A632" s="5"/>
      <c r="B632" s="5"/>
      <c r="C632" s="5"/>
      <c r="D632" s="5"/>
      <c r="F632" s="6" t="s">
        <v>17</v>
      </c>
      <c r="G632" s="4" t="e">
        <f t="shared" si="146"/>
        <v>#VALUE!</v>
      </c>
      <c r="H632" s="4" t="e">
        <f t="shared" si="147"/>
        <v>#VALUE!</v>
      </c>
      <c r="I632" s="4" t="str">
        <f t="shared" si="136"/>
        <v/>
      </c>
      <c r="J632" s="4" t="e">
        <f>CLEAN(SUBSTITUTE(MID(A632,G632,H632-G632)," ",""))</f>
        <v>#VALUE!</v>
      </c>
      <c r="K632" s="4" t="e">
        <f>FIND("Filing or 371 (c) date",A632)+LEN("Filing or 371 (c) date")</f>
        <v>#VALUE!</v>
      </c>
      <c r="L632" s="4" t="e">
        <f>FIND("Status",A632,K632)</f>
        <v>#VALUE!</v>
      </c>
      <c r="M632" s="4" t="e">
        <f>TRIM(CLEAN(MID(A632,K632,L632-K632)))</f>
        <v>#VALUE!</v>
      </c>
      <c r="N632" s="4" t="e">
        <f>FIND("Patent #",A632)+LEN("Patent #")</f>
        <v>#VALUE!</v>
      </c>
      <c r="O632" s="4" t="e">
        <f>FIND("Filing or 371 (c) date",A632)</f>
        <v>#VALUE!</v>
      </c>
      <c r="P632" s="4" t="e">
        <f>MID(A632,N632,O632-N632)</f>
        <v>#VALUE!</v>
      </c>
      <c r="Q632" s="4" t="e">
        <f t="shared" si="137"/>
        <v>#VALUE!</v>
      </c>
      <c r="R632" s="4" t="e">
        <f>CLEAN(SUBSTITUTE(MID(P632,1,FIND("open",P632)-1)," ",""))</f>
        <v>#VALUE!</v>
      </c>
      <c r="S632" s="4" t="e">
        <f>FIND("open_in_new",P632)+LEN("open_in_new")</f>
        <v>#VALUE!</v>
      </c>
      <c r="T632" s="4" t="e">
        <f>FIND("-",P632,S632)</f>
        <v>#VALUE!</v>
      </c>
      <c r="U632" s="4" t="e">
        <f>CLEAN(SUBSTITUTE(MID(P632,S632,T632-S632)," ",""))</f>
        <v>#VALUE!</v>
      </c>
      <c r="V632" s="4" t="e">
        <f>RIGHT(CLEAN(SUBSTITUTE(P632," ","")),10)</f>
        <v>#VALUE!</v>
      </c>
      <c r="W632" s="4" t="e">
        <f>FIND("Status",A632,K632)+LEN("Status")</f>
        <v>#VALUE!</v>
      </c>
      <c r="X632" s="4" t="e">
        <f>FIND("Application Data 
Documents &amp; Transactions",A632)</f>
        <v>#VALUE!</v>
      </c>
      <c r="Y632" s="4" t="e">
        <f>MID(A632,W632,(X632-11)-W632)</f>
        <v>#VALUE!</v>
      </c>
      <c r="Z632" s="4" t="e">
        <f t="shared" si="134"/>
        <v>#VALUE!</v>
      </c>
      <c r="AA632" s="4" t="e">
        <f>FIND("Earliest publication #",A632)+LEN("Earliest publication #
")</f>
        <v>#VALUE!</v>
      </c>
      <c r="AB632" s="4" t="e">
        <f>FIND("Earliest publication date",A632,AA632)</f>
        <v>#VALUE!</v>
      </c>
      <c r="AC632" s="4" t="e">
        <f>CLEAN(TRIM(MID(A632,AA632,AB632-AA632)))</f>
        <v>#VALUE!</v>
      </c>
      <c r="AD632" s="4" t="e">
        <f t="shared" si="135"/>
        <v>#VALUE!</v>
      </c>
      <c r="AE632" s="4" t="e">
        <f>FIND("Earliest publication date",A632,AA632)+LEN("Earliest publication date")</f>
        <v>#VALUE!</v>
      </c>
      <c r="AF632" s="4" t="e">
        <f>FIND("Assignee for publication",A632)</f>
        <v>#VALUE!</v>
      </c>
      <c r="AG632" s="4" t="e">
        <f>CLEAN(SUBSTITUTE(MID(A632,AE632,AF632-AE632)," ",""))</f>
        <v>#VALUE!</v>
      </c>
      <c r="AH632" s="4" t="e">
        <f>FIND("Entity status",A632)+LEN("Entity status")</f>
        <v>#VALUE!</v>
      </c>
      <c r="AI632" s="4" t="e">
        <f>FIND("Earliest publication #",A632,AH632)</f>
        <v>#VALUE!</v>
      </c>
      <c r="AJ632" s="4" t="e">
        <f>CLEAN(TRIM(MID(A632,AH632,AI632-AH632)))</f>
        <v>#VALUE!</v>
      </c>
      <c r="AK632" s="4" t="e">
        <f>FIND("Applicants",A632)+LEN("Applicants")</f>
        <v>#VALUE!</v>
      </c>
      <c r="AL632" s="4" t="e">
        <f>FIND("United States Patent and Trademark Office 
United States Patent and Trademark Office 
 Browse By Topic",A632,AK632)</f>
        <v>#VALUE!</v>
      </c>
      <c r="AM632" s="4" t="e">
        <f>TRIM(CLEAN(MID(A632,AK632,AL632-AK632)))</f>
        <v>#VALUE!</v>
      </c>
      <c r="AN632" s="4" t="e">
        <f>FIND("Assignee for publication",A632)+LEN("Assignee for publication")</f>
        <v>#VALUE!</v>
      </c>
      <c r="AO632" s="4" t="e">
        <f>FIND("Confirmation #",A632,AN632)</f>
        <v>#VALUE!</v>
      </c>
      <c r="AP632" s="4" t="e">
        <f>MID(A632,AN632,AO632-AN632)</f>
        <v>#VALUE!</v>
      </c>
      <c r="AQ632" s="4" t="e">
        <f>FIND("Inventors",A632)+LEN("Inventors")</f>
        <v>#VALUE!</v>
      </c>
      <c r="AR632" s="4" t="e">
        <f>FIND("Applicants",A632,AQ632)</f>
        <v>#VALUE!</v>
      </c>
      <c r="AS632" s="4" t="e">
        <f>FIND("Show all inventors",A632)</f>
        <v>#VALUE!</v>
      </c>
      <c r="AT632" s="4" t="str">
        <f>IFERROR(MID(A632,AS632,24),"")</f>
        <v/>
      </c>
      <c r="AU632" s="7" t="e">
        <f>CLEAN(TRIM(MID(A632,AQ632,AR632-AQ632)))</f>
        <v>#VALUE!</v>
      </c>
      <c r="BJ632" s="4">
        <f t="shared" si="138"/>
        <v>0</v>
      </c>
      <c r="BK632" s="4" t="str">
        <f t="shared" si="139"/>
        <v/>
      </c>
      <c r="BL632" s="4" t="e">
        <f t="shared" si="140"/>
        <v>#VALUE!</v>
      </c>
      <c r="BM632" s="4" t="e">
        <f t="shared" si="141"/>
        <v>#VALUE!</v>
      </c>
      <c r="BN632" s="7" t="e">
        <f t="shared" si="142"/>
        <v>#VALUE!</v>
      </c>
      <c r="BO632" s="4" t="e">
        <f t="shared" si="143"/>
        <v>#VALUE!</v>
      </c>
      <c r="BP632" s="4" t="e">
        <f t="shared" si="144"/>
        <v>#VALUE!</v>
      </c>
      <c r="BQ632" s="7" t="e">
        <f t="shared" si="145"/>
        <v>#VALUE!</v>
      </c>
    </row>
    <row r="633" spans="1:69" ht="15" customHeight="1" x14ac:dyDescent="0.3">
      <c r="A633" s="5"/>
      <c r="B633" s="5"/>
      <c r="C633" s="5"/>
      <c r="D633" s="5"/>
      <c r="F633" s="6" t="s">
        <v>17</v>
      </c>
      <c r="G633" s="4" t="e">
        <f t="shared" si="146"/>
        <v>#VALUE!</v>
      </c>
      <c r="H633" s="4" t="e">
        <f t="shared" si="147"/>
        <v>#VALUE!</v>
      </c>
      <c r="I633" s="4" t="str">
        <f t="shared" si="136"/>
        <v/>
      </c>
      <c r="J633" s="4" t="e">
        <f>CLEAN(SUBSTITUTE(MID(A633,G633,H633-G633)," ",""))</f>
        <v>#VALUE!</v>
      </c>
      <c r="K633" s="4" t="e">
        <f>FIND("Filing or 371 (c) date",A633)+LEN("Filing or 371 (c) date")</f>
        <v>#VALUE!</v>
      </c>
      <c r="L633" s="4" t="e">
        <f>FIND("Status",A633,K633)</f>
        <v>#VALUE!</v>
      </c>
      <c r="M633" s="4" t="e">
        <f>TRIM(CLEAN(MID(A633,K633,L633-K633)))</f>
        <v>#VALUE!</v>
      </c>
      <c r="N633" s="4" t="e">
        <f>FIND("Patent #",A633)+LEN("Patent #")</f>
        <v>#VALUE!</v>
      </c>
      <c r="O633" s="4" t="e">
        <f>FIND("Filing or 371 (c) date",A633)</f>
        <v>#VALUE!</v>
      </c>
      <c r="P633" s="4" t="e">
        <f>MID(A633,N633,O633-N633)</f>
        <v>#VALUE!</v>
      </c>
      <c r="Q633" s="4" t="e">
        <f t="shared" si="137"/>
        <v>#VALUE!</v>
      </c>
      <c r="R633" s="4" t="e">
        <f>CLEAN(SUBSTITUTE(MID(P633,1,FIND("open",P633)-1)," ",""))</f>
        <v>#VALUE!</v>
      </c>
      <c r="S633" s="4" t="e">
        <f>FIND("open_in_new",P633)+LEN("open_in_new")</f>
        <v>#VALUE!</v>
      </c>
      <c r="T633" s="4" t="e">
        <f>FIND("-",P633,S633)</f>
        <v>#VALUE!</v>
      </c>
      <c r="U633" s="4" t="e">
        <f>CLEAN(SUBSTITUTE(MID(P633,S633,T633-S633)," ",""))</f>
        <v>#VALUE!</v>
      </c>
      <c r="V633" s="4" t="e">
        <f>RIGHT(CLEAN(SUBSTITUTE(P633," ","")),10)</f>
        <v>#VALUE!</v>
      </c>
      <c r="W633" s="4" t="e">
        <f>FIND("Status",A633,K633)+LEN("Status")</f>
        <v>#VALUE!</v>
      </c>
      <c r="X633" s="4" t="e">
        <f>FIND("Application Data 
Documents &amp; Transactions",A633)</f>
        <v>#VALUE!</v>
      </c>
      <c r="Y633" s="4" t="e">
        <f>MID(A633,W633,(X633-11)-W633)</f>
        <v>#VALUE!</v>
      </c>
      <c r="Z633" s="4" t="e">
        <f t="shared" si="134"/>
        <v>#VALUE!</v>
      </c>
      <c r="AA633" s="4" t="e">
        <f>FIND("Earliest publication #",A633)+LEN("Earliest publication #
")</f>
        <v>#VALUE!</v>
      </c>
      <c r="AB633" s="4" t="e">
        <f>FIND("Earliest publication date",A633,AA633)</f>
        <v>#VALUE!</v>
      </c>
      <c r="AC633" s="4" t="e">
        <f>CLEAN(TRIM(MID(A633,AA633,AB633-AA633)))</f>
        <v>#VALUE!</v>
      </c>
      <c r="AD633" s="4" t="e">
        <f t="shared" si="135"/>
        <v>#VALUE!</v>
      </c>
      <c r="AE633" s="4" t="e">
        <f>FIND("Earliest publication date",A633,AA633)+LEN("Earliest publication date")</f>
        <v>#VALUE!</v>
      </c>
      <c r="AF633" s="4" t="e">
        <f>FIND("Assignee for publication",A633)</f>
        <v>#VALUE!</v>
      </c>
      <c r="AG633" s="4" t="e">
        <f>CLEAN(SUBSTITUTE(MID(A633,AE633,AF633-AE633)," ",""))</f>
        <v>#VALUE!</v>
      </c>
      <c r="AH633" s="4" t="e">
        <f>FIND("Entity status",A633)+LEN("Entity status")</f>
        <v>#VALUE!</v>
      </c>
      <c r="AI633" s="4" t="e">
        <f>FIND("Earliest publication #",A633,AH633)</f>
        <v>#VALUE!</v>
      </c>
      <c r="AJ633" s="4" t="e">
        <f>CLEAN(TRIM(MID(A633,AH633,AI633-AH633)))</f>
        <v>#VALUE!</v>
      </c>
      <c r="AK633" s="4" t="e">
        <f>FIND("Applicants",A633)+LEN("Applicants")</f>
        <v>#VALUE!</v>
      </c>
      <c r="AL633" s="4" t="e">
        <f>FIND("United States Patent and Trademark Office 
United States Patent and Trademark Office 
 Browse By Topic",A633,AK633)</f>
        <v>#VALUE!</v>
      </c>
      <c r="AM633" s="4" t="e">
        <f>TRIM(CLEAN(MID(A633,AK633,AL633-AK633)))</f>
        <v>#VALUE!</v>
      </c>
      <c r="AN633" s="4" t="e">
        <f>FIND("Assignee for publication",A633)+LEN("Assignee for publication")</f>
        <v>#VALUE!</v>
      </c>
      <c r="AO633" s="4" t="e">
        <f>FIND("Confirmation #",A633,AN633)</f>
        <v>#VALUE!</v>
      </c>
      <c r="AP633" s="4" t="e">
        <f>MID(A633,AN633,AO633-AN633)</f>
        <v>#VALUE!</v>
      </c>
      <c r="AQ633" s="4" t="e">
        <f>FIND("Inventors",A633)+LEN("Inventors")</f>
        <v>#VALUE!</v>
      </c>
      <c r="AR633" s="4" t="e">
        <f>FIND("Applicants",A633,AQ633)</f>
        <v>#VALUE!</v>
      </c>
      <c r="AS633" s="4" t="e">
        <f>FIND("Show all inventors",A633)</f>
        <v>#VALUE!</v>
      </c>
      <c r="AT633" s="4" t="str">
        <f>IFERROR(MID(A633,AS633,24),"")</f>
        <v/>
      </c>
      <c r="AU633" s="7" t="e">
        <f>CLEAN(TRIM(MID(A633,AQ633,AR633-AQ633)))</f>
        <v>#VALUE!</v>
      </c>
      <c r="BJ633" s="4">
        <f t="shared" si="138"/>
        <v>0</v>
      </c>
      <c r="BK633" s="4" t="str">
        <f t="shared" si="139"/>
        <v/>
      </c>
      <c r="BL633" s="4" t="e">
        <f t="shared" si="140"/>
        <v>#VALUE!</v>
      </c>
      <c r="BM633" s="4" t="e">
        <f t="shared" si="141"/>
        <v>#VALUE!</v>
      </c>
      <c r="BN633" s="7" t="e">
        <f t="shared" si="142"/>
        <v>#VALUE!</v>
      </c>
      <c r="BO633" s="4" t="e">
        <f t="shared" si="143"/>
        <v>#VALUE!</v>
      </c>
      <c r="BP633" s="4" t="e">
        <f t="shared" si="144"/>
        <v>#VALUE!</v>
      </c>
      <c r="BQ633" s="7" t="e">
        <f t="shared" si="145"/>
        <v>#VALUE!</v>
      </c>
    </row>
    <row r="634" spans="1:69" ht="15" customHeight="1" x14ac:dyDescent="0.3">
      <c r="A634" s="5"/>
      <c r="B634" s="5"/>
      <c r="C634" s="5"/>
      <c r="D634" s="5"/>
      <c r="F634" s="6" t="s">
        <v>17</v>
      </c>
      <c r="G634" s="4" t="e">
        <f t="shared" si="146"/>
        <v>#VALUE!</v>
      </c>
      <c r="H634" s="4" t="e">
        <f t="shared" si="147"/>
        <v>#VALUE!</v>
      </c>
      <c r="I634" s="4" t="str">
        <f t="shared" si="136"/>
        <v/>
      </c>
      <c r="J634" s="4" t="e">
        <f>CLEAN(SUBSTITUTE(MID(A634,G634,H634-G634)," ",""))</f>
        <v>#VALUE!</v>
      </c>
      <c r="K634" s="4" t="e">
        <f>FIND("Filing or 371 (c) date",A634)+LEN("Filing or 371 (c) date")</f>
        <v>#VALUE!</v>
      </c>
      <c r="L634" s="4" t="e">
        <f>FIND("Status",A634,K634)</f>
        <v>#VALUE!</v>
      </c>
      <c r="M634" s="4" t="e">
        <f>TRIM(CLEAN(MID(A634,K634,L634-K634)))</f>
        <v>#VALUE!</v>
      </c>
      <c r="N634" s="4" t="e">
        <f>FIND("Patent #",A634)+LEN("Patent #")</f>
        <v>#VALUE!</v>
      </c>
      <c r="O634" s="4" t="e">
        <f>FIND("Filing or 371 (c) date",A634)</f>
        <v>#VALUE!</v>
      </c>
      <c r="P634" s="4" t="e">
        <f>MID(A634,N634,O634-N634)</f>
        <v>#VALUE!</v>
      </c>
      <c r="Q634" s="4" t="e">
        <f t="shared" si="137"/>
        <v>#VALUE!</v>
      </c>
      <c r="R634" s="4" t="e">
        <f>CLEAN(SUBSTITUTE(MID(P634,1,FIND("open",P634)-1)," ",""))</f>
        <v>#VALUE!</v>
      </c>
      <c r="S634" s="4" t="e">
        <f>FIND("open_in_new",P634)+LEN("open_in_new")</f>
        <v>#VALUE!</v>
      </c>
      <c r="T634" s="4" t="e">
        <f>FIND("-",P634,S634)</f>
        <v>#VALUE!</v>
      </c>
      <c r="U634" s="4" t="e">
        <f>CLEAN(SUBSTITUTE(MID(P634,S634,T634-S634)," ",""))</f>
        <v>#VALUE!</v>
      </c>
      <c r="V634" s="4" t="e">
        <f>RIGHT(CLEAN(SUBSTITUTE(P634," ","")),10)</f>
        <v>#VALUE!</v>
      </c>
      <c r="W634" s="4" t="e">
        <f>FIND("Status",A634,K634)+LEN("Status")</f>
        <v>#VALUE!</v>
      </c>
      <c r="X634" s="4" t="e">
        <f>FIND("Application Data 
Documents &amp; Transactions",A634)</f>
        <v>#VALUE!</v>
      </c>
      <c r="Y634" s="4" t="e">
        <f>MID(A634,W634,(X634-11)-W634)</f>
        <v>#VALUE!</v>
      </c>
      <c r="Z634" s="4" t="e">
        <f t="shared" si="134"/>
        <v>#VALUE!</v>
      </c>
      <c r="AA634" s="4" t="e">
        <f>FIND("Earliest publication #",A634)+LEN("Earliest publication #
")</f>
        <v>#VALUE!</v>
      </c>
      <c r="AB634" s="4" t="e">
        <f>FIND("Earliest publication date",A634,AA634)</f>
        <v>#VALUE!</v>
      </c>
      <c r="AC634" s="4" t="e">
        <f>CLEAN(TRIM(MID(A634,AA634,AB634-AA634)))</f>
        <v>#VALUE!</v>
      </c>
      <c r="AD634" s="4" t="e">
        <f t="shared" si="135"/>
        <v>#VALUE!</v>
      </c>
      <c r="AE634" s="4" t="e">
        <f>FIND("Earliest publication date",A634,AA634)+LEN("Earliest publication date")</f>
        <v>#VALUE!</v>
      </c>
      <c r="AF634" s="4" t="e">
        <f>FIND("Assignee for publication",A634)</f>
        <v>#VALUE!</v>
      </c>
      <c r="AG634" s="4" t="e">
        <f>CLEAN(SUBSTITUTE(MID(A634,AE634,AF634-AE634)," ",""))</f>
        <v>#VALUE!</v>
      </c>
      <c r="AH634" s="4" t="e">
        <f>FIND("Entity status",A634)+LEN("Entity status")</f>
        <v>#VALUE!</v>
      </c>
      <c r="AI634" s="4" t="e">
        <f>FIND("Earliest publication #",A634,AH634)</f>
        <v>#VALUE!</v>
      </c>
      <c r="AJ634" s="4" t="e">
        <f>CLEAN(TRIM(MID(A634,AH634,AI634-AH634)))</f>
        <v>#VALUE!</v>
      </c>
      <c r="AK634" s="4" t="e">
        <f>FIND("Applicants",A634)+LEN("Applicants")</f>
        <v>#VALUE!</v>
      </c>
      <c r="AL634" s="4" t="e">
        <f>FIND("United States Patent and Trademark Office 
United States Patent and Trademark Office 
 Browse By Topic",A634,AK634)</f>
        <v>#VALUE!</v>
      </c>
      <c r="AM634" s="4" t="e">
        <f>TRIM(CLEAN(MID(A634,AK634,AL634-AK634)))</f>
        <v>#VALUE!</v>
      </c>
      <c r="AN634" s="4" t="e">
        <f>FIND("Assignee for publication",A634)+LEN("Assignee for publication")</f>
        <v>#VALUE!</v>
      </c>
      <c r="AO634" s="4" t="e">
        <f>FIND("Confirmation #",A634,AN634)</f>
        <v>#VALUE!</v>
      </c>
      <c r="AP634" s="4" t="e">
        <f>MID(A634,AN634,AO634-AN634)</f>
        <v>#VALUE!</v>
      </c>
      <c r="AQ634" s="4" t="e">
        <f>FIND("Inventors",A634)+LEN("Inventors")</f>
        <v>#VALUE!</v>
      </c>
      <c r="AR634" s="4" t="e">
        <f>FIND("Applicants",A634,AQ634)</f>
        <v>#VALUE!</v>
      </c>
      <c r="AS634" s="4" t="e">
        <f>FIND("Show all inventors",A634)</f>
        <v>#VALUE!</v>
      </c>
      <c r="AT634" s="4" t="str">
        <f>IFERROR(MID(A634,AS634,24),"")</f>
        <v/>
      </c>
      <c r="AU634" s="7" t="e">
        <f>CLEAN(TRIM(MID(A634,AQ634,AR634-AQ634)))</f>
        <v>#VALUE!</v>
      </c>
      <c r="BJ634" s="4">
        <f t="shared" si="138"/>
        <v>0</v>
      </c>
      <c r="BK634" s="4" t="str">
        <f t="shared" si="139"/>
        <v/>
      </c>
      <c r="BL634" s="4" t="e">
        <f t="shared" si="140"/>
        <v>#VALUE!</v>
      </c>
      <c r="BM634" s="4" t="e">
        <f t="shared" si="141"/>
        <v>#VALUE!</v>
      </c>
      <c r="BN634" s="7" t="e">
        <f t="shared" si="142"/>
        <v>#VALUE!</v>
      </c>
      <c r="BO634" s="4" t="e">
        <f t="shared" si="143"/>
        <v>#VALUE!</v>
      </c>
      <c r="BP634" s="4" t="e">
        <f t="shared" si="144"/>
        <v>#VALUE!</v>
      </c>
      <c r="BQ634" s="7" t="e">
        <f t="shared" si="145"/>
        <v>#VALUE!</v>
      </c>
    </row>
    <row r="635" spans="1:69" ht="15" customHeight="1" x14ac:dyDescent="0.3">
      <c r="A635" s="5"/>
      <c r="B635" s="5"/>
      <c r="C635" s="5"/>
      <c r="D635" s="5"/>
      <c r="F635" s="6" t="s">
        <v>17</v>
      </c>
      <c r="G635" s="4" t="e">
        <f t="shared" si="146"/>
        <v>#VALUE!</v>
      </c>
      <c r="H635" s="4" t="e">
        <f t="shared" si="147"/>
        <v>#VALUE!</v>
      </c>
      <c r="I635" s="4" t="str">
        <f t="shared" si="136"/>
        <v/>
      </c>
      <c r="J635" s="4" t="e">
        <f>CLEAN(SUBSTITUTE(MID(A635,G635,H635-G635)," ",""))</f>
        <v>#VALUE!</v>
      </c>
      <c r="K635" s="4" t="e">
        <f>FIND("Filing or 371 (c) date",A635)+LEN("Filing or 371 (c) date")</f>
        <v>#VALUE!</v>
      </c>
      <c r="L635" s="4" t="e">
        <f>FIND("Status",A635,K635)</f>
        <v>#VALUE!</v>
      </c>
      <c r="M635" s="4" t="e">
        <f>TRIM(CLEAN(MID(A635,K635,L635-K635)))</f>
        <v>#VALUE!</v>
      </c>
      <c r="N635" s="4" t="e">
        <f>FIND("Patent #",A635)+LEN("Patent #")</f>
        <v>#VALUE!</v>
      </c>
      <c r="O635" s="4" t="e">
        <f>FIND("Filing or 371 (c) date",A635)</f>
        <v>#VALUE!</v>
      </c>
      <c r="P635" s="4" t="e">
        <f>MID(A635,N635,O635-N635)</f>
        <v>#VALUE!</v>
      </c>
      <c r="Q635" s="4" t="e">
        <f t="shared" si="137"/>
        <v>#VALUE!</v>
      </c>
      <c r="R635" s="4" t="e">
        <f>CLEAN(SUBSTITUTE(MID(P635,1,FIND("open",P635)-1)," ",""))</f>
        <v>#VALUE!</v>
      </c>
      <c r="S635" s="4" t="e">
        <f>FIND("open_in_new",P635)+LEN("open_in_new")</f>
        <v>#VALUE!</v>
      </c>
      <c r="T635" s="4" t="e">
        <f>FIND("-",P635,S635)</f>
        <v>#VALUE!</v>
      </c>
      <c r="U635" s="4" t="e">
        <f>CLEAN(SUBSTITUTE(MID(P635,S635,T635-S635)," ",""))</f>
        <v>#VALUE!</v>
      </c>
      <c r="V635" s="4" t="e">
        <f>RIGHT(CLEAN(SUBSTITUTE(P635," ","")),10)</f>
        <v>#VALUE!</v>
      </c>
      <c r="W635" s="4" t="e">
        <f>FIND("Status",A635,K635)+LEN("Status")</f>
        <v>#VALUE!</v>
      </c>
      <c r="X635" s="4" t="e">
        <f>FIND("Application Data 
Documents &amp; Transactions",A635)</f>
        <v>#VALUE!</v>
      </c>
      <c r="Y635" s="4" t="e">
        <f>MID(A635,W635,(X635-11)-W635)</f>
        <v>#VALUE!</v>
      </c>
      <c r="Z635" s="4" t="e">
        <f t="shared" si="134"/>
        <v>#VALUE!</v>
      </c>
      <c r="AA635" s="4" t="e">
        <f>FIND("Earliest publication #",A635)+LEN("Earliest publication #
")</f>
        <v>#VALUE!</v>
      </c>
      <c r="AB635" s="4" t="e">
        <f>FIND("Earliest publication date",A635,AA635)</f>
        <v>#VALUE!</v>
      </c>
      <c r="AC635" s="4" t="e">
        <f>CLEAN(TRIM(MID(A635,AA635,AB635-AA635)))</f>
        <v>#VALUE!</v>
      </c>
      <c r="AD635" s="4" t="e">
        <f t="shared" si="135"/>
        <v>#VALUE!</v>
      </c>
      <c r="AE635" s="4" t="e">
        <f>FIND("Earliest publication date",A635,AA635)+LEN("Earliest publication date")</f>
        <v>#VALUE!</v>
      </c>
      <c r="AF635" s="4" t="e">
        <f>FIND("Assignee for publication",A635)</f>
        <v>#VALUE!</v>
      </c>
      <c r="AG635" s="4" t="e">
        <f>CLEAN(SUBSTITUTE(MID(A635,AE635,AF635-AE635)," ",""))</f>
        <v>#VALUE!</v>
      </c>
      <c r="AH635" s="4" t="e">
        <f>FIND("Entity status",A635)+LEN("Entity status")</f>
        <v>#VALUE!</v>
      </c>
      <c r="AI635" s="4" t="e">
        <f>FIND("Earliest publication #",A635,AH635)</f>
        <v>#VALUE!</v>
      </c>
      <c r="AJ635" s="4" t="e">
        <f>CLEAN(TRIM(MID(A635,AH635,AI635-AH635)))</f>
        <v>#VALUE!</v>
      </c>
      <c r="AK635" s="4" t="e">
        <f>FIND("Applicants",A635)+LEN("Applicants")</f>
        <v>#VALUE!</v>
      </c>
      <c r="AL635" s="4" t="e">
        <f>FIND("United States Patent and Trademark Office 
United States Patent and Trademark Office 
 Browse By Topic",A635,AK635)</f>
        <v>#VALUE!</v>
      </c>
      <c r="AM635" s="4" t="e">
        <f>TRIM(CLEAN(MID(A635,AK635,AL635-AK635)))</f>
        <v>#VALUE!</v>
      </c>
      <c r="AN635" s="4" t="e">
        <f>FIND("Assignee for publication",A635)+LEN("Assignee for publication")</f>
        <v>#VALUE!</v>
      </c>
      <c r="AO635" s="4" t="e">
        <f>FIND("Confirmation #",A635,AN635)</f>
        <v>#VALUE!</v>
      </c>
      <c r="AP635" s="4" t="e">
        <f>MID(A635,AN635,AO635-AN635)</f>
        <v>#VALUE!</v>
      </c>
      <c r="AQ635" s="4" t="e">
        <f>FIND("Inventors",A635)+LEN("Inventors")</f>
        <v>#VALUE!</v>
      </c>
      <c r="AR635" s="4" t="e">
        <f>FIND("Applicants",A635,AQ635)</f>
        <v>#VALUE!</v>
      </c>
      <c r="AS635" s="4" t="e">
        <f>FIND("Show all inventors",A635)</f>
        <v>#VALUE!</v>
      </c>
      <c r="AT635" s="4" t="str">
        <f>IFERROR(MID(A635,AS635,24),"")</f>
        <v/>
      </c>
      <c r="AU635" s="7" t="e">
        <f>CLEAN(TRIM(MID(A635,AQ635,AR635-AQ635)))</f>
        <v>#VALUE!</v>
      </c>
      <c r="BJ635" s="4">
        <f t="shared" si="138"/>
        <v>0</v>
      </c>
      <c r="BK635" s="4" t="str">
        <f t="shared" si="139"/>
        <v/>
      </c>
      <c r="BL635" s="4" t="e">
        <f t="shared" si="140"/>
        <v>#VALUE!</v>
      </c>
      <c r="BM635" s="4" t="e">
        <f t="shared" si="141"/>
        <v>#VALUE!</v>
      </c>
      <c r="BN635" s="7" t="e">
        <f t="shared" si="142"/>
        <v>#VALUE!</v>
      </c>
      <c r="BO635" s="4" t="e">
        <f t="shared" si="143"/>
        <v>#VALUE!</v>
      </c>
      <c r="BP635" s="4" t="e">
        <f t="shared" si="144"/>
        <v>#VALUE!</v>
      </c>
      <c r="BQ635" s="7" t="e">
        <f t="shared" si="145"/>
        <v>#VALUE!</v>
      </c>
    </row>
    <row r="636" spans="1:69" ht="15" customHeight="1" x14ac:dyDescent="0.3">
      <c r="A636" s="5"/>
      <c r="B636" s="5"/>
      <c r="C636" s="5"/>
      <c r="D636" s="5"/>
      <c r="F636" s="6" t="s">
        <v>17</v>
      </c>
      <c r="G636" s="4" t="e">
        <f t="shared" si="146"/>
        <v>#VALUE!</v>
      </c>
      <c r="H636" s="4" t="e">
        <f t="shared" si="147"/>
        <v>#VALUE!</v>
      </c>
      <c r="I636" s="4" t="str">
        <f t="shared" si="136"/>
        <v/>
      </c>
      <c r="J636" s="4" t="e">
        <f>CLEAN(SUBSTITUTE(MID(A636,G636,H636-G636)," ",""))</f>
        <v>#VALUE!</v>
      </c>
      <c r="K636" s="4" t="e">
        <f>FIND("Filing or 371 (c) date",A636)+LEN("Filing or 371 (c) date")</f>
        <v>#VALUE!</v>
      </c>
      <c r="L636" s="4" t="e">
        <f>FIND("Status",A636,K636)</f>
        <v>#VALUE!</v>
      </c>
      <c r="M636" s="4" t="e">
        <f>TRIM(CLEAN(MID(A636,K636,L636-K636)))</f>
        <v>#VALUE!</v>
      </c>
      <c r="N636" s="4" t="e">
        <f>FIND("Patent #",A636)+LEN("Patent #")</f>
        <v>#VALUE!</v>
      </c>
      <c r="O636" s="4" t="e">
        <f>FIND("Filing or 371 (c) date",A636)</f>
        <v>#VALUE!</v>
      </c>
      <c r="P636" s="4" t="e">
        <f>MID(A636,N636,O636-N636)</f>
        <v>#VALUE!</v>
      </c>
      <c r="Q636" s="4" t="e">
        <f t="shared" si="137"/>
        <v>#VALUE!</v>
      </c>
      <c r="R636" s="4" t="e">
        <f>CLEAN(SUBSTITUTE(MID(P636,1,FIND("open",P636)-1)," ",""))</f>
        <v>#VALUE!</v>
      </c>
      <c r="S636" s="4" t="e">
        <f>FIND("open_in_new",P636)+LEN("open_in_new")</f>
        <v>#VALUE!</v>
      </c>
      <c r="T636" s="4" t="e">
        <f>FIND("-",P636,S636)</f>
        <v>#VALUE!</v>
      </c>
      <c r="U636" s="4" t="e">
        <f>CLEAN(SUBSTITUTE(MID(P636,S636,T636-S636)," ",""))</f>
        <v>#VALUE!</v>
      </c>
      <c r="V636" s="4" t="e">
        <f>RIGHT(CLEAN(SUBSTITUTE(P636," ","")),10)</f>
        <v>#VALUE!</v>
      </c>
      <c r="W636" s="4" t="e">
        <f>FIND("Status",A636,K636)+LEN("Status")</f>
        <v>#VALUE!</v>
      </c>
      <c r="X636" s="4" t="e">
        <f>FIND("Application Data 
Documents &amp; Transactions",A636)</f>
        <v>#VALUE!</v>
      </c>
      <c r="Y636" s="4" t="e">
        <f>MID(A636,W636,(X636-11)-W636)</f>
        <v>#VALUE!</v>
      </c>
      <c r="Z636" s="4" t="e">
        <f t="shared" si="134"/>
        <v>#VALUE!</v>
      </c>
      <c r="AA636" s="4" t="e">
        <f>FIND("Earliest publication #",A636)+LEN("Earliest publication #
")</f>
        <v>#VALUE!</v>
      </c>
      <c r="AB636" s="4" t="e">
        <f>FIND("Earliest publication date",A636,AA636)</f>
        <v>#VALUE!</v>
      </c>
      <c r="AC636" s="4" t="e">
        <f>CLEAN(TRIM(MID(A636,AA636,AB636-AA636)))</f>
        <v>#VALUE!</v>
      </c>
      <c r="AD636" s="4" t="e">
        <f t="shared" si="135"/>
        <v>#VALUE!</v>
      </c>
      <c r="AE636" s="4" t="e">
        <f>FIND("Earliest publication date",A636,AA636)+LEN("Earliest publication date")</f>
        <v>#VALUE!</v>
      </c>
      <c r="AF636" s="4" t="e">
        <f>FIND("Assignee for publication",A636)</f>
        <v>#VALUE!</v>
      </c>
      <c r="AG636" s="4" t="e">
        <f>CLEAN(SUBSTITUTE(MID(A636,AE636,AF636-AE636)," ",""))</f>
        <v>#VALUE!</v>
      </c>
      <c r="AH636" s="4" t="e">
        <f>FIND("Entity status",A636)+LEN("Entity status")</f>
        <v>#VALUE!</v>
      </c>
      <c r="AI636" s="4" t="e">
        <f>FIND("Earliest publication #",A636,AH636)</f>
        <v>#VALUE!</v>
      </c>
      <c r="AJ636" s="4" t="e">
        <f>CLEAN(TRIM(MID(A636,AH636,AI636-AH636)))</f>
        <v>#VALUE!</v>
      </c>
      <c r="AK636" s="4" t="e">
        <f>FIND("Applicants",A636)+LEN("Applicants")</f>
        <v>#VALUE!</v>
      </c>
      <c r="AL636" s="4" t="e">
        <f>FIND("United States Patent and Trademark Office 
United States Patent and Trademark Office 
 Browse By Topic",A636,AK636)</f>
        <v>#VALUE!</v>
      </c>
      <c r="AM636" s="4" t="e">
        <f>TRIM(CLEAN(MID(A636,AK636,AL636-AK636)))</f>
        <v>#VALUE!</v>
      </c>
      <c r="AN636" s="4" t="e">
        <f>FIND("Assignee for publication",A636)+LEN("Assignee for publication")</f>
        <v>#VALUE!</v>
      </c>
      <c r="AO636" s="4" t="e">
        <f>FIND("Confirmation #",A636,AN636)</f>
        <v>#VALUE!</v>
      </c>
      <c r="AP636" s="4" t="e">
        <f>MID(A636,AN636,AO636-AN636)</f>
        <v>#VALUE!</v>
      </c>
      <c r="AQ636" s="4" t="e">
        <f>FIND("Inventors",A636)+LEN("Inventors")</f>
        <v>#VALUE!</v>
      </c>
      <c r="AR636" s="4" t="e">
        <f>FIND("Applicants",A636,AQ636)</f>
        <v>#VALUE!</v>
      </c>
      <c r="AS636" s="4" t="e">
        <f>FIND("Show all inventors",A636)</f>
        <v>#VALUE!</v>
      </c>
      <c r="AT636" s="4" t="str">
        <f>IFERROR(MID(A636,AS636,24),"")</f>
        <v/>
      </c>
      <c r="AU636" s="7" t="e">
        <f>CLEAN(TRIM(MID(A636,AQ636,AR636-AQ636)))</f>
        <v>#VALUE!</v>
      </c>
      <c r="BJ636" s="4">
        <f t="shared" si="138"/>
        <v>0</v>
      </c>
      <c r="BK636" s="4" t="str">
        <f t="shared" si="139"/>
        <v/>
      </c>
      <c r="BL636" s="4" t="e">
        <f t="shared" si="140"/>
        <v>#VALUE!</v>
      </c>
      <c r="BM636" s="4" t="e">
        <f t="shared" si="141"/>
        <v>#VALUE!</v>
      </c>
      <c r="BN636" s="7" t="e">
        <f t="shared" si="142"/>
        <v>#VALUE!</v>
      </c>
      <c r="BO636" s="4" t="e">
        <f t="shared" si="143"/>
        <v>#VALUE!</v>
      </c>
      <c r="BP636" s="4" t="e">
        <f t="shared" si="144"/>
        <v>#VALUE!</v>
      </c>
      <c r="BQ636" s="7" t="e">
        <f t="shared" si="145"/>
        <v>#VALUE!</v>
      </c>
    </row>
    <row r="637" spans="1:69" ht="15" customHeight="1" x14ac:dyDescent="0.3">
      <c r="A637" s="5"/>
      <c r="B637" s="5"/>
      <c r="C637" s="5"/>
      <c r="D637" s="5"/>
      <c r="F637" s="6" t="s">
        <v>17</v>
      </c>
      <c r="G637" s="4" t="e">
        <f t="shared" si="146"/>
        <v>#VALUE!</v>
      </c>
      <c r="H637" s="4" t="e">
        <f t="shared" si="147"/>
        <v>#VALUE!</v>
      </c>
      <c r="I637" s="4" t="str">
        <f t="shared" si="136"/>
        <v/>
      </c>
      <c r="J637" s="4" t="e">
        <f>CLEAN(SUBSTITUTE(MID(A637,G637,H637-G637)," ",""))</f>
        <v>#VALUE!</v>
      </c>
      <c r="K637" s="4" t="e">
        <f>FIND("Filing or 371 (c) date",A637)+LEN("Filing or 371 (c) date")</f>
        <v>#VALUE!</v>
      </c>
      <c r="L637" s="4" t="e">
        <f>FIND("Status",A637,K637)</f>
        <v>#VALUE!</v>
      </c>
      <c r="M637" s="4" t="e">
        <f>TRIM(CLEAN(MID(A637,K637,L637-K637)))</f>
        <v>#VALUE!</v>
      </c>
      <c r="N637" s="4" t="e">
        <f>FIND("Patent #",A637)+LEN("Patent #")</f>
        <v>#VALUE!</v>
      </c>
      <c r="O637" s="4" t="e">
        <f>FIND("Filing or 371 (c) date",A637)</f>
        <v>#VALUE!</v>
      </c>
      <c r="P637" s="4" t="e">
        <f>MID(A637,N637,O637-N637)</f>
        <v>#VALUE!</v>
      </c>
      <c r="Q637" s="4" t="e">
        <f t="shared" si="137"/>
        <v>#VALUE!</v>
      </c>
      <c r="R637" s="4" t="e">
        <f>CLEAN(SUBSTITUTE(MID(P637,1,FIND("open",P637)-1)," ",""))</f>
        <v>#VALUE!</v>
      </c>
      <c r="S637" s="4" t="e">
        <f>FIND("open_in_new",P637)+LEN("open_in_new")</f>
        <v>#VALUE!</v>
      </c>
      <c r="T637" s="4" t="e">
        <f>FIND("-",P637,S637)</f>
        <v>#VALUE!</v>
      </c>
      <c r="U637" s="4" t="e">
        <f>CLEAN(SUBSTITUTE(MID(P637,S637,T637-S637)," ",""))</f>
        <v>#VALUE!</v>
      </c>
      <c r="V637" s="4" t="e">
        <f>RIGHT(CLEAN(SUBSTITUTE(P637," ","")),10)</f>
        <v>#VALUE!</v>
      </c>
      <c r="W637" s="4" t="e">
        <f>FIND("Status",A637,K637)+LEN("Status")</f>
        <v>#VALUE!</v>
      </c>
      <c r="X637" s="4" t="e">
        <f>FIND("Application Data 
Documents &amp; Transactions",A637)</f>
        <v>#VALUE!</v>
      </c>
      <c r="Y637" s="4" t="e">
        <f>MID(A637,W637,(X637-11)-W637)</f>
        <v>#VALUE!</v>
      </c>
      <c r="Z637" s="4" t="e">
        <f t="shared" si="134"/>
        <v>#VALUE!</v>
      </c>
      <c r="AA637" s="4" t="e">
        <f>FIND("Earliest publication #",A637)+LEN("Earliest publication #
")</f>
        <v>#VALUE!</v>
      </c>
      <c r="AB637" s="4" t="e">
        <f>FIND("Earliest publication date",A637,AA637)</f>
        <v>#VALUE!</v>
      </c>
      <c r="AC637" s="4" t="e">
        <f>CLEAN(TRIM(MID(A637,AA637,AB637-AA637)))</f>
        <v>#VALUE!</v>
      </c>
      <c r="AD637" s="4" t="e">
        <f t="shared" si="135"/>
        <v>#VALUE!</v>
      </c>
      <c r="AE637" s="4" t="e">
        <f>FIND("Earliest publication date",A637,AA637)+LEN("Earliest publication date")</f>
        <v>#VALUE!</v>
      </c>
      <c r="AF637" s="4" t="e">
        <f>FIND("Assignee for publication",A637)</f>
        <v>#VALUE!</v>
      </c>
      <c r="AG637" s="4" t="e">
        <f>CLEAN(SUBSTITUTE(MID(A637,AE637,AF637-AE637)," ",""))</f>
        <v>#VALUE!</v>
      </c>
      <c r="AH637" s="4" t="e">
        <f>FIND("Entity status",A637)+LEN("Entity status")</f>
        <v>#VALUE!</v>
      </c>
      <c r="AI637" s="4" t="e">
        <f>FIND("Earliest publication #",A637,AH637)</f>
        <v>#VALUE!</v>
      </c>
      <c r="AJ637" s="4" t="e">
        <f>CLEAN(TRIM(MID(A637,AH637,AI637-AH637)))</f>
        <v>#VALUE!</v>
      </c>
      <c r="AK637" s="4" t="e">
        <f>FIND("Applicants",A637)+LEN("Applicants")</f>
        <v>#VALUE!</v>
      </c>
      <c r="AL637" s="4" t="e">
        <f>FIND("United States Patent and Trademark Office 
United States Patent and Trademark Office 
 Browse By Topic",A637,AK637)</f>
        <v>#VALUE!</v>
      </c>
      <c r="AM637" s="4" t="e">
        <f>TRIM(CLEAN(MID(A637,AK637,AL637-AK637)))</f>
        <v>#VALUE!</v>
      </c>
      <c r="AN637" s="4" t="e">
        <f>FIND("Assignee for publication",A637)+LEN("Assignee for publication")</f>
        <v>#VALUE!</v>
      </c>
      <c r="AO637" s="4" t="e">
        <f>FIND("Confirmation #",A637,AN637)</f>
        <v>#VALUE!</v>
      </c>
      <c r="AP637" s="4" t="e">
        <f>MID(A637,AN637,AO637-AN637)</f>
        <v>#VALUE!</v>
      </c>
      <c r="AQ637" s="4" t="e">
        <f>FIND("Inventors",A637)+LEN("Inventors")</f>
        <v>#VALUE!</v>
      </c>
      <c r="AR637" s="4" t="e">
        <f>FIND("Applicants",A637,AQ637)</f>
        <v>#VALUE!</v>
      </c>
      <c r="AS637" s="4" t="e">
        <f>FIND("Show all inventors",A637)</f>
        <v>#VALUE!</v>
      </c>
      <c r="AT637" s="4" t="str">
        <f>IFERROR(MID(A637,AS637,24),"")</f>
        <v/>
      </c>
      <c r="AU637" s="7" t="e">
        <f>CLEAN(TRIM(MID(A637,AQ637,AR637-AQ637)))</f>
        <v>#VALUE!</v>
      </c>
      <c r="BJ637" s="4">
        <f t="shared" si="138"/>
        <v>0</v>
      </c>
      <c r="BK637" s="4" t="str">
        <f t="shared" si="139"/>
        <v/>
      </c>
      <c r="BL637" s="4" t="e">
        <f t="shared" si="140"/>
        <v>#VALUE!</v>
      </c>
      <c r="BM637" s="4" t="e">
        <f t="shared" si="141"/>
        <v>#VALUE!</v>
      </c>
      <c r="BN637" s="7" t="e">
        <f t="shared" si="142"/>
        <v>#VALUE!</v>
      </c>
      <c r="BO637" s="4" t="e">
        <f t="shared" si="143"/>
        <v>#VALUE!</v>
      </c>
      <c r="BP637" s="4" t="e">
        <f t="shared" si="144"/>
        <v>#VALUE!</v>
      </c>
      <c r="BQ637" s="7" t="e">
        <f t="shared" si="145"/>
        <v>#VALUE!</v>
      </c>
    </row>
    <row r="638" spans="1:69" ht="15" customHeight="1" x14ac:dyDescent="0.3">
      <c r="A638" s="5"/>
      <c r="B638" s="5"/>
      <c r="C638" s="5"/>
      <c r="D638" s="5"/>
      <c r="F638" s="6" t="s">
        <v>17</v>
      </c>
      <c r="G638" s="4" t="e">
        <f t="shared" si="146"/>
        <v>#VALUE!</v>
      </c>
      <c r="H638" s="4" t="e">
        <f t="shared" si="147"/>
        <v>#VALUE!</v>
      </c>
      <c r="I638" s="4" t="str">
        <f t="shared" si="136"/>
        <v/>
      </c>
      <c r="J638" s="4" t="e">
        <f>CLEAN(SUBSTITUTE(MID(A638,G638,H638-G638)," ",""))</f>
        <v>#VALUE!</v>
      </c>
      <c r="K638" s="4" t="e">
        <f>FIND("Filing or 371 (c) date",A638)+LEN("Filing or 371 (c) date")</f>
        <v>#VALUE!</v>
      </c>
      <c r="L638" s="4" t="e">
        <f>FIND("Status",A638,K638)</f>
        <v>#VALUE!</v>
      </c>
      <c r="M638" s="4" t="e">
        <f>TRIM(CLEAN(MID(A638,K638,L638-K638)))</f>
        <v>#VALUE!</v>
      </c>
      <c r="N638" s="4" t="e">
        <f>FIND("Patent #",A638)+LEN("Patent #")</f>
        <v>#VALUE!</v>
      </c>
      <c r="O638" s="4" t="e">
        <f>FIND("Filing or 371 (c) date",A638)</f>
        <v>#VALUE!</v>
      </c>
      <c r="P638" s="4" t="e">
        <f>MID(A638,N638,O638-N638)</f>
        <v>#VALUE!</v>
      </c>
      <c r="Q638" s="4" t="e">
        <f t="shared" si="137"/>
        <v>#VALUE!</v>
      </c>
      <c r="R638" s="4" t="e">
        <f>CLEAN(SUBSTITUTE(MID(P638,1,FIND("open",P638)-1)," ",""))</f>
        <v>#VALUE!</v>
      </c>
      <c r="S638" s="4" t="e">
        <f>FIND("open_in_new",P638)+LEN("open_in_new")</f>
        <v>#VALUE!</v>
      </c>
      <c r="T638" s="4" t="e">
        <f>FIND("-",P638,S638)</f>
        <v>#VALUE!</v>
      </c>
      <c r="U638" s="4" t="e">
        <f>CLEAN(SUBSTITUTE(MID(P638,S638,T638-S638)," ",""))</f>
        <v>#VALUE!</v>
      </c>
      <c r="V638" s="4" t="e">
        <f>RIGHT(CLEAN(SUBSTITUTE(P638," ","")),10)</f>
        <v>#VALUE!</v>
      </c>
      <c r="W638" s="4" t="e">
        <f>FIND("Status",A638,K638)+LEN("Status")</f>
        <v>#VALUE!</v>
      </c>
      <c r="X638" s="4" t="e">
        <f>FIND("Application Data 
Documents &amp; Transactions",A638)</f>
        <v>#VALUE!</v>
      </c>
      <c r="Y638" s="4" t="e">
        <f>MID(A638,W638,(X638-11)-W638)</f>
        <v>#VALUE!</v>
      </c>
      <c r="Z638" s="4" t="e">
        <f t="shared" si="134"/>
        <v>#VALUE!</v>
      </c>
      <c r="AA638" s="4" t="e">
        <f>FIND("Earliest publication #",A638)+LEN("Earliest publication #
")</f>
        <v>#VALUE!</v>
      </c>
      <c r="AB638" s="4" t="e">
        <f>FIND("Earliest publication date",A638,AA638)</f>
        <v>#VALUE!</v>
      </c>
      <c r="AC638" s="4" t="e">
        <f>CLEAN(TRIM(MID(A638,AA638,AB638-AA638)))</f>
        <v>#VALUE!</v>
      </c>
      <c r="AD638" s="4" t="e">
        <f t="shared" si="135"/>
        <v>#VALUE!</v>
      </c>
      <c r="AE638" s="4" t="e">
        <f>FIND("Earliest publication date",A638,AA638)+LEN("Earliest publication date")</f>
        <v>#VALUE!</v>
      </c>
      <c r="AF638" s="4" t="e">
        <f>FIND("Assignee for publication",A638)</f>
        <v>#VALUE!</v>
      </c>
      <c r="AG638" s="4" t="e">
        <f>CLEAN(SUBSTITUTE(MID(A638,AE638,AF638-AE638)," ",""))</f>
        <v>#VALUE!</v>
      </c>
      <c r="AH638" s="4" t="e">
        <f>FIND("Entity status",A638)+LEN("Entity status")</f>
        <v>#VALUE!</v>
      </c>
      <c r="AI638" s="4" t="e">
        <f>FIND("Earliest publication #",A638,AH638)</f>
        <v>#VALUE!</v>
      </c>
      <c r="AJ638" s="4" t="e">
        <f>CLEAN(TRIM(MID(A638,AH638,AI638-AH638)))</f>
        <v>#VALUE!</v>
      </c>
      <c r="AK638" s="4" t="e">
        <f>FIND("Applicants",A638)+LEN("Applicants")</f>
        <v>#VALUE!</v>
      </c>
      <c r="AL638" s="4" t="e">
        <f>FIND("United States Patent and Trademark Office 
United States Patent and Trademark Office 
 Browse By Topic",A638,AK638)</f>
        <v>#VALUE!</v>
      </c>
      <c r="AM638" s="4" t="e">
        <f>TRIM(CLEAN(MID(A638,AK638,AL638-AK638)))</f>
        <v>#VALUE!</v>
      </c>
      <c r="AN638" s="4" t="e">
        <f>FIND("Assignee for publication",A638)+LEN("Assignee for publication")</f>
        <v>#VALUE!</v>
      </c>
      <c r="AO638" s="4" t="e">
        <f>FIND("Confirmation #",A638,AN638)</f>
        <v>#VALUE!</v>
      </c>
      <c r="AP638" s="4" t="e">
        <f>MID(A638,AN638,AO638-AN638)</f>
        <v>#VALUE!</v>
      </c>
      <c r="AQ638" s="4" t="e">
        <f>FIND("Inventors",A638)+LEN("Inventors")</f>
        <v>#VALUE!</v>
      </c>
      <c r="AR638" s="4" t="e">
        <f>FIND("Applicants",A638,AQ638)</f>
        <v>#VALUE!</v>
      </c>
      <c r="AS638" s="4" t="e">
        <f>FIND("Show all inventors",A638)</f>
        <v>#VALUE!</v>
      </c>
      <c r="AT638" s="4" t="str">
        <f>IFERROR(MID(A638,AS638,24),"")</f>
        <v/>
      </c>
      <c r="AU638" s="7" t="e">
        <f>CLEAN(TRIM(MID(A638,AQ638,AR638-AQ638)))</f>
        <v>#VALUE!</v>
      </c>
      <c r="BJ638" s="4">
        <f t="shared" si="138"/>
        <v>0</v>
      </c>
      <c r="BK638" s="4" t="str">
        <f t="shared" si="139"/>
        <v/>
      </c>
      <c r="BL638" s="4" t="e">
        <f t="shared" si="140"/>
        <v>#VALUE!</v>
      </c>
      <c r="BM638" s="4" t="e">
        <f t="shared" si="141"/>
        <v>#VALUE!</v>
      </c>
      <c r="BN638" s="7" t="e">
        <f t="shared" si="142"/>
        <v>#VALUE!</v>
      </c>
      <c r="BO638" s="4" t="e">
        <f t="shared" si="143"/>
        <v>#VALUE!</v>
      </c>
      <c r="BP638" s="4" t="e">
        <f t="shared" si="144"/>
        <v>#VALUE!</v>
      </c>
      <c r="BQ638" s="7" t="e">
        <f t="shared" si="145"/>
        <v>#VALUE!</v>
      </c>
    </row>
    <row r="639" spans="1:69" ht="15" customHeight="1" x14ac:dyDescent="0.3">
      <c r="A639" s="5"/>
      <c r="B639" s="5"/>
      <c r="C639" s="5"/>
      <c r="D639" s="5"/>
      <c r="F639" s="6" t="s">
        <v>17</v>
      </c>
      <c r="G639" s="4" t="e">
        <f t="shared" si="146"/>
        <v>#VALUE!</v>
      </c>
      <c r="H639" s="4" t="e">
        <f t="shared" si="147"/>
        <v>#VALUE!</v>
      </c>
      <c r="I639" s="4" t="str">
        <f t="shared" si="136"/>
        <v/>
      </c>
      <c r="J639" s="4" t="e">
        <f>CLEAN(SUBSTITUTE(MID(A639,G639,H639-G639)," ",""))</f>
        <v>#VALUE!</v>
      </c>
      <c r="K639" s="4" t="e">
        <f>FIND("Filing or 371 (c) date",A639)+LEN("Filing or 371 (c) date")</f>
        <v>#VALUE!</v>
      </c>
      <c r="L639" s="4" t="e">
        <f>FIND("Status",A639,K639)</f>
        <v>#VALUE!</v>
      </c>
      <c r="M639" s="4" t="e">
        <f>TRIM(CLEAN(MID(A639,K639,L639-K639)))</f>
        <v>#VALUE!</v>
      </c>
      <c r="N639" s="4" t="e">
        <f>FIND("Patent #",A639)+LEN("Patent #")</f>
        <v>#VALUE!</v>
      </c>
      <c r="O639" s="4" t="e">
        <f>FIND("Filing or 371 (c) date",A639)</f>
        <v>#VALUE!</v>
      </c>
      <c r="P639" s="4" t="e">
        <f>MID(A639,N639,O639-N639)</f>
        <v>#VALUE!</v>
      </c>
      <c r="Q639" s="4" t="e">
        <f t="shared" si="137"/>
        <v>#VALUE!</v>
      </c>
      <c r="R639" s="4" t="e">
        <f>CLEAN(SUBSTITUTE(MID(P639,1,FIND("open",P639)-1)," ",""))</f>
        <v>#VALUE!</v>
      </c>
      <c r="S639" s="4" t="e">
        <f>FIND("open_in_new",P639)+LEN("open_in_new")</f>
        <v>#VALUE!</v>
      </c>
      <c r="T639" s="4" t="e">
        <f>FIND("-",P639,S639)</f>
        <v>#VALUE!</v>
      </c>
      <c r="U639" s="4" t="e">
        <f>CLEAN(SUBSTITUTE(MID(P639,S639,T639-S639)," ",""))</f>
        <v>#VALUE!</v>
      </c>
      <c r="V639" s="4" t="e">
        <f>RIGHT(CLEAN(SUBSTITUTE(P639," ","")),10)</f>
        <v>#VALUE!</v>
      </c>
      <c r="W639" s="4" t="e">
        <f>FIND("Status",A639,K639)+LEN("Status")</f>
        <v>#VALUE!</v>
      </c>
      <c r="X639" s="4" t="e">
        <f>FIND("Application Data 
Documents &amp; Transactions",A639)</f>
        <v>#VALUE!</v>
      </c>
      <c r="Y639" s="4" t="e">
        <f>MID(A639,W639,(X639-11)-W639)</f>
        <v>#VALUE!</v>
      </c>
      <c r="Z639" s="4" t="e">
        <f t="shared" si="134"/>
        <v>#VALUE!</v>
      </c>
      <c r="AA639" s="4" t="e">
        <f>FIND("Earliest publication #",A639)+LEN("Earliest publication #
")</f>
        <v>#VALUE!</v>
      </c>
      <c r="AB639" s="4" t="e">
        <f>FIND("Earliest publication date",A639,AA639)</f>
        <v>#VALUE!</v>
      </c>
      <c r="AC639" s="4" t="e">
        <f>CLEAN(TRIM(MID(A639,AA639,AB639-AA639)))</f>
        <v>#VALUE!</v>
      </c>
      <c r="AD639" s="4" t="e">
        <f t="shared" si="135"/>
        <v>#VALUE!</v>
      </c>
      <c r="AE639" s="4" t="e">
        <f>FIND("Earliest publication date",A639,AA639)+LEN("Earliest publication date")</f>
        <v>#VALUE!</v>
      </c>
      <c r="AF639" s="4" t="e">
        <f>FIND("Assignee for publication",A639)</f>
        <v>#VALUE!</v>
      </c>
      <c r="AG639" s="4" t="e">
        <f>CLEAN(SUBSTITUTE(MID(A639,AE639,AF639-AE639)," ",""))</f>
        <v>#VALUE!</v>
      </c>
      <c r="AH639" s="4" t="e">
        <f>FIND("Entity status",A639)+LEN("Entity status")</f>
        <v>#VALUE!</v>
      </c>
      <c r="AI639" s="4" t="e">
        <f>FIND("Earliest publication #",A639,AH639)</f>
        <v>#VALUE!</v>
      </c>
      <c r="AJ639" s="4" t="e">
        <f>CLEAN(TRIM(MID(A639,AH639,AI639-AH639)))</f>
        <v>#VALUE!</v>
      </c>
      <c r="AK639" s="4" t="e">
        <f>FIND("Applicants",A639)+LEN("Applicants")</f>
        <v>#VALUE!</v>
      </c>
      <c r="AL639" s="4" t="e">
        <f>FIND("United States Patent and Trademark Office 
United States Patent and Trademark Office 
 Browse By Topic",A639,AK639)</f>
        <v>#VALUE!</v>
      </c>
      <c r="AM639" s="4" t="e">
        <f>TRIM(CLEAN(MID(A639,AK639,AL639-AK639)))</f>
        <v>#VALUE!</v>
      </c>
      <c r="AN639" s="4" t="e">
        <f>FIND("Assignee for publication",A639)+LEN("Assignee for publication")</f>
        <v>#VALUE!</v>
      </c>
      <c r="AO639" s="4" t="e">
        <f>FIND("Confirmation #",A639,AN639)</f>
        <v>#VALUE!</v>
      </c>
      <c r="AP639" s="4" t="e">
        <f>MID(A639,AN639,AO639-AN639)</f>
        <v>#VALUE!</v>
      </c>
      <c r="AQ639" s="4" t="e">
        <f>FIND("Inventors",A639)+LEN("Inventors")</f>
        <v>#VALUE!</v>
      </c>
      <c r="AR639" s="4" t="e">
        <f>FIND("Applicants",A639,AQ639)</f>
        <v>#VALUE!</v>
      </c>
      <c r="AS639" s="4" t="e">
        <f>FIND("Show all inventors",A639)</f>
        <v>#VALUE!</v>
      </c>
      <c r="AT639" s="4" t="str">
        <f>IFERROR(MID(A639,AS639,24),"")</f>
        <v/>
      </c>
      <c r="AU639" s="7" t="e">
        <f>CLEAN(TRIM(MID(A639,AQ639,AR639-AQ639)))</f>
        <v>#VALUE!</v>
      </c>
      <c r="BJ639" s="4">
        <f t="shared" si="138"/>
        <v>0</v>
      </c>
      <c r="BK639" s="4" t="str">
        <f t="shared" si="139"/>
        <v/>
      </c>
      <c r="BL639" s="4" t="e">
        <f t="shared" si="140"/>
        <v>#VALUE!</v>
      </c>
      <c r="BM639" s="4" t="e">
        <f t="shared" si="141"/>
        <v>#VALUE!</v>
      </c>
      <c r="BN639" s="7" t="e">
        <f t="shared" si="142"/>
        <v>#VALUE!</v>
      </c>
      <c r="BO639" s="4" t="e">
        <f t="shared" si="143"/>
        <v>#VALUE!</v>
      </c>
      <c r="BP639" s="4" t="e">
        <f t="shared" si="144"/>
        <v>#VALUE!</v>
      </c>
      <c r="BQ639" s="7" t="e">
        <f t="shared" si="145"/>
        <v>#VALUE!</v>
      </c>
    </row>
    <row r="640" spans="1:69" ht="15" customHeight="1" x14ac:dyDescent="0.3">
      <c r="A640" s="5"/>
      <c r="B640" s="5"/>
      <c r="C640" s="5"/>
      <c r="D640" s="5"/>
      <c r="F640" s="6" t="s">
        <v>17</v>
      </c>
      <c r="G640" s="4" t="e">
        <f t="shared" si="146"/>
        <v>#VALUE!</v>
      </c>
      <c r="H640" s="4" t="e">
        <f t="shared" si="147"/>
        <v>#VALUE!</v>
      </c>
      <c r="I640" s="4" t="str">
        <f t="shared" si="136"/>
        <v/>
      </c>
      <c r="J640" s="4" t="e">
        <f>CLEAN(SUBSTITUTE(MID(A640,G640,H640-G640)," ",""))</f>
        <v>#VALUE!</v>
      </c>
      <c r="K640" s="4" t="e">
        <f>FIND("Filing or 371 (c) date",A640)+LEN("Filing or 371 (c) date")</f>
        <v>#VALUE!</v>
      </c>
      <c r="L640" s="4" t="e">
        <f>FIND("Status",A640,K640)</f>
        <v>#VALUE!</v>
      </c>
      <c r="M640" s="4" t="e">
        <f>TRIM(CLEAN(MID(A640,K640,L640-K640)))</f>
        <v>#VALUE!</v>
      </c>
      <c r="N640" s="4" t="e">
        <f>FIND("Patent #",A640)+LEN("Patent #")</f>
        <v>#VALUE!</v>
      </c>
      <c r="O640" s="4" t="e">
        <f>FIND("Filing or 371 (c) date",A640)</f>
        <v>#VALUE!</v>
      </c>
      <c r="P640" s="4" t="e">
        <f>MID(A640,N640,O640-N640)</f>
        <v>#VALUE!</v>
      </c>
      <c r="Q640" s="4" t="e">
        <f t="shared" si="137"/>
        <v>#VALUE!</v>
      </c>
      <c r="R640" s="4" t="e">
        <f>CLEAN(SUBSTITUTE(MID(P640,1,FIND("open",P640)-1)," ",""))</f>
        <v>#VALUE!</v>
      </c>
      <c r="S640" s="4" t="e">
        <f>FIND("open_in_new",P640)+LEN("open_in_new")</f>
        <v>#VALUE!</v>
      </c>
      <c r="T640" s="4" t="e">
        <f>FIND("-",P640,S640)</f>
        <v>#VALUE!</v>
      </c>
      <c r="U640" s="4" t="e">
        <f>CLEAN(SUBSTITUTE(MID(P640,S640,T640-S640)," ",""))</f>
        <v>#VALUE!</v>
      </c>
      <c r="V640" s="4" t="e">
        <f>RIGHT(CLEAN(SUBSTITUTE(P640," ","")),10)</f>
        <v>#VALUE!</v>
      </c>
      <c r="W640" s="4" t="e">
        <f>FIND("Status",A640,K640)+LEN("Status")</f>
        <v>#VALUE!</v>
      </c>
      <c r="X640" s="4" t="e">
        <f>FIND("Application Data 
Documents &amp; Transactions",A640)</f>
        <v>#VALUE!</v>
      </c>
      <c r="Y640" s="4" t="e">
        <f>MID(A640,W640,(X640-11)-W640)</f>
        <v>#VALUE!</v>
      </c>
      <c r="Z640" s="4" t="e">
        <f t="shared" si="134"/>
        <v>#VALUE!</v>
      </c>
      <c r="AA640" s="4" t="e">
        <f>FIND("Earliest publication #",A640)+LEN("Earliest publication #
")</f>
        <v>#VALUE!</v>
      </c>
      <c r="AB640" s="4" t="e">
        <f>FIND("Earliest publication date",A640,AA640)</f>
        <v>#VALUE!</v>
      </c>
      <c r="AC640" s="4" t="e">
        <f>CLEAN(TRIM(MID(A640,AA640,AB640-AA640)))</f>
        <v>#VALUE!</v>
      </c>
      <c r="AD640" s="4" t="e">
        <f t="shared" si="135"/>
        <v>#VALUE!</v>
      </c>
      <c r="AE640" s="4" t="e">
        <f>FIND("Earliest publication date",A640,AA640)+LEN("Earliest publication date")</f>
        <v>#VALUE!</v>
      </c>
      <c r="AF640" s="4" t="e">
        <f>FIND("Assignee for publication",A640)</f>
        <v>#VALUE!</v>
      </c>
      <c r="AG640" s="4" t="e">
        <f>CLEAN(SUBSTITUTE(MID(A640,AE640,AF640-AE640)," ",""))</f>
        <v>#VALUE!</v>
      </c>
      <c r="AH640" s="4" t="e">
        <f>FIND("Entity status",A640)+LEN("Entity status")</f>
        <v>#VALUE!</v>
      </c>
      <c r="AI640" s="4" t="e">
        <f>FIND("Earliest publication #",A640,AH640)</f>
        <v>#VALUE!</v>
      </c>
      <c r="AJ640" s="4" t="e">
        <f>CLEAN(TRIM(MID(A640,AH640,AI640-AH640)))</f>
        <v>#VALUE!</v>
      </c>
      <c r="AK640" s="4" t="e">
        <f>FIND("Applicants",A640)+LEN("Applicants")</f>
        <v>#VALUE!</v>
      </c>
      <c r="AL640" s="4" t="e">
        <f>FIND("United States Patent and Trademark Office 
United States Patent and Trademark Office 
 Browse By Topic",A640,AK640)</f>
        <v>#VALUE!</v>
      </c>
      <c r="AM640" s="4" t="e">
        <f>TRIM(CLEAN(MID(A640,AK640,AL640-AK640)))</f>
        <v>#VALUE!</v>
      </c>
      <c r="AN640" s="4" t="e">
        <f>FIND("Assignee for publication",A640)+LEN("Assignee for publication")</f>
        <v>#VALUE!</v>
      </c>
      <c r="AO640" s="4" t="e">
        <f>FIND("Confirmation #",A640,AN640)</f>
        <v>#VALUE!</v>
      </c>
      <c r="AP640" s="4" t="e">
        <f>MID(A640,AN640,AO640-AN640)</f>
        <v>#VALUE!</v>
      </c>
      <c r="AQ640" s="4" t="e">
        <f>FIND("Inventors",A640)+LEN("Inventors")</f>
        <v>#VALUE!</v>
      </c>
      <c r="AR640" s="4" t="e">
        <f>FIND("Applicants",A640,AQ640)</f>
        <v>#VALUE!</v>
      </c>
      <c r="AS640" s="4" t="e">
        <f>FIND("Show all inventors",A640)</f>
        <v>#VALUE!</v>
      </c>
      <c r="AT640" s="4" t="str">
        <f>IFERROR(MID(A640,AS640,24),"")</f>
        <v/>
      </c>
      <c r="AU640" s="7" t="e">
        <f>CLEAN(TRIM(MID(A640,AQ640,AR640-AQ640)))</f>
        <v>#VALUE!</v>
      </c>
      <c r="BJ640" s="4">
        <f t="shared" si="138"/>
        <v>0</v>
      </c>
      <c r="BK640" s="4" t="str">
        <f t="shared" si="139"/>
        <v/>
      </c>
      <c r="BL640" s="4" t="e">
        <f t="shared" si="140"/>
        <v>#VALUE!</v>
      </c>
      <c r="BM640" s="4" t="e">
        <f t="shared" si="141"/>
        <v>#VALUE!</v>
      </c>
      <c r="BN640" s="7" t="e">
        <f t="shared" si="142"/>
        <v>#VALUE!</v>
      </c>
      <c r="BO640" s="4" t="e">
        <f t="shared" si="143"/>
        <v>#VALUE!</v>
      </c>
      <c r="BP640" s="4" t="e">
        <f t="shared" si="144"/>
        <v>#VALUE!</v>
      </c>
      <c r="BQ640" s="7" t="e">
        <f t="shared" si="145"/>
        <v>#VALUE!</v>
      </c>
    </row>
    <row r="641" spans="1:69" ht="15" customHeight="1" x14ac:dyDescent="0.3">
      <c r="A641" s="5"/>
      <c r="B641" s="5"/>
      <c r="C641" s="5"/>
      <c r="D641" s="5"/>
      <c r="F641" s="6" t="s">
        <v>17</v>
      </c>
      <c r="G641" s="4" t="e">
        <f t="shared" si="146"/>
        <v>#VALUE!</v>
      </c>
      <c r="H641" s="4" t="e">
        <f t="shared" si="147"/>
        <v>#VALUE!</v>
      </c>
      <c r="I641" s="4" t="str">
        <f t="shared" si="136"/>
        <v/>
      </c>
      <c r="J641" s="4" t="e">
        <f>CLEAN(SUBSTITUTE(MID(A641,G641,H641-G641)," ",""))</f>
        <v>#VALUE!</v>
      </c>
      <c r="K641" s="4" t="e">
        <f>FIND("Filing or 371 (c) date",A641)+LEN("Filing or 371 (c) date")</f>
        <v>#VALUE!</v>
      </c>
      <c r="L641" s="4" t="e">
        <f>FIND("Status",A641,K641)</f>
        <v>#VALUE!</v>
      </c>
      <c r="M641" s="4" t="e">
        <f>TRIM(CLEAN(MID(A641,K641,L641-K641)))</f>
        <v>#VALUE!</v>
      </c>
      <c r="N641" s="4" t="e">
        <f>FIND("Patent #",A641)+LEN("Patent #")</f>
        <v>#VALUE!</v>
      </c>
      <c r="O641" s="4" t="e">
        <f>FIND("Filing or 371 (c) date",A641)</f>
        <v>#VALUE!</v>
      </c>
      <c r="P641" s="4" t="e">
        <f>MID(A641,N641,O641-N641)</f>
        <v>#VALUE!</v>
      </c>
      <c r="Q641" s="4" t="e">
        <f t="shared" si="137"/>
        <v>#VALUE!</v>
      </c>
      <c r="R641" s="4" t="e">
        <f>CLEAN(SUBSTITUTE(MID(P641,1,FIND("open",P641)-1)," ",""))</f>
        <v>#VALUE!</v>
      </c>
      <c r="S641" s="4" t="e">
        <f>FIND("open_in_new",P641)+LEN("open_in_new")</f>
        <v>#VALUE!</v>
      </c>
      <c r="T641" s="4" t="e">
        <f>FIND("-",P641,S641)</f>
        <v>#VALUE!</v>
      </c>
      <c r="U641" s="4" t="e">
        <f>CLEAN(SUBSTITUTE(MID(P641,S641,T641-S641)," ",""))</f>
        <v>#VALUE!</v>
      </c>
      <c r="V641" s="4" t="e">
        <f>RIGHT(CLEAN(SUBSTITUTE(P641," ","")),10)</f>
        <v>#VALUE!</v>
      </c>
      <c r="W641" s="4" t="e">
        <f>FIND("Status",A641,K641)+LEN("Status")</f>
        <v>#VALUE!</v>
      </c>
      <c r="X641" s="4" t="e">
        <f>FIND("Application Data 
Documents &amp; Transactions",A641)</f>
        <v>#VALUE!</v>
      </c>
      <c r="Y641" s="4" t="e">
        <f>MID(A641,W641,(X641-11)-W641)</f>
        <v>#VALUE!</v>
      </c>
      <c r="Z641" s="4" t="e">
        <f t="shared" si="134"/>
        <v>#VALUE!</v>
      </c>
      <c r="AA641" s="4" t="e">
        <f>FIND("Earliest publication #",A641)+LEN("Earliest publication #
")</f>
        <v>#VALUE!</v>
      </c>
      <c r="AB641" s="4" t="e">
        <f>FIND("Earliest publication date",A641,AA641)</f>
        <v>#VALUE!</v>
      </c>
      <c r="AC641" s="4" t="e">
        <f>CLEAN(TRIM(MID(A641,AA641,AB641-AA641)))</f>
        <v>#VALUE!</v>
      </c>
      <c r="AD641" s="4" t="e">
        <f t="shared" si="135"/>
        <v>#VALUE!</v>
      </c>
      <c r="AE641" s="4" t="e">
        <f>FIND("Earliest publication date",A641,AA641)+LEN("Earliest publication date")</f>
        <v>#VALUE!</v>
      </c>
      <c r="AF641" s="4" t="e">
        <f>FIND("Assignee for publication",A641)</f>
        <v>#VALUE!</v>
      </c>
      <c r="AG641" s="4" t="e">
        <f>CLEAN(SUBSTITUTE(MID(A641,AE641,AF641-AE641)," ",""))</f>
        <v>#VALUE!</v>
      </c>
      <c r="AH641" s="4" t="e">
        <f>FIND("Entity status",A641)+LEN("Entity status")</f>
        <v>#VALUE!</v>
      </c>
      <c r="AI641" s="4" t="e">
        <f>FIND("Earliest publication #",A641,AH641)</f>
        <v>#VALUE!</v>
      </c>
      <c r="AJ641" s="4" t="e">
        <f>CLEAN(TRIM(MID(A641,AH641,AI641-AH641)))</f>
        <v>#VALUE!</v>
      </c>
      <c r="AK641" s="4" t="e">
        <f>FIND("Applicants",A641)+LEN("Applicants")</f>
        <v>#VALUE!</v>
      </c>
      <c r="AL641" s="4" t="e">
        <f>FIND("United States Patent and Trademark Office 
United States Patent and Trademark Office 
 Browse By Topic",A641,AK641)</f>
        <v>#VALUE!</v>
      </c>
      <c r="AM641" s="4" t="e">
        <f>TRIM(CLEAN(MID(A641,AK641,AL641-AK641)))</f>
        <v>#VALUE!</v>
      </c>
      <c r="AN641" s="4" t="e">
        <f>FIND("Assignee for publication",A641)+LEN("Assignee for publication")</f>
        <v>#VALUE!</v>
      </c>
      <c r="AO641" s="4" t="e">
        <f>FIND("Confirmation #",A641,AN641)</f>
        <v>#VALUE!</v>
      </c>
      <c r="AP641" s="4" t="e">
        <f>MID(A641,AN641,AO641-AN641)</f>
        <v>#VALUE!</v>
      </c>
      <c r="AQ641" s="4" t="e">
        <f>FIND("Inventors",A641)+LEN("Inventors")</f>
        <v>#VALUE!</v>
      </c>
      <c r="AR641" s="4" t="e">
        <f>FIND("Applicants",A641,AQ641)</f>
        <v>#VALUE!</v>
      </c>
      <c r="AS641" s="4" t="e">
        <f>FIND("Show all inventors",A641)</f>
        <v>#VALUE!</v>
      </c>
      <c r="AT641" s="4" t="str">
        <f>IFERROR(MID(A641,AS641,24),"")</f>
        <v/>
      </c>
      <c r="AU641" s="7" t="e">
        <f>CLEAN(TRIM(MID(A641,AQ641,AR641-AQ641)))</f>
        <v>#VALUE!</v>
      </c>
      <c r="BJ641" s="4">
        <f t="shared" si="138"/>
        <v>0</v>
      </c>
      <c r="BK641" s="4" t="str">
        <f t="shared" si="139"/>
        <v/>
      </c>
      <c r="BL641" s="4" t="e">
        <f t="shared" si="140"/>
        <v>#VALUE!</v>
      </c>
      <c r="BM641" s="4" t="e">
        <f t="shared" si="141"/>
        <v>#VALUE!</v>
      </c>
      <c r="BN641" s="7" t="e">
        <f t="shared" si="142"/>
        <v>#VALUE!</v>
      </c>
      <c r="BO641" s="4" t="e">
        <f t="shared" si="143"/>
        <v>#VALUE!</v>
      </c>
      <c r="BP641" s="4" t="e">
        <f t="shared" si="144"/>
        <v>#VALUE!</v>
      </c>
      <c r="BQ641" s="7" t="e">
        <f t="shared" si="145"/>
        <v>#VALUE!</v>
      </c>
    </row>
    <row r="642" spans="1:69" ht="15" customHeight="1" x14ac:dyDescent="0.3">
      <c r="A642" s="5"/>
      <c r="B642" s="5"/>
      <c r="C642" s="5"/>
      <c r="D642" s="5"/>
      <c r="F642" s="6" t="s">
        <v>17</v>
      </c>
      <c r="G642" s="4" t="e">
        <f t="shared" si="146"/>
        <v>#VALUE!</v>
      </c>
      <c r="H642" s="4" t="e">
        <f t="shared" si="147"/>
        <v>#VALUE!</v>
      </c>
      <c r="I642" s="4" t="str">
        <f t="shared" si="136"/>
        <v/>
      </c>
      <c r="J642" s="4" t="e">
        <f>CLEAN(SUBSTITUTE(MID(A642,G642,H642-G642)," ",""))</f>
        <v>#VALUE!</v>
      </c>
      <c r="K642" s="4" t="e">
        <f>FIND("Filing or 371 (c) date",A642)+LEN("Filing or 371 (c) date")</f>
        <v>#VALUE!</v>
      </c>
      <c r="L642" s="4" t="e">
        <f>FIND("Status",A642,K642)</f>
        <v>#VALUE!</v>
      </c>
      <c r="M642" s="4" t="e">
        <f>TRIM(CLEAN(MID(A642,K642,L642-K642)))</f>
        <v>#VALUE!</v>
      </c>
      <c r="N642" s="4" t="e">
        <f>FIND("Patent #",A642)+LEN("Patent #")</f>
        <v>#VALUE!</v>
      </c>
      <c r="O642" s="4" t="e">
        <f>FIND("Filing or 371 (c) date",A642)</f>
        <v>#VALUE!</v>
      </c>
      <c r="P642" s="4" t="e">
        <f>MID(A642,N642,O642-N642)</f>
        <v>#VALUE!</v>
      </c>
      <c r="Q642" s="4" t="e">
        <f t="shared" si="137"/>
        <v>#VALUE!</v>
      </c>
      <c r="R642" s="4" t="e">
        <f>CLEAN(SUBSTITUTE(MID(P642,1,FIND("open",P642)-1)," ",""))</f>
        <v>#VALUE!</v>
      </c>
      <c r="S642" s="4" t="e">
        <f>FIND("open_in_new",P642)+LEN("open_in_new")</f>
        <v>#VALUE!</v>
      </c>
      <c r="T642" s="4" t="e">
        <f>FIND("-",P642,S642)</f>
        <v>#VALUE!</v>
      </c>
      <c r="U642" s="4" t="e">
        <f>CLEAN(SUBSTITUTE(MID(P642,S642,T642-S642)," ",""))</f>
        <v>#VALUE!</v>
      </c>
      <c r="V642" s="4" t="e">
        <f>RIGHT(CLEAN(SUBSTITUTE(P642," ","")),10)</f>
        <v>#VALUE!</v>
      </c>
      <c r="W642" s="4" t="e">
        <f>FIND("Status",A642,K642)+LEN("Status")</f>
        <v>#VALUE!</v>
      </c>
      <c r="X642" s="4" t="e">
        <f>FIND("Application Data 
Documents &amp; Transactions",A642)</f>
        <v>#VALUE!</v>
      </c>
      <c r="Y642" s="4" t="e">
        <f>MID(A642,W642,(X642-11)-W642)</f>
        <v>#VALUE!</v>
      </c>
      <c r="Z642" s="4" t="e">
        <f t="shared" ref="Z642:Z705" si="148">TRIM(CLEAN(TRIM(MID(Y642,1,FIND("/",Y642)-3))))</f>
        <v>#VALUE!</v>
      </c>
      <c r="AA642" s="4" t="e">
        <f>FIND("Earliest publication #",A642)+LEN("Earliest publication #
")</f>
        <v>#VALUE!</v>
      </c>
      <c r="AB642" s="4" t="e">
        <f>FIND("Earliest publication date",A642,AA642)</f>
        <v>#VALUE!</v>
      </c>
      <c r="AC642" s="4" t="e">
        <f>CLEAN(TRIM(MID(A642,AA642,AB642-AA642)))</f>
        <v>#VALUE!</v>
      </c>
      <c r="AD642" s="4" t="e">
        <f t="shared" ref="AD642:AD705" si="149">TRIM(CLEAN(SUBSTITUTE(AC642,"open_in_new","")))</f>
        <v>#VALUE!</v>
      </c>
      <c r="AE642" s="4" t="e">
        <f>FIND("Earliest publication date",A642,AA642)+LEN("Earliest publication date")</f>
        <v>#VALUE!</v>
      </c>
      <c r="AF642" s="4" t="e">
        <f>FIND("Assignee for publication",A642)</f>
        <v>#VALUE!</v>
      </c>
      <c r="AG642" s="4" t="e">
        <f>CLEAN(SUBSTITUTE(MID(A642,AE642,AF642-AE642)," ",""))</f>
        <v>#VALUE!</v>
      </c>
      <c r="AH642" s="4" t="e">
        <f>FIND("Entity status",A642)+LEN("Entity status")</f>
        <v>#VALUE!</v>
      </c>
      <c r="AI642" s="4" t="e">
        <f>FIND("Earliest publication #",A642,AH642)</f>
        <v>#VALUE!</v>
      </c>
      <c r="AJ642" s="4" t="e">
        <f>CLEAN(TRIM(MID(A642,AH642,AI642-AH642)))</f>
        <v>#VALUE!</v>
      </c>
      <c r="AK642" s="4" t="e">
        <f>FIND("Applicants",A642)+LEN("Applicants")</f>
        <v>#VALUE!</v>
      </c>
      <c r="AL642" s="4" t="e">
        <f>FIND("United States Patent and Trademark Office 
United States Patent and Trademark Office 
 Browse By Topic",A642,AK642)</f>
        <v>#VALUE!</v>
      </c>
      <c r="AM642" s="4" t="e">
        <f>TRIM(CLEAN(MID(A642,AK642,AL642-AK642)))</f>
        <v>#VALUE!</v>
      </c>
      <c r="AN642" s="4" t="e">
        <f>FIND("Assignee for publication",A642)+LEN("Assignee for publication")</f>
        <v>#VALUE!</v>
      </c>
      <c r="AO642" s="4" t="e">
        <f>FIND("Confirmation #",A642,AN642)</f>
        <v>#VALUE!</v>
      </c>
      <c r="AP642" s="4" t="e">
        <f>MID(A642,AN642,AO642-AN642)</f>
        <v>#VALUE!</v>
      </c>
      <c r="AQ642" s="4" t="e">
        <f>FIND("Inventors",A642)+LEN("Inventors")</f>
        <v>#VALUE!</v>
      </c>
      <c r="AR642" s="4" t="e">
        <f>FIND("Applicants",A642,AQ642)</f>
        <v>#VALUE!</v>
      </c>
      <c r="AS642" s="4" t="e">
        <f>FIND("Show all inventors",A642)</f>
        <v>#VALUE!</v>
      </c>
      <c r="AT642" s="4" t="str">
        <f>IFERROR(MID(A642,AS642,24),"")</f>
        <v/>
      </c>
      <c r="AU642" s="7" t="e">
        <f>CLEAN(TRIM(MID(A642,AQ642,AR642-AQ642)))</f>
        <v>#VALUE!</v>
      </c>
      <c r="BJ642" s="4">
        <f t="shared" si="138"/>
        <v>0</v>
      </c>
      <c r="BK642" s="4" t="str">
        <f t="shared" si="139"/>
        <v/>
      </c>
      <c r="BL642" s="4" t="e">
        <f t="shared" si="140"/>
        <v>#VALUE!</v>
      </c>
      <c r="BM642" s="4" t="e">
        <f t="shared" si="141"/>
        <v>#VALUE!</v>
      </c>
      <c r="BN642" s="7" t="e">
        <f t="shared" si="142"/>
        <v>#VALUE!</v>
      </c>
      <c r="BO642" s="4" t="e">
        <f t="shared" si="143"/>
        <v>#VALUE!</v>
      </c>
      <c r="BP642" s="4" t="e">
        <f t="shared" si="144"/>
        <v>#VALUE!</v>
      </c>
      <c r="BQ642" s="7" t="e">
        <f t="shared" si="145"/>
        <v>#VALUE!</v>
      </c>
    </row>
    <row r="643" spans="1:69" ht="15" customHeight="1" x14ac:dyDescent="0.3">
      <c r="A643" s="5"/>
      <c r="B643" s="5"/>
      <c r="C643" s="5"/>
      <c r="D643" s="5"/>
      <c r="F643" s="6" t="s">
        <v>17</v>
      </c>
      <c r="G643" s="4" t="e">
        <f t="shared" si="146"/>
        <v>#VALUE!</v>
      </c>
      <c r="H643" s="4" t="e">
        <f t="shared" si="147"/>
        <v>#VALUE!</v>
      </c>
      <c r="I643" s="4" t="str">
        <f t="shared" ref="I643:I706" si="150">IFERROR(MID(A643,FIND("Sorry, the entered Application Number",A643),68),"")</f>
        <v/>
      </c>
      <c r="J643" s="4" t="e">
        <f>CLEAN(SUBSTITUTE(MID(A643,G643,H643-G643)," ",""))</f>
        <v>#VALUE!</v>
      </c>
      <c r="K643" s="4" t="e">
        <f>FIND("Filing or 371 (c) date",A643)+LEN("Filing or 371 (c) date")</f>
        <v>#VALUE!</v>
      </c>
      <c r="L643" s="4" t="e">
        <f>FIND("Status",A643,K643)</f>
        <v>#VALUE!</v>
      </c>
      <c r="M643" s="4" t="e">
        <f>TRIM(CLEAN(MID(A643,K643,L643-K643)))</f>
        <v>#VALUE!</v>
      </c>
      <c r="N643" s="4" t="e">
        <f>FIND("Patent #",A643)+LEN("Patent #")</f>
        <v>#VALUE!</v>
      </c>
      <c r="O643" s="4" t="e">
        <f>FIND("Filing or 371 (c) date",A643)</f>
        <v>#VALUE!</v>
      </c>
      <c r="P643" s="4" t="e">
        <f>MID(A643,N643,O643-N643)</f>
        <v>#VALUE!</v>
      </c>
      <c r="Q643" s="4" t="e">
        <f t="shared" ref="Q643:Q706" si="151">TRIM(SUBSTITUTE(P643,"open_in_new ",""))</f>
        <v>#VALUE!</v>
      </c>
      <c r="R643" s="4" t="e">
        <f>CLEAN(SUBSTITUTE(MID(P643,1,FIND("open",P643)-1)," ",""))</f>
        <v>#VALUE!</v>
      </c>
      <c r="S643" s="4" t="e">
        <f>FIND("open_in_new",P643)+LEN("open_in_new")</f>
        <v>#VALUE!</v>
      </c>
      <c r="T643" s="4" t="e">
        <f>FIND("-",P643,S643)</f>
        <v>#VALUE!</v>
      </c>
      <c r="U643" s="4" t="e">
        <f>CLEAN(SUBSTITUTE(MID(P643,S643,T643-S643)," ",""))</f>
        <v>#VALUE!</v>
      </c>
      <c r="V643" s="4" t="e">
        <f>RIGHT(CLEAN(SUBSTITUTE(P643," ","")),10)</f>
        <v>#VALUE!</v>
      </c>
      <c r="W643" s="4" t="e">
        <f>FIND("Status",A643,K643)+LEN("Status")</f>
        <v>#VALUE!</v>
      </c>
      <c r="X643" s="4" t="e">
        <f>FIND("Application Data 
Documents &amp; Transactions",A643)</f>
        <v>#VALUE!</v>
      </c>
      <c r="Y643" s="4" t="e">
        <f>MID(A643,W643,(X643-11)-W643)</f>
        <v>#VALUE!</v>
      </c>
      <c r="Z643" s="4" t="e">
        <f t="shared" si="148"/>
        <v>#VALUE!</v>
      </c>
      <c r="AA643" s="4" t="e">
        <f>FIND("Earliest publication #",A643)+LEN("Earliest publication #
")</f>
        <v>#VALUE!</v>
      </c>
      <c r="AB643" s="4" t="e">
        <f>FIND("Earliest publication date",A643,AA643)</f>
        <v>#VALUE!</v>
      </c>
      <c r="AC643" s="4" t="e">
        <f>CLEAN(TRIM(MID(A643,AA643,AB643-AA643)))</f>
        <v>#VALUE!</v>
      </c>
      <c r="AD643" s="4" t="e">
        <f t="shared" si="149"/>
        <v>#VALUE!</v>
      </c>
      <c r="AE643" s="4" t="e">
        <f>FIND("Earliest publication date",A643,AA643)+LEN("Earliest publication date")</f>
        <v>#VALUE!</v>
      </c>
      <c r="AF643" s="4" t="e">
        <f>FIND("Assignee for publication",A643)</f>
        <v>#VALUE!</v>
      </c>
      <c r="AG643" s="4" t="e">
        <f>CLEAN(SUBSTITUTE(MID(A643,AE643,AF643-AE643)," ",""))</f>
        <v>#VALUE!</v>
      </c>
      <c r="AH643" s="4" t="e">
        <f>FIND("Entity status",A643)+LEN("Entity status")</f>
        <v>#VALUE!</v>
      </c>
      <c r="AI643" s="4" t="e">
        <f>FIND("Earliest publication #",A643,AH643)</f>
        <v>#VALUE!</v>
      </c>
      <c r="AJ643" s="4" t="e">
        <f>CLEAN(TRIM(MID(A643,AH643,AI643-AH643)))</f>
        <v>#VALUE!</v>
      </c>
      <c r="AK643" s="4" t="e">
        <f>FIND("Applicants",A643)+LEN("Applicants")</f>
        <v>#VALUE!</v>
      </c>
      <c r="AL643" s="4" t="e">
        <f>FIND("United States Patent and Trademark Office 
United States Patent and Trademark Office 
 Browse By Topic",A643,AK643)</f>
        <v>#VALUE!</v>
      </c>
      <c r="AM643" s="4" t="e">
        <f>TRIM(CLEAN(MID(A643,AK643,AL643-AK643)))</f>
        <v>#VALUE!</v>
      </c>
      <c r="AN643" s="4" t="e">
        <f>FIND("Assignee for publication",A643)+LEN("Assignee for publication")</f>
        <v>#VALUE!</v>
      </c>
      <c r="AO643" s="4" t="e">
        <f>FIND("Confirmation #",A643,AN643)</f>
        <v>#VALUE!</v>
      </c>
      <c r="AP643" s="4" t="e">
        <f>MID(A643,AN643,AO643-AN643)</f>
        <v>#VALUE!</v>
      </c>
      <c r="AQ643" s="4" t="e">
        <f>FIND("Inventors",A643)+LEN("Inventors")</f>
        <v>#VALUE!</v>
      </c>
      <c r="AR643" s="4" t="e">
        <f>FIND("Applicants",A643,AQ643)</f>
        <v>#VALUE!</v>
      </c>
      <c r="AS643" s="4" t="e">
        <f>FIND("Show all inventors",A643)</f>
        <v>#VALUE!</v>
      </c>
      <c r="AT643" s="4" t="str">
        <f>IFERROR(MID(A643,AS643,24),"")</f>
        <v/>
      </c>
      <c r="AU643" s="7" t="e">
        <f>CLEAN(TRIM(MID(A643,AQ643,AR643-AQ643)))</f>
        <v>#VALUE!</v>
      </c>
      <c r="BJ643" s="4">
        <f t="shared" ref="BJ643:BJ706" si="152">(LEN(BI643)-LEN(SUBSTITUTE(BI643,"Assignee","")))/LEN("Assignee")</f>
        <v>0</v>
      </c>
      <c r="BK643" s="4" t="str">
        <f t="shared" ref="BK643:BK706" si="153">IF(LEN(BI643)&lt;1,"",IF(BJ643=0,"1 Assignee",BJ643&amp;" Assignee"))</f>
        <v/>
      </c>
      <c r="BL643" s="4" t="e">
        <f t="shared" ref="BL643:BL706" si="154">FIND("Power of attorney",D643)+LEN("Power of attorney")</f>
        <v>#VALUE!</v>
      </c>
      <c r="BM643" s="4" t="e">
        <f t="shared" ref="BM643:BM706" si="155">FIND("(",D643,BL643)</f>
        <v>#VALUE!</v>
      </c>
      <c r="BN643" s="7" t="e">
        <f t="shared" ref="BN643:BN706" si="156">TRIM(MID(D643,BL643,BM643-BL643))</f>
        <v>#VALUE!</v>
      </c>
      <c r="BO643" s="4" t="e">
        <f t="shared" ref="BO643:BO706" si="157">FIND("Correspondence address",D643)+LEN("Correspondence address")</f>
        <v>#VALUE!</v>
      </c>
      <c r="BP643" s="4" t="e">
        <f t="shared" ref="BP643:BP706" si="158">FIND("(",D643,BO643)</f>
        <v>#VALUE!</v>
      </c>
      <c r="BQ643" s="7" t="e">
        <f t="shared" ref="BQ643:BQ706" si="159">TRIM(MID(D643,BO643,BP643-BO643))</f>
        <v>#VALUE!</v>
      </c>
    </row>
    <row r="644" spans="1:69" ht="15" customHeight="1" x14ac:dyDescent="0.3">
      <c r="A644" s="5"/>
      <c r="B644" s="5"/>
      <c r="C644" s="5"/>
      <c r="D644" s="5"/>
      <c r="F644" s="6" t="s">
        <v>17</v>
      </c>
      <c r="G644" s="4" t="e">
        <f t="shared" ref="G644:G707" si="160">FIND("Application #",A644)+LEN("Application #")</f>
        <v>#VALUE!</v>
      </c>
      <c r="H644" s="4" t="e">
        <f t="shared" ref="H644:H707" si="161">FIND("Confirmation #",A644)</f>
        <v>#VALUE!</v>
      </c>
      <c r="I644" s="4" t="str">
        <f t="shared" si="150"/>
        <v/>
      </c>
      <c r="J644" s="4" t="e">
        <f>CLEAN(SUBSTITUTE(MID(A644,G644,H644-G644)," ",""))</f>
        <v>#VALUE!</v>
      </c>
      <c r="K644" s="4" t="e">
        <f>FIND("Filing or 371 (c) date",A644)+LEN("Filing or 371 (c) date")</f>
        <v>#VALUE!</v>
      </c>
      <c r="L644" s="4" t="e">
        <f>FIND("Status",A644,K644)</f>
        <v>#VALUE!</v>
      </c>
      <c r="M644" s="4" t="e">
        <f>TRIM(CLEAN(MID(A644,K644,L644-K644)))</f>
        <v>#VALUE!</v>
      </c>
      <c r="N644" s="4" t="e">
        <f>FIND("Patent #",A644)+LEN("Patent #")</f>
        <v>#VALUE!</v>
      </c>
      <c r="O644" s="4" t="e">
        <f>FIND("Filing or 371 (c) date",A644)</f>
        <v>#VALUE!</v>
      </c>
      <c r="P644" s="4" t="e">
        <f>MID(A644,N644,O644-N644)</f>
        <v>#VALUE!</v>
      </c>
      <c r="Q644" s="4" t="e">
        <f t="shared" si="151"/>
        <v>#VALUE!</v>
      </c>
      <c r="R644" s="4" t="e">
        <f>CLEAN(SUBSTITUTE(MID(P644,1,FIND("open",P644)-1)," ",""))</f>
        <v>#VALUE!</v>
      </c>
      <c r="S644" s="4" t="e">
        <f>FIND("open_in_new",P644)+LEN("open_in_new")</f>
        <v>#VALUE!</v>
      </c>
      <c r="T644" s="4" t="e">
        <f>FIND("-",P644,S644)</f>
        <v>#VALUE!</v>
      </c>
      <c r="U644" s="4" t="e">
        <f>CLEAN(SUBSTITUTE(MID(P644,S644,T644-S644)," ",""))</f>
        <v>#VALUE!</v>
      </c>
      <c r="V644" s="4" t="e">
        <f>RIGHT(CLEAN(SUBSTITUTE(P644," ","")),10)</f>
        <v>#VALUE!</v>
      </c>
      <c r="W644" s="4" t="e">
        <f>FIND("Status",A644,K644)+LEN("Status")</f>
        <v>#VALUE!</v>
      </c>
      <c r="X644" s="4" t="e">
        <f>FIND("Application Data 
Documents &amp; Transactions",A644)</f>
        <v>#VALUE!</v>
      </c>
      <c r="Y644" s="4" t="e">
        <f>MID(A644,W644,(X644-11)-W644)</f>
        <v>#VALUE!</v>
      </c>
      <c r="Z644" s="4" t="e">
        <f t="shared" si="148"/>
        <v>#VALUE!</v>
      </c>
      <c r="AA644" s="4" t="e">
        <f>FIND("Earliest publication #",A644)+LEN("Earliest publication #
")</f>
        <v>#VALUE!</v>
      </c>
      <c r="AB644" s="4" t="e">
        <f>FIND("Earliest publication date",A644,AA644)</f>
        <v>#VALUE!</v>
      </c>
      <c r="AC644" s="4" t="e">
        <f>CLEAN(TRIM(MID(A644,AA644,AB644-AA644)))</f>
        <v>#VALUE!</v>
      </c>
      <c r="AD644" s="4" t="e">
        <f t="shared" si="149"/>
        <v>#VALUE!</v>
      </c>
      <c r="AE644" s="4" t="e">
        <f>FIND("Earliest publication date",A644,AA644)+LEN("Earliest publication date")</f>
        <v>#VALUE!</v>
      </c>
      <c r="AF644" s="4" t="e">
        <f>FIND("Assignee for publication",A644)</f>
        <v>#VALUE!</v>
      </c>
      <c r="AG644" s="4" t="e">
        <f>CLEAN(SUBSTITUTE(MID(A644,AE644,AF644-AE644)," ",""))</f>
        <v>#VALUE!</v>
      </c>
      <c r="AH644" s="4" t="e">
        <f>FIND("Entity status",A644)+LEN("Entity status")</f>
        <v>#VALUE!</v>
      </c>
      <c r="AI644" s="4" t="e">
        <f>FIND("Earliest publication #",A644,AH644)</f>
        <v>#VALUE!</v>
      </c>
      <c r="AJ644" s="4" t="e">
        <f>CLEAN(TRIM(MID(A644,AH644,AI644-AH644)))</f>
        <v>#VALUE!</v>
      </c>
      <c r="AK644" s="4" t="e">
        <f>FIND("Applicants",A644)+LEN("Applicants")</f>
        <v>#VALUE!</v>
      </c>
      <c r="AL644" s="4" t="e">
        <f>FIND("United States Patent and Trademark Office 
United States Patent and Trademark Office 
 Browse By Topic",A644,AK644)</f>
        <v>#VALUE!</v>
      </c>
      <c r="AM644" s="4" t="e">
        <f>TRIM(CLEAN(MID(A644,AK644,AL644-AK644)))</f>
        <v>#VALUE!</v>
      </c>
      <c r="AN644" s="4" t="e">
        <f>FIND("Assignee for publication",A644)+LEN("Assignee for publication")</f>
        <v>#VALUE!</v>
      </c>
      <c r="AO644" s="4" t="e">
        <f>FIND("Confirmation #",A644,AN644)</f>
        <v>#VALUE!</v>
      </c>
      <c r="AP644" s="4" t="e">
        <f>MID(A644,AN644,AO644-AN644)</f>
        <v>#VALUE!</v>
      </c>
      <c r="AQ644" s="4" t="e">
        <f>FIND("Inventors",A644)+LEN("Inventors")</f>
        <v>#VALUE!</v>
      </c>
      <c r="AR644" s="4" t="e">
        <f>FIND("Applicants",A644,AQ644)</f>
        <v>#VALUE!</v>
      </c>
      <c r="AS644" s="4" t="e">
        <f>FIND("Show all inventors",A644)</f>
        <v>#VALUE!</v>
      </c>
      <c r="AT644" s="4" t="str">
        <f>IFERROR(MID(A644,AS644,24),"")</f>
        <v/>
      </c>
      <c r="AU644" s="7" t="e">
        <f>CLEAN(TRIM(MID(A644,AQ644,AR644-AQ644)))</f>
        <v>#VALUE!</v>
      </c>
      <c r="BJ644" s="4">
        <f t="shared" si="152"/>
        <v>0</v>
      </c>
      <c r="BK644" s="4" t="str">
        <f t="shared" si="153"/>
        <v/>
      </c>
      <c r="BL644" s="4" t="e">
        <f t="shared" si="154"/>
        <v>#VALUE!</v>
      </c>
      <c r="BM644" s="4" t="e">
        <f t="shared" si="155"/>
        <v>#VALUE!</v>
      </c>
      <c r="BN644" s="7" t="e">
        <f t="shared" si="156"/>
        <v>#VALUE!</v>
      </c>
      <c r="BO644" s="4" t="e">
        <f t="shared" si="157"/>
        <v>#VALUE!</v>
      </c>
      <c r="BP644" s="4" t="e">
        <f t="shared" si="158"/>
        <v>#VALUE!</v>
      </c>
      <c r="BQ644" s="7" t="e">
        <f t="shared" si="159"/>
        <v>#VALUE!</v>
      </c>
    </row>
    <row r="645" spans="1:69" ht="15" customHeight="1" x14ac:dyDescent="0.3">
      <c r="A645" s="5"/>
      <c r="B645" s="5"/>
      <c r="C645" s="5"/>
      <c r="D645" s="5"/>
      <c r="F645" s="6" t="s">
        <v>17</v>
      </c>
      <c r="G645" s="4" t="e">
        <f t="shared" si="160"/>
        <v>#VALUE!</v>
      </c>
      <c r="H645" s="4" t="e">
        <f t="shared" si="161"/>
        <v>#VALUE!</v>
      </c>
      <c r="I645" s="4" t="str">
        <f t="shared" si="150"/>
        <v/>
      </c>
      <c r="J645" s="4" t="e">
        <f>CLEAN(SUBSTITUTE(MID(A645,G645,H645-G645)," ",""))</f>
        <v>#VALUE!</v>
      </c>
      <c r="K645" s="4" t="e">
        <f>FIND("Filing or 371 (c) date",A645)+LEN("Filing or 371 (c) date")</f>
        <v>#VALUE!</v>
      </c>
      <c r="L645" s="4" t="e">
        <f>FIND("Status",A645,K645)</f>
        <v>#VALUE!</v>
      </c>
      <c r="M645" s="4" t="e">
        <f>TRIM(CLEAN(MID(A645,K645,L645-K645)))</f>
        <v>#VALUE!</v>
      </c>
      <c r="N645" s="4" t="e">
        <f>FIND("Patent #",A645)+LEN("Patent #")</f>
        <v>#VALUE!</v>
      </c>
      <c r="O645" s="4" t="e">
        <f>FIND("Filing or 371 (c) date",A645)</f>
        <v>#VALUE!</v>
      </c>
      <c r="P645" s="4" t="e">
        <f>MID(A645,N645,O645-N645)</f>
        <v>#VALUE!</v>
      </c>
      <c r="Q645" s="4" t="e">
        <f t="shared" si="151"/>
        <v>#VALUE!</v>
      </c>
      <c r="R645" s="4" t="e">
        <f>CLEAN(SUBSTITUTE(MID(P645,1,FIND("open",P645)-1)," ",""))</f>
        <v>#VALUE!</v>
      </c>
      <c r="S645" s="4" t="e">
        <f>FIND("open_in_new",P645)+LEN("open_in_new")</f>
        <v>#VALUE!</v>
      </c>
      <c r="T645" s="4" t="e">
        <f>FIND("-",P645,S645)</f>
        <v>#VALUE!</v>
      </c>
      <c r="U645" s="4" t="e">
        <f>CLEAN(SUBSTITUTE(MID(P645,S645,T645-S645)," ",""))</f>
        <v>#VALUE!</v>
      </c>
      <c r="V645" s="4" t="e">
        <f>RIGHT(CLEAN(SUBSTITUTE(P645," ","")),10)</f>
        <v>#VALUE!</v>
      </c>
      <c r="W645" s="4" t="e">
        <f>FIND("Status",A645,K645)+LEN("Status")</f>
        <v>#VALUE!</v>
      </c>
      <c r="X645" s="4" t="e">
        <f>FIND("Application Data 
Documents &amp; Transactions",A645)</f>
        <v>#VALUE!</v>
      </c>
      <c r="Y645" s="4" t="e">
        <f>MID(A645,W645,(X645-11)-W645)</f>
        <v>#VALUE!</v>
      </c>
      <c r="Z645" s="4" t="e">
        <f t="shared" si="148"/>
        <v>#VALUE!</v>
      </c>
      <c r="AA645" s="4" t="e">
        <f>FIND("Earliest publication #",A645)+LEN("Earliest publication #
")</f>
        <v>#VALUE!</v>
      </c>
      <c r="AB645" s="4" t="e">
        <f>FIND("Earliest publication date",A645,AA645)</f>
        <v>#VALUE!</v>
      </c>
      <c r="AC645" s="4" t="e">
        <f>CLEAN(TRIM(MID(A645,AA645,AB645-AA645)))</f>
        <v>#VALUE!</v>
      </c>
      <c r="AD645" s="4" t="e">
        <f t="shared" si="149"/>
        <v>#VALUE!</v>
      </c>
      <c r="AE645" s="4" t="e">
        <f>FIND("Earliest publication date",A645,AA645)+LEN("Earliest publication date")</f>
        <v>#VALUE!</v>
      </c>
      <c r="AF645" s="4" t="e">
        <f>FIND("Assignee for publication",A645)</f>
        <v>#VALUE!</v>
      </c>
      <c r="AG645" s="4" t="e">
        <f>CLEAN(SUBSTITUTE(MID(A645,AE645,AF645-AE645)," ",""))</f>
        <v>#VALUE!</v>
      </c>
      <c r="AH645" s="4" t="e">
        <f>FIND("Entity status",A645)+LEN("Entity status")</f>
        <v>#VALUE!</v>
      </c>
      <c r="AI645" s="4" t="e">
        <f>FIND("Earliest publication #",A645,AH645)</f>
        <v>#VALUE!</v>
      </c>
      <c r="AJ645" s="4" t="e">
        <f>CLEAN(TRIM(MID(A645,AH645,AI645-AH645)))</f>
        <v>#VALUE!</v>
      </c>
      <c r="AK645" s="4" t="e">
        <f>FIND("Applicants",A645)+LEN("Applicants")</f>
        <v>#VALUE!</v>
      </c>
      <c r="AL645" s="4" t="e">
        <f>FIND("United States Patent and Trademark Office 
United States Patent and Trademark Office 
 Browse By Topic",A645,AK645)</f>
        <v>#VALUE!</v>
      </c>
      <c r="AM645" s="4" t="e">
        <f>TRIM(CLEAN(MID(A645,AK645,AL645-AK645)))</f>
        <v>#VALUE!</v>
      </c>
      <c r="AN645" s="4" t="e">
        <f>FIND("Assignee for publication",A645)+LEN("Assignee for publication")</f>
        <v>#VALUE!</v>
      </c>
      <c r="AO645" s="4" t="e">
        <f>FIND("Confirmation #",A645,AN645)</f>
        <v>#VALUE!</v>
      </c>
      <c r="AP645" s="4" t="e">
        <f>MID(A645,AN645,AO645-AN645)</f>
        <v>#VALUE!</v>
      </c>
      <c r="AQ645" s="4" t="e">
        <f>FIND("Inventors",A645)+LEN("Inventors")</f>
        <v>#VALUE!</v>
      </c>
      <c r="AR645" s="4" t="e">
        <f>FIND("Applicants",A645,AQ645)</f>
        <v>#VALUE!</v>
      </c>
      <c r="AS645" s="4" t="e">
        <f>FIND("Show all inventors",A645)</f>
        <v>#VALUE!</v>
      </c>
      <c r="AT645" s="4" t="str">
        <f>IFERROR(MID(A645,AS645,24),"")</f>
        <v/>
      </c>
      <c r="AU645" s="7" t="e">
        <f>CLEAN(TRIM(MID(A645,AQ645,AR645-AQ645)))</f>
        <v>#VALUE!</v>
      </c>
      <c r="BJ645" s="4">
        <f t="shared" si="152"/>
        <v>0</v>
      </c>
      <c r="BK645" s="4" t="str">
        <f t="shared" si="153"/>
        <v/>
      </c>
      <c r="BL645" s="4" t="e">
        <f t="shared" si="154"/>
        <v>#VALUE!</v>
      </c>
      <c r="BM645" s="4" t="e">
        <f t="shared" si="155"/>
        <v>#VALUE!</v>
      </c>
      <c r="BN645" s="7" t="e">
        <f t="shared" si="156"/>
        <v>#VALUE!</v>
      </c>
      <c r="BO645" s="4" t="e">
        <f t="shared" si="157"/>
        <v>#VALUE!</v>
      </c>
      <c r="BP645" s="4" t="e">
        <f t="shared" si="158"/>
        <v>#VALUE!</v>
      </c>
      <c r="BQ645" s="7" t="e">
        <f t="shared" si="159"/>
        <v>#VALUE!</v>
      </c>
    </row>
    <row r="646" spans="1:69" ht="15" customHeight="1" x14ac:dyDescent="0.3">
      <c r="A646" s="5"/>
      <c r="B646" s="5"/>
      <c r="C646" s="5"/>
      <c r="D646" s="5"/>
      <c r="F646" s="6" t="s">
        <v>17</v>
      </c>
      <c r="G646" s="4" t="e">
        <f t="shared" si="160"/>
        <v>#VALUE!</v>
      </c>
      <c r="H646" s="4" t="e">
        <f t="shared" si="161"/>
        <v>#VALUE!</v>
      </c>
      <c r="I646" s="4" t="str">
        <f t="shared" si="150"/>
        <v/>
      </c>
      <c r="J646" s="4" t="e">
        <f>CLEAN(SUBSTITUTE(MID(A646,G646,H646-G646)," ",""))</f>
        <v>#VALUE!</v>
      </c>
      <c r="K646" s="4" t="e">
        <f>FIND("Filing or 371 (c) date",A646)+LEN("Filing or 371 (c) date")</f>
        <v>#VALUE!</v>
      </c>
      <c r="L646" s="4" t="e">
        <f>FIND("Status",A646,K646)</f>
        <v>#VALUE!</v>
      </c>
      <c r="M646" s="4" t="e">
        <f>TRIM(CLEAN(MID(A646,K646,L646-K646)))</f>
        <v>#VALUE!</v>
      </c>
      <c r="N646" s="4" t="e">
        <f>FIND("Patent #",A646)+LEN("Patent #")</f>
        <v>#VALUE!</v>
      </c>
      <c r="O646" s="4" t="e">
        <f>FIND("Filing or 371 (c) date",A646)</f>
        <v>#VALUE!</v>
      </c>
      <c r="P646" s="4" t="e">
        <f>MID(A646,N646,O646-N646)</f>
        <v>#VALUE!</v>
      </c>
      <c r="Q646" s="4" t="e">
        <f t="shared" si="151"/>
        <v>#VALUE!</v>
      </c>
      <c r="R646" s="4" t="e">
        <f>CLEAN(SUBSTITUTE(MID(P646,1,FIND("open",P646)-1)," ",""))</f>
        <v>#VALUE!</v>
      </c>
      <c r="S646" s="4" t="e">
        <f>FIND("open_in_new",P646)+LEN("open_in_new")</f>
        <v>#VALUE!</v>
      </c>
      <c r="T646" s="4" t="e">
        <f>FIND("-",P646,S646)</f>
        <v>#VALUE!</v>
      </c>
      <c r="U646" s="4" t="e">
        <f>CLEAN(SUBSTITUTE(MID(P646,S646,T646-S646)," ",""))</f>
        <v>#VALUE!</v>
      </c>
      <c r="V646" s="4" t="e">
        <f>RIGHT(CLEAN(SUBSTITUTE(P646," ","")),10)</f>
        <v>#VALUE!</v>
      </c>
      <c r="W646" s="4" t="e">
        <f>FIND("Status",A646,K646)+LEN("Status")</f>
        <v>#VALUE!</v>
      </c>
      <c r="X646" s="4" t="e">
        <f>FIND("Application Data 
Documents &amp; Transactions",A646)</f>
        <v>#VALUE!</v>
      </c>
      <c r="Y646" s="4" t="e">
        <f>MID(A646,W646,(X646-11)-W646)</f>
        <v>#VALUE!</v>
      </c>
      <c r="Z646" s="4" t="e">
        <f t="shared" si="148"/>
        <v>#VALUE!</v>
      </c>
      <c r="AA646" s="4" t="e">
        <f>FIND("Earliest publication #",A646)+LEN("Earliest publication #
")</f>
        <v>#VALUE!</v>
      </c>
      <c r="AB646" s="4" t="e">
        <f>FIND("Earliest publication date",A646,AA646)</f>
        <v>#VALUE!</v>
      </c>
      <c r="AC646" s="4" t="e">
        <f>CLEAN(TRIM(MID(A646,AA646,AB646-AA646)))</f>
        <v>#VALUE!</v>
      </c>
      <c r="AD646" s="4" t="e">
        <f t="shared" si="149"/>
        <v>#VALUE!</v>
      </c>
      <c r="AE646" s="4" t="e">
        <f>FIND("Earliest publication date",A646,AA646)+LEN("Earliest publication date")</f>
        <v>#VALUE!</v>
      </c>
      <c r="AF646" s="4" t="e">
        <f>FIND("Assignee for publication",A646)</f>
        <v>#VALUE!</v>
      </c>
      <c r="AG646" s="4" t="e">
        <f>CLEAN(SUBSTITUTE(MID(A646,AE646,AF646-AE646)," ",""))</f>
        <v>#VALUE!</v>
      </c>
      <c r="AH646" s="4" t="e">
        <f>FIND("Entity status",A646)+LEN("Entity status")</f>
        <v>#VALUE!</v>
      </c>
      <c r="AI646" s="4" t="e">
        <f>FIND("Earliest publication #",A646,AH646)</f>
        <v>#VALUE!</v>
      </c>
      <c r="AJ646" s="4" t="e">
        <f>CLEAN(TRIM(MID(A646,AH646,AI646-AH646)))</f>
        <v>#VALUE!</v>
      </c>
      <c r="AK646" s="4" t="e">
        <f>FIND("Applicants",A646)+LEN("Applicants")</f>
        <v>#VALUE!</v>
      </c>
      <c r="AL646" s="4" t="e">
        <f>FIND("United States Patent and Trademark Office 
United States Patent and Trademark Office 
 Browse By Topic",A646,AK646)</f>
        <v>#VALUE!</v>
      </c>
      <c r="AM646" s="4" t="e">
        <f>TRIM(CLEAN(MID(A646,AK646,AL646-AK646)))</f>
        <v>#VALUE!</v>
      </c>
      <c r="AN646" s="4" t="e">
        <f>FIND("Assignee for publication",A646)+LEN("Assignee for publication")</f>
        <v>#VALUE!</v>
      </c>
      <c r="AO646" s="4" t="e">
        <f>FIND("Confirmation #",A646,AN646)</f>
        <v>#VALUE!</v>
      </c>
      <c r="AP646" s="4" t="e">
        <f>MID(A646,AN646,AO646-AN646)</f>
        <v>#VALUE!</v>
      </c>
      <c r="AQ646" s="4" t="e">
        <f>FIND("Inventors",A646)+LEN("Inventors")</f>
        <v>#VALUE!</v>
      </c>
      <c r="AR646" s="4" t="e">
        <f>FIND("Applicants",A646,AQ646)</f>
        <v>#VALUE!</v>
      </c>
      <c r="AS646" s="4" t="e">
        <f>FIND("Show all inventors",A646)</f>
        <v>#VALUE!</v>
      </c>
      <c r="AT646" s="4" t="str">
        <f>IFERROR(MID(A646,AS646,24),"")</f>
        <v/>
      </c>
      <c r="AU646" s="7" t="e">
        <f>CLEAN(TRIM(MID(A646,AQ646,AR646-AQ646)))</f>
        <v>#VALUE!</v>
      </c>
      <c r="BJ646" s="4">
        <f t="shared" si="152"/>
        <v>0</v>
      </c>
      <c r="BK646" s="4" t="str">
        <f t="shared" si="153"/>
        <v/>
      </c>
      <c r="BL646" s="4" t="e">
        <f t="shared" si="154"/>
        <v>#VALUE!</v>
      </c>
      <c r="BM646" s="4" t="e">
        <f t="shared" si="155"/>
        <v>#VALUE!</v>
      </c>
      <c r="BN646" s="7" t="e">
        <f t="shared" si="156"/>
        <v>#VALUE!</v>
      </c>
      <c r="BO646" s="4" t="e">
        <f t="shared" si="157"/>
        <v>#VALUE!</v>
      </c>
      <c r="BP646" s="4" t="e">
        <f t="shared" si="158"/>
        <v>#VALUE!</v>
      </c>
      <c r="BQ646" s="7" t="e">
        <f t="shared" si="159"/>
        <v>#VALUE!</v>
      </c>
    </row>
    <row r="647" spans="1:69" ht="15" customHeight="1" x14ac:dyDescent="0.3">
      <c r="A647" s="5"/>
      <c r="B647" s="5"/>
      <c r="C647" s="5"/>
      <c r="D647" s="5"/>
      <c r="F647" s="6" t="s">
        <v>17</v>
      </c>
      <c r="G647" s="4" t="e">
        <f t="shared" si="160"/>
        <v>#VALUE!</v>
      </c>
      <c r="H647" s="4" t="e">
        <f t="shared" si="161"/>
        <v>#VALUE!</v>
      </c>
      <c r="I647" s="4" t="str">
        <f t="shared" si="150"/>
        <v/>
      </c>
      <c r="J647" s="4" t="e">
        <f>CLEAN(SUBSTITUTE(MID(A647,G647,H647-G647)," ",""))</f>
        <v>#VALUE!</v>
      </c>
      <c r="K647" s="4" t="e">
        <f>FIND("Filing or 371 (c) date",A647)+LEN("Filing or 371 (c) date")</f>
        <v>#VALUE!</v>
      </c>
      <c r="L647" s="4" t="e">
        <f>FIND("Status",A647,K647)</f>
        <v>#VALUE!</v>
      </c>
      <c r="M647" s="4" t="e">
        <f>TRIM(CLEAN(MID(A647,K647,L647-K647)))</f>
        <v>#VALUE!</v>
      </c>
      <c r="N647" s="4" t="e">
        <f>FIND("Patent #",A647)+LEN("Patent #")</f>
        <v>#VALUE!</v>
      </c>
      <c r="O647" s="4" t="e">
        <f>FIND("Filing or 371 (c) date",A647)</f>
        <v>#VALUE!</v>
      </c>
      <c r="P647" s="4" t="e">
        <f>MID(A647,N647,O647-N647)</f>
        <v>#VALUE!</v>
      </c>
      <c r="Q647" s="4" t="e">
        <f t="shared" si="151"/>
        <v>#VALUE!</v>
      </c>
      <c r="R647" s="4" t="e">
        <f>CLEAN(SUBSTITUTE(MID(P647,1,FIND("open",P647)-1)," ",""))</f>
        <v>#VALUE!</v>
      </c>
      <c r="S647" s="4" t="e">
        <f>FIND("open_in_new",P647)+LEN("open_in_new")</f>
        <v>#VALUE!</v>
      </c>
      <c r="T647" s="4" t="e">
        <f>FIND("-",P647,S647)</f>
        <v>#VALUE!</v>
      </c>
      <c r="U647" s="4" t="e">
        <f>CLEAN(SUBSTITUTE(MID(P647,S647,T647-S647)," ",""))</f>
        <v>#VALUE!</v>
      </c>
      <c r="V647" s="4" t="e">
        <f>RIGHT(CLEAN(SUBSTITUTE(P647," ","")),10)</f>
        <v>#VALUE!</v>
      </c>
      <c r="W647" s="4" t="e">
        <f>FIND("Status",A647,K647)+LEN("Status")</f>
        <v>#VALUE!</v>
      </c>
      <c r="X647" s="4" t="e">
        <f>FIND("Application Data 
Documents &amp; Transactions",A647)</f>
        <v>#VALUE!</v>
      </c>
      <c r="Y647" s="4" t="e">
        <f>MID(A647,W647,(X647-11)-W647)</f>
        <v>#VALUE!</v>
      </c>
      <c r="Z647" s="4" t="e">
        <f t="shared" si="148"/>
        <v>#VALUE!</v>
      </c>
      <c r="AA647" s="4" t="e">
        <f>FIND("Earliest publication #",A647)+LEN("Earliest publication #
")</f>
        <v>#VALUE!</v>
      </c>
      <c r="AB647" s="4" t="e">
        <f>FIND("Earliest publication date",A647,AA647)</f>
        <v>#VALUE!</v>
      </c>
      <c r="AC647" s="4" t="e">
        <f>CLEAN(TRIM(MID(A647,AA647,AB647-AA647)))</f>
        <v>#VALUE!</v>
      </c>
      <c r="AD647" s="4" t="e">
        <f t="shared" si="149"/>
        <v>#VALUE!</v>
      </c>
      <c r="AE647" s="4" t="e">
        <f>FIND("Earliest publication date",A647,AA647)+LEN("Earliest publication date")</f>
        <v>#VALUE!</v>
      </c>
      <c r="AF647" s="4" t="e">
        <f>FIND("Assignee for publication",A647)</f>
        <v>#VALUE!</v>
      </c>
      <c r="AG647" s="4" t="e">
        <f>CLEAN(SUBSTITUTE(MID(A647,AE647,AF647-AE647)," ",""))</f>
        <v>#VALUE!</v>
      </c>
      <c r="AH647" s="4" t="e">
        <f>FIND("Entity status",A647)+LEN("Entity status")</f>
        <v>#VALUE!</v>
      </c>
      <c r="AI647" s="4" t="e">
        <f>FIND("Earliest publication #",A647,AH647)</f>
        <v>#VALUE!</v>
      </c>
      <c r="AJ647" s="4" t="e">
        <f>CLEAN(TRIM(MID(A647,AH647,AI647-AH647)))</f>
        <v>#VALUE!</v>
      </c>
      <c r="AK647" s="4" t="e">
        <f>FIND("Applicants",A647)+LEN("Applicants")</f>
        <v>#VALUE!</v>
      </c>
      <c r="AL647" s="4" t="e">
        <f>FIND("United States Patent and Trademark Office 
United States Patent and Trademark Office 
 Browse By Topic",A647,AK647)</f>
        <v>#VALUE!</v>
      </c>
      <c r="AM647" s="4" t="e">
        <f>TRIM(CLEAN(MID(A647,AK647,AL647-AK647)))</f>
        <v>#VALUE!</v>
      </c>
      <c r="AN647" s="4" t="e">
        <f>FIND("Assignee for publication",A647)+LEN("Assignee for publication")</f>
        <v>#VALUE!</v>
      </c>
      <c r="AO647" s="4" t="e">
        <f>FIND("Confirmation #",A647,AN647)</f>
        <v>#VALUE!</v>
      </c>
      <c r="AP647" s="4" t="e">
        <f>MID(A647,AN647,AO647-AN647)</f>
        <v>#VALUE!</v>
      </c>
      <c r="AQ647" s="4" t="e">
        <f>FIND("Inventors",A647)+LEN("Inventors")</f>
        <v>#VALUE!</v>
      </c>
      <c r="AR647" s="4" t="e">
        <f>FIND("Applicants",A647,AQ647)</f>
        <v>#VALUE!</v>
      </c>
      <c r="AS647" s="4" t="e">
        <f>FIND("Show all inventors",A647)</f>
        <v>#VALUE!</v>
      </c>
      <c r="AT647" s="4" t="str">
        <f>IFERROR(MID(A647,AS647,24),"")</f>
        <v/>
      </c>
      <c r="AU647" s="7" t="e">
        <f>CLEAN(TRIM(MID(A647,AQ647,AR647-AQ647)))</f>
        <v>#VALUE!</v>
      </c>
      <c r="BJ647" s="4">
        <f t="shared" si="152"/>
        <v>0</v>
      </c>
      <c r="BK647" s="4" t="str">
        <f t="shared" si="153"/>
        <v/>
      </c>
      <c r="BL647" s="4" t="e">
        <f t="shared" si="154"/>
        <v>#VALUE!</v>
      </c>
      <c r="BM647" s="4" t="e">
        <f t="shared" si="155"/>
        <v>#VALUE!</v>
      </c>
      <c r="BN647" s="7" t="e">
        <f t="shared" si="156"/>
        <v>#VALUE!</v>
      </c>
      <c r="BO647" s="4" t="e">
        <f t="shared" si="157"/>
        <v>#VALUE!</v>
      </c>
      <c r="BP647" s="4" t="e">
        <f t="shared" si="158"/>
        <v>#VALUE!</v>
      </c>
      <c r="BQ647" s="7" t="e">
        <f t="shared" si="159"/>
        <v>#VALUE!</v>
      </c>
    </row>
    <row r="648" spans="1:69" ht="15" customHeight="1" x14ac:dyDescent="0.3">
      <c r="A648" s="5"/>
      <c r="B648" s="5"/>
      <c r="C648" s="5"/>
      <c r="D648" s="5"/>
      <c r="F648" s="6" t="s">
        <v>17</v>
      </c>
      <c r="G648" s="4" t="e">
        <f t="shared" si="160"/>
        <v>#VALUE!</v>
      </c>
      <c r="H648" s="4" t="e">
        <f t="shared" si="161"/>
        <v>#VALUE!</v>
      </c>
      <c r="I648" s="4" t="str">
        <f t="shared" si="150"/>
        <v/>
      </c>
      <c r="J648" s="4" t="e">
        <f>CLEAN(SUBSTITUTE(MID(A648,G648,H648-G648)," ",""))</f>
        <v>#VALUE!</v>
      </c>
      <c r="K648" s="4" t="e">
        <f>FIND("Filing or 371 (c) date",A648)+LEN("Filing or 371 (c) date")</f>
        <v>#VALUE!</v>
      </c>
      <c r="L648" s="4" t="e">
        <f>FIND("Status",A648,K648)</f>
        <v>#VALUE!</v>
      </c>
      <c r="M648" s="4" t="e">
        <f>TRIM(CLEAN(MID(A648,K648,L648-K648)))</f>
        <v>#VALUE!</v>
      </c>
      <c r="N648" s="4" t="e">
        <f>FIND("Patent #",A648)+LEN("Patent #")</f>
        <v>#VALUE!</v>
      </c>
      <c r="O648" s="4" t="e">
        <f>FIND("Filing or 371 (c) date",A648)</f>
        <v>#VALUE!</v>
      </c>
      <c r="P648" s="4" t="e">
        <f>MID(A648,N648,O648-N648)</f>
        <v>#VALUE!</v>
      </c>
      <c r="Q648" s="4" t="e">
        <f t="shared" si="151"/>
        <v>#VALUE!</v>
      </c>
      <c r="R648" s="4" t="e">
        <f>CLEAN(SUBSTITUTE(MID(P648,1,FIND("open",P648)-1)," ",""))</f>
        <v>#VALUE!</v>
      </c>
      <c r="S648" s="4" t="e">
        <f>FIND("open_in_new",P648)+LEN("open_in_new")</f>
        <v>#VALUE!</v>
      </c>
      <c r="T648" s="4" t="e">
        <f>FIND("-",P648,S648)</f>
        <v>#VALUE!</v>
      </c>
      <c r="U648" s="4" t="e">
        <f>CLEAN(SUBSTITUTE(MID(P648,S648,T648-S648)," ",""))</f>
        <v>#VALUE!</v>
      </c>
      <c r="V648" s="4" t="e">
        <f>RIGHT(CLEAN(SUBSTITUTE(P648," ","")),10)</f>
        <v>#VALUE!</v>
      </c>
      <c r="W648" s="4" t="e">
        <f>FIND("Status",A648,K648)+LEN("Status")</f>
        <v>#VALUE!</v>
      </c>
      <c r="X648" s="4" t="e">
        <f>FIND("Application Data 
Documents &amp; Transactions",A648)</f>
        <v>#VALUE!</v>
      </c>
      <c r="Y648" s="4" t="e">
        <f>MID(A648,W648,(X648-11)-W648)</f>
        <v>#VALUE!</v>
      </c>
      <c r="Z648" s="4" t="e">
        <f t="shared" si="148"/>
        <v>#VALUE!</v>
      </c>
      <c r="AA648" s="4" t="e">
        <f>FIND("Earliest publication #",A648)+LEN("Earliest publication #
")</f>
        <v>#VALUE!</v>
      </c>
      <c r="AB648" s="4" t="e">
        <f>FIND("Earliest publication date",A648,AA648)</f>
        <v>#VALUE!</v>
      </c>
      <c r="AC648" s="4" t="e">
        <f>CLEAN(TRIM(MID(A648,AA648,AB648-AA648)))</f>
        <v>#VALUE!</v>
      </c>
      <c r="AD648" s="4" t="e">
        <f t="shared" si="149"/>
        <v>#VALUE!</v>
      </c>
      <c r="AE648" s="4" t="e">
        <f>FIND("Earliest publication date",A648,AA648)+LEN("Earliest publication date")</f>
        <v>#VALUE!</v>
      </c>
      <c r="AF648" s="4" t="e">
        <f>FIND("Assignee for publication",A648)</f>
        <v>#VALUE!</v>
      </c>
      <c r="AG648" s="4" t="e">
        <f>CLEAN(SUBSTITUTE(MID(A648,AE648,AF648-AE648)," ",""))</f>
        <v>#VALUE!</v>
      </c>
      <c r="AH648" s="4" t="e">
        <f>FIND("Entity status",A648)+LEN("Entity status")</f>
        <v>#VALUE!</v>
      </c>
      <c r="AI648" s="4" t="e">
        <f>FIND("Earliest publication #",A648,AH648)</f>
        <v>#VALUE!</v>
      </c>
      <c r="AJ648" s="4" t="e">
        <f>CLEAN(TRIM(MID(A648,AH648,AI648-AH648)))</f>
        <v>#VALUE!</v>
      </c>
      <c r="AK648" s="4" t="e">
        <f>FIND("Applicants",A648)+LEN("Applicants")</f>
        <v>#VALUE!</v>
      </c>
      <c r="AL648" s="4" t="e">
        <f>FIND("United States Patent and Trademark Office 
United States Patent and Trademark Office 
 Browse By Topic",A648,AK648)</f>
        <v>#VALUE!</v>
      </c>
      <c r="AM648" s="4" t="e">
        <f>TRIM(CLEAN(MID(A648,AK648,AL648-AK648)))</f>
        <v>#VALUE!</v>
      </c>
      <c r="AN648" s="4" t="e">
        <f>FIND("Assignee for publication",A648)+LEN("Assignee for publication")</f>
        <v>#VALUE!</v>
      </c>
      <c r="AO648" s="4" t="e">
        <f>FIND("Confirmation #",A648,AN648)</f>
        <v>#VALUE!</v>
      </c>
      <c r="AP648" s="4" t="e">
        <f>MID(A648,AN648,AO648-AN648)</f>
        <v>#VALUE!</v>
      </c>
      <c r="AQ648" s="4" t="e">
        <f>FIND("Inventors",A648)+LEN("Inventors")</f>
        <v>#VALUE!</v>
      </c>
      <c r="AR648" s="4" t="e">
        <f>FIND("Applicants",A648,AQ648)</f>
        <v>#VALUE!</v>
      </c>
      <c r="AS648" s="4" t="e">
        <f>FIND("Show all inventors",A648)</f>
        <v>#VALUE!</v>
      </c>
      <c r="AT648" s="4" t="str">
        <f>IFERROR(MID(A648,AS648,24),"")</f>
        <v/>
      </c>
      <c r="AU648" s="7" t="e">
        <f>CLEAN(TRIM(MID(A648,AQ648,AR648-AQ648)))</f>
        <v>#VALUE!</v>
      </c>
      <c r="BJ648" s="4">
        <f t="shared" si="152"/>
        <v>0</v>
      </c>
      <c r="BK648" s="4" t="str">
        <f t="shared" si="153"/>
        <v/>
      </c>
      <c r="BL648" s="4" t="e">
        <f t="shared" si="154"/>
        <v>#VALUE!</v>
      </c>
      <c r="BM648" s="4" t="e">
        <f t="shared" si="155"/>
        <v>#VALUE!</v>
      </c>
      <c r="BN648" s="7" t="e">
        <f t="shared" si="156"/>
        <v>#VALUE!</v>
      </c>
      <c r="BO648" s="4" t="e">
        <f t="shared" si="157"/>
        <v>#VALUE!</v>
      </c>
      <c r="BP648" s="4" t="e">
        <f t="shared" si="158"/>
        <v>#VALUE!</v>
      </c>
      <c r="BQ648" s="7" t="e">
        <f t="shared" si="159"/>
        <v>#VALUE!</v>
      </c>
    </row>
    <row r="649" spans="1:69" ht="15" customHeight="1" x14ac:dyDescent="0.3">
      <c r="A649" s="5"/>
      <c r="B649" s="5"/>
      <c r="C649" s="5"/>
      <c r="D649" s="5"/>
      <c r="F649" s="6" t="s">
        <v>17</v>
      </c>
      <c r="G649" s="4" t="e">
        <f t="shared" si="160"/>
        <v>#VALUE!</v>
      </c>
      <c r="H649" s="4" t="e">
        <f t="shared" si="161"/>
        <v>#VALUE!</v>
      </c>
      <c r="I649" s="4" t="str">
        <f t="shared" si="150"/>
        <v/>
      </c>
      <c r="J649" s="4" t="e">
        <f>CLEAN(SUBSTITUTE(MID(A649,G649,H649-G649)," ",""))</f>
        <v>#VALUE!</v>
      </c>
      <c r="K649" s="4" t="e">
        <f>FIND("Filing or 371 (c) date",A649)+LEN("Filing or 371 (c) date")</f>
        <v>#VALUE!</v>
      </c>
      <c r="L649" s="4" t="e">
        <f>FIND("Status",A649,K649)</f>
        <v>#VALUE!</v>
      </c>
      <c r="M649" s="4" t="e">
        <f>TRIM(CLEAN(MID(A649,K649,L649-K649)))</f>
        <v>#VALUE!</v>
      </c>
      <c r="N649" s="4" t="e">
        <f>FIND("Patent #",A649)+LEN("Patent #")</f>
        <v>#VALUE!</v>
      </c>
      <c r="O649" s="4" t="e">
        <f>FIND("Filing or 371 (c) date",A649)</f>
        <v>#VALUE!</v>
      </c>
      <c r="P649" s="4" t="e">
        <f>MID(A649,N649,O649-N649)</f>
        <v>#VALUE!</v>
      </c>
      <c r="Q649" s="4" t="e">
        <f t="shared" si="151"/>
        <v>#VALUE!</v>
      </c>
      <c r="R649" s="4" t="e">
        <f>CLEAN(SUBSTITUTE(MID(P649,1,FIND("open",P649)-1)," ",""))</f>
        <v>#VALUE!</v>
      </c>
      <c r="S649" s="4" t="e">
        <f>FIND("open_in_new",P649)+LEN("open_in_new")</f>
        <v>#VALUE!</v>
      </c>
      <c r="T649" s="4" t="e">
        <f>FIND("-",P649,S649)</f>
        <v>#VALUE!</v>
      </c>
      <c r="U649" s="4" t="e">
        <f>CLEAN(SUBSTITUTE(MID(P649,S649,T649-S649)," ",""))</f>
        <v>#VALUE!</v>
      </c>
      <c r="V649" s="4" t="e">
        <f>RIGHT(CLEAN(SUBSTITUTE(P649," ","")),10)</f>
        <v>#VALUE!</v>
      </c>
      <c r="W649" s="4" t="e">
        <f>FIND("Status",A649,K649)+LEN("Status")</f>
        <v>#VALUE!</v>
      </c>
      <c r="X649" s="4" t="e">
        <f>FIND("Application Data 
Documents &amp; Transactions",A649)</f>
        <v>#VALUE!</v>
      </c>
      <c r="Y649" s="4" t="e">
        <f>MID(A649,W649,(X649-11)-W649)</f>
        <v>#VALUE!</v>
      </c>
      <c r="Z649" s="4" t="e">
        <f t="shared" si="148"/>
        <v>#VALUE!</v>
      </c>
      <c r="AA649" s="4" t="e">
        <f>FIND("Earliest publication #",A649)+LEN("Earliest publication #
")</f>
        <v>#VALUE!</v>
      </c>
      <c r="AB649" s="4" t="e">
        <f>FIND("Earliest publication date",A649,AA649)</f>
        <v>#VALUE!</v>
      </c>
      <c r="AC649" s="4" t="e">
        <f>CLEAN(TRIM(MID(A649,AA649,AB649-AA649)))</f>
        <v>#VALUE!</v>
      </c>
      <c r="AD649" s="4" t="e">
        <f t="shared" si="149"/>
        <v>#VALUE!</v>
      </c>
      <c r="AE649" s="4" t="e">
        <f>FIND("Earliest publication date",A649,AA649)+LEN("Earliest publication date")</f>
        <v>#VALUE!</v>
      </c>
      <c r="AF649" s="4" t="e">
        <f>FIND("Assignee for publication",A649)</f>
        <v>#VALUE!</v>
      </c>
      <c r="AG649" s="4" t="e">
        <f>CLEAN(SUBSTITUTE(MID(A649,AE649,AF649-AE649)," ",""))</f>
        <v>#VALUE!</v>
      </c>
      <c r="AH649" s="4" t="e">
        <f>FIND("Entity status",A649)+LEN("Entity status")</f>
        <v>#VALUE!</v>
      </c>
      <c r="AI649" s="4" t="e">
        <f>FIND("Earliest publication #",A649,AH649)</f>
        <v>#VALUE!</v>
      </c>
      <c r="AJ649" s="4" t="e">
        <f>CLEAN(TRIM(MID(A649,AH649,AI649-AH649)))</f>
        <v>#VALUE!</v>
      </c>
      <c r="AK649" s="4" t="e">
        <f>FIND("Applicants",A649)+LEN("Applicants")</f>
        <v>#VALUE!</v>
      </c>
      <c r="AL649" s="4" t="e">
        <f>FIND("United States Patent and Trademark Office 
United States Patent and Trademark Office 
 Browse By Topic",A649,AK649)</f>
        <v>#VALUE!</v>
      </c>
      <c r="AM649" s="4" t="e">
        <f>TRIM(CLEAN(MID(A649,AK649,AL649-AK649)))</f>
        <v>#VALUE!</v>
      </c>
      <c r="AN649" s="4" t="e">
        <f>FIND("Assignee for publication",A649)+LEN("Assignee for publication")</f>
        <v>#VALUE!</v>
      </c>
      <c r="AO649" s="4" t="e">
        <f>FIND("Confirmation #",A649,AN649)</f>
        <v>#VALUE!</v>
      </c>
      <c r="AP649" s="4" t="e">
        <f>MID(A649,AN649,AO649-AN649)</f>
        <v>#VALUE!</v>
      </c>
      <c r="AQ649" s="4" t="e">
        <f>FIND("Inventors",A649)+LEN("Inventors")</f>
        <v>#VALUE!</v>
      </c>
      <c r="AR649" s="4" t="e">
        <f>FIND("Applicants",A649,AQ649)</f>
        <v>#VALUE!</v>
      </c>
      <c r="AS649" s="4" t="e">
        <f>FIND("Show all inventors",A649)</f>
        <v>#VALUE!</v>
      </c>
      <c r="AT649" s="4" t="str">
        <f>IFERROR(MID(A649,AS649,24),"")</f>
        <v/>
      </c>
      <c r="AU649" s="7" t="e">
        <f>CLEAN(TRIM(MID(A649,AQ649,AR649-AQ649)))</f>
        <v>#VALUE!</v>
      </c>
      <c r="BJ649" s="4">
        <f t="shared" si="152"/>
        <v>0</v>
      </c>
      <c r="BK649" s="4" t="str">
        <f t="shared" si="153"/>
        <v/>
      </c>
      <c r="BL649" s="4" t="e">
        <f t="shared" si="154"/>
        <v>#VALUE!</v>
      </c>
      <c r="BM649" s="4" t="e">
        <f t="shared" si="155"/>
        <v>#VALUE!</v>
      </c>
      <c r="BN649" s="7" t="e">
        <f t="shared" si="156"/>
        <v>#VALUE!</v>
      </c>
      <c r="BO649" s="4" t="e">
        <f t="shared" si="157"/>
        <v>#VALUE!</v>
      </c>
      <c r="BP649" s="4" t="e">
        <f t="shared" si="158"/>
        <v>#VALUE!</v>
      </c>
      <c r="BQ649" s="7" t="e">
        <f t="shared" si="159"/>
        <v>#VALUE!</v>
      </c>
    </row>
    <row r="650" spans="1:69" ht="15" customHeight="1" x14ac:dyDescent="0.3">
      <c r="A650" s="5"/>
      <c r="B650" s="5"/>
      <c r="C650" s="5"/>
      <c r="D650" s="5"/>
      <c r="F650" s="6" t="s">
        <v>17</v>
      </c>
      <c r="G650" s="4" t="e">
        <f t="shared" si="160"/>
        <v>#VALUE!</v>
      </c>
      <c r="H650" s="4" t="e">
        <f t="shared" si="161"/>
        <v>#VALUE!</v>
      </c>
      <c r="I650" s="4" t="str">
        <f t="shared" si="150"/>
        <v/>
      </c>
      <c r="J650" s="4" t="e">
        <f>CLEAN(SUBSTITUTE(MID(A650,G650,H650-G650)," ",""))</f>
        <v>#VALUE!</v>
      </c>
      <c r="K650" s="4" t="e">
        <f>FIND("Filing or 371 (c) date",A650)+LEN("Filing or 371 (c) date")</f>
        <v>#VALUE!</v>
      </c>
      <c r="L650" s="4" t="e">
        <f>FIND("Status",A650,K650)</f>
        <v>#VALUE!</v>
      </c>
      <c r="M650" s="4" t="e">
        <f>TRIM(CLEAN(MID(A650,K650,L650-K650)))</f>
        <v>#VALUE!</v>
      </c>
      <c r="N650" s="4" t="e">
        <f>FIND("Patent #",A650)+LEN("Patent #")</f>
        <v>#VALUE!</v>
      </c>
      <c r="O650" s="4" t="e">
        <f>FIND("Filing or 371 (c) date",A650)</f>
        <v>#VALUE!</v>
      </c>
      <c r="P650" s="4" t="e">
        <f>MID(A650,N650,O650-N650)</f>
        <v>#VALUE!</v>
      </c>
      <c r="Q650" s="4" t="e">
        <f t="shared" si="151"/>
        <v>#VALUE!</v>
      </c>
      <c r="R650" s="4" t="e">
        <f>CLEAN(SUBSTITUTE(MID(P650,1,FIND("open",P650)-1)," ",""))</f>
        <v>#VALUE!</v>
      </c>
      <c r="S650" s="4" t="e">
        <f>FIND("open_in_new",P650)+LEN("open_in_new")</f>
        <v>#VALUE!</v>
      </c>
      <c r="T650" s="4" t="e">
        <f>FIND("-",P650,S650)</f>
        <v>#VALUE!</v>
      </c>
      <c r="U650" s="4" t="e">
        <f>CLEAN(SUBSTITUTE(MID(P650,S650,T650-S650)," ",""))</f>
        <v>#VALUE!</v>
      </c>
      <c r="V650" s="4" t="e">
        <f>RIGHT(CLEAN(SUBSTITUTE(P650," ","")),10)</f>
        <v>#VALUE!</v>
      </c>
      <c r="W650" s="4" t="e">
        <f>FIND("Status",A650,K650)+LEN("Status")</f>
        <v>#VALUE!</v>
      </c>
      <c r="X650" s="4" t="e">
        <f>FIND("Application Data 
Documents &amp; Transactions",A650)</f>
        <v>#VALUE!</v>
      </c>
      <c r="Y650" s="4" t="e">
        <f>MID(A650,W650,(X650-11)-W650)</f>
        <v>#VALUE!</v>
      </c>
      <c r="Z650" s="4" t="e">
        <f t="shared" si="148"/>
        <v>#VALUE!</v>
      </c>
      <c r="AA650" s="4" t="e">
        <f>FIND("Earliest publication #",A650)+LEN("Earliest publication #
")</f>
        <v>#VALUE!</v>
      </c>
      <c r="AB650" s="4" t="e">
        <f>FIND("Earliest publication date",A650,AA650)</f>
        <v>#VALUE!</v>
      </c>
      <c r="AC650" s="4" t="e">
        <f>CLEAN(TRIM(MID(A650,AA650,AB650-AA650)))</f>
        <v>#VALUE!</v>
      </c>
      <c r="AD650" s="4" t="e">
        <f t="shared" si="149"/>
        <v>#VALUE!</v>
      </c>
      <c r="AE650" s="4" t="e">
        <f>FIND("Earliest publication date",A650,AA650)+LEN("Earliest publication date")</f>
        <v>#VALUE!</v>
      </c>
      <c r="AF650" s="4" t="e">
        <f>FIND("Assignee for publication",A650)</f>
        <v>#VALUE!</v>
      </c>
      <c r="AG650" s="4" t="e">
        <f>CLEAN(SUBSTITUTE(MID(A650,AE650,AF650-AE650)," ",""))</f>
        <v>#VALUE!</v>
      </c>
      <c r="AH650" s="4" t="e">
        <f>FIND("Entity status",A650)+LEN("Entity status")</f>
        <v>#VALUE!</v>
      </c>
      <c r="AI650" s="4" t="e">
        <f>FIND("Earliest publication #",A650,AH650)</f>
        <v>#VALUE!</v>
      </c>
      <c r="AJ650" s="4" t="e">
        <f>CLEAN(TRIM(MID(A650,AH650,AI650-AH650)))</f>
        <v>#VALUE!</v>
      </c>
      <c r="AK650" s="4" t="e">
        <f>FIND("Applicants",A650)+LEN("Applicants")</f>
        <v>#VALUE!</v>
      </c>
      <c r="AL650" s="4" t="e">
        <f>FIND("United States Patent and Trademark Office 
United States Patent and Trademark Office 
 Browse By Topic",A650,AK650)</f>
        <v>#VALUE!</v>
      </c>
      <c r="AM650" s="4" t="e">
        <f>TRIM(CLEAN(MID(A650,AK650,AL650-AK650)))</f>
        <v>#VALUE!</v>
      </c>
      <c r="AN650" s="4" t="e">
        <f>FIND("Assignee for publication",A650)+LEN("Assignee for publication")</f>
        <v>#VALUE!</v>
      </c>
      <c r="AO650" s="4" t="e">
        <f>FIND("Confirmation #",A650,AN650)</f>
        <v>#VALUE!</v>
      </c>
      <c r="AP650" s="4" t="e">
        <f>MID(A650,AN650,AO650-AN650)</f>
        <v>#VALUE!</v>
      </c>
      <c r="AQ650" s="4" t="e">
        <f>FIND("Inventors",A650)+LEN("Inventors")</f>
        <v>#VALUE!</v>
      </c>
      <c r="AR650" s="4" t="e">
        <f>FIND("Applicants",A650,AQ650)</f>
        <v>#VALUE!</v>
      </c>
      <c r="AS650" s="4" t="e">
        <f>FIND("Show all inventors",A650)</f>
        <v>#VALUE!</v>
      </c>
      <c r="AT650" s="4" t="str">
        <f>IFERROR(MID(A650,AS650,24),"")</f>
        <v/>
      </c>
      <c r="AU650" s="7" t="e">
        <f>CLEAN(TRIM(MID(A650,AQ650,AR650-AQ650)))</f>
        <v>#VALUE!</v>
      </c>
      <c r="BJ650" s="4">
        <f t="shared" si="152"/>
        <v>0</v>
      </c>
      <c r="BK650" s="4" t="str">
        <f t="shared" si="153"/>
        <v/>
      </c>
      <c r="BL650" s="4" t="e">
        <f t="shared" si="154"/>
        <v>#VALUE!</v>
      </c>
      <c r="BM650" s="4" t="e">
        <f t="shared" si="155"/>
        <v>#VALUE!</v>
      </c>
      <c r="BN650" s="7" t="e">
        <f t="shared" si="156"/>
        <v>#VALUE!</v>
      </c>
      <c r="BO650" s="4" t="e">
        <f t="shared" si="157"/>
        <v>#VALUE!</v>
      </c>
      <c r="BP650" s="4" t="e">
        <f t="shared" si="158"/>
        <v>#VALUE!</v>
      </c>
      <c r="BQ650" s="7" t="e">
        <f t="shared" si="159"/>
        <v>#VALUE!</v>
      </c>
    </row>
    <row r="651" spans="1:69" ht="15" customHeight="1" x14ac:dyDescent="0.3">
      <c r="A651" s="5"/>
      <c r="B651" s="5"/>
      <c r="C651" s="5"/>
      <c r="D651" s="5"/>
      <c r="F651" s="6" t="s">
        <v>17</v>
      </c>
      <c r="G651" s="4" t="e">
        <f t="shared" si="160"/>
        <v>#VALUE!</v>
      </c>
      <c r="H651" s="4" t="e">
        <f t="shared" si="161"/>
        <v>#VALUE!</v>
      </c>
      <c r="I651" s="4" t="str">
        <f t="shared" si="150"/>
        <v/>
      </c>
      <c r="J651" s="4" t="e">
        <f>CLEAN(SUBSTITUTE(MID(A651,G651,H651-G651)," ",""))</f>
        <v>#VALUE!</v>
      </c>
      <c r="K651" s="4" t="e">
        <f>FIND("Filing or 371 (c) date",A651)+LEN("Filing or 371 (c) date")</f>
        <v>#VALUE!</v>
      </c>
      <c r="L651" s="4" t="e">
        <f>FIND("Status",A651,K651)</f>
        <v>#VALUE!</v>
      </c>
      <c r="M651" s="4" t="e">
        <f>TRIM(CLEAN(MID(A651,K651,L651-K651)))</f>
        <v>#VALUE!</v>
      </c>
      <c r="N651" s="4" t="e">
        <f>FIND("Patent #",A651)+LEN("Patent #")</f>
        <v>#VALUE!</v>
      </c>
      <c r="O651" s="4" t="e">
        <f>FIND("Filing or 371 (c) date",A651)</f>
        <v>#VALUE!</v>
      </c>
      <c r="P651" s="4" t="e">
        <f>MID(A651,N651,O651-N651)</f>
        <v>#VALUE!</v>
      </c>
      <c r="Q651" s="4" t="e">
        <f t="shared" si="151"/>
        <v>#VALUE!</v>
      </c>
      <c r="R651" s="4" t="e">
        <f>CLEAN(SUBSTITUTE(MID(P651,1,FIND("open",P651)-1)," ",""))</f>
        <v>#VALUE!</v>
      </c>
      <c r="S651" s="4" t="e">
        <f>FIND("open_in_new",P651)+LEN("open_in_new")</f>
        <v>#VALUE!</v>
      </c>
      <c r="T651" s="4" t="e">
        <f>FIND("-",P651,S651)</f>
        <v>#VALUE!</v>
      </c>
      <c r="U651" s="4" t="e">
        <f>CLEAN(SUBSTITUTE(MID(P651,S651,T651-S651)," ",""))</f>
        <v>#VALUE!</v>
      </c>
      <c r="V651" s="4" t="e">
        <f>RIGHT(CLEAN(SUBSTITUTE(P651," ","")),10)</f>
        <v>#VALUE!</v>
      </c>
      <c r="W651" s="4" t="e">
        <f>FIND("Status",A651,K651)+LEN("Status")</f>
        <v>#VALUE!</v>
      </c>
      <c r="X651" s="4" t="e">
        <f>FIND("Application Data 
Documents &amp; Transactions",A651)</f>
        <v>#VALUE!</v>
      </c>
      <c r="Y651" s="4" t="e">
        <f>MID(A651,W651,(X651-11)-W651)</f>
        <v>#VALUE!</v>
      </c>
      <c r="Z651" s="4" t="e">
        <f t="shared" si="148"/>
        <v>#VALUE!</v>
      </c>
      <c r="AA651" s="4" t="e">
        <f>FIND("Earliest publication #",A651)+LEN("Earliest publication #
")</f>
        <v>#VALUE!</v>
      </c>
      <c r="AB651" s="4" t="e">
        <f>FIND("Earliest publication date",A651,AA651)</f>
        <v>#VALUE!</v>
      </c>
      <c r="AC651" s="4" t="e">
        <f>CLEAN(TRIM(MID(A651,AA651,AB651-AA651)))</f>
        <v>#VALUE!</v>
      </c>
      <c r="AD651" s="4" t="e">
        <f t="shared" si="149"/>
        <v>#VALUE!</v>
      </c>
      <c r="AE651" s="4" t="e">
        <f>FIND("Earliest publication date",A651,AA651)+LEN("Earliest publication date")</f>
        <v>#VALUE!</v>
      </c>
      <c r="AF651" s="4" t="e">
        <f>FIND("Assignee for publication",A651)</f>
        <v>#VALUE!</v>
      </c>
      <c r="AG651" s="4" t="e">
        <f>CLEAN(SUBSTITUTE(MID(A651,AE651,AF651-AE651)," ",""))</f>
        <v>#VALUE!</v>
      </c>
      <c r="AH651" s="4" t="e">
        <f>FIND("Entity status",A651)+LEN("Entity status")</f>
        <v>#VALUE!</v>
      </c>
      <c r="AI651" s="4" t="e">
        <f>FIND("Earliest publication #",A651,AH651)</f>
        <v>#VALUE!</v>
      </c>
      <c r="AJ651" s="4" t="e">
        <f>CLEAN(TRIM(MID(A651,AH651,AI651-AH651)))</f>
        <v>#VALUE!</v>
      </c>
      <c r="AK651" s="4" t="e">
        <f>FIND("Applicants",A651)+LEN("Applicants")</f>
        <v>#VALUE!</v>
      </c>
      <c r="AL651" s="4" t="e">
        <f>FIND("United States Patent and Trademark Office 
United States Patent and Trademark Office 
 Browse By Topic",A651,AK651)</f>
        <v>#VALUE!</v>
      </c>
      <c r="AM651" s="4" t="e">
        <f>TRIM(CLEAN(MID(A651,AK651,AL651-AK651)))</f>
        <v>#VALUE!</v>
      </c>
      <c r="AN651" s="4" t="e">
        <f>FIND("Assignee for publication",A651)+LEN("Assignee for publication")</f>
        <v>#VALUE!</v>
      </c>
      <c r="AO651" s="4" t="e">
        <f>FIND("Confirmation #",A651,AN651)</f>
        <v>#VALUE!</v>
      </c>
      <c r="AP651" s="4" t="e">
        <f>MID(A651,AN651,AO651-AN651)</f>
        <v>#VALUE!</v>
      </c>
      <c r="AQ651" s="4" t="e">
        <f>FIND("Inventors",A651)+LEN("Inventors")</f>
        <v>#VALUE!</v>
      </c>
      <c r="AR651" s="4" t="e">
        <f>FIND("Applicants",A651,AQ651)</f>
        <v>#VALUE!</v>
      </c>
      <c r="AS651" s="4" t="e">
        <f>FIND("Show all inventors",A651)</f>
        <v>#VALUE!</v>
      </c>
      <c r="AT651" s="4" t="str">
        <f>IFERROR(MID(A651,AS651,24),"")</f>
        <v/>
      </c>
      <c r="AU651" s="7" t="e">
        <f>CLEAN(TRIM(MID(A651,AQ651,AR651-AQ651)))</f>
        <v>#VALUE!</v>
      </c>
      <c r="BJ651" s="4">
        <f t="shared" si="152"/>
        <v>0</v>
      </c>
      <c r="BK651" s="4" t="str">
        <f t="shared" si="153"/>
        <v/>
      </c>
      <c r="BL651" s="4" t="e">
        <f t="shared" si="154"/>
        <v>#VALUE!</v>
      </c>
      <c r="BM651" s="4" t="e">
        <f t="shared" si="155"/>
        <v>#VALUE!</v>
      </c>
      <c r="BN651" s="7" t="e">
        <f t="shared" si="156"/>
        <v>#VALUE!</v>
      </c>
      <c r="BO651" s="4" t="e">
        <f t="shared" si="157"/>
        <v>#VALUE!</v>
      </c>
      <c r="BP651" s="4" t="e">
        <f t="shared" si="158"/>
        <v>#VALUE!</v>
      </c>
      <c r="BQ651" s="7" t="e">
        <f t="shared" si="159"/>
        <v>#VALUE!</v>
      </c>
    </row>
    <row r="652" spans="1:69" ht="15" customHeight="1" x14ac:dyDescent="0.3">
      <c r="A652" s="5"/>
      <c r="B652" s="5"/>
      <c r="C652" s="5"/>
      <c r="D652" s="5"/>
      <c r="F652" s="6" t="s">
        <v>17</v>
      </c>
      <c r="G652" s="4" t="e">
        <f t="shared" si="160"/>
        <v>#VALUE!</v>
      </c>
      <c r="H652" s="4" t="e">
        <f t="shared" si="161"/>
        <v>#VALUE!</v>
      </c>
      <c r="I652" s="4" t="str">
        <f t="shared" si="150"/>
        <v/>
      </c>
      <c r="J652" s="4" t="e">
        <f>CLEAN(SUBSTITUTE(MID(A652,G652,H652-G652)," ",""))</f>
        <v>#VALUE!</v>
      </c>
      <c r="K652" s="4" t="e">
        <f>FIND("Filing or 371 (c) date",A652)+LEN("Filing or 371 (c) date")</f>
        <v>#VALUE!</v>
      </c>
      <c r="L652" s="4" t="e">
        <f>FIND("Status",A652,K652)</f>
        <v>#VALUE!</v>
      </c>
      <c r="M652" s="4" t="e">
        <f>TRIM(CLEAN(MID(A652,K652,L652-K652)))</f>
        <v>#VALUE!</v>
      </c>
      <c r="N652" s="4" t="e">
        <f>FIND("Patent #",A652)+LEN("Patent #")</f>
        <v>#VALUE!</v>
      </c>
      <c r="O652" s="4" t="e">
        <f>FIND("Filing or 371 (c) date",A652)</f>
        <v>#VALUE!</v>
      </c>
      <c r="P652" s="4" t="e">
        <f>MID(A652,N652,O652-N652)</f>
        <v>#VALUE!</v>
      </c>
      <c r="Q652" s="4" t="e">
        <f t="shared" si="151"/>
        <v>#VALUE!</v>
      </c>
      <c r="R652" s="4" t="e">
        <f>CLEAN(SUBSTITUTE(MID(P652,1,FIND("open",P652)-1)," ",""))</f>
        <v>#VALUE!</v>
      </c>
      <c r="S652" s="4" t="e">
        <f>FIND("open_in_new",P652)+LEN("open_in_new")</f>
        <v>#VALUE!</v>
      </c>
      <c r="T652" s="4" t="e">
        <f>FIND("-",P652,S652)</f>
        <v>#VALUE!</v>
      </c>
      <c r="U652" s="4" t="e">
        <f>CLEAN(SUBSTITUTE(MID(P652,S652,T652-S652)," ",""))</f>
        <v>#VALUE!</v>
      </c>
      <c r="V652" s="4" t="e">
        <f>RIGHT(CLEAN(SUBSTITUTE(P652," ","")),10)</f>
        <v>#VALUE!</v>
      </c>
      <c r="W652" s="4" t="e">
        <f>FIND("Status",A652,K652)+LEN("Status")</f>
        <v>#VALUE!</v>
      </c>
      <c r="X652" s="4" t="e">
        <f>FIND("Application Data 
Documents &amp; Transactions",A652)</f>
        <v>#VALUE!</v>
      </c>
      <c r="Y652" s="4" t="e">
        <f>MID(A652,W652,(X652-11)-W652)</f>
        <v>#VALUE!</v>
      </c>
      <c r="Z652" s="4" t="e">
        <f t="shared" si="148"/>
        <v>#VALUE!</v>
      </c>
      <c r="AA652" s="4" t="e">
        <f>FIND("Earliest publication #",A652)+LEN("Earliest publication #
")</f>
        <v>#VALUE!</v>
      </c>
      <c r="AB652" s="4" t="e">
        <f>FIND("Earliest publication date",A652,AA652)</f>
        <v>#VALUE!</v>
      </c>
      <c r="AC652" s="4" t="e">
        <f>CLEAN(TRIM(MID(A652,AA652,AB652-AA652)))</f>
        <v>#VALUE!</v>
      </c>
      <c r="AD652" s="4" t="e">
        <f t="shared" si="149"/>
        <v>#VALUE!</v>
      </c>
      <c r="AE652" s="4" t="e">
        <f>FIND("Earliest publication date",A652,AA652)+LEN("Earliest publication date")</f>
        <v>#VALUE!</v>
      </c>
      <c r="AF652" s="4" t="e">
        <f>FIND("Assignee for publication",A652)</f>
        <v>#VALUE!</v>
      </c>
      <c r="AG652" s="4" t="e">
        <f>CLEAN(SUBSTITUTE(MID(A652,AE652,AF652-AE652)," ",""))</f>
        <v>#VALUE!</v>
      </c>
      <c r="AH652" s="4" t="e">
        <f>FIND("Entity status",A652)+LEN("Entity status")</f>
        <v>#VALUE!</v>
      </c>
      <c r="AI652" s="4" t="e">
        <f>FIND("Earliest publication #",A652,AH652)</f>
        <v>#VALUE!</v>
      </c>
      <c r="AJ652" s="4" t="e">
        <f>CLEAN(TRIM(MID(A652,AH652,AI652-AH652)))</f>
        <v>#VALUE!</v>
      </c>
      <c r="AK652" s="4" t="e">
        <f>FIND("Applicants",A652)+LEN("Applicants")</f>
        <v>#VALUE!</v>
      </c>
      <c r="AL652" s="4" t="e">
        <f>FIND("United States Patent and Trademark Office 
United States Patent and Trademark Office 
 Browse By Topic",A652,AK652)</f>
        <v>#VALUE!</v>
      </c>
      <c r="AM652" s="4" t="e">
        <f>TRIM(CLEAN(MID(A652,AK652,AL652-AK652)))</f>
        <v>#VALUE!</v>
      </c>
      <c r="AN652" s="4" t="e">
        <f>FIND("Assignee for publication",A652)+LEN("Assignee for publication")</f>
        <v>#VALUE!</v>
      </c>
      <c r="AO652" s="4" t="e">
        <f>FIND("Confirmation #",A652,AN652)</f>
        <v>#VALUE!</v>
      </c>
      <c r="AP652" s="4" t="e">
        <f>MID(A652,AN652,AO652-AN652)</f>
        <v>#VALUE!</v>
      </c>
      <c r="AQ652" s="4" t="e">
        <f>FIND("Inventors",A652)+LEN("Inventors")</f>
        <v>#VALUE!</v>
      </c>
      <c r="AR652" s="4" t="e">
        <f>FIND("Applicants",A652,AQ652)</f>
        <v>#VALUE!</v>
      </c>
      <c r="AS652" s="4" t="e">
        <f>FIND("Show all inventors",A652)</f>
        <v>#VALUE!</v>
      </c>
      <c r="AT652" s="4" t="str">
        <f>IFERROR(MID(A652,AS652,24),"")</f>
        <v/>
      </c>
      <c r="AU652" s="7" t="e">
        <f>CLEAN(TRIM(MID(A652,AQ652,AR652-AQ652)))</f>
        <v>#VALUE!</v>
      </c>
      <c r="BJ652" s="4">
        <f t="shared" si="152"/>
        <v>0</v>
      </c>
      <c r="BK652" s="4" t="str">
        <f t="shared" si="153"/>
        <v/>
      </c>
      <c r="BL652" s="4" t="e">
        <f t="shared" si="154"/>
        <v>#VALUE!</v>
      </c>
      <c r="BM652" s="4" t="e">
        <f t="shared" si="155"/>
        <v>#VALUE!</v>
      </c>
      <c r="BN652" s="7" t="e">
        <f t="shared" si="156"/>
        <v>#VALUE!</v>
      </c>
      <c r="BO652" s="4" t="e">
        <f t="shared" si="157"/>
        <v>#VALUE!</v>
      </c>
      <c r="BP652" s="4" t="e">
        <f t="shared" si="158"/>
        <v>#VALUE!</v>
      </c>
      <c r="BQ652" s="7" t="e">
        <f t="shared" si="159"/>
        <v>#VALUE!</v>
      </c>
    </row>
    <row r="653" spans="1:69" ht="15" customHeight="1" x14ac:dyDescent="0.3">
      <c r="A653" s="5"/>
      <c r="B653" s="5"/>
      <c r="C653" s="5"/>
      <c r="D653" s="5"/>
      <c r="F653" s="6" t="s">
        <v>17</v>
      </c>
      <c r="G653" s="4" t="e">
        <f t="shared" si="160"/>
        <v>#VALUE!</v>
      </c>
      <c r="H653" s="4" t="e">
        <f t="shared" si="161"/>
        <v>#VALUE!</v>
      </c>
      <c r="I653" s="4" t="str">
        <f t="shared" si="150"/>
        <v/>
      </c>
      <c r="J653" s="4" t="e">
        <f>CLEAN(SUBSTITUTE(MID(A653,G653,H653-G653)," ",""))</f>
        <v>#VALUE!</v>
      </c>
      <c r="K653" s="4" t="e">
        <f>FIND("Filing or 371 (c) date",A653)+LEN("Filing or 371 (c) date")</f>
        <v>#VALUE!</v>
      </c>
      <c r="L653" s="4" t="e">
        <f>FIND("Status",A653,K653)</f>
        <v>#VALUE!</v>
      </c>
      <c r="M653" s="4" t="e">
        <f>TRIM(CLEAN(MID(A653,K653,L653-K653)))</f>
        <v>#VALUE!</v>
      </c>
      <c r="N653" s="4" t="e">
        <f>FIND("Patent #",A653)+LEN("Patent #")</f>
        <v>#VALUE!</v>
      </c>
      <c r="O653" s="4" t="e">
        <f>FIND("Filing or 371 (c) date",A653)</f>
        <v>#VALUE!</v>
      </c>
      <c r="P653" s="4" t="e">
        <f>MID(A653,N653,O653-N653)</f>
        <v>#VALUE!</v>
      </c>
      <c r="Q653" s="4" t="e">
        <f t="shared" si="151"/>
        <v>#VALUE!</v>
      </c>
      <c r="R653" s="4" t="e">
        <f>CLEAN(SUBSTITUTE(MID(P653,1,FIND("open",P653)-1)," ",""))</f>
        <v>#VALUE!</v>
      </c>
      <c r="S653" s="4" t="e">
        <f>FIND("open_in_new",P653)+LEN("open_in_new")</f>
        <v>#VALUE!</v>
      </c>
      <c r="T653" s="4" t="e">
        <f>FIND("-",P653,S653)</f>
        <v>#VALUE!</v>
      </c>
      <c r="U653" s="4" t="e">
        <f>CLEAN(SUBSTITUTE(MID(P653,S653,T653-S653)," ",""))</f>
        <v>#VALUE!</v>
      </c>
      <c r="V653" s="4" t="e">
        <f>RIGHT(CLEAN(SUBSTITUTE(P653," ","")),10)</f>
        <v>#VALUE!</v>
      </c>
      <c r="W653" s="4" t="e">
        <f>FIND("Status",A653,K653)+LEN("Status")</f>
        <v>#VALUE!</v>
      </c>
      <c r="X653" s="4" t="e">
        <f>FIND("Application Data 
Documents &amp; Transactions",A653)</f>
        <v>#VALUE!</v>
      </c>
      <c r="Y653" s="4" t="e">
        <f>MID(A653,W653,(X653-11)-W653)</f>
        <v>#VALUE!</v>
      </c>
      <c r="Z653" s="4" t="e">
        <f t="shared" si="148"/>
        <v>#VALUE!</v>
      </c>
      <c r="AA653" s="4" t="e">
        <f>FIND("Earliest publication #",A653)+LEN("Earliest publication #
")</f>
        <v>#VALUE!</v>
      </c>
      <c r="AB653" s="4" t="e">
        <f>FIND("Earliest publication date",A653,AA653)</f>
        <v>#VALUE!</v>
      </c>
      <c r="AC653" s="4" t="e">
        <f>CLEAN(TRIM(MID(A653,AA653,AB653-AA653)))</f>
        <v>#VALUE!</v>
      </c>
      <c r="AD653" s="4" t="e">
        <f t="shared" si="149"/>
        <v>#VALUE!</v>
      </c>
      <c r="AE653" s="4" t="e">
        <f>FIND("Earliest publication date",A653,AA653)+LEN("Earliest publication date")</f>
        <v>#VALUE!</v>
      </c>
      <c r="AF653" s="4" t="e">
        <f>FIND("Assignee for publication",A653)</f>
        <v>#VALUE!</v>
      </c>
      <c r="AG653" s="4" t="e">
        <f>CLEAN(SUBSTITUTE(MID(A653,AE653,AF653-AE653)," ",""))</f>
        <v>#VALUE!</v>
      </c>
      <c r="AH653" s="4" t="e">
        <f>FIND("Entity status",A653)+LEN("Entity status")</f>
        <v>#VALUE!</v>
      </c>
      <c r="AI653" s="4" t="e">
        <f>FIND("Earliest publication #",A653,AH653)</f>
        <v>#VALUE!</v>
      </c>
      <c r="AJ653" s="4" t="e">
        <f>CLEAN(TRIM(MID(A653,AH653,AI653-AH653)))</f>
        <v>#VALUE!</v>
      </c>
      <c r="AK653" s="4" t="e">
        <f>FIND("Applicants",A653)+LEN("Applicants")</f>
        <v>#VALUE!</v>
      </c>
      <c r="AL653" s="4" t="e">
        <f>FIND("United States Patent and Trademark Office 
United States Patent and Trademark Office 
 Browse By Topic",A653,AK653)</f>
        <v>#VALUE!</v>
      </c>
      <c r="AM653" s="4" t="e">
        <f>TRIM(CLEAN(MID(A653,AK653,AL653-AK653)))</f>
        <v>#VALUE!</v>
      </c>
      <c r="AN653" s="4" t="e">
        <f>FIND("Assignee for publication",A653)+LEN("Assignee for publication")</f>
        <v>#VALUE!</v>
      </c>
      <c r="AO653" s="4" t="e">
        <f>FIND("Confirmation #",A653,AN653)</f>
        <v>#VALUE!</v>
      </c>
      <c r="AP653" s="4" t="e">
        <f>MID(A653,AN653,AO653-AN653)</f>
        <v>#VALUE!</v>
      </c>
      <c r="AQ653" s="4" t="e">
        <f>FIND("Inventors",A653)+LEN("Inventors")</f>
        <v>#VALUE!</v>
      </c>
      <c r="AR653" s="4" t="e">
        <f>FIND("Applicants",A653,AQ653)</f>
        <v>#VALUE!</v>
      </c>
      <c r="AS653" s="4" t="e">
        <f>FIND("Show all inventors",A653)</f>
        <v>#VALUE!</v>
      </c>
      <c r="AT653" s="4" t="str">
        <f>IFERROR(MID(A653,AS653,24),"")</f>
        <v/>
      </c>
      <c r="AU653" s="7" t="e">
        <f>CLEAN(TRIM(MID(A653,AQ653,AR653-AQ653)))</f>
        <v>#VALUE!</v>
      </c>
      <c r="BJ653" s="4">
        <f t="shared" si="152"/>
        <v>0</v>
      </c>
      <c r="BK653" s="4" t="str">
        <f t="shared" si="153"/>
        <v/>
      </c>
      <c r="BL653" s="4" t="e">
        <f t="shared" si="154"/>
        <v>#VALUE!</v>
      </c>
      <c r="BM653" s="4" t="e">
        <f t="shared" si="155"/>
        <v>#VALUE!</v>
      </c>
      <c r="BN653" s="7" t="e">
        <f t="shared" si="156"/>
        <v>#VALUE!</v>
      </c>
      <c r="BO653" s="4" t="e">
        <f t="shared" si="157"/>
        <v>#VALUE!</v>
      </c>
      <c r="BP653" s="4" t="e">
        <f t="shared" si="158"/>
        <v>#VALUE!</v>
      </c>
      <c r="BQ653" s="7" t="e">
        <f t="shared" si="159"/>
        <v>#VALUE!</v>
      </c>
    </row>
    <row r="654" spans="1:69" ht="15" customHeight="1" x14ac:dyDescent="0.3">
      <c r="A654" s="5"/>
      <c r="B654" s="5"/>
      <c r="C654" s="5"/>
      <c r="D654" s="5"/>
      <c r="F654" s="6" t="s">
        <v>17</v>
      </c>
      <c r="G654" s="4" t="e">
        <f t="shared" si="160"/>
        <v>#VALUE!</v>
      </c>
      <c r="H654" s="4" t="e">
        <f t="shared" si="161"/>
        <v>#VALUE!</v>
      </c>
      <c r="I654" s="4" t="str">
        <f t="shared" si="150"/>
        <v/>
      </c>
      <c r="J654" s="4" t="e">
        <f>CLEAN(SUBSTITUTE(MID(A654,G654,H654-G654)," ",""))</f>
        <v>#VALUE!</v>
      </c>
      <c r="K654" s="4" t="e">
        <f>FIND("Filing or 371 (c) date",A654)+LEN("Filing or 371 (c) date")</f>
        <v>#VALUE!</v>
      </c>
      <c r="L654" s="4" t="e">
        <f>FIND("Status",A654,K654)</f>
        <v>#VALUE!</v>
      </c>
      <c r="M654" s="4" t="e">
        <f>TRIM(CLEAN(MID(A654,K654,L654-K654)))</f>
        <v>#VALUE!</v>
      </c>
      <c r="N654" s="4" t="e">
        <f>FIND("Patent #",A654)+LEN("Patent #")</f>
        <v>#VALUE!</v>
      </c>
      <c r="O654" s="4" t="e">
        <f>FIND("Filing or 371 (c) date",A654)</f>
        <v>#VALUE!</v>
      </c>
      <c r="P654" s="4" t="e">
        <f>MID(A654,N654,O654-N654)</f>
        <v>#VALUE!</v>
      </c>
      <c r="Q654" s="4" t="e">
        <f t="shared" si="151"/>
        <v>#VALUE!</v>
      </c>
      <c r="R654" s="4" t="e">
        <f>CLEAN(SUBSTITUTE(MID(P654,1,FIND("open",P654)-1)," ",""))</f>
        <v>#VALUE!</v>
      </c>
      <c r="S654" s="4" t="e">
        <f>FIND("open_in_new",P654)+LEN("open_in_new")</f>
        <v>#VALUE!</v>
      </c>
      <c r="T654" s="4" t="e">
        <f>FIND("-",P654,S654)</f>
        <v>#VALUE!</v>
      </c>
      <c r="U654" s="4" t="e">
        <f>CLEAN(SUBSTITUTE(MID(P654,S654,T654-S654)," ",""))</f>
        <v>#VALUE!</v>
      </c>
      <c r="V654" s="4" t="e">
        <f>RIGHT(CLEAN(SUBSTITUTE(P654," ","")),10)</f>
        <v>#VALUE!</v>
      </c>
      <c r="W654" s="4" t="e">
        <f>FIND("Status",A654,K654)+LEN("Status")</f>
        <v>#VALUE!</v>
      </c>
      <c r="X654" s="4" t="e">
        <f>FIND("Application Data 
Documents &amp; Transactions",A654)</f>
        <v>#VALUE!</v>
      </c>
      <c r="Y654" s="4" t="e">
        <f>MID(A654,W654,(X654-11)-W654)</f>
        <v>#VALUE!</v>
      </c>
      <c r="Z654" s="4" t="e">
        <f t="shared" si="148"/>
        <v>#VALUE!</v>
      </c>
      <c r="AA654" s="4" t="e">
        <f>FIND("Earliest publication #",A654)+LEN("Earliest publication #
")</f>
        <v>#VALUE!</v>
      </c>
      <c r="AB654" s="4" t="e">
        <f>FIND("Earliest publication date",A654,AA654)</f>
        <v>#VALUE!</v>
      </c>
      <c r="AC654" s="4" t="e">
        <f>CLEAN(TRIM(MID(A654,AA654,AB654-AA654)))</f>
        <v>#VALUE!</v>
      </c>
      <c r="AD654" s="4" t="e">
        <f t="shared" si="149"/>
        <v>#VALUE!</v>
      </c>
      <c r="AE654" s="4" t="e">
        <f>FIND("Earliest publication date",A654,AA654)+LEN("Earliest publication date")</f>
        <v>#VALUE!</v>
      </c>
      <c r="AF654" s="4" t="e">
        <f>FIND("Assignee for publication",A654)</f>
        <v>#VALUE!</v>
      </c>
      <c r="AG654" s="4" t="e">
        <f>CLEAN(SUBSTITUTE(MID(A654,AE654,AF654-AE654)," ",""))</f>
        <v>#VALUE!</v>
      </c>
      <c r="AH654" s="4" t="e">
        <f>FIND("Entity status",A654)+LEN("Entity status")</f>
        <v>#VALUE!</v>
      </c>
      <c r="AI654" s="4" t="e">
        <f>FIND("Earliest publication #",A654,AH654)</f>
        <v>#VALUE!</v>
      </c>
      <c r="AJ654" s="4" t="e">
        <f>CLEAN(TRIM(MID(A654,AH654,AI654-AH654)))</f>
        <v>#VALUE!</v>
      </c>
      <c r="AK654" s="4" t="e">
        <f>FIND("Applicants",A654)+LEN("Applicants")</f>
        <v>#VALUE!</v>
      </c>
      <c r="AL654" s="4" t="e">
        <f>FIND("United States Patent and Trademark Office 
United States Patent and Trademark Office 
 Browse By Topic",A654,AK654)</f>
        <v>#VALUE!</v>
      </c>
      <c r="AM654" s="4" t="e">
        <f>TRIM(CLEAN(MID(A654,AK654,AL654-AK654)))</f>
        <v>#VALUE!</v>
      </c>
      <c r="AN654" s="4" t="e">
        <f>FIND("Assignee for publication",A654)+LEN("Assignee for publication")</f>
        <v>#VALUE!</v>
      </c>
      <c r="AO654" s="4" t="e">
        <f>FIND("Confirmation #",A654,AN654)</f>
        <v>#VALUE!</v>
      </c>
      <c r="AP654" s="4" t="e">
        <f>MID(A654,AN654,AO654-AN654)</f>
        <v>#VALUE!</v>
      </c>
      <c r="AQ654" s="4" t="e">
        <f>FIND("Inventors",A654)+LEN("Inventors")</f>
        <v>#VALUE!</v>
      </c>
      <c r="AR654" s="4" t="e">
        <f>FIND("Applicants",A654,AQ654)</f>
        <v>#VALUE!</v>
      </c>
      <c r="AS654" s="4" t="e">
        <f>FIND("Show all inventors",A654)</f>
        <v>#VALUE!</v>
      </c>
      <c r="AT654" s="4" t="str">
        <f>IFERROR(MID(A654,AS654,24),"")</f>
        <v/>
      </c>
      <c r="AU654" s="7" t="e">
        <f>CLEAN(TRIM(MID(A654,AQ654,AR654-AQ654)))</f>
        <v>#VALUE!</v>
      </c>
      <c r="BJ654" s="4">
        <f t="shared" si="152"/>
        <v>0</v>
      </c>
      <c r="BK654" s="4" t="str">
        <f t="shared" si="153"/>
        <v/>
      </c>
      <c r="BL654" s="4" t="e">
        <f t="shared" si="154"/>
        <v>#VALUE!</v>
      </c>
      <c r="BM654" s="4" t="e">
        <f t="shared" si="155"/>
        <v>#VALUE!</v>
      </c>
      <c r="BN654" s="7" t="e">
        <f t="shared" si="156"/>
        <v>#VALUE!</v>
      </c>
      <c r="BO654" s="4" t="e">
        <f t="shared" si="157"/>
        <v>#VALUE!</v>
      </c>
      <c r="BP654" s="4" t="e">
        <f t="shared" si="158"/>
        <v>#VALUE!</v>
      </c>
      <c r="BQ654" s="7" t="e">
        <f t="shared" si="159"/>
        <v>#VALUE!</v>
      </c>
    </row>
    <row r="655" spans="1:69" ht="15" customHeight="1" x14ac:dyDescent="0.3">
      <c r="A655" s="5"/>
      <c r="B655" s="5"/>
      <c r="C655" s="5"/>
      <c r="D655" s="5"/>
      <c r="F655" s="6" t="s">
        <v>17</v>
      </c>
      <c r="G655" s="4" t="e">
        <f t="shared" si="160"/>
        <v>#VALUE!</v>
      </c>
      <c r="H655" s="4" t="e">
        <f t="shared" si="161"/>
        <v>#VALUE!</v>
      </c>
      <c r="I655" s="4" t="str">
        <f t="shared" si="150"/>
        <v/>
      </c>
      <c r="J655" s="4" t="e">
        <f>CLEAN(SUBSTITUTE(MID(A655,G655,H655-G655)," ",""))</f>
        <v>#VALUE!</v>
      </c>
      <c r="K655" s="4" t="e">
        <f>FIND("Filing or 371 (c) date",A655)+LEN("Filing or 371 (c) date")</f>
        <v>#VALUE!</v>
      </c>
      <c r="L655" s="4" t="e">
        <f>FIND("Status",A655,K655)</f>
        <v>#VALUE!</v>
      </c>
      <c r="M655" s="4" t="e">
        <f>TRIM(CLEAN(MID(A655,K655,L655-K655)))</f>
        <v>#VALUE!</v>
      </c>
      <c r="N655" s="4" t="e">
        <f>FIND("Patent #",A655)+LEN("Patent #")</f>
        <v>#VALUE!</v>
      </c>
      <c r="O655" s="4" t="e">
        <f>FIND("Filing or 371 (c) date",A655)</f>
        <v>#VALUE!</v>
      </c>
      <c r="P655" s="4" t="e">
        <f>MID(A655,N655,O655-N655)</f>
        <v>#VALUE!</v>
      </c>
      <c r="Q655" s="4" t="e">
        <f t="shared" si="151"/>
        <v>#VALUE!</v>
      </c>
      <c r="R655" s="4" t="e">
        <f>CLEAN(SUBSTITUTE(MID(P655,1,FIND("open",P655)-1)," ",""))</f>
        <v>#VALUE!</v>
      </c>
      <c r="S655" s="4" t="e">
        <f>FIND("open_in_new",P655)+LEN("open_in_new")</f>
        <v>#VALUE!</v>
      </c>
      <c r="T655" s="4" t="e">
        <f>FIND("-",P655,S655)</f>
        <v>#VALUE!</v>
      </c>
      <c r="U655" s="4" t="e">
        <f>CLEAN(SUBSTITUTE(MID(P655,S655,T655-S655)," ",""))</f>
        <v>#VALUE!</v>
      </c>
      <c r="V655" s="4" t="e">
        <f>RIGHT(CLEAN(SUBSTITUTE(P655," ","")),10)</f>
        <v>#VALUE!</v>
      </c>
      <c r="W655" s="4" t="e">
        <f>FIND("Status",A655,K655)+LEN("Status")</f>
        <v>#VALUE!</v>
      </c>
      <c r="X655" s="4" t="e">
        <f>FIND("Application Data 
Documents &amp; Transactions",A655)</f>
        <v>#VALUE!</v>
      </c>
      <c r="Y655" s="4" t="e">
        <f>MID(A655,W655,(X655-11)-W655)</f>
        <v>#VALUE!</v>
      </c>
      <c r="Z655" s="4" t="e">
        <f t="shared" si="148"/>
        <v>#VALUE!</v>
      </c>
      <c r="AA655" s="4" t="e">
        <f>FIND("Earliest publication #",A655)+LEN("Earliest publication #
")</f>
        <v>#VALUE!</v>
      </c>
      <c r="AB655" s="4" t="e">
        <f>FIND("Earliest publication date",A655,AA655)</f>
        <v>#VALUE!</v>
      </c>
      <c r="AC655" s="4" t="e">
        <f>CLEAN(TRIM(MID(A655,AA655,AB655-AA655)))</f>
        <v>#VALUE!</v>
      </c>
      <c r="AD655" s="4" t="e">
        <f t="shared" si="149"/>
        <v>#VALUE!</v>
      </c>
      <c r="AE655" s="4" t="e">
        <f>FIND("Earliest publication date",A655,AA655)+LEN("Earliest publication date")</f>
        <v>#VALUE!</v>
      </c>
      <c r="AF655" s="4" t="e">
        <f>FIND("Assignee for publication",A655)</f>
        <v>#VALUE!</v>
      </c>
      <c r="AG655" s="4" t="e">
        <f>CLEAN(SUBSTITUTE(MID(A655,AE655,AF655-AE655)," ",""))</f>
        <v>#VALUE!</v>
      </c>
      <c r="AH655" s="4" t="e">
        <f>FIND("Entity status",A655)+LEN("Entity status")</f>
        <v>#VALUE!</v>
      </c>
      <c r="AI655" s="4" t="e">
        <f>FIND("Earliest publication #",A655,AH655)</f>
        <v>#VALUE!</v>
      </c>
      <c r="AJ655" s="4" t="e">
        <f>CLEAN(TRIM(MID(A655,AH655,AI655-AH655)))</f>
        <v>#VALUE!</v>
      </c>
      <c r="AK655" s="4" t="e">
        <f>FIND("Applicants",A655)+LEN("Applicants")</f>
        <v>#VALUE!</v>
      </c>
      <c r="AL655" s="4" t="e">
        <f>FIND("United States Patent and Trademark Office 
United States Patent and Trademark Office 
 Browse By Topic",A655,AK655)</f>
        <v>#VALUE!</v>
      </c>
      <c r="AM655" s="4" t="e">
        <f>TRIM(CLEAN(MID(A655,AK655,AL655-AK655)))</f>
        <v>#VALUE!</v>
      </c>
      <c r="AN655" s="4" t="e">
        <f>FIND("Assignee for publication",A655)+LEN("Assignee for publication")</f>
        <v>#VALUE!</v>
      </c>
      <c r="AO655" s="4" t="e">
        <f>FIND("Confirmation #",A655,AN655)</f>
        <v>#VALUE!</v>
      </c>
      <c r="AP655" s="4" t="e">
        <f>MID(A655,AN655,AO655-AN655)</f>
        <v>#VALUE!</v>
      </c>
      <c r="AQ655" s="4" t="e">
        <f>FIND("Inventors",A655)+LEN("Inventors")</f>
        <v>#VALUE!</v>
      </c>
      <c r="AR655" s="4" t="e">
        <f>FIND("Applicants",A655,AQ655)</f>
        <v>#VALUE!</v>
      </c>
      <c r="AS655" s="4" t="e">
        <f>FIND("Show all inventors",A655)</f>
        <v>#VALUE!</v>
      </c>
      <c r="AT655" s="4" t="str">
        <f>IFERROR(MID(A655,AS655,24),"")</f>
        <v/>
      </c>
      <c r="AU655" s="7" t="e">
        <f>CLEAN(TRIM(MID(A655,AQ655,AR655-AQ655)))</f>
        <v>#VALUE!</v>
      </c>
      <c r="BJ655" s="4">
        <f t="shared" si="152"/>
        <v>0</v>
      </c>
      <c r="BK655" s="4" t="str">
        <f t="shared" si="153"/>
        <v/>
      </c>
      <c r="BL655" s="4" t="e">
        <f t="shared" si="154"/>
        <v>#VALUE!</v>
      </c>
      <c r="BM655" s="4" t="e">
        <f t="shared" si="155"/>
        <v>#VALUE!</v>
      </c>
      <c r="BN655" s="7" t="e">
        <f t="shared" si="156"/>
        <v>#VALUE!</v>
      </c>
      <c r="BO655" s="4" t="e">
        <f t="shared" si="157"/>
        <v>#VALUE!</v>
      </c>
      <c r="BP655" s="4" t="e">
        <f t="shared" si="158"/>
        <v>#VALUE!</v>
      </c>
      <c r="BQ655" s="7" t="e">
        <f t="shared" si="159"/>
        <v>#VALUE!</v>
      </c>
    </row>
    <row r="656" spans="1:69" ht="15" customHeight="1" x14ac:dyDescent="0.3">
      <c r="A656" s="5"/>
      <c r="B656" s="5"/>
      <c r="C656" s="5"/>
      <c r="D656" s="5"/>
      <c r="F656" s="6" t="s">
        <v>17</v>
      </c>
      <c r="G656" s="4" t="e">
        <f t="shared" si="160"/>
        <v>#VALUE!</v>
      </c>
      <c r="H656" s="4" t="e">
        <f t="shared" si="161"/>
        <v>#VALUE!</v>
      </c>
      <c r="I656" s="4" t="str">
        <f t="shared" si="150"/>
        <v/>
      </c>
      <c r="J656" s="4" t="e">
        <f>CLEAN(SUBSTITUTE(MID(A656,G656,H656-G656)," ",""))</f>
        <v>#VALUE!</v>
      </c>
      <c r="K656" s="4" t="e">
        <f>FIND("Filing or 371 (c) date",A656)+LEN("Filing or 371 (c) date")</f>
        <v>#VALUE!</v>
      </c>
      <c r="L656" s="4" t="e">
        <f>FIND("Status",A656,K656)</f>
        <v>#VALUE!</v>
      </c>
      <c r="M656" s="4" t="e">
        <f>TRIM(CLEAN(MID(A656,K656,L656-K656)))</f>
        <v>#VALUE!</v>
      </c>
      <c r="N656" s="4" t="e">
        <f>FIND("Patent #",A656)+LEN("Patent #")</f>
        <v>#VALUE!</v>
      </c>
      <c r="O656" s="4" t="e">
        <f>FIND("Filing or 371 (c) date",A656)</f>
        <v>#VALUE!</v>
      </c>
      <c r="P656" s="4" t="e">
        <f>MID(A656,N656,O656-N656)</f>
        <v>#VALUE!</v>
      </c>
      <c r="Q656" s="4" t="e">
        <f t="shared" si="151"/>
        <v>#VALUE!</v>
      </c>
      <c r="R656" s="4" t="e">
        <f>CLEAN(SUBSTITUTE(MID(P656,1,FIND("open",P656)-1)," ",""))</f>
        <v>#VALUE!</v>
      </c>
      <c r="S656" s="4" t="e">
        <f>FIND("open_in_new",P656)+LEN("open_in_new")</f>
        <v>#VALUE!</v>
      </c>
      <c r="T656" s="4" t="e">
        <f>FIND("-",P656,S656)</f>
        <v>#VALUE!</v>
      </c>
      <c r="U656" s="4" t="e">
        <f>CLEAN(SUBSTITUTE(MID(P656,S656,T656-S656)," ",""))</f>
        <v>#VALUE!</v>
      </c>
      <c r="V656" s="4" t="e">
        <f>RIGHT(CLEAN(SUBSTITUTE(P656," ","")),10)</f>
        <v>#VALUE!</v>
      </c>
      <c r="W656" s="4" t="e">
        <f>FIND("Status",A656,K656)+LEN("Status")</f>
        <v>#VALUE!</v>
      </c>
      <c r="X656" s="4" t="e">
        <f>FIND("Application Data 
Documents &amp; Transactions",A656)</f>
        <v>#VALUE!</v>
      </c>
      <c r="Y656" s="4" t="e">
        <f>MID(A656,W656,(X656-11)-W656)</f>
        <v>#VALUE!</v>
      </c>
      <c r="Z656" s="4" t="e">
        <f t="shared" si="148"/>
        <v>#VALUE!</v>
      </c>
      <c r="AA656" s="4" t="e">
        <f>FIND("Earliest publication #",A656)+LEN("Earliest publication #
")</f>
        <v>#VALUE!</v>
      </c>
      <c r="AB656" s="4" t="e">
        <f>FIND("Earliest publication date",A656,AA656)</f>
        <v>#VALUE!</v>
      </c>
      <c r="AC656" s="4" t="e">
        <f>CLEAN(TRIM(MID(A656,AA656,AB656-AA656)))</f>
        <v>#VALUE!</v>
      </c>
      <c r="AD656" s="4" t="e">
        <f t="shared" si="149"/>
        <v>#VALUE!</v>
      </c>
      <c r="AE656" s="4" t="e">
        <f>FIND("Earliest publication date",A656,AA656)+LEN("Earliest publication date")</f>
        <v>#VALUE!</v>
      </c>
      <c r="AF656" s="4" t="e">
        <f>FIND("Assignee for publication",A656)</f>
        <v>#VALUE!</v>
      </c>
      <c r="AG656" s="4" t="e">
        <f>CLEAN(SUBSTITUTE(MID(A656,AE656,AF656-AE656)," ",""))</f>
        <v>#VALUE!</v>
      </c>
      <c r="AH656" s="4" t="e">
        <f>FIND("Entity status",A656)+LEN("Entity status")</f>
        <v>#VALUE!</v>
      </c>
      <c r="AI656" s="4" t="e">
        <f>FIND("Earliest publication #",A656,AH656)</f>
        <v>#VALUE!</v>
      </c>
      <c r="AJ656" s="4" t="e">
        <f>CLEAN(TRIM(MID(A656,AH656,AI656-AH656)))</f>
        <v>#VALUE!</v>
      </c>
      <c r="AK656" s="4" t="e">
        <f>FIND("Applicants",A656)+LEN("Applicants")</f>
        <v>#VALUE!</v>
      </c>
      <c r="AL656" s="4" t="e">
        <f>FIND("United States Patent and Trademark Office 
United States Patent and Trademark Office 
 Browse By Topic",A656,AK656)</f>
        <v>#VALUE!</v>
      </c>
      <c r="AM656" s="4" t="e">
        <f>TRIM(CLEAN(MID(A656,AK656,AL656-AK656)))</f>
        <v>#VALUE!</v>
      </c>
      <c r="AN656" s="4" t="e">
        <f>FIND("Assignee for publication",A656)+LEN("Assignee for publication")</f>
        <v>#VALUE!</v>
      </c>
      <c r="AO656" s="4" t="e">
        <f>FIND("Confirmation #",A656,AN656)</f>
        <v>#VALUE!</v>
      </c>
      <c r="AP656" s="4" t="e">
        <f>MID(A656,AN656,AO656-AN656)</f>
        <v>#VALUE!</v>
      </c>
      <c r="AQ656" s="4" t="e">
        <f>FIND("Inventors",A656)+LEN("Inventors")</f>
        <v>#VALUE!</v>
      </c>
      <c r="AR656" s="4" t="e">
        <f>FIND("Applicants",A656,AQ656)</f>
        <v>#VALUE!</v>
      </c>
      <c r="AS656" s="4" t="e">
        <f>FIND("Show all inventors",A656)</f>
        <v>#VALUE!</v>
      </c>
      <c r="AT656" s="4" t="str">
        <f>IFERROR(MID(A656,AS656,24),"")</f>
        <v/>
      </c>
      <c r="AU656" s="7" t="e">
        <f>CLEAN(TRIM(MID(A656,AQ656,AR656-AQ656)))</f>
        <v>#VALUE!</v>
      </c>
      <c r="BJ656" s="4">
        <f t="shared" si="152"/>
        <v>0</v>
      </c>
      <c r="BK656" s="4" t="str">
        <f t="shared" si="153"/>
        <v/>
      </c>
      <c r="BL656" s="4" t="e">
        <f t="shared" si="154"/>
        <v>#VALUE!</v>
      </c>
      <c r="BM656" s="4" t="e">
        <f t="shared" si="155"/>
        <v>#VALUE!</v>
      </c>
      <c r="BN656" s="7" t="e">
        <f t="shared" si="156"/>
        <v>#VALUE!</v>
      </c>
      <c r="BO656" s="4" t="e">
        <f t="shared" si="157"/>
        <v>#VALUE!</v>
      </c>
      <c r="BP656" s="4" t="e">
        <f t="shared" si="158"/>
        <v>#VALUE!</v>
      </c>
      <c r="BQ656" s="7" t="e">
        <f t="shared" si="159"/>
        <v>#VALUE!</v>
      </c>
    </row>
    <row r="657" spans="1:69" ht="15" customHeight="1" x14ac:dyDescent="0.3">
      <c r="A657" s="5"/>
      <c r="B657" s="5"/>
      <c r="C657" s="5"/>
      <c r="D657" s="5"/>
      <c r="F657" s="6" t="s">
        <v>17</v>
      </c>
      <c r="G657" s="4" t="e">
        <f t="shared" si="160"/>
        <v>#VALUE!</v>
      </c>
      <c r="H657" s="4" t="e">
        <f t="shared" si="161"/>
        <v>#VALUE!</v>
      </c>
      <c r="I657" s="4" t="str">
        <f t="shared" si="150"/>
        <v/>
      </c>
      <c r="J657" s="4" t="e">
        <f>CLEAN(SUBSTITUTE(MID(A657,G657,H657-G657)," ",""))</f>
        <v>#VALUE!</v>
      </c>
      <c r="K657" s="4" t="e">
        <f>FIND("Filing or 371 (c) date",A657)+LEN("Filing or 371 (c) date")</f>
        <v>#VALUE!</v>
      </c>
      <c r="L657" s="4" t="e">
        <f>FIND("Status",A657,K657)</f>
        <v>#VALUE!</v>
      </c>
      <c r="M657" s="4" t="e">
        <f>TRIM(CLEAN(MID(A657,K657,L657-K657)))</f>
        <v>#VALUE!</v>
      </c>
      <c r="N657" s="4" t="e">
        <f>FIND("Patent #",A657)+LEN("Patent #")</f>
        <v>#VALUE!</v>
      </c>
      <c r="O657" s="4" t="e">
        <f>FIND("Filing or 371 (c) date",A657)</f>
        <v>#VALUE!</v>
      </c>
      <c r="P657" s="4" t="e">
        <f>MID(A657,N657,O657-N657)</f>
        <v>#VALUE!</v>
      </c>
      <c r="Q657" s="4" t="e">
        <f t="shared" si="151"/>
        <v>#VALUE!</v>
      </c>
      <c r="R657" s="4" t="e">
        <f>CLEAN(SUBSTITUTE(MID(P657,1,FIND("open",P657)-1)," ",""))</f>
        <v>#VALUE!</v>
      </c>
      <c r="S657" s="4" t="e">
        <f>FIND("open_in_new",P657)+LEN("open_in_new")</f>
        <v>#VALUE!</v>
      </c>
      <c r="T657" s="4" t="e">
        <f>FIND("-",P657,S657)</f>
        <v>#VALUE!</v>
      </c>
      <c r="U657" s="4" t="e">
        <f>CLEAN(SUBSTITUTE(MID(P657,S657,T657-S657)," ",""))</f>
        <v>#VALUE!</v>
      </c>
      <c r="V657" s="4" t="e">
        <f>RIGHT(CLEAN(SUBSTITUTE(P657," ","")),10)</f>
        <v>#VALUE!</v>
      </c>
      <c r="W657" s="4" t="e">
        <f>FIND("Status",A657,K657)+LEN("Status")</f>
        <v>#VALUE!</v>
      </c>
      <c r="X657" s="4" t="e">
        <f>FIND("Application Data 
Documents &amp; Transactions",A657)</f>
        <v>#VALUE!</v>
      </c>
      <c r="Y657" s="4" t="e">
        <f>MID(A657,W657,(X657-11)-W657)</f>
        <v>#VALUE!</v>
      </c>
      <c r="Z657" s="4" t="e">
        <f t="shared" si="148"/>
        <v>#VALUE!</v>
      </c>
      <c r="AA657" s="4" t="e">
        <f>FIND("Earliest publication #",A657)+LEN("Earliest publication #
")</f>
        <v>#VALUE!</v>
      </c>
      <c r="AB657" s="4" t="e">
        <f>FIND("Earliest publication date",A657,AA657)</f>
        <v>#VALUE!</v>
      </c>
      <c r="AC657" s="4" t="e">
        <f>CLEAN(TRIM(MID(A657,AA657,AB657-AA657)))</f>
        <v>#VALUE!</v>
      </c>
      <c r="AD657" s="4" t="e">
        <f t="shared" si="149"/>
        <v>#VALUE!</v>
      </c>
      <c r="AE657" s="4" t="e">
        <f>FIND("Earliest publication date",A657,AA657)+LEN("Earliest publication date")</f>
        <v>#VALUE!</v>
      </c>
      <c r="AF657" s="4" t="e">
        <f>FIND("Assignee for publication",A657)</f>
        <v>#VALUE!</v>
      </c>
      <c r="AG657" s="4" t="e">
        <f>CLEAN(SUBSTITUTE(MID(A657,AE657,AF657-AE657)," ",""))</f>
        <v>#VALUE!</v>
      </c>
      <c r="AH657" s="4" t="e">
        <f>FIND("Entity status",A657)+LEN("Entity status")</f>
        <v>#VALUE!</v>
      </c>
      <c r="AI657" s="4" t="e">
        <f>FIND("Earliest publication #",A657,AH657)</f>
        <v>#VALUE!</v>
      </c>
      <c r="AJ657" s="4" t="e">
        <f>CLEAN(TRIM(MID(A657,AH657,AI657-AH657)))</f>
        <v>#VALUE!</v>
      </c>
      <c r="AK657" s="4" t="e">
        <f>FIND("Applicants",A657)+LEN("Applicants")</f>
        <v>#VALUE!</v>
      </c>
      <c r="AL657" s="4" t="e">
        <f>FIND("United States Patent and Trademark Office 
United States Patent and Trademark Office 
 Browse By Topic",A657,AK657)</f>
        <v>#VALUE!</v>
      </c>
      <c r="AM657" s="4" t="e">
        <f>TRIM(CLEAN(MID(A657,AK657,AL657-AK657)))</f>
        <v>#VALUE!</v>
      </c>
      <c r="AN657" s="4" t="e">
        <f>FIND("Assignee for publication",A657)+LEN("Assignee for publication")</f>
        <v>#VALUE!</v>
      </c>
      <c r="AO657" s="4" t="e">
        <f>FIND("Confirmation #",A657,AN657)</f>
        <v>#VALUE!</v>
      </c>
      <c r="AP657" s="4" t="e">
        <f>MID(A657,AN657,AO657-AN657)</f>
        <v>#VALUE!</v>
      </c>
      <c r="AQ657" s="4" t="e">
        <f>FIND("Inventors",A657)+LEN("Inventors")</f>
        <v>#VALUE!</v>
      </c>
      <c r="AR657" s="4" t="e">
        <f>FIND("Applicants",A657,AQ657)</f>
        <v>#VALUE!</v>
      </c>
      <c r="AS657" s="4" t="e">
        <f>FIND("Show all inventors",A657)</f>
        <v>#VALUE!</v>
      </c>
      <c r="AT657" s="4" t="str">
        <f>IFERROR(MID(A657,AS657,24),"")</f>
        <v/>
      </c>
      <c r="AU657" s="7" t="e">
        <f>CLEAN(TRIM(MID(A657,AQ657,AR657-AQ657)))</f>
        <v>#VALUE!</v>
      </c>
      <c r="BJ657" s="4">
        <f t="shared" si="152"/>
        <v>0</v>
      </c>
      <c r="BK657" s="4" t="str">
        <f t="shared" si="153"/>
        <v/>
      </c>
      <c r="BL657" s="4" t="e">
        <f t="shared" si="154"/>
        <v>#VALUE!</v>
      </c>
      <c r="BM657" s="4" t="e">
        <f t="shared" si="155"/>
        <v>#VALUE!</v>
      </c>
      <c r="BN657" s="7" t="e">
        <f t="shared" si="156"/>
        <v>#VALUE!</v>
      </c>
      <c r="BO657" s="4" t="e">
        <f t="shared" si="157"/>
        <v>#VALUE!</v>
      </c>
      <c r="BP657" s="4" t="e">
        <f t="shared" si="158"/>
        <v>#VALUE!</v>
      </c>
      <c r="BQ657" s="7" t="e">
        <f t="shared" si="159"/>
        <v>#VALUE!</v>
      </c>
    </row>
    <row r="658" spans="1:69" ht="15" customHeight="1" x14ac:dyDescent="0.3">
      <c r="A658" s="5"/>
      <c r="B658" s="5"/>
      <c r="C658" s="5"/>
      <c r="D658" s="5"/>
      <c r="F658" s="6" t="s">
        <v>17</v>
      </c>
      <c r="G658" s="4" t="e">
        <f t="shared" si="160"/>
        <v>#VALUE!</v>
      </c>
      <c r="H658" s="4" t="e">
        <f t="shared" si="161"/>
        <v>#VALUE!</v>
      </c>
      <c r="I658" s="4" t="str">
        <f t="shared" si="150"/>
        <v/>
      </c>
      <c r="J658" s="4" t="e">
        <f>CLEAN(SUBSTITUTE(MID(A658,G658,H658-G658)," ",""))</f>
        <v>#VALUE!</v>
      </c>
      <c r="K658" s="4" t="e">
        <f>FIND("Filing or 371 (c) date",A658)+LEN("Filing or 371 (c) date")</f>
        <v>#VALUE!</v>
      </c>
      <c r="L658" s="4" t="e">
        <f>FIND("Status",A658,K658)</f>
        <v>#VALUE!</v>
      </c>
      <c r="M658" s="4" t="e">
        <f>TRIM(CLEAN(MID(A658,K658,L658-K658)))</f>
        <v>#VALUE!</v>
      </c>
      <c r="N658" s="4" t="e">
        <f>FIND("Patent #",A658)+LEN("Patent #")</f>
        <v>#VALUE!</v>
      </c>
      <c r="O658" s="4" t="e">
        <f>FIND("Filing or 371 (c) date",A658)</f>
        <v>#VALUE!</v>
      </c>
      <c r="P658" s="4" t="e">
        <f>MID(A658,N658,O658-N658)</f>
        <v>#VALUE!</v>
      </c>
      <c r="Q658" s="4" t="e">
        <f t="shared" si="151"/>
        <v>#VALUE!</v>
      </c>
      <c r="R658" s="4" t="e">
        <f>CLEAN(SUBSTITUTE(MID(P658,1,FIND("open",P658)-1)," ",""))</f>
        <v>#VALUE!</v>
      </c>
      <c r="S658" s="4" t="e">
        <f>FIND("open_in_new",P658)+LEN("open_in_new")</f>
        <v>#VALUE!</v>
      </c>
      <c r="T658" s="4" t="e">
        <f>FIND("-",P658,S658)</f>
        <v>#VALUE!</v>
      </c>
      <c r="U658" s="4" t="e">
        <f>CLEAN(SUBSTITUTE(MID(P658,S658,T658-S658)," ",""))</f>
        <v>#VALUE!</v>
      </c>
      <c r="V658" s="4" t="e">
        <f>RIGHT(CLEAN(SUBSTITUTE(P658," ","")),10)</f>
        <v>#VALUE!</v>
      </c>
      <c r="W658" s="4" t="e">
        <f>FIND("Status",A658,K658)+LEN("Status")</f>
        <v>#VALUE!</v>
      </c>
      <c r="X658" s="4" t="e">
        <f>FIND("Application Data 
Documents &amp; Transactions",A658)</f>
        <v>#VALUE!</v>
      </c>
      <c r="Y658" s="4" t="e">
        <f>MID(A658,W658,(X658-11)-W658)</f>
        <v>#VALUE!</v>
      </c>
      <c r="Z658" s="4" t="e">
        <f t="shared" si="148"/>
        <v>#VALUE!</v>
      </c>
      <c r="AA658" s="4" t="e">
        <f>FIND("Earliest publication #",A658)+LEN("Earliest publication #
")</f>
        <v>#VALUE!</v>
      </c>
      <c r="AB658" s="4" t="e">
        <f>FIND("Earliest publication date",A658,AA658)</f>
        <v>#VALUE!</v>
      </c>
      <c r="AC658" s="4" t="e">
        <f>CLEAN(TRIM(MID(A658,AA658,AB658-AA658)))</f>
        <v>#VALUE!</v>
      </c>
      <c r="AD658" s="4" t="e">
        <f t="shared" si="149"/>
        <v>#VALUE!</v>
      </c>
      <c r="AE658" s="4" t="e">
        <f>FIND("Earliest publication date",A658,AA658)+LEN("Earliest publication date")</f>
        <v>#VALUE!</v>
      </c>
      <c r="AF658" s="4" t="e">
        <f>FIND("Assignee for publication",A658)</f>
        <v>#VALUE!</v>
      </c>
      <c r="AG658" s="4" t="e">
        <f>CLEAN(SUBSTITUTE(MID(A658,AE658,AF658-AE658)," ",""))</f>
        <v>#VALUE!</v>
      </c>
      <c r="AH658" s="4" t="e">
        <f>FIND("Entity status",A658)+LEN("Entity status")</f>
        <v>#VALUE!</v>
      </c>
      <c r="AI658" s="4" t="e">
        <f>FIND("Earliest publication #",A658,AH658)</f>
        <v>#VALUE!</v>
      </c>
      <c r="AJ658" s="4" t="e">
        <f>CLEAN(TRIM(MID(A658,AH658,AI658-AH658)))</f>
        <v>#VALUE!</v>
      </c>
      <c r="AK658" s="4" t="e">
        <f>FIND("Applicants",A658)+LEN("Applicants")</f>
        <v>#VALUE!</v>
      </c>
      <c r="AL658" s="4" t="e">
        <f>FIND("United States Patent and Trademark Office 
United States Patent and Trademark Office 
 Browse By Topic",A658,AK658)</f>
        <v>#VALUE!</v>
      </c>
      <c r="AM658" s="4" t="e">
        <f>TRIM(CLEAN(MID(A658,AK658,AL658-AK658)))</f>
        <v>#VALUE!</v>
      </c>
      <c r="AN658" s="4" t="e">
        <f>FIND("Assignee for publication",A658)+LEN("Assignee for publication")</f>
        <v>#VALUE!</v>
      </c>
      <c r="AO658" s="4" t="e">
        <f>FIND("Confirmation #",A658,AN658)</f>
        <v>#VALUE!</v>
      </c>
      <c r="AP658" s="4" t="e">
        <f>MID(A658,AN658,AO658-AN658)</f>
        <v>#VALUE!</v>
      </c>
      <c r="AQ658" s="4" t="e">
        <f>FIND("Inventors",A658)+LEN("Inventors")</f>
        <v>#VALUE!</v>
      </c>
      <c r="AR658" s="4" t="e">
        <f>FIND("Applicants",A658,AQ658)</f>
        <v>#VALUE!</v>
      </c>
      <c r="AS658" s="4" t="e">
        <f>FIND("Show all inventors",A658)</f>
        <v>#VALUE!</v>
      </c>
      <c r="AT658" s="4" t="str">
        <f>IFERROR(MID(A658,AS658,24),"")</f>
        <v/>
      </c>
      <c r="AU658" s="7" t="e">
        <f>CLEAN(TRIM(MID(A658,AQ658,AR658-AQ658)))</f>
        <v>#VALUE!</v>
      </c>
      <c r="BJ658" s="4">
        <f t="shared" si="152"/>
        <v>0</v>
      </c>
      <c r="BK658" s="4" t="str">
        <f t="shared" si="153"/>
        <v/>
      </c>
      <c r="BL658" s="4" t="e">
        <f t="shared" si="154"/>
        <v>#VALUE!</v>
      </c>
      <c r="BM658" s="4" t="e">
        <f t="shared" si="155"/>
        <v>#VALUE!</v>
      </c>
      <c r="BN658" s="7" t="e">
        <f t="shared" si="156"/>
        <v>#VALUE!</v>
      </c>
      <c r="BO658" s="4" t="e">
        <f t="shared" si="157"/>
        <v>#VALUE!</v>
      </c>
      <c r="BP658" s="4" t="e">
        <f t="shared" si="158"/>
        <v>#VALUE!</v>
      </c>
      <c r="BQ658" s="7" t="e">
        <f t="shared" si="159"/>
        <v>#VALUE!</v>
      </c>
    </row>
    <row r="659" spans="1:69" ht="15" customHeight="1" x14ac:dyDescent="0.3">
      <c r="A659" s="5"/>
      <c r="B659" s="5"/>
      <c r="C659" s="5"/>
      <c r="D659" s="5"/>
      <c r="F659" s="6" t="s">
        <v>17</v>
      </c>
      <c r="G659" s="4" t="e">
        <f t="shared" si="160"/>
        <v>#VALUE!</v>
      </c>
      <c r="H659" s="4" t="e">
        <f t="shared" si="161"/>
        <v>#VALUE!</v>
      </c>
      <c r="I659" s="4" t="str">
        <f t="shared" si="150"/>
        <v/>
      </c>
      <c r="J659" s="4" t="e">
        <f>CLEAN(SUBSTITUTE(MID(A659,G659,H659-G659)," ",""))</f>
        <v>#VALUE!</v>
      </c>
      <c r="K659" s="4" t="e">
        <f>FIND("Filing or 371 (c) date",A659)+LEN("Filing or 371 (c) date")</f>
        <v>#VALUE!</v>
      </c>
      <c r="L659" s="4" t="e">
        <f>FIND("Status",A659,K659)</f>
        <v>#VALUE!</v>
      </c>
      <c r="M659" s="4" t="e">
        <f>TRIM(CLEAN(MID(A659,K659,L659-K659)))</f>
        <v>#VALUE!</v>
      </c>
      <c r="N659" s="4" t="e">
        <f>FIND("Patent #",A659)+LEN("Patent #")</f>
        <v>#VALUE!</v>
      </c>
      <c r="O659" s="4" t="e">
        <f>FIND("Filing or 371 (c) date",A659)</f>
        <v>#VALUE!</v>
      </c>
      <c r="P659" s="4" t="e">
        <f>MID(A659,N659,O659-N659)</f>
        <v>#VALUE!</v>
      </c>
      <c r="Q659" s="4" t="e">
        <f t="shared" si="151"/>
        <v>#VALUE!</v>
      </c>
      <c r="R659" s="4" t="e">
        <f>CLEAN(SUBSTITUTE(MID(P659,1,FIND("open",P659)-1)," ",""))</f>
        <v>#VALUE!</v>
      </c>
      <c r="S659" s="4" t="e">
        <f>FIND("open_in_new",P659)+LEN("open_in_new")</f>
        <v>#VALUE!</v>
      </c>
      <c r="T659" s="4" t="e">
        <f>FIND("-",P659,S659)</f>
        <v>#VALUE!</v>
      </c>
      <c r="U659" s="4" t="e">
        <f>CLEAN(SUBSTITUTE(MID(P659,S659,T659-S659)," ",""))</f>
        <v>#VALUE!</v>
      </c>
      <c r="V659" s="4" t="e">
        <f>RIGHT(CLEAN(SUBSTITUTE(P659," ","")),10)</f>
        <v>#VALUE!</v>
      </c>
      <c r="W659" s="4" t="e">
        <f>FIND("Status",A659,K659)+LEN("Status")</f>
        <v>#VALUE!</v>
      </c>
      <c r="X659" s="4" t="e">
        <f>FIND("Application Data 
Documents &amp; Transactions",A659)</f>
        <v>#VALUE!</v>
      </c>
      <c r="Y659" s="4" t="e">
        <f>MID(A659,W659,(X659-11)-W659)</f>
        <v>#VALUE!</v>
      </c>
      <c r="Z659" s="4" t="e">
        <f t="shared" si="148"/>
        <v>#VALUE!</v>
      </c>
      <c r="AA659" s="4" t="e">
        <f>FIND("Earliest publication #",A659)+LEN("Earliest publication #
")</f>
        <v>#VALUE!</v>
      </c>
      <c r="AB659" s="4" t="e">
        <f>FIND("Earliest publication date",A659,AA659)</f>
        <v>#VALUE!</v>
      </c>
      <c r="AC659" s="4" t="e">
        <f>CLEAN(TRIM(MID(A659,AA659,AB659-AA659)))</f>
        <v>#VALUE!</v>
      </c>
      <c r="AD659" s="4" t="e">
        <f t="shared" si="149"/>
        <v>#VALUE!</v>
      </c>
      <c r="AE659" s="4" t="e">
        <f>FIND("Earliest publication date",A659,AA659)+LEN("Earliest publication date")</f>
        <v>#VALUE!</v>
      </c>
      <c r="AF659" s="4" t="e">
        <f>FIND("Assignee for publication",A659)</f>
        <v>#VALUE!</v>
      </c>
      <c r="AG659" s="4" t="e">
        <f>CLEAN(SUBSTITUTE(MID(A659,AE659,AF659-AE659)," ",""))</f>
        <v>#VALUE!</v>
      </c>
      <c r="AH659" s="4" t="e">
        <f>FIND("Entity status",A659)+LEN("Entity status")</f>
        <v>#VALUE!</v>
      </c>
      <c r="AI659" s="4" t="e">
        <f>FIND("Earliest publication #",A659,AH659)</f>
        <v>#VALUE!</v>
      </c>
      <c r="AJ659" s="4" t="e">
        <f>CLEAN(TRIM(MID(A659,AH659,AI659-AH659)))</f>
        <v>#VALUE!</v>
      </c>
      <c r="AK659" s="4" t="e">
        <f>FIND("Applicants",A659)+LEN("Applicants")</f>
        <v>#VALUE!</v>
      </c>
      <c r="AL659" s="4" t="e">
        <f>FIND("United States Patent and Trademark Office 
United States Patent and Trademark Office 
 Browse By Topic",A659,AK659)</f>
        <v>#VALUE!</v>
      </c>
      <c r="AM659" s="4" t="e">
        <f>TRIM(CLEAN(MID(A659,AK659,AL659-AK659)))</f>
        <v>#VALUE!</v>
      </c>
      <c r="AN659" s="4" t="e">
        <f>FIND("Assignee for publication",A659)+LEN("Assignee for publication")</f>
        <v>#VALUE!</v>
      </c>
      <c r="AO659" s="4" t="e">
        <f>FIND("Confirmation #",A659,AN659)</f>
        <v>#VALUE!</v>
      </c>
      <c r="AP659" s="4" t="e">
        <f>MID(A659,AN659,AO659-AN659)</f>
        <v>#VALUE!</v>
      </c>
      <c r="AQ659" s="4" t="e">
        <f>FIND("Inventors",A659)+LEN("Inventors")</f>
        <v>#VALUE!</v>
      </c>
      <c r="AR659" s="4" t="e">
        <f>FIND("Applicants",A659,AQ659)</f>
        <v>#VALUE!</v>
      </c>
      <c r="AS659" s="4" t="e">
        <f>FIND("Show all inventors",A659)</f>
        <v>#VALUE!</v>
      </c>
      <c r="AT659" s="4" t="str">
        <f>IFERROR(MID(A659,AS659,24),"")</f>
        <v/>
      </c>
      <c r="AU659" s="7" t="e">
        <f>CLEAN(TRIM(MID(A659,AQ659,AR659-AQ659)))</f>
        <v>#VALUE!</v>
      </c>
      <c r="BJ659" s="4">
        <f t="shared" si="152"/>
        <v>0</v>
      </c>
      <c r="BK659" s="4" t="str">
        <f t="shared" si="153"/>
        <v/>
      </c>
      <c r="BL659" s="4" t="e">
        <f t="shared" si="154"/>
        <v>#VALUE!</v>
      </c>
      <c r="BM659" s="4" t="e">
        <f t="shared" si="155"/>
        <v>#VALUE!</v>
      </c>
      <c r="BN659" s="7" t="e">
        <f t="shared" si="156"/>
        <v>#VALUE!</v>
      </c>
      <c r="BO659" s="4" t="e">
        <f t="shared" si="157"/>
        <v>#VALUE!</v>
      </c>
      <c r="BP659" s="4" t="e">
        <f t="shared" si="158"/>
        <v>#VALUE!</v>
      </c>
      <c r="BQ659" s="7" t="e">
        <f t="shared" si="159"/>
        <v>#VALUE!</v>
      </c>
    </row>
    <row r="660" spans="1:69" ht="15" customHeight="1" x14ac:dyDescent="0.3">
      <c r="A660" s="5"/>
      <c r="B660" s="5"/>
      <c r="C660" s="5"/>
      <c r="D660" s="5"/>
      <c r="F660" s="6" t="s">
        <v>17</v>
      </c>
      <c r="G660" s="4" t="e">
        <f t="shared" si="160"/>
        <v>#VALUE!</v>
      </c>
      <c r="H660" s="4" t="e">
        <f t="shared" si="161"/>
        <v>#VALUE!</v>
      </c>
      <c r="I660" s="4" t="str">
        <f t="shared" si="150"/>
        <v/>
      </c>
      <c r="J660" s="4" t="e">
        <f>CLEAN(SUBSTITUTE(MID(A660,G660,H660-G660)," ",""))</f>
        <v>#VALUE!</v>
      </c>
      <c r="K660" s="4" t="e">
        <f>FIND("Filing or 371 (c) date",A660)+LEN("Filing or 371 (c) date")</f>
        <v>#VALUE!</v>
      </c>
      <c r="L660" s="4" t="e">
        <f>FIND("Status",A660,K660)</f>
        <v>#VALUE!</v>
      </c>
      <c r="M660" s="4" t="e">
        <f>TRIM(CLEAN(MID(A660,K660,L660-K660)))</f>
        <v>#VALUE!</v>
      </c>
      <c r="N660" s="4" t="e">
        <f>FIND("Patent #",A660)+LEN("Patent #")</f>
        <v>#VALUE!</v>
      </c>
      <c r="O660" s="4" t="e">
        <f>FIND("Filing or 371 (c) date",A660)</f>
        <v>#VALUE!</v>
      </c>
      <c r="P660" s="4" t="e">
        <f>MID(A660,N660,O660-N660)</f>
        <v>#VALUE!</v>
      </c>
      <c r="Q660" s="4" t="e">
        <f t="shared" si="151"/>
        <v>#VALUE!</v>
      </c>
      <c r="R660" s="4" t="e">
        <f>CLEAN(SUBSTITUTE(MID(P660,1,FIND("open",P660)-1)," ",""))</f>
        <v>#VALUE!</v>
      </c>
      <c r="S660" s="4" t="e">
        <f>FIND("open_in_new",P660)+LEN("open_in_new")</f>
        <v>#VALUE!</v>
      </c>
      <c r="T660" s="4" t="e">
        <f>FIND("-",P660,S660)</f>
        <v>#VALUE!</v>
      </c>
      <c r="U660" s="4" t="e">
        <f>CLEAN(SUBSTITUTE(MID(P660,S660,T660-S660)," ",""))</f>
        <v>#VALUE!</v>
      </c>
      <c r="V660" s="4" t="e">
        <f>RIGHT(CLEAN(SUBSTITUTE(P660," ","")),10)</f>
        <v>#VALUE!</v>
      </c>
      <c r="W660" s="4" t="e">
        <f>FIND("Status",A660,K660)+LEN("Status")</f>
        <v>#VALUE!</v>
      </c>
      <c r="X660" s="4" t="e">
        <f>FIND("Application Data 
Documents &amp; Transactions",A660)</f>
        <v>#VALUE!</v>
      </c>
      <c r="Y660" s="4" t="e">
        <f>MID(A660,W660,(X660-11)-W660)</f>
        <v>#VALUE!</v>
      </c>
      <c r="Z660" s="4" t="e">
        <f t="shared" si="148"/>
        <v>#VALUE!</v>
      </c>
      <c r="AA660" s="4" t="e">
        <f>FIND("Earliest publication #",A660)+LEN("Earliest publication #
")</f>
        <v>#VALUE!</v>
      </c>
      <c r="AB660" s="4" t="e">
        <f>FIND("Earliest publication date",A660,AA660)</f>
        <v>#VALUE!</v>
      </c>
      <c r="AC660" s="4" t="e">
        <f>CLEAN(TRIM(MID(A660,AA660,AB660-AA660)))</f>
        <v>#VALUE!</v>
      </c>
      <c r="AD660" s="4" t="e">
        <f t="shared" si="149"/>
        <v>#VALUE!</v>
      </c>
      <c r="AE660" s="4" t="e">
        <f>FIND("Earliest publication date",A660,AA660)+LEN("Earliest publication date")</f>
        <v>#VALUE!</v>
      </c>
      <c r="AF660" s="4" t="e">
        <f>FIND("Assignee for publication",A660)</f>
        <v>#VALUE!</v>
      </c>
      <c r="AG660" s="4" t="e">
        <f>CLEAN(SUBSTITUTE(MID(A660,AE660,AF660-AE660)," ",""))</f>
        <v>#VALUE!</v>
      </c>
      <c r="AH660" s="4" t="e">
        <f>FIND("Entity status",A660)+LEN("Entity status")</f>
        <v>#VALUE!</v>
      </c>
      <c r="AI660" s="4" t="e">
        <f>FIND("Earliest publication #",A660,AH660)</f>
        <v>#VALUE!</v>
      </c>
      <c r="AJ660" s="4" t="e">
        <f>CLEAN(TRIM(MID(A660,AH660,AI660-AH660)))</f>
        <v>#VALUE!</v>
      </c>
      <c r="AK660" s="4" t="e">
        <f>FIND("Applicants",A660)+LEN("Applicants")</f>
        <v>#VALUE!</v>
      </c>
      <c r="AL660" s="4" t="e">
        <f>FIND("United States Patent and Trademark Office 
United States Patent and Trademark Office 
 Browse By Topic",A660,AK660)</f>
        <v>#VALUE!</v>
      </c>
      <c r="AM660" s="4" t="e">
        <f>TRIM(CLEAN(MID(A660,AK660,AL660-AK660)))</f>
        <v>#VALUE!</v>
      </c>
      <c r="AN660" s="4" t="e">
        <f>FIND("Assignee for publication",A660)+LEN("Assignee for publication")</f>
        <v>#VALUE!</v>
      </c>
      <c r="AO660" s="4" t="e">
        <f>FIND("Confirmation #",A660,AN660)</f>
        <v>#VALUE!</v>
      </c>
      <c r="AP660" s="4" t="e">
        <f>MID(A660,AN660,AO660-AN660)</f>
        <v>#VALUE!</v>
      </c>
      <c r="AQ660" s="4" t="e">
        <f>FIND("Inventors",A660)+LEN("Inventors")</f>
        <v>#VALUE!</v>
      </c>
      <c r="AR660" s="4" t="e">
        <f>FIND("Applicants",A660,AQ660)</f>
        <v>#VALUE!</v>
      </c>
      <c r="AS660" s="4" t="e">
        <f>FIND("Show all inventors",A660)</f>
        <v>#VALUE!</v>
      </c>
      <c r="AT660" s="4" t="str">
        <f>IFERROR(MID(A660,AS660,24),"")</f>
        <v/>
      </c>
      <c r="AU660" s="7" t="e">
        <f>CLEAN(TRIM(MID(A660,AQ660,AR660-AQ660)))</f>
        <v>#VALUE!</v>
      </c>
      <c r="BJ660" s="4">
        <f t="shared" si="152"/>
        <v>0</v>
      </c>
      <c r="BK660" s="4" t="str">
        <f t="shared" si="153"/>
        <v/>
      </c>
      <c r="BL660" s="4" t="e">
        <f t="shared" si="154"/>
        <v>#VALUE!</v>
      </c>
      <c r="BM660" s="4" t="e">
        <f t="shared" si="155"/>
        <v>#VALUE!</v>
      </c>
      <c r="BN660" s="7" t="e">
        <f t="shared" si="156"/>
        <v>#VALUE!</v>
      </c>
      <c r="BO660" s="4" t="e">
        <f t="shared" si="157"/>
        <v>#VALUE!</v>
      </c>
      <c r="BP660" s="4" t="e">
        <f t="shared" si="158"/>
        <v>#VALUE!</v>
      </c>
      <c r="BQ660" s="7" t="e">
        <f t="shared" si="159"/>
        <v>#VALUE!</v>
      </c>
    </row>
    <row r="661" spans="1:69" ht="15" customHeight="1" x14ac:dyDescent="0.3">
      <c r="A661" s="5"/>
      <c r="B661" s="5"/>
      <c r="C661" s="5"/>
      <c r="D661" s="5"/>
      <c r="F661" s="6" t="s">
        <v>17</v>
      </c>
      <c r="G661" s="4" t="e">
        <f t="shared" si="160"/>
        <v>#VALUE!</v>
      </c>
      <c r="H661" s="4" t="e">
        <f t="shared" si="161"/>
        <v>#VALUE!</v>
      </c>
      <c r="I661" s="4" t="str">
        <f t="shared" si="150"/>
        <v/>
      </c>
      <c r="J661" s="4" t="e">
        <f>CLEAN(SUBSTITUTE(MID(A661,G661,H661-G661)," ",""))</f>
        <v>#VALUE!</v>
      </c>
      <c r="K661" s="4" t="e">
        <f>FIND("Filing or 371 (c) date",A661)+LEN("Filing or 371 (c) date")</f>
        <v>#VALUE!</v>
      </c>
      <c r="L661" s="4" t="e">
        <f>FIND("Status",A661,K661)</f>
        <v>#VALUE!</v>
      </c>
      <c r="M661" s="4" t="e">
        <f>TRIM(CLEAN(MID(A661,K661,L661-K661)))</f>
        <v>#VALUE!</v>
      </c>
      <c r="N661" s="4" t="e">
        <f>FIND("Patent #",A661)+LEN("Patent #")</f>
        <v>#VALUE!</v>
      </c>
      <c r="O661" s="4" t="e">
        <f>FIND("Filing or 371 (c) date",A661)</f>
        <v>#VALUE!</v>
      </c>
      <c r="P661" s="4" t="e">
        <f>MID(A661,N661,O661-N661)</f>
        <v>#VALUE!</v>
      </c>
      <c r="Q661" s="4" t="e">
        <f t="shared" si="151"/>
        <v>#VALUE!</v>
      </c>
      <c r="R661" s="4" t="e">
        <f>CLEAN(SUBSTITUTE(MID(P661,1,FIND("open",P661)-1)," ",""))</f>
        <v>#VALUE!</v>
      </c>
      <c r="S661" s="4" t="e">
        <f>FIND("open_in_new",P661)+LEN("open_in_new")</f>
        <v>#VALUE!</v>
      </c>
      <c r="T661" s="4" t="e">
        <f>FIND("-",P661,S661)</f>
        <v>#VALUE!</v>
      </c>
      <c r="U661" s="4" t="e">
        <f>CLEAN(SUBSTITUTE(MID(P661,S661,T661-S661)," ",""))</f>
        <v>#VALUE!</v>
      </c>
      <c r="V661" s="4" t="e">
        <f>RIGHT(CLEAN(SUBSTITUTE(P661," ","")),10)</f>
        <v>#VALUE!</v>
      </c>
      <c r="W661" s="4" t="e">
        <f>FIND("Status",A661,K661)+LEN("Status")</f>
        <v>#VALUE!</v>
      </c>
      <c r="X661" s="4" t="e">
        <f>FIND("Application Data 
Documents &amp; Transactions",A661)</f>
        <v>#VALUE!</v>
      </c>
      <c r="Y661" s="4" t="e">
        <f>MID(A661,W661,(X661-11)-W661)</f>
        <v>#VALUE!</v>
      </c>
      <c r="Z661" s="4" t="e">
        <f t="shared" si="148"/>
        <v>#VALUE!</v>
      </c>
      <c r="AA661" s="4" t="e">
        <f>FIND("Earliest publication #",A661)+LEN("Earliest publication #
")</f>
        <v>#VALUE!</v>
      </c>
      <c r="AB661" s="4" t="e">
        <f>FIND("Earliest publication date",A661,AA661)</f>
        <v>#VALUE!</v>
      </c>
      <c r="AC661" s="4" t="e">
        <f>CLEAN(TRIM(MID(A661,AA661,AB661-AA661)))</f>
        <v>#VALUE!</v>
      </c>
      <c r="AD661" s="4" t="e">
        <f t="shared" si="149"/>
        <v>#VALUE!</v>
      </c>
      <c r="AE661" s="4" t="e">
        <f>FIND("Earliest publication date",A661,AA661)+LEN("Earliest publication date")</f>
        <v>#VALUE!</v>
      </c>
      <c r="AF661" s="4" t="e">
        <f>FIND("Assignee for publication",A661)</f>
        <v>#VALUE!</v>
      </c>
      <c r="AG661" s="4" t="e">
        <f>CLEAN(SUBSTITUTE(MID(A661,AE661,AF661-AE661)," ",""))</f>
        <v>#VALUE!</v>
      </c>
      <c r="AH661" s="4" t="e">
        <f>FIND("Entity status",A661)+LEN("Entity status")</f>
        <v>#VALUE!</v>
      </c>
      <c r="AI661" s="4" t="e">
        <f>FIND("Earliest publication #",A661,AH661)</f>
        <v>#VALUE!</v>
      </c>
      <c r="AJ661" s="4" t="e">
        <f>CLEAN(TRIM(MID(A661,AH661,AI661-AH661)))</f>
        <v>#VALUE!</v>
      </c>
      <c r="AK661" s="4" t="e">
        <f>FIND("Applicants",A661)+LEN("Applicants")</f>
        <v>#VALUE!</v>
      </c>
      <c r="AL661" s="4" t="e">
        <f>FIND("United States Patent and Trademark Office 
United States Patent and Trademark Office 
 Browse By Topic",A661,AK661)</f>
        <v>#VALUE!</v>
      </c>
      <c r="AM661" s="4" t="e">
        <f>TRIM(CLEAN(MID(A661,AK661,AL661-AK661)))</f>
        <v>#VALUE!</v>
      </c>
      <c r="AN661" s="4" t="e">
        <f>FIND("Assignee for publication",A661)+LEN("Assignee for publication")</f>
        <v>#VALUE!</v>
      </c>
      <c r="AO661" s="4" t="e">
        <f>FIND("Confirmation #",A661,AN661)</f>
        <v>#VALUE!</v>
      </c>
      <c r="AP661" s="4" t="e">
        <f>MID(A661,AN661,AO661-AN661)</f>
        <v>#VALUE!</v>
      </c>
      <c r="AQ661" s="4" t="e">
        <f>FIND("Inventors",A661)+LEN("Inventors")</f>
        <v>#VALUE!</v>
      </c>
      <c r="AR661" s="4" t="e">
        <f>FIND("Applicants",A661,AQ661)</f>
        <v>#VALUE!</v>
      </c>
      <c r="AS661" s="4" t="e">
        <f>FIND("Show all inventors",A661)</f>
        <v>#VALUE!</v>
      </c>
      <c r="AT661" s="4" t="str">
        <f>IFERROR(MID(A661,AS661,24),"")</f>
        <v/>
      </c>
      <c r="AU661" s="7" t="e">
        <f>CLEAN(TRIM(MID(A661,AQ661,AR661-AQ661)))</f>
        <v>#VALUE!</v>
      </c>
      <c r="BJ661" s="4">
        <f t="shared" si="152"/>
        <v>0</v>
      </c>
      <c r="BK661" s="4" t="str">
        <f t="shared" si="153"/>
        <v/>
      </c>
      <c r="BL661" s="4" t="e">
        <f t="shared" si="154"/>
        <v>#VALUE!</v>
      </c>
      <c r="BM661" s="4" t="e">
        <f t="shared" si="155"/>
        <v>#VALUE!</v>
      </c>
      <c r="BN661" s="7" t="e">
        <f t="shared" si="156"/>
        <v>#VALUE!</v>
      </c>
      <c r="BO661" s="4" t="e">
        <f t="shared" si="157"/>
        <v>#VALUE!</v>
      </c>
      <c r="BP661" s="4" t="e">
        <f t="shared" si="158"/>
        <v>#VALUE!</v>
      </c>
      <c r="BQ661" s="7" t="e">
        <f t="shared" si="159"/>
        <v>#VALUE!</v>
      </c>
    </row>
    <row r="662" spans="1:69" ht="15" customHeight="1" x14ac:dyDescent="0.3">
      <c r="A662" s="5"/>
      <c r="B662" s="5"/>
      <c r="C662" s="5"/>
      <c r="D662" s="5"/>
      <c r="F662" s="6" t="s">
        <v>17</v>
      </c>
      <c r="G662" s="4" t="e">
        <f t="shared" si="160"/>
        <v>#VALUE!</v>
      </c>
      <c r="H662" s="4" t="e">
        <f t="shared" si="161"/>
        <v>#VALUE!</v>
      </c>
      <c r="I662" s="4" t="str">
        <f t="shared" si="150"/>
        <v/>
      </c>
      <c r="J662" s="4" t="e">
        <f>CLEAN(SUBSTITUTE(MID(A662,G662,H662-G662)," ",""))</f>
        <v>#VALUE!</v>
      </c>
      <c r="K662" s="4" t="e">
        <f>FIND("Filing or 371 (c) date",A662)+LEN("Filing or 371 (c) date")</f>
        <v>#VALUE!</v>
      </c>
      <c r="L662" s="4" t="e">
        <f>FIND("Status",A662,K662)</f>
        <v>#VALUE!</v>
      </c>
      <c r="M662" s="4" t="e">
        <f>TRIM(CLEAN(MID(A662,K662,L662-K662)))</f>
        <v>#VALUE!</v>
      </c>
      <c r="N662" s="4" t="e">
        <f>FIND("Patent #",A662)+LEN("Patent #")</f>
        <v>#VALUE!</v>
      </c>
      <c r="O662" s="4" t="e">
        <f>FIND("Filing or 371 (c) date",A662)</f>
        <v>#VALUE!</v>
      </c>
      <c r="P662" s="4" t="e">
        <f>MID(A662,N662,O662-N662)</f>
        <v>#VALUE!</v>
      </c>
      <c r="Q662" s="4" t="e">
        <f t="shared" si="151"/>
        <v>#VALUE!</v>
      </c>
      <c r="R662" s="4" t="e">
        <f>CLEAN(SUBSTITUTE(MID(P662,1,FIND("open",P662)-1)," ",""))</f>
        <v>#VALUE!</v>
      </c>
      <c r="S662" s="4" t="e">
        <f>FIND("open_in_new",P662)+LEN("open_in_new")</f>
        <v>#VALUE!</v>
      </c>
      <c r="T662" s="4" t="e">
        <f>FIND("-",P662,S662)</f>
        <v>#VALUE!</v>
      </c>
      <c r="U662" s="4" t="e">
        <f>CLEAN(SUBSTITUTE(MID(P662,S662,T662-S662)," ",""))</f>
        <v>#VALUE!</v>
      </c>
      <c r="V662" s="4" t="e">
        <f>RIGHT(CLEAN(SUBSTITUTE(P662," ","")),10)</f>
        <v>#VALUE!</v>
      </c>
      <c r="W662" s="4" t="e">
        <f>FIND("Status",A662,K662)+LEN("Status")</f>
        <v>#VALUE!</v>
      </c>
      <c r="X662" s="4" t="e">
        <f>FIND("Application Data 
Documents &amp; Transactions",A662)</f>
        <v>#VALUE!</v>
      </c>
      <c r="Y662" s="4" t="e">
        <f>MID(A662,W662,(X662-11)-W662)</f>
        <v>#VALUE!</v>
      </c>
      <c r="Z662" s="4" t="e">
        <f t="shared" si="148"/>
        <v>#VALUE!</v>
      </c>
      <c r="AA662" s="4" t="e">
        <f>FIND("Earliest publication #",A662)+LEN("Earliest publication #
")</f>
        <v>#VALUE!</v>
      </c>
      <c r="AB662" s="4" t="e">
        <f>FIND("Earliest publication date",A662,AA662)</f>
        <v>#VALUE!</v>
      </c>
      <c r="AC662" s="4" t="e">
        <f>CLEAN(TRIM(MID(A662,AA662,AB662-AA662)))</f>
        <v>#VALUE!</v>
      </c>
      <c r="AD662" s="4" t="e">
        <f t="shared" si="149"/>
        <v>#VALUE!</v>
      </c>
      <c r="AE662" s="4" t="e">
        <f>FIND("Earliest publication date",A662,AA662)+LEN("Earliest publication date")</f>
        <v>#VALUE!</v>
      </c>
      <c r="AF662" s="4" t="e">
        <f>FIND("Assignee for publication",A662)</f>
        <v>#VALUE!</v>
      </c>
      <c r="AG662" s="4" t="e">
        <f>CLEAN(SUBSTITUTE(MID(A662,AE662,AF662-AE662)," ",""))</f>
        <v>#VALUE!</v>
      </c>
      <c r="AH662" s="4" t="e">
        <f>FIND("Entity status",A662)+LEN("Entity status")</f>
        <v>#VALUE!</v>
      </c>
      <c r="AI662" s="4" t="e">
        <f>FIND("Earliest publication #",A662,AH662)</f>
        <v>#VALUE!</v>
      </c>
      <c r="AJ662" s="4" t="e">
        <f>CLEAN(TRIM(MID(A662,AH662,AI662-AH662)))</f>
        <v>#VALUE!</v>
      </c>
      <c r="AK662" s="4" t="e">
        <f>FIND("Applicants",A662)+LEN("Applicants")</f>
        <v>#VALUE!</v>
      </c>
      <c r="AL662" s="4" t="e">
        <f>FIND("United States Patent and Trademark Office 
United States Patent and Trademark Office 
 Browse By Topic",A662,AK662)</f>
        <v>#VALUE!</v>
      </c>
      <c r="AM662" s="4" t="e">
        <f>TRIM(CLEAN(MID(A662,AK662,AL662-AK662)))</f>
        <v>#VALUE!</v>
      </c>
      <c r="AN662" s="4" t="e">
        <f>FIND("Assignee for publication",A662)+LEN("Assignee for publication")</f>
        <v>#VALUE!</v>
      </c>
      <c r="AO662" s="4" t="e">
        <f>FIND("Confirmation #",A662,AN662)</f>
        <v>#VALUE!</v>
      </c>
      <c r="AP662" s="4" t="e">
        <f>MID(A662,AN662,AO662-AN662)</f>
        <v>#VALUE!</v>
      </c>
      <c r="AQ662" s="4" t="e">
        <f>FIND("Inventors",A662)+LEN("Inventors")</f>
        <v>#VALUE!</v>
      </c>
      <c r="AR662" s="4" t="e">
        <f>FIND("Applicants",A662,AQ662)</f>
        <v>#VALUE!</v>
      </c>
      <c r="AS662" s="4" t="e">
        <f>FIND("Show all inventors",A662)</f>
        <v>#VALUE!</v>
      </c>
      <c r="AT662" s="4" t="str">
        <f>IFERROR(MID(A662,AS662,24),"")</f>
        <v/>
      </c>
      <c r="AU662" s="7" t="e">
        <f>CLEAN(TRIM(MID(A662,AQ662,AR662-AQ662)))</f>
        <v>#VALUE!</v>
      </c>
      <c r="BJ662" s="4">
        <f t="shared" si="152"/>
        <v>0</v>
      </c>
      <c r="BK662" s="4" t="str">
        <f t="shared" si="153"/>
        <v/>
      </c>
      <c r="BL662" s="4" t="e">
        <f t="shared" si="154"/>
        <v>#VALUE!</v>
      </c>
      <c r="BM662" s="4" t="e">
        <f t="shared" si="155"/>
        <v>#VALUE!</v>
      </c>
      <c r="BN662" s="7" t="e">
        <f t="shared" si="156"/>
        <v>#VALUE!</v>
      </c>
      <c r="BO662" s="4" t="e">
        <f t="shared" si="157"/>
        <v>#VALUE!</v>
      </c>
      <c r="BP662" s="4" t="e">
        <f t="shared" si="158"/>
        <v>#VALUE!</v>
      </c>
      <c r="BQ662" s="7" t="e">
        <f t="shared" si="159"/>
        <v>#VALUE!</v>
      </c>
    </row>
    <row r="663" spans="1:69" ht="15" customHeight="1" x14ac:dyDescent="0.3">
      <c r="A663" s="5"/>
      <c r="B663" s="5"/>
      <c r="C663" s="5"/>
      <c r="D663" s="5"/>
      <c r="F663" s="6" t="s">
        <v>17</v>
      </c>
      <c r="G663" s="4" t="e">
        <f t="shared" si="160"/>
        <v>#VALUE!</v>
      </c>
      <c r="H663" s="4" t="e">
        <f t="shared" si="161"/>
        <v>#VALUE!</v>
      </c>
      <c r="I663" s="4" t="str">
        <f t="shared" si="150"/>
        <v/>
      </c>
      <c r="J663" s="4" t="e">
        <f>CLEAN(SUBSTITUTE(MID(A663,G663,H663-G663)," ",""))</f>
        <v>#VALUE!</v>
      </c>
      <c r="K663" s="4" t="e">
        <f>FIND("Filing or 371 (c) date",A663)+LEN("Filing or 371 (c) date")</f>
        <v>#VALUE!</v>
      </c>
      <c r="L663" s="4" t="e">
        <f>FIND("Status",A663,K663)</f>
        <v>#VALUE!</v>
      </c>
      <c r="M663" s="4" t="e">
        <f>TRIM(CLEAN(MID(A663,K663,L663-K663)))</f>
        <v>#VALUE!</v>
      </c>
      <c r="N663" s="4" t="e">
        <f>FIND("Patent #",A663)+LEN("Patent #")</f>
        <v>#VALUE!</v>
      </c>
      <c r="O663" s="4" t="e">
        <f>FIND("Filing or 371 (c) date",A663)</f>
        <v>#VALUE!</v>
      </c>
      <c r="P663" s="4" t="e">
        <f>MID(A663,N663,O663-N663)</f>
        <v>#VALUE!</v>
      </c>
      <c r="Q663" s="4" t="e">
        <f t="shared" si="151"/>
        <v>#VALUE!</v>
      </c>
      <c r="R663" s="4" t="e">
        <f>CLEAN(SUBSTITUTE(MID(P663,1,FIND("open",P663)-1)," ",""))</f>
        <v>#VALUE!</v>
      </c>
      <c r="S663" s="4" t="e">
        <f>FIND("open_in_new",P663)+LEN("open_in_new")</f>
        <v>#VALUE!</v>
      </c>
      <c r="T663" s="4" t="e">
        <f>FIND("-",P663,S663)</f>
        <v>#VALUE!</v>
      </c>
      <c r="U663" s="4" t="e">
        <f>CLEAN(SUBSTITUTE(MID(P663,S663,T663-S663)," ",""))</f>
        <v>#VALUE!</v>
      </c>
      <c r="V663" s="4" t="e">
        <f>RIGHT(CLEAN(SUBSTITUTE(P663," ","")),10)</f>
        <v>#VALUE!</v>
      </c>
      <c r="W663" s="4" t="e">
        <f>FIND("Status",A663,K663)+LEN("Status")</f>
        <v>#VALUE!</v>
      </c>
      <c r="X663" s="4" t="e">
        <f>FIND("Application Data 
Documents &amp; Transactions",A663)</f>
        <v>#VALUE!</v>
      </c>
      <c r="Y663" s="4" t="e">
        <f>MID(A663,W663,(X663-11)-W663)</f>
        <v>#VALUE!</v>
      </c>
      <c r="Z663" s="4" t="e">
        <f t="shared" si="148"/>
        <v>#VALUE!</v>
      </c>
      <c r="AA663" s="4" t="e">
        <f>FIND("Earliest publication #",A663)+LEN("Earliest publication #
")</f>
        <v>#VALUE!</v>
      </c>
      <c r="AB663" s="4" t="e">
        <f>FIND("Earliest publication date",A663,AA663)</f>
        <v>#VALUE!</v>
      </c>
      <c r="AC663" s="4" t="e">
        <f>CLEAN(TRIM(MID(A663,AA663,AB663-AA663)))</f>
        <v>#VALUE!</v>
      </c>
      <c r="AD663" s="4" t="e">
        <f t="shared" si="149"/>
        <v>#VALUE!</v>
      </c>
      <c r="AE663" s="4" t="e">
        <f>FIND("Earliest publication date",A663,AA663)+LEN("Earliest publication date")</f>
        <v>#VALUE!</v>
      </c>
      <c r="AF663" s="4" t="e">
        <f>FIND("Assignee for publication",A663)</f>
        <v>#VALUE!</v>
      </c>
      <c r="AG663" s="4" t="e">
        <f>CLEAN(SUBSTITUTE(MID(A663,AE663,AF663-AE663)," ",""))</f>
        <v>#VALUE!</v>
      </c>
      <c r="AH663" s="4" t="e">
        <f>FIND("Entity status",A663)+LEN("Entity status")</f>
        <v>#VALUE!</v>
      </c>
      <c r="AI663" s="4" t="e">
        <f>FIND("Earliest publication #",A663,AH663)</f>
        <v>#VALUE!</v>
      </c>
      <c r="AJ663" s="4" t="e">
        <f>CLEAN(TRIM(MID(A663,AH663,AI663-AH663)))</f>
        <v>#VALUE!</v>
      </c>
      <c r="AK663" s="4" t="e">
        <f>FIND("Applicants",A663)+LEN("Applicants")</f>
        <v>#VALUE!</v>
      </c>
      <c r="AL663" s="4" t="e">
        <f>FIND("United States Patent and Trademark Office 
United States Patent and Trademark Office 
 Browse By Topic",A663,AK663)</f>
        <v>#VALUE!</v>
      </c>
      <c r="AM663" s="4" t="e">
        <f>TRIM(CLEAN(MID(A663,AK663,AL663-AK663)))</f>
        <v>#VALUE!</v>
      </c>
      <c r="AN663" s="4" t="e">
        <f>FIND("Assignee for publication",A663)+LEN("Assignee for publication")</f>
        <v>#VALUE!</v>
      </c>
      <c r="AO663" s="4" t="e">
        <f>FIND("Confirmation #",A663,AN663)</f>
        <v>#VALUE!</v>
      </c>
      <c r="AP663" s="4" t="e">
        <f>MID(A663,AN663,AO663-AN663)</f>
        <v>#VALUE!</v>
      </c>
      <c r="AQ663" s="4" t="e">
        <f>FIND("Inventors",A663)+LEN("Inventors")</f>
        <v>#VALUE!</v>
      </c>
      <c r="AR663" s="4" t="e">
        <f>FIND("Applicants",A663,AQ663)</f>
        <v>#VALUE!</v>
      </c>
      <c r="AS663" s="4" t="e">
        <f>FIND("Show all inventors",A663)</f>
        <v>#VALUE!</v>
      </c>
      <c r="AT663" s="4" t="str">
        <f>IFERROR(MID(A663,AS663,24),"")</f>
        <v/>
      </c>
      <c r="AU663" s="7" t="e">
        <f>CLEAN(TRIM(MID(A663,AQ663,AR663-AQ663)))</f>
        <v>#VALUE!</v>
      </c>
      <c r="BJ663" s="4">
        <f t="shared" si="152"/>
        <v>0</v>
      </c>
      <c r="BK663" s="4" t="str">
        <f t="shared" si="153"/>
        <v/>
      </c>
      <c r="BL663" s="4" t="e">
        <f t="shared" si="154"/>
        <v>#VALUE!</v>
      </c>
      <c r="BM663" s="4" t="e">
        <f t="shared" si="155"/>
        <v>#VALUE!</v>
      </c>
      <c r="BN663" s="7" t="e">
        <f t="shared" si="156"/>
        <v>#VALUE!</v>
      </c>
      <c r="BO663" s="4" t="e">
        <f t="shared" si="157"/>
        <v>#VALUE!</v>
      </c>
      <c r="BP663" s="4" t="e">
        <f t="shared" si="158"/>
        <v>#VALUE!</v>
      </c>
      <c r="BQ663" s="7" t="e">
        <f t="shared" si="159"/>
        <v>#VALUE!</v>
      </c>
    </row>
    <row r="664" spans="1:69" ht="15" customHeight="1" x14ac:dyDescent="0.3">
      <c r="A664" s="5"/>
      <c r="B664" s="5"/>
      <c r="C664" s="5"/>
      <c r="D664" s="5"/>
      <c r="F664" s="6" t="s">
        <v>17</v>
      </c>
      <c r="G664" s="4" t="e">
        <f t="shared" si="160"/>
        <v>#VALUE!</v>
      </c>
      <c r="H664" s="4" t="e">
        <f t="shared" si="161"/>
        <v>#VALUE!</v>
      </c>
      <c r="I664" s="4" t="str">
        <f t="shared" si="150"/>
        <v/>
      </c>
      <c r="J664" s="4" t="e">
        <f>CLEAN(SUBSTITUTE(MID(A664,G664,H664-G664)," ",""))</f>
        <v>#VALUE!</v>
      </c>
      <c r="K664" s="4" t="e">
        <f>FIND("Filing or 371 (c) date",A664)+LEN("Filing or 371 (c) date")</f>
        <v>#VALUE!</v>
      </c>
      <c r="L664" s="4" t="e">
        <f>FIND("Status",A664,K664)</f>
        <v>#VALUE!</v>
      </c>
      <c r="M664" s="4" t="e">
        <f>TRIM(CLEAN(MID(A664,K664,L664-K664)))</f>
        <v>#VALUE!</v>
      </c>
      <c r="N664" s="4" t="e">
        <f>FIND("Patent #",A664)+LEN("Patent #")</f>
        <v>#VALUE!</v>
      </c>
      <c r="O664" s="4" t="e">
        <f>FIND("Filing or 371 (c) date",A664)</f>
        <v>#VALUE!</v>
      </c>
      <c r="P664" s="4" t="e">
        <f>MID(A664,N664,O664-N664)</f>
        <v>#VALUE!</v>
      </c>
      <c r="Q664" s="4" t="e">
        <f t="shared" si="151"/>
        <v>#VALUE!</v>
      </c>
      <c r="R664" s="4" t="e">
        <f>CLEAN(SUBSTITUTE(MID(P664,1,FIND("open",P664)-1)," ",""))</f>
        <v>#VALUE!</v>
      </c>
      <c r="S664" s="4" t="e">
        <f>FIND("open_in_new",P664)+LEN("open_in_new")</f>
        <v>#VALUE!</v>
      </c>
      <c r="T664" s="4" t="e">
        <f>FIND("-",P664,S664)</f>
        <v>#VALUE!</v>
      </c>
      <c r="U664" s="4" t="e">
        <f>CLEAN(SUBSTITUTE(MID(P664,S664,T664-S664)," ",""))</f>
        <v>#VALUE!</v>
      </c>
      <c r="V664" s="4" t="e">
        <f>RIGHT(CLEAN(SUBSTITUTE(P664," ","")),10)</f>
        <v>#VALUE!</v>
      </c>
      <c r="W664" s="4" t="e">
        <f>FIND("Status",A664,K664)+LEN("Status")</f>
        <v>#VALUE!</v>
      </c>
      <c r="X664" s="4" t="e">
        <f>FIND("Application Data 
Documents &amp; Transactions",A664)</f>
        <v>#VALUE!</v>
      </c>
      <c r="Y664" s="4" t="e">
        <f>MID(A664,W664,(X664-11)-W664)</f>
        <v>#VALUE!</v>
      </c>
      <c r="Z664" s="4" t="e">
        <f t="shared" si="148"/>
        <v>#VALUE!</v>
      </c>
      <c r="AA664" s="4" t="e">
        <f>FIND("Earliest publication #",A664)+LEN("Earliest publication #
")</f>
        <v>#VALUE!</v>
      </c>
      <c r="AB664" s="4" t="e">
        <f>FIND("Earliest publication date",A664,AA664)</f>
        <v>#VALUE!</v>
      </c>
      <c r="AC664" s="4" t="e">
        <f>CLEAN(TRIM(MID(A664,AA664,AB664-AA664)))</f>
        <v>#VALUE!</v>
      </c>
      <c r="AD664" s="4" t="e">
        <f t="shared" si="149"/>
        <v>#VALUE!</v>
      </c>
      <c r="AE664" s="4" t="e">
        <f>FIND("Earliest publication date",A664,AA664)+LEN("Earliest publication date")</f>
        <v>#VALUE!</v>
      </c>
      <c r="AF664" s="4" t="e">
        <f>FIND("Assignee for publication",A664)</f>
        <v>#VALUE!</v>
      </c>
      <c r="AG664" s="4" t="e">
        <f>CLEAN(SUBSTITUTE(MID(A664,AE664,AF664-AE664)," ",""))</f>
        <v>#VALUE!</v>
      </c>
      <c r="AH664" s="4" t="e">
        <f>FIND("Entity status",A664)+LEN("Entity status")</f>
        <v>#VALUE!</v>
      </c>
      <c r="AI664" s="4" t="e">
        <f>FIND("Earliest publication #",A664,AH664)</f>
        <v>#VALUE!</v>
      </c>
      <c r="AJ664" s="4" t="e">
        <f>CLEAN(TRIM(MID(A664,AH664,AI664-AH664)))</f>
        <v>#VALUE!</v>
      </c>
      <c r="AK664" s="4" t="e">
        <f>FIND("Applicants",A664)+LEN("Applicants")</f>
        <v>#VALUE!</v>
      </c>
      <c r="AL664" s="4" t="e">
        <f>FIND("United States Patent and Trademark Office 
United States Patent and Trademark Office 
 Browse By Topic",A664,AK664)</f>
        <v>#VALUE!</v>
      </c>
      <c r="AM664" s="4" t="e">
        <f>TRIM(CLEAN(MID(A664,AK664,AL664-AK664)))</f>
        <v>#VALUE!</v>
      </c>
      <c r="AN664" s="4" t="e">
        <f>FIND("Assignee for publication",A664)+LEN("Assignee for publication")</f>
        <v>#VALUE!</v>
      </c>
      <c r="AO664" s="4" t="e">
        <f>FIND("Confirmation #",A664,AN664)</f>
        <v>#VALUE!</v>
      </c>
      <c r="AP664" s="4" t="e">
        <f>MID(A664,AN664,AO664-AN664)</f>
        <v>#VALUE!</v>
      </c>
      <c r="AQ664" s="4" t="e">
        <f>FIND("Inventors",A664)+LEN("Inventors")</f>
        <v>#VALUE!</v>
      </c>
      <c r="AR664" s="4" t="e">
        <f>FIND("Applicants",A664,AQ664)</f>
        <v>#VALUE!</v>
      </c>
      <c r="AS664" s="4" t="e">
        <f>FIND("Show all inventors",A664)</f>
        <v>#VALUE!</v>
      </c>
      <c r="AT664" s="4" t="str">
        <f>IFERROR(MID(A664,AS664,24),"")</f>
        <v/>
      </c>
      <c r="AU664" s="7" t="e">
        <f>CLEAN(TRIM(MID(A664,AQ664,AR664-AQ664)))</f>
        <v>#VALUE!</v>
      </c>
      <c r="BJ664" s="4">
        <f t="shared" si="152"/>
        <v>0</v>
      </c>
      <c r="BK664" s="4" t="str">
        <f t="shared" si="153"/>
        <v/>
      </c>
      <c r="BL664" s="4" t="e">
        <f t="shared" si="154"/>
        <v>#VALUE!</v>
      </c>
      <c r="BM664" s="4" t="e">
        <f t="shared" si="155"/>
        <v>#VALUE!</v>
      </c>
      <c r="BN664" s="7" t="e">
        <f t="shared" si="156"/>
        <v>#VALUE!</v>
      </c>
      <c r="BO664" s="4" t="e">
        <f t="shared" si="157"/>
        <v>#VALUE!</v>
      </c>
      <c r="BP664" s="4" t="e">
        <f t="shared" si="158"/>
        <v>#VALUE!</v>
      </c>
      <c r="BQ664" s="7" t="e">
        <f t="shared" si="159"/>
        <v>#VALUE!</v>
      </c>
    </row>
    <row r="665" spans="1:69" ht="15" customHeight="1" x14ac:dyDescent="0.3">
      <c r="A665" s="5"/>
      <c r="B665" s="5"/>
      <c r="C665" s="5"/>
      <c r="D665" s="5"/>
      <c r="F665" s="6" t="s">
        <v>17</v>
      </c>
      <c r="G665" s="4" t="e">
        <f t="shared" si="160"/>
        <v>#VALUE!</v>
      </c>
      <c r="H665" s="4" t="e">
        <f t="shared" si="161"/>
        <v>#VALUE!</v>
      </c>
      <c r="I665" s="4" t="str">
        <f t="shared" si="150"/>
        <v/>
      </c>
      <c r="J665" s="4" t="e">
        <f>CLEAN(SUBSTITUTE(MID(A665,G665,H665-G665)," ",""))</f>
        <v>#VALUE!</v>
      </c>
      <c r="K665" s="4" t="e">
        <f>FIND("Filing or 371 (c) date",A665)+LEN("Filing or 371 (c) date")</f>
        <v>#VALUE!</v>
      </c>
      <c r="L665" s="4" t="e">
        <f>FIND("Status",A665,K665)</f>
        <v>#VALUE!</v>
      </c>
      <c r="M665" s="4" t="e">
        <f>TRIM(CLEAN(MID(A665,K665,L665-K665)))</f>
        <v>#VALUE!</v>
      </c>
      <c r="N665" s="4" t="e">
        <f>FIND("Patent #",A665)+LEN("Patent #")</f>
        <v>#VALUE!</v>
      </c>
      <c r="O665" s="4" t="e">
        <f>FIND("Filing or 371 (c) date",A665)</f>
        <v>#VALUE!</v>
      </c>
      <c r="P665" s="4" t="e">
        <f>MID(A665,N665,O665-N665)</f>
        <v>#VALUE!</v>
      </c>
      <c r="Q665" s="4" t="e">
        <f t="shared" si="151"/>
        <v>#VALUE!</v>
      </c>
      <c r="R665" s="4" t="e">
        <f>CLEAN(SUBSTITUTE(MID(P665,1,FIND("open",P665)-1)," ",""))</f>
        <v>#VALUE!</v>
      </c>
      <c r="S665" s="4" t="e">
        <f>FIND("open_in_new",P665)+LEN("open_in_new")</f>
        <v>#VALUE!</v>
      </c>
      <c r="T665" s="4" t="e">
        <f>FIND("-",P665,S665)</f>
        <v>#VALUE!</v>
      </c>
      <c r="U665" s="4" t="e">
        <f>CLEAN(SUBSTITUTE(MID(P665,S665,T665-S665)," ",""))</f>
        <v>#VALUE!</v>
      </c>
      <c r="V665" s="4" t="e">
        <f>RIGHT(CLEAN(SUBSTITUTE(P665," ","")),10)</f>
        <v>#VALUE!</v>
      </c>
      <c r="W665" s="4" t="e">
        <f>FIND("Status",A665,K665)+LEN("Status")</f>
        <v>#VALUE!</v>
      </c>
      <c r="X665" s="4" t="e">
        <f>FIND("Application Data 
Documents &amp; Transactions",A665)</f>
        <v>#VALUE!</v>
      </c>
      <c r="Y665" s="4" t="e">
        <f>MID(A665,W665,(X665-11)-W665)</f>
        <v>#VALUE!</v>
      </c>
      <c r="Z665" s="4" t="e">
        <f t="shared" si="148"/>
        <v>#VALUE!</v>
      </c>
      <c r="AA665" s="4" t="e">
        <f>FIND("Earliest publication #",A665)+LEN("Earliest publication #
")</f>
        <v>#VALUE!</v>
      </c>
      <c r="AB665" s="4" t="e">
        <f>FIND("Earliest publication date",A665,AA665)</f>
        <v>#VALUE!</v>
      </c>
      <c r="AC665" s="4" t="e">
        <f>CLEAN(TRIM(MID(A665,AA665,AB665-AA665)))</f>
        <v>#VALUE!</v>
      </c>
      <c r="AD665" s="4" t="e">
        <f t="shared" si="149"/>
        <v>#VALUE!</v>
      </c>
      <c r="AE665" s="4" t="e">
        <f>FIND("Earliest publication date",A665,AA665)+LEN("Earliest publication date")</f>
        <v>#VALUE!</v>
      </c>
      <c r="AF665" s="4" t="e">
        <f>FIND("Assignee for publication",A665)</f>
        <v>#VALUE!</v>
      </c>
      <c r="AG665" s="4" t="e">
        <f>CLEAN(SUBSTITUTE(MID(A665,AE665,AF665-AE665)," ",""))</f>
        <v>#VALUE!</v>
      </c>
      <c r="AH665" s="4" t="e">
        <f>FIND("Entity status",A665)+LEN("Entity status")</f>
        <v>#VALUE!</v>
      </c>
      <c r="AI665" s="4" t="e">
        <f>FIND("Earliest publication #",A665,AH665)</f>
        <v>#VALUE!</v>
      </c>
      <c r="AJ665" s="4" t="e">
        <f>CLEAN(TRIM(MID(A665,AH665,AI665-AH665)))</f>
        <v>#VALUE!</v>
      </c>
      <c r="AK665" s="4" t="e">
        <f>FIND("Applicants",A665)+LEN("Applicants")</f>
        <v>#VALUE!</v>
      </c>
      <c r="AL665" s="4" t="e">
        <f>FIND("United States Patent and Trademark Office 
United States Patent and Trademark Office 
 Browse By Topic",A665,AK665)</f>
        <v>#VALUE!</v>
      </c>
      <c r="AM665" s="4" t="e">
        <f>TRIM(CLEAN(MID(A665,AK665,AL665-AK665)))</f>
        <v>#VALUE!</v>
      </c>
      <c r="AN665" s="4" t="e">
        <f>FIND("Assignee for publication",A665)+LEN("Assignee for publication")</f>
        <v>#VALUE!</v>
      </c>
      <c r="AO665" s="4" t="e">
        <f>FIND("Confirmation #",A665,AN665)</f>
        <v>#VALUE!</v>
      </c>
      <c r="AP665" s="4" t="e">
        <f>MID(A665,AN665,AO665-AN665)</f>
        <v>#VALUE!</v>
      </c>
      <c r="AQ665" s="4" t="e">
        <f>FIND("Inventors",A665)+LEN("Inventors")</f>
        <v>#VALUE!</v>
      </c>
      <c r="AR665" s="4" t="e">
        <f>FIND("Applicants",A665,AQ665)</f>
        <v>#VALUE!</v>
      </c>
      <c r="AS665" s="4" t="e">
        <f>FIND("Show all inventors",A665)</f>
        <v>#VALUE!</v>
      </c>
      <c r="AT665" s="4" t="str">
        <f>IFERROR(MID(A665,AS665,24),"")</f>
        <v/>
      </c>
      <c r="AU665" s="7" t="e">
        <f>CLEAN(TRIM(MID(A665,AQ665,AR665-AQ665)))</f>
        <v>#VALUE!</v>
      </c>
      <c r="BJ665" s="4">
        <f t="shared" si="152"/>
        <v>0</v>
      </c>
      <c r="BK665" s="4" t="str">
        <f t="shared" si="153"/>
        <v/>
      </c>
      <c r="BL665" s="4" t="e">
        <f t="shared" si="154"/>
        <v>#VALUE!</v>
      </c>
      <c r="BM665" s="4" t="e">
        <f t="shared" si="155"/>
        <v>#VALUE!</v>
      </c>
      <c r="BN665" s="7" t="e">
        <f t="shared" si="156"/>
        <v>#VALUE!</v>
      </c>
      <c r="BO665" s="4" t="e">
        <f t="shared" si="157"/>
        <v>#VALUE!</v>
      </c>
      <c r="BP665" s="4" t="e">
        <f t="shared" si="158"/>
        <v>#VALUE!</v>
      </c>
      <c r="BQ665" s="7" t="e">
        <f t="shared" si="159"/>
        <v>#VALUE!</v>
      </c>
    </row>
    <row r="666" spans="1:69" ht="15" customHeight="1" x14ac:dyDescent="0.3">
      <c r="A666" s="5"/>
      <c r="B666" s="5"/>
      <c r="C666" s="5"/>
      <c r="D666" s="5"/>
      <c r="F666" s="6" t="s">
        <v>17</v>
      </c>
      <c r="G666" s="4" t="e">
        <f t="shared" si="160"/>
        <v>#VALUE!</v>
      </c>
      <c r="H666" s="4" t="e">
        <f t="shared" si="161"/>
        <v>#VALUE!</v>
      </c>
      <c r="I666" s="4" t="str">
        <f t="shared" si="150"/>
        <v/>
      </c>
      <c r="J666" s="4" t="e">
        <f>CLEAN(SUBSTITUTE(MID(A666,G666,H666-G666)," ",""))</f>
        <v>#VALUE!</v>
      </c>
      <c r="K666" s="4" t="e">
        <f>FIND("Filing or 371 (c) date",A666)+LEN("Filing or 371 (c) date")</f>
        <v>#VALUE!</v>
      </c>
      <c r="L666" s="4" t="e">
        <f>FIND("Status",A666,K666)</f>
        <v>#VALUE!</v>
      </c>
      <c r="M666" s="4" t="e">
        <f>TRIM(CLEAN(MID(A666,K666,L666-K666)))</f>
        <v>#VALUE!</v>
      </c>
      <c r="N666" s="4" t="e">
        <f>FIND("Patent #",A666)+LEN("Patent #")</f>
        <v>#VALUE!</v>
      </c>
      <c r="O666" s="4" t="e">
        <f>FIND("Filing or 371 (c) date",A666)</f>
        <v>#VALUE!</v>
      </c>
      <c r="P666" s="4" t="e">
        <f>MID(A666,N666,O666-N666)</f>
        <v>#VALUE!</v>
      </c>
      <c r="Q666" s="4" t="e">
        <f t="shared" si="151"/>
        <v>#VALUE!</v>
      </c>
      <c r="R666" s="4" t="e">
        <f>CLEAN(SUBSTITUTE(MID(P666,1,FIND("open",P666)-1)," ",""))</f>
        <v>#VALUE!</v>
      </c>
      <c r="S666" s="4" t="e">
        <f>FIND("open_in_new",P666)+LEN("open_in_new")</f>
        <v>#VALUE!</v>
      </c>
      <c r="T666" s="4" t="e">
        <f>FIND("-",P666,S666)</f>
        <v>#VALUE!</v>
      </c>
      <c r="U666" s="4" t="e">
        <f>CLEAN(SUBSTITUTE(MID(P666,S666,T666-S666)," ",""))</f>
        <v>#VALUE!</v>
      </c>
      <c r="V666" s="4" t="e">
        <f>RIGHT(CLEAN(SUBSTITUTE(P666," ","")),10)</f>
        <v>#VALUE!</v>
      </c>
      <c r="W666" s="4" t="e">
        <f>FIND("Status",A666,K666)+LEN("Status")</f>
        <v>#VALUE!</v>
      </c>
      <c r="X666" s="4" t="e">
        <f>FIND("Application Data 
Documents &amp; Transactions",A666)</f>
        <v>#VALUE!</v>
      </c>
      <c r="Y666" s="4" t="e">
        <f>MID(A666,W666,(X666-11)-W666)</f>
        <v>#VALUE!</v>
      </c>
      <c r="Z666" s="4" t="e">
        <f t="shared" si="148"/>
        <v>#VALUE!</v>
      </c>
      <c r="AA666" s="4" t="e">
        <f>FIND("Earliest publication #",A666)+LEN("Earliest publication #
")</f>
        <v>#VALUE!</v>
      </c>
      <c r="AB666" s="4" t="e">
        <f>FIND("Earliest publication date",A666,AA666)</f>
        <v>#VALUE!</v>
      </c>
      <c r="AC666" s="4" t="e">
        <f>CLEAN(TRIM(MID(A666,AA666,AB666-AA666)))</f>
        <v>#VALUE!</v>
      </c>
      <c r="AD666" s="4" t="e">
        <f t="shared" si="149"/>
        <v>#VALUE!</v>
      </c>
      <c r="AE666" s="4" t="e">
        <f>FIND("Earliest publication date",A666,AA666)+LEN("Earliest publication date")</f>
        <v>#VALUE!</v>
      </c>
      <c r="AF666" s="4" t="e">
        <f>FIND("Assignee for publication",A666)</f>
        <v>#VALUE!</v>
      </c>
      <c r="AG666" s="4" t="e">
        <f>CLEAN(SUBSTITUTE(MID(A666,AE666,AF666-AE666)," ",""))</f>
        <v>#VALUE!</v>
      </c>
      <c r="AH666" s="4" t="e">
        <f>FIND("Entity status",A666)+LEN("Entity status")</f>
        <v>#VALUE!</v>
      </c>
      <c r="AI666" s="4" t="e">
        <f>FIND("Earliest publication #",A666,AH666)</f>
        <v>#VALUE!</v>
      </c>
      <c r="AJ666" s="4" t="e">
        <f>CLEAN(TRIM(MID(A666,AH666,AI666-AH666)))</f>
        <v>#VALUE!</v>
      </c>
      <c r="AK666" s="4" t="e">
        <f>FIND("Applicants",A666)+LEN("Applicants")</f>
        <v>#VALUE!</v>
      </c>
      <c r="AL666" s="4" t="e">
        <f>FIND("United States Patent and Trademark Office 
United States Patent and Trademark Office 
 Browse By Topic",A666,AK666)</f>
        <v>#VALUE!</v>
      </c>
      <c r="AM666" s="4" t="e">
        <f>TRIM(CLEAN(MID(A666,AK666,AL666-AK666)))</f>
        <v>#VALUE!</v>
      </c>
      <c r="AN666" s="4" t="e">
        <f>FIND("Assignee for publication",A666)+LEN("Assignee for publication")</f>
        <v>#VALUE!</v>
      </c>
      <c r="AO666" s="4" t="e">
        <f>FIND("Confirmation #",A666,AN666)</f>
        <v>#VALUE!</v>
      </c>
      <c r="AP666" s="4" t="e">
        <f>MID(A666,AN666,AO666-AN666)</f>
        <v>#VALUE!</v>
      </c>
      <c r="AQ666" s="4" t="e">
        <f>FIND("Inventors",A666)+LEN("Inventors")</f>
        <v>#VALUE!</v>
      </c>
      <c r="AR666" s="4" t="e">
        <f>FIND("Applicants",A666,AQ666)</f>
        <v>#VALUE!</v>
      </c>
      <c r="AS666" s="4" t="e">
        <f>FIND("Show all inventors",A666)</f>
        <v>#VALUE!</v>
      </c>
      <c r="AT666" s="4" t="str">
        <f>IFERROR(MID(A666,AS666,24),"")</f>
        <v/>
      </c>
      <c r="AU666" s="7" t="e">
        <f>CLEAN(TRIM(MID(A666,AQ666,AR666-AQ666)))</f>
        <v>#VALUE!</v>
      </c>
      <c r="BJ666" s="4">
        <f t="shared" si="152"/>
        <v>0</v>
      </c>
      <c r="BK666" s="4" t="str">
        <f t="shared" si="153"/>
        <v/>
      </c>
      <c r="BL666" s="4" t="e">
        <f t="shared" si="154"/>
        <v>#VALUE!</v>
      </c>
      <c r="BM666" s="4" t="e">
        <f t="shared" si="155"/>
        <v>#VALUE!</v>
      </c>
      <c r="BN666" s="7" t="e">
        <f t="shared" si="156"/>
        <v>#VALUE!</v>
      </c>
      <c r="BO666" s="4" t="e">
        <f t="shared" si="157"/>
        <v>#VALUE!</v>
      </c>
      <c r="BP666" s="4" t="e">
        <f t="shared" si="158"/>
        <v>#VALUE!</v>
      </c>
      <c r="BQ666" s="7" t="e">
        <f t="shared" si="159"/>
        <v>#VALUE!</v>
      </c>
    </row>
    <row r="667" spans="1:69" ht="15" customHeight="1" x14ac:dyDescent="0.3">
      <c r="A667" s="5"/>
      <c r="B667" s="5"/>
      <c r="C667" s="5"/>
      <c r="D667" s="5"/>
      <c r="F667" s="6" t="s">
        <v>17</v>
      </c>
      <c r="G667" s="4" t="e">
        <f t="shared" si="160"/>
        <v>#VALUE!</v>
      </c>
      <c r="H667" s="4" t="e">
        <f t="shared" si="161"/>
        <v>#VALUE!</v>
      </c>
      <c r="I667" s="4" t="str">
        <f t="shared" si="150"/>
        <v/>
      </c>
      <c r="J667" s="4" t="e">
        <f>CLEAN(SUBSTITUTE(MID(A667,G667,H667-G667)," ",""))</f>
        <v>#VALUE!</v>
      </c>
      <c r="K667" s="4" t="e">
        <f>FIND("Filing or 371 (c) date",A667)+LEN("Filing or 371 (c) date")</f>
        <v>#VALUE!</v>
      </c>
      <c r="L667" s="4" t="e">
        <f>FIND("Status",A667,K667)</f>
        <v>#VALUE!</v>
      </c>
      <c r="M667" s="4" t="e">
        <f>TRIM(CLEAN(MID(A667,K667,L667-K667)))</f>
        <v>#VALUE!</v>
      </c>
      <c r="N667" s="4" t="e">
        <f>FIND("Patent #",A667)+LEN("Patent #")</f>
        <v>#VALUE!</v>
      </c>
      <c r="O667" s="4" t="e">
        <f>FIND("Filing or 371 (c) date",A667)</f>
        <v>#VALUE!</v>
      </c>
      <c r="P667" s="4" t="e">
        <f>MID(A667,N667,O667-N667)</f>
        <v>#VALUE!</v>
      </c>
      <c r="Q667" s="4" t="e">
        <f t="shared" si="151"/>
        <v>#VALUE!</v>
      </c>
      <c r="R667" s="4" t="e">
        <f>CLEAN(SUBSTITUTE(MID(P667,1,FIND("open",P667)-1)," ",""))</f>
        <v>#VALUE!</v>
      </c>
      <c r="S667" s="4" t="e">
        <f>FIND("open_in_new",P667)+LEN("open_in_new")</f>
        <v>#VALUE!</v>
      </c>
      <c r="T667" s="4" t="e">
        <f>FIND("-",P667,S667)</f>
        <v>#VALUE!</v>
      </c>
      <c r="U667" s="4" t="e">
        <f>CLEAN(SUBSTITUTE(MID(P667,S667,T667-S667)," ",""))</f>
        <v>#VALUE!</v>
      </c>
      <c r="V667" s="4" t="e">
        <f>RIGHT(CLEAN(SUBSTITUTE(P667," ","")),10)</f>
        <v>#VALUE!</v>
      </c>
      <c r="W667" s="4" t="e">
        <f>FIND("Status",A667,K667)+LEN("Status")</f>
        <v>#VALUE!</v>
      </c>
      <c r="X667" s="4" t="e">
        <f>FIND("Application Data 
Documents &amp; Transactions",A667)</f>
        <v>#VALUE!</v>
      </c>
      <c r="Y667" s="4" t="e">
        <f>MID(A667,W667,(X667-11)-W667)</f>
        <v>#VALUE!</v>
      </c>
      <c r="Z667" s="4" t="e">
        <f t="shared" si="148"/>
        <v>#VALUE!</v>
      </c>
      <c r="AA667" s="4" t="e">
        <f>FIND("Earliest publication #",A667)+LEN("Earliest publication #
")</f>
        <v>#VALUE!</v>
      </c>
      <c r="AB667" s="4" t="e">
        <f>FIND("Earliest publication date",A667,AA667)</f>
        <v>#VALUE!</v>
      </c>
      <c r="AC667" s="4" t="e">
        <f>CLEAN(TRIM(MID(A667,AA667,AB667-AA667)))</f>
        <v>#VALUE!</v>
      </c>
      <c r="AD667" s="4" t="e">
        <f t="shared" si="149"/>
        <v>#VALUE!</v>
      </c>
      <c r="AE667" s="4" t="e">
        <f>FIND("Earliest publication date",A667,AA667)+LEN("Earliest publication date")</f>
        <v>#VALUE!</v>
      </c>
      <c r="AF667" s="4" t="e">
        <f>FIND("Assignee for publication",A667)</f>
        <v>#VALUE!</v>
      </c>
      <c r="AG667" s="4" t="e">
        <f>CLEAN(SUBSTITUTE(MID(A667,AE667,AF667-AE667)," ",""))</f>
        <v>#VALUE!</v>
      </c>
      <c r="AH667" s="4" t="e">
        <f>FIND("Entity status",A667)+LEN("Entity status")</f>
        <v>#VALUE!</v>
      </c>
      <c r="AI667" s="4" t="e">
        <f>FIND("Earliest publication #",A667,AH667)</f>
        <v>#VALUE!</v>
      </c>
      <c r="AJ667" s="4" t="e">
        <f>CLEAN(TRIM(MID(A667,AH667,AI667-AH667)))</f>
        <v>#VALUE!</v>
      </c>
      <c r="AK667" s="4" t="e">
        <f>FIND("Applicants",A667)+LEN("Applicants")</f>
        <v>#VALUE!</v>
      </c>
      <c r="AL667" s="4" t="e">
        <f>FIND("United States Patent and Trademark Office 
United States Patent and Trademark Office 
 Browse By Topic",A667,AK667)</f>
        <v>#VALUE!</v>
      </c>
      <c r="AM667" s="4" t="e">
        <f>TRIM(CLEAN(MID(A667,AK667,AL667-AK667)))</f>
        <v>#VALUE!</v>
      </c>
      <c r="AN667" s="4" t="e">
        <f>FIND("Assignee for publication",A667)+LEN("Assignee for publication")</f>
        <v>#VALUE!</v>
      </c>
      <c r="AO667" s="4" t="e">
        <f>FIND("Confirmation #",A667,AN667)</f>
        <v>#VALUE!</v>
      </c>
      <c r="AP667" s="4" t="e">
        <f>MID(A667,AN667,AO667-AN667)</f>
        <v>#VALUE!</v>
      </c>
      <c r="AQ667" s="4" t="e">
        <f>FIND("Inventors",A667)+LEN("Inventors")</f>
        <v>#VALUE!</v>
      </c>
      <c r="AR667" s="4" t="e">
        <f>FIND("Applicants",A667,AQ667)</f>
        <v>#VALUE!</v>
      </c>
      <c r="AS667" s="4" t="e">
        <f>FIND("Show all inventors",A667)</f>
        <v>#VALUE!</v>
      </c>
      <c r="AT667" s="4" t="str">
        <f>IFERROR(MID(A667,AS667,24),"")</f>
        <v/>
      </c>
      <c r="AU667" s="7" t="e">
        <f>CLEAN(TRIM(MID(A667,AQ667,AR667-AQ667)))</f>
        <v>#VALUE!</v>
      </c>
      <c r="BJ667" s="4">
        <f t="shared" si="152"/>
        <v>0</v>
      </c>
      <c r="BK667" s="4" t="str">
        <f t="shared" si="153"/>
        <v/>
      </c>
      <c r="BL667" s="4" t="e">
        <f t="shared" si="154"/>
        <v>#VALUE!</v>
      </c>
      <c r="BM667" s="4" t="e">
        <f t="shared" si="155"/>
        <v>#VALUE!</v>
      </c>
      <c r="BN667" s="7" t="e">
        <f t="shared" si="156"/>
        <v>#VALUE!</v>
      </c>
      <c r="BO667" s="4" t="e">
        <f t="shared" si="157"/>
        <v>#VALUE!</v>
      </c>
      <c r="BP667" s="4" t="e">
        <f t="shared" si="158"/>
        <v>#VALUE!</v>
      </c>
      <c r="BQ667" s="7" t="e">
        <f t="shared" si="159"/>
        <v>#VALUE!</v>
      </c>
    </row>
    <row r="668" spans="1:69" ht="15" customHeight="1" x14ac:dyDescent="0.3">
      <c r="A668" s="5"/>
      <c r="B668" s="5"/>
      <c r="C668" s="5"/>
      <c r="D668" s="5"/>
      <c r="F668" s="6" t="s">
        <v>17</v>
      </c>
      <c r="G668" s="4" t="e">
        <f t="shared" si="160"/>
        <v>#VALUE!</v>
      </c>
      <c r="H668" s="4" t="e">
        <f t="shared" si="161"/>
        <v>#VALUE!</v>
      </c>
      <c r="I668" s="4" t="str">
        <f t="shared" si="150"/>
        <v/>
      </c>
      <c r="J668" s="4" t="e">
        <f>CLEAN(SUBSTITUTE(MID(A668,G668,H668-G668)," ",""))</f>
        <v>#VALUE!</v>
      </c>
      <c r="K668" s="4" t="e">
        <f>FIND("Filing or 371 (c) date",A668)+LEN("Filing or 371 (c) date")</f>
        <v>#VALUE!</v>
      </c>
      <c r="L668" s="4" t="e">
        <f>FIND("Status",A668,K668)</f>
        <v>#VALUE!</v>
      </c>
      <c r="M668" s="4" t="e">
        <f>TRIM(CLEAN(MID(A668,K668,L668-K668)))</f>
        <v>#VALUE!</v>
      </c>
      <c r="N668" s="4" t="e">
        <f>FIND("Patent #",A668)+LEN("Patent #")</f>
        <v>#VALUE!</v>
      </c>
      <c r="O668" s="4" t="e">
        <f>FIND("Filing or 371 (c) date",A668)</f>
        <v>#VALUE!</v>
      </c>
      <c r="P668" s="4" t="e">
        <f>MID(A668,N668,O668-N668)</f>
        <v>#VALUE!</v>
      </c>
      <c r="Q668" s="4" t="e">
        <f t="shared" si="151"/>
        <v>#VALUE!</v>
      </c>
      <c r="R668" s="4" t="e">
        <f>CLEAN(SUBSTITUTE(MID(P668,1,FIND("open",P668)-1)," ",""))</f>
        <v>#VALUE!</v>
      </c>
      <c r="S668" s="4" t="e">
        <f>FIND("open_in_new",P668)+LEN("open_in_new")</f>
        <v>#VALUE!</v>
      </c>
      <c r="T668" s="4" t="e">
        <f>FIND("-",P668,S668)</f>
        <v>#VALUE!</v>
      </c>
      <c r="U668" s="4" t="e">
        <f>CLEAN(SUBSTITUTE(MID(P668,S668,T668-S668)," ",""))</f>
        <v>#VALUE!</v>
      </c>
      <c r="V668" s="4" t="e">
        <f>RIGHT(CLEAN(SUBSTITUTE(P668," ","")),10)</f>
        <v>#VALUE!</v>
      </c>
      <c r="W668" s="4" t="e">
        <f>FIND("Status",A668,K668)+LEN("Status")</f>
        <v>#VALUE!</v>
      </c>
      <c r="X668" s="4" t="e">
        <f>FIND("Application Data 
Documents &amp; Transactions",A668)</f>
        <v>#VALUE!</v>
      </c>
      <c r="Y668" s="4" t="e">
        <f>MID(A668,W668,(X668-11)-W668)</f>
        <v>#VALUE!</v>
      </c>
      <c r="Z668" s="4" t="e">
        <f t="shared" si="148"/>
        <v>#VALUE!</v>
      </c>
      <c r="AA668" s="4" t="e">
        <f>FIND("Earliest publication #",A668)+LEN("Earliest publication #
")</f>
        <v>#VALUE!</v>
      </c>
      <c r="AB668" s="4" t="e">
        <f>FIND("Earliest publication date",A668,AA668)</f>
        <v>#VALUE!</v>
      </c>
      <c r="AC668" s="4" t="e">
        <f>CLEAN(TRIM(MID(A668,AA668,AB668-AA668)))</f>
        <v>#VALUE!</v>
      </c>
      <c r="AD668" s="4" t="e">
        <f t="shared" si="149"/>
        <v>#VALUE!</v>
      </c>
      <c r="AE668" s="4" t="e">
        <f>FIND("Earliest publication date",A668,AA668)+LEN("Earliest publication date")</f>
        <v>#VALUE!</v>
      </c>
      <c r="AF668" s="4" t="e">
        <f>FIND("Assignee for publication",A668)</f>
        <v>#VALUE!</v>
      </c>
      <c r="AG668" s="4" t="e">
        <f>CLEAN(SUBSTITUTE(MID(A668,AE668,AF668-AE668)," ",""))</f>
        <v>#VALUE!</v>
      </c>
      <c r="AH668" s="4" t="e">
        <f>FIND("Entity status",A668)+LEN("Entity status")</f>
        <v>#VALUE!</v>
      </c>
      <c r="AI668" s="4" t="e">
        <f>FIND("Earliest publication #",A668,AH668)</f>
        <v>#VALUE!</v>
      </c>
      <c r="AJ668" s="4" t="e">
        <f>CLEAN(TRIM(MID(A668,AH668,AI668-AH668)))</f>
        <v>#VALUE!</v>
      </c>
      <c r="AK668" s="4" t="e">
        <f>FIND("Applicants",A668)+LEN("Applicants")</f>
        <v>#VALUE!</v>
      </c>
      <c r="AL668" s="4" t="e">
        <f>FIND("United States Patent and Trademark Office 
United States Patent and Trademark Office 
 Browse By Topic",A668,AK668)</f>
        <v>#VALUE!</v>
      </c>
      <c r="AM668" s="4" t="e">
        <f>TRIM(CLEAN(MID(A668,AK668,AL668-AK668)))</f>
        <v>#VALUE!</v>
      </c>
      <c r="AN668" s="4" t="e">
        <f>FIND("Assignee for publication",A668)+LEN("Assignee for publication")</f>
        <v>#VALUE!</v>
      </c>
      <c r="AO668" s="4" t="e">
        <f>FIND("Confirmation #",A668,AN668)</f>
        <v>#VALUE!</v>
      </c>
      <c r="AP668" s="4" t="e">
        <f>MID(A668,AN668,AO668-AN668)</f>
        <v>#VALUE!</v>
      </c>
      <c r="AQ668" s="4" t="e">
        <f>FIND("Inventors",A668)+LEN("Inventors")</f>
        <v>#VALUE!</v>
      </c>
      <c r="AR668" s="4" t="e">
        <f>FIND("Applicants",A668,AQ668)</f>
        <v>#VALUE!</v>
      </c>
      <c r="AS668" s="4" t="e">
        <f>FIND("Show all inventors",A668)</f>
        <v>#VALUE!</v>
      </c>
      <c r="AT668" s="4" t="str">
        <f>IFERROR(MID(A668,AS668,24),"")</f>
        <v/>
      </c>
      <c r="AU668" s="7" t="e">
        <f>CLEAN(TRIM(MID(A668,AQ668,AR668-AQ668)))</f>
        <v>#VALUE!</v>
      </c>
      <c r="BJ668" s="4">
        <f t="shared" si="152"/>
        <v>0</v>
      </c>
      <c r="BK668" s="4" t="str">
        <f t="shared" si="153"/>
        <v/>
      </c>
      <c r="BL668" s="4" t="e">
        <f t="shared" si="154"/>
        <v>#VALUE!</v>
      </c>
      <c r="BM668" s="4" t="e">
        <f t="shared" si="155"/>
        <v>#VALUE!</v>
      </c>
      <c r="BN668" s="7" t="e">
        <f t="shared" si="156"/>
        <v>#VALUE!</v>
      </c>
      <c r="BO668" s="4" t="e">
        <f t="shared" si="157"/>
        <v>#VALUE!</v>
      </c>
      <c r="BP668" s="4" t="e">
        <f t="shared" si="158"/>
        <v>#VALUE!</v>
      </c>
      <c r="BQ668" s="7" t="e">
        <f t="shared" si="159"/>
        <v>#VALUE!</v>
      </c>
    </row>
    <row r="669" spans="1:69" ht="15" customHeight="1" x14ac:dyDescent="0.3">
      <c r="A669" s="5"/>
      <c r="B669" s="5"/>
      <c r="C669" s="5"/>
      <c r="D669" s="5"/>
      <c r="F669" s="6" t="s">
        <v>17</v>
      </c>
      <c r="G669" s="4" t="e">
        <f t="shared" si="160"/>
        <v>#VALUE!</v>
      </c>
      <c r="H669" s="4" t="e">
        <f t="shared" si="161"/>
        <v>#VALUE!</v>
      </c>
      <c r="I669" s="4" t="str">
        <f t="shared" si="150"/>
        <v/>
      </c>
      <c r="J669" s="4" t="e">
        <f>CLEAN(SUBSTITUTE(MID(A669,G669,H669-G669)," ",""))</f>
        <v>#VALUE!</v>
      </c>
      <c r="K669" s="4" t="e">
        <f>FIND("Filing or 371 (c) date",A669)+LEN("Filing or 371 (c) date")</f>
        <v>#VALUE!</v>
      </c>
      <c r="L669" s="4" t="e">
        <f>FIND("Status",A669,K669)</f>
        <v>#VALUE!</v>
      </c>
      <c r="M669" s="4" t="e">
        <f>TRIM(CLEAN(MID(A669,K669,L669-K669)))</f>
        <v>#VALUE!</v>
      </c>
      <c r="N669" s="4" t="e">
        <f>FIND("Patent #",A669)+LEN("Patent #")</f>
        <v>#VALUE!</v>
      </c>
      <c r="O669" s="4" t="e">
        <f>FIND("Filing or 371 (c) date",A669)</f>
        <v>#VALUE!</v>
      </c>
      <c r="P669" s="4" t="e">
        <f>MID(A669,N669,O669-N669)</f>
        <v>#VALUE!</v>
      </c>
      <c r="Q669" s="4" t="e">
        <f t="shared" si="151"/>
        <v>#VALUE!</v>
      </c>
      <c r="R669" s="4" t="e">
        <f>CLEAN(SUBSTITUTE(MID(P669,1,FIND("open",P669)-1)," ",""))</f>
        <v>#VALUE!</v>
      </c>
      <c r="S669" s="4" t="e">
        <f>FIND("open_in_new",P669)+LEN("open_in_new")</f>
        <v>#VALUE!</v>
      </c>
      <c r="T669" s="4" t="e">
        <f>FIND("-",P669,S669)</f>
        <v>#VALUE!</v>
      </c>
      <c r="U669" s="4" t="e">
        <f>CLEAN(SUBSTITUTE(MID(P669,S669,T669-S669)," ",""))</f>
        <v>#VALUE!</v>
      </c>
      <c r="V669" s="4" t="e">
        <f>RIGHT(CLEAN(SUBSTITUTE(P669," ","")),10)</f>
        <v>#VALUE!</v>
      </c>
      <c r="W669" s="4" t="e">
        <f>FIND("Status",A669,K669)+LEN("Status")</f>
        <v>#VALUE!</v>
      </c>
      <c r="X669" s="4" t="e">
        <f>FIND("Application Data 
Documents &amp; Transactions",A669)</f>
        <v>#VALUE!</v>
      </c>
      <c r="Y669" s="4" t="e">
        <f>MID(A669,W669,(X669-11)-W669)</f>
        <v>#VALUE!</v>
      </c>
      <c r="Z669" s="4" t="e">
        <f t="shared" si="148"/>
        <v>#VALUE!</v>
      </c>
      <c r="AA669" s="4" t="e">
        <f>FIND("Earliest publication #",A669)+LEN("Earliest publication #
")</f>
        <v>#VALUE!</v>
      </c>
      <c r="AB669" s="4" t="e">
        <f>FIND("Earliest publication date",A669,AA669)</f>
        <v>#VALUE!</v>
      </c>
      <c r="AC669" s="4" t="e">
        <f>CLEAN(TRIM(MID(A669,AA669,AB669-AA669)))</f>
        <v>#VALUE!</v>
      </c>
      <c r="AD669" s="4" t="e">
        <f t="shared" si="149"/>
        <v>#VALUE!</v>
      </c>
      <c r="AE669" s="4" t="e">
        <f>FIND("Earliest publication date",A669,AA669)+LEN("Earliest publication date")</f>
        <v>#VALUE!</v>
      </c>
      <c r="AF669" s="4" t="e">
        <f>FIND("Assignee for publication",A669)</f>
        <v>#VALUE!</v>
      </c>
      <c r="AG669" s="4" t="e">
        <f>CLEAN(SUBSTITUTE(MID(A669,AE669,AF669-AE669)," ",""))</f>
        <v>#VALUE!</v>
      </c>
      <c r="AH669" s="4" t="e">
        <f>FIND("Entity status",A669)+LEN("Entity status")</f>
        <v>#VALUE!</v>
      </c>
      <c r="AI669" s="4" t="e">
        <f>FIND("Earliest publication #",A669,AH669)</f>
        <v>#VALUE!</v>
      </c>
      <c r="AJ669" s="4" t="e">
        <f>CLEAN(TRIM(MID(A669,AH669,AI669-AH669)))</f>
        <v>#VALUE!</v>
      </c>
      <c r="AK669" s="4" t="e">
        <f>FIND("Applicants",A669)+LEN("Applicants")</f>
        <v>#VALUE!</v>
      </c>
      <c r="AL669" s="4" t="e">
        <f>FIND("United States Patent and Trademark Office 
United States Patent and Trademark Office 
 Browse By Topic",A669,AK669)</f>
        <v>#VALUE!</v>
      </c>
      <c r="AM669" s="4" t="e">
        <f>TRIM(CLEAN(MID(A669,AK669,AL669-AK669)))</f>
        <v>#VALUE!</v>
      </c>
      <c r="AN669" s="4" t="e">
        <f>FIND("Assignee for publication",A669)+LEN("Assignee for publication")</f>
        <v>#VALUE!</v>
      </c>
      <c r="AO669" s="4" t="e">
        <f>FIND("Confirmation #",A669,AN669)</f>
        <v>#VALUE!</v>
      </c>
      <c r="AP669" s="4" t="e">
        <f>MID(A669,AN669,AO669-AN669)</f>
        <v>#VALUE!</v>
      </c>
      <c r="AQ669" s="4" t="e">
        <f>FIND("Inventors",A669)+LEN("Inventors")</f>
        <v>#VALUE!</v>
      </c>
      <c r="AR669" s="4" t="e">
        <f>FIND("Applicants",A669,AQ669)</f>
        <v>#VALUE!</v>
      </c>
      <c r="AS669" s="4" t="e">
        <f>FIND("Show all inventors",A669)</f>
        <v>#VALUE!</v>
      </c>
      <c r="AT669" s="4" t="str">
        <f>IFERROR(MID(A669,AS669,24),"")</f>
        <v/>
      </c>
      <c r="AU669" s="7" t="e">
        <f>CLEAN(TRIM(MID(A669,AQ669,AR669-AQ669)))</f>
        <v>#VALUE!</v>
      </c>
      <c r="BJ669" s="4">
        <f t="shared" si="152"/>
        <v>0</v>
      </c>
      <c r="BK669" s="4" t="str">
        <f t="shared" si="153"/>
        <v/>
      </c>
      <c r="BL669" s="4" t="e">
        <f t="shared" si="154"/>
        <v>#VALUE!</v>
      </c>
      <c r="BM669" s="4" t="e">
        <f t="shared" si="155"/>
        <v>#VALUE!</v>
      </c>
      <c r="BN669" s="7" t="e">
        <f t="shared" si="156"/>
        <v>#VALUE!</v>
      </c>
      <c r="BO669" s="4" t="e">
        <f t="shared" si="157"/>
        <v>#VALUE!</v>
      </c>
      <c r="BP669" s="4" t="e">
        <f t="shared" si="158"/>
        <v>#VALUE!</v>
      </c>
      <c r="BQ669" s="7" t="e">
        <f t="shared" si="159"/>
        <v>#VALUE!</v>
      </c>
    </row>
    <row r="670" spans="1:69" ht="15" customHeight="1" x14ac:dyDescent="0.3">
      <c r="A670" s="5"/>
      <c r="B670" s="5"/>
      <c r="C670" s="5"/>
      <c r="D670" s="5"/>
      <c r="F670" s="6" t="s">
        <v>17</v>
      </c>
      <c r="G670" s="4" t="e">
        <f t="shared" si="160"/>
        <v>#VALUE!</v>
      </c>
      <c r="H670" s="4" t="e">
        <f t="shared" si="161"/>
        <v>#VALUE!</v>
      </c>
      <c r="I670" s="4" t="str">
        <f t="shared" si="150"/>
        <v/>
      </c>
      <c r="J670" s="4" t="e">
        <f>CLEAN(SUBSTITUTE(MID(A670,G670,H670-G670)," ",""))</f>
        <v>#VALUE!</v>
      </c>
      <c r="K670" s="4" t="e">
        <f>FIND("Filing or 371 (c) date",A670)+LEN("Filing or 371 (c) date")</f>
        <v>#VALUE!</v>
      </c>
      <c r="L670" s="4" t="e">
        <f>FIND("Status",A670,K670)</f>
        <v>#VALUE!</v>
      </c>
      <c r="M670" s="4" t="e">
        <f>TRIM(CLEAN(MID(A670,K670,L670-K670)))</f>
        <v>#VALUE!</v>
      </c>
      <c r="N670" s="4" t="e">
        <f>FIND("Patent #",A670)+LEN("Patent #")</f>
        <v>#VALUE!</v>
      </c>
      <c r="O670" s="4" t="e">
        <f>FIND("Filing or 371 (c) date",A670)</f>
        <v>#VALUE!</v>
      </c>
      <c r="P670" s="4" t="e">
        <f>MID(A670,N670,O670-N670)</f>
        <v>#VALUE!</v>
      </c>
      <c r="Q670" s="4" t="e">
        <f t="shared" si="151"/>
        <v>#VALUE!</v>
      </c>
      <c r="R670" s="4" t="e">
        <f>CLEAN(SUBSTITUTE(MID(P670,1,FIND("open",P670)-1)," ",""))</f>
        <v>#VALUE!</v>
      </c>
      <c r="S670" s="4" t="e">
        <f>FIND("open_in_new",P670)+LEN("open_in_new")</f>
        <v>#VALUE!</v>
      </c>
      <c r="T670" s="4" t="e">
        <f>FIND("-",P670,S670)</f>
        <v>#VALUE!</v>
      </c>
      <c r="U670" s="4" t="e">
        <f>CLEAN(SUBSTITUTE(MID(P670,S670,T670-S670)," ",""))</f>
        <v>#VALUE!</v>
      </c>
      <c r="V670" s="4" t="e">
        <f>RIGHT(CLEAN(SUBSTITUTE(P670," ","")),10)</f>
        <v>#VALUE!</v>
      </c>
      <c r="W670" s="4" t="e">
        <f>FIND("Status",A670,K670)+LEN("Status")</f>
        <v>#VALUE!</v>
      </c>
      <c r="X670" s="4" t="e">
        <f>FIND("Application Data 
Documents &amp; Transactions",A670)</f>
        <v>#VALUE!</v>
      </c>
      <c r="Y670" s="4" t="e">
        <f>MID(A670,W670,(X670-11)-W670)</f>
        <v>#VALUE!</v>
      </c>
      <c r="Z670" s="4" t="e">
        <f t="shared" si="148"/>
        <v>#VALUE!</v>
      </c>
      <c r="AA670" s="4" t="e">
        <f>FIND("Earliest publication #",A670)+LEN("Earliest publication #
")</f>
        <v>#VALUE!</v>
      </c>
      <c r="AB670" s="4" t="e">
        <f>FIND("Earliest publication date",A670,AA670)</f>
        <v>#VALUE!</v>
      </c>
      <c r="AC670" s="4" t="e">
        <f>CLEAN(TRIM(MID(A670,AA670,AB670-AA670)))</f>
        <v>#VALUE!</v>
      </c>
      <c r="AD670" s="4" t="e">
        <f t="shared" si="149"/>
        <v>#VALUE!</v>
      </c>
      <c r="AE670" s="4" t="e">
        <f>FIND("Earliest publication date",A670,AA670)+LEN("Earliest publication date")</f>
        <v>#VALUE!</v>
      </c>
      <c r="AF670" s="4" t="e">
        <f>FIND("Assignee for publication",A670)</f>
        <v>#VALUE!</v>
      </c>
      <c r="AG670" s="4" t="e">
        <f>CLEAN(SUBSTITUTE(MID(A670,AE670,AF670-AE670)," ",""))</f>
        <v>#VALUE!</v>
      </c>
      <c r="AH670" s="4" t="e">
        <f>FIND("Entity status",A670)+LEN("Entity status")</f>
        <v>#VALUE!</v>
      </c>
      <c r="AI670" s="4" t="e">
        <f>FIND("Earliest publication #",A670,AH670)</f>
        <v>#VALUE!</v>
      </c>
      <c r="AJ670" s="4" t="e">
        <f>CLEAN(TRIM(MID(A670,AH670,AI670-AH670)))</f>
        <v>#VALUE!</v>
      </c>
      <c r="AK670" s="4" t="e">
        <f>FIND("Applicants",A670)+LEN("Applicants")</f>
        <v>#VALUE!</v>
      </c>
      <c r="AL670" s="4" t="e">
        <f>FIND("United States Patent and Trademark Office 
United States Patent and Trademark Office 
 Browse By Topic",A670,AK670)</f>
        <v>#VALUE!</v>
      </c>
      <c r="AM670" s="4" t="e">
        <f>TRIM(CLEAN(MID(A670,AK670,AL670-AK670)))</f>
        <v>#VALUE!</v>
      </c>
      <c r="AN670" s="4" t="e">
        <f>FIND("Assignee for publication",A670)+LEN("Assignee for publication")</f>
        <v>#VALUE!</v>
      </c>
      <c r="AO670" s="4" t="e">
        <f>FIND("Confirmation #",A670,AN670)</f>
        <v>#VALUE!</v>
      </c>
      <c r="AP670" s="4" t="e">
        <f>MID(A670,AN670,AO670-AN670)</f>
        <v>#VALUE!</v>
      </c>
      <c r="AQ670" s="4" t="e">
        <f>FIND("Inventors",A670)+LEN("Inventors")</f>
        <v>#VALUE!</v>
      </c>
      <c r="AR670" s="4" t="e">
        <f>FIND("Applicants",A670,AQ670)</f>
        <v>#VALUE!</v>
      </c>
      <c r="AS670" s="4" t="e">
        <f>FIND("Show all inventors",A670)</f>
        <v>#VALUE!</v>
      </c>
      <c r="AT670" s="4" t="str">
        <f>IFERROR(MID(A670,AS670,24),"")</f>
        <v/>
      </c>
      <c r="AU670" s="7" t="e">
        <f>CLEAN(TRIM(MID(A670,AQ670,AR670-AQ670)))</f>
        <v>#VALUE!</v>
      </c>
      <c r="BJ670" s="4">
        <f t="shared" si="152"/>
        <v>0</v>
      </c>
      <c r="BK670" s="4" t="str">
        <f t="shared" si="153"/>
        <v/>
      </c>
      <c r="BL670" s="4" t="e">
        <f t="shared" si="154"/>
        <v>#VALUE!</v>
      </c>
      <c r="BM670" s="4" t="e">
        <f t="shared" si="155"/>
        <v>#VALUE!</v>
      </c>
      <c r="BN670" s="7" t="e">
        <f t="shared" si="156"/>
        <v>#VALUE!</v>
      </c>
      <c r="BO670" s="4" t="e">
        <f t="shared" si="157"/>
        <v>#VALUE!</v>
      </c>
      <c r="BP670" s="4" t="e">
        <f t="shared" si="158"/>
        <v>#VALUE!</v>
      </c>
      <c r="BQ670" s="7" t="e">
        <f t="shared" si="159"/>
        <v>#VALUE!</v>
      </c>
    </row>
    <row r="671" spans="1:69" ht="15" customHeight="1" x14ac:dyDescent="0.3">
      <c r="A671" s="5"/>
      <c r="B671" s="5"/>
      <c r="C671" s="5"/>
      <c r="D671" s="5"/>
      <c r="F671" s="6" t="s">
        <v>17</v>
      </c>
      <c r="G671" s="4" t="e">
        <f t="shared" si="160"/>
        <v>#VALUE!</v>
      </c>
      <c r="H671" s="4" t="e">
        <f t="shared" si="161"/>
        <v>#VALUE!</v>
      </c>
      <c r="I671" s="4" t="str">
        <f t="shared" si="150"/>
        <v/>
      </c>
      <c r="J671" s="4" t="e">
        <f>CLEAN(SUBSTITUTE(MID(A671,G671,H671-G671)," ",""))</f>
        <v>#VALUE!</v>
      </c>
      <c r="K671" s="4" t="e">
        <f>FIND("Filing or 371 (c) date",A671)+LEN("Filing or 371 (c) date")</f>
        <v>#VALUE!</v>
      </c>
      <c r="L671" s="4" t="e">
        <f>FIND("Status",A671,K671)</f>
        <v>#VALUE!</v>
      </c>
      <c r="M671" s="4" t="e">
        <f>TRIM(CLEAN(MID(A671,K671,L671-K671)))</f>
        <v>#VALUE!</v>
      </c>
      <c r="N671" s="4" t="e">
        <f>FIND("Patent #",A671)+LEN("Patent #")</f>
        <v>#VALUE!</v>
      </c>
      <c r="O671" s="4" t="e">
        <f>FIND("Filing or 371 (c) date",A671)</f>
        <v>#VALUE!</v>
      </c>
      <c r="P671" s="4" t="e">
        <f>MID(A671,N671,O671-N671)</f>
        <v>#VALUE!</v>
      </c>
      <c r="Q671" s="4" t="e">
        <f t="shared" si="151"/>
        <v>#VALUE!</v>
      </c>
      <c r="R671" s="4" t="e">
        <f>CLEAN(SUBSTITUTE(MID(P671,1,FIND("open",P671)-1)," ",""))</f>
        <v>#VALUE!</v>
      </c>
      <c r="S671" s="4" t="e">
        <f>FIND("open_in_new",P671)+LEN("open_in_new")</f>
        <v>#VALUE!</v>
      </c>
      <c r="T671" s="4" t="e">
        <f>FIND("-",P671,S671)</f>
        <v>#VALUE!</v>
      </c>
      <c r="U671" s="4" t="e">
        <f>CLEAN(SUBSTITUTE(MID(P671,S671,T671-S671)," ",""))</f>
        <v>#VALUE!</v>
      </c>
      <c r="V671" s="4" t="e">
        <f>RIGHT(CLEAN(SUBSTITUTE(P671," ","")),10)</f>
        <v>#VALUE!</v>
      </c>
      <c r="W671" s="4" t="e">
        <f>FIND("Status",A671,K671)+LEN("Status")</f>
        <v>#VALUE!</v>
      </c>
      <c r="X671" s="4" t="e">
        <f>FIND("Application Data 
Documents &amp; Transactions",A671)</f>
        <v>#VALUE!</v>
      </c>
      <c r="Y671" s="4" t="e">
        <f>MID(A671,W671,(X671-11)-W671)</f>
        <v>#VALUE!</v>
      </c>
      <c r="Z671" s="4" t="e">
        <f t="shared" si="148"/>
        <v>#VALUE!</v>
      </c>
      <c r="AA671" s="4" t="e">
        <f>FIND("Earliest publication #",A671)+LEN("Earliest publication #
")</f>
        <v>#VALUE!</v>
      </c>
      <c r="AB671" s="4" t="e">
        <f>FIND("Earliest publication date",A671,AA671)</f>
        <v>#VALUE!</v>
      </c>
      <c r="AC671" s="4" t="e">
        <f>CLEAN(TRIM(MID(A671,AA671,AB671-AA671)))</f>
        <v>#VALUE!</v>
      </c>
      <c r="AD671" s="4" t="e">
        <f t="shared" si="149"/>
        <v>#VALUE!</v>
      </c>
      <c r="AE671" s="4" t="e">
        <f>FIND("Earliest publication date",A671,AA671)+LEN("Earliest publication date")</f>
        <v>#VALUE!</v>
      </c>
      <c r="AF671" s="4" t="e">
        <f>FIND("Assignee for publication",A671)</f>
        <v>#VALUE!</v>
      </c>
      <c r="AG671" s="4" t="e">
        <f>CLEAN(SUBSTITUTE(MID(A671,AE671,AF671-AE671)," ",""))</f>
        <v>#VALUE!</v>
      </c>
      <c r="AH671" s="4" t="e">
        <f>FIND("Entity status",A671)+LEN("Entity status")</f>
        <v>#VALUE!</v>
      </c>
      <c r="AI671" s="4" t="e">
        <f>FIND("Earliest publication #",A671,AH671)</f>
        <v>#VALUE!</v>
      </c>
      <c r="AJ671" s="4" t="e">
        <f>CLEAN(TRIM(MID(A671,AH671,AI671-AH671)))</f>
        <v>#VALUE!</v>
      </c>
      <c r="AK671" s="4" t="e">
        <f>FIND("Applicants",A671)+LEN("Applicants")</f>
        <v>#VALUE!</v>
      </c>
      <c r="AL671" s="4" t="e">
        <f>FIND("United States Patent and Trademark Office 
United States Patent and Trademark Office 
 Browse By Topic",A671,AK671)</f>
        <v>#VALUE!</v>
      </c>
      <c r="AM671" s="4" t="e">
        <f>TRIM(CLEAN(MID(A671,AK671,AL671-AK671)))</f>
        <v>#VALUE!</v>
      </c>
      <c r="AN671" s="4" t="e">
        <f>FIND("Assignee for publication",A671)+LEN("Assignee for publication")</f>
        <v>#VALUE!</v>
      </c>
      <c r="AO671" s="4" t="e">
        <f>FIND("Confirmation #",A671,AN671)</f>
        <v>#VALUE!</v>
      </c>
      <c r="AP671" s="4" t="e">
        <f>MID(A671,AN671,AO671-AN671)</f>
        <v>#VALUE!</v>
      </c>
      <c r="AQ671" s="4" t="e">
        <f>FIND("Inventors",A671)+LEN("Inventors")</f>
        <v>#VALUE!</v>
      </c>
      <c r="AR671" s="4" t="e">
        <f>FIND("Applicants",A671,AQ671)</f>
        <v>#VALUE!</v>
      </c>
      <c r="AS671" s="4" t="e">
        <f>FIND("Show all inventors",A671)</f>
        <v>#VALUE!</v>
      </c>
      <c r="AT671" s="4" t="str">
        <f>IFERROR(MID(A671,AS671,24),"")</f>
        <v/>
      </c>
      <c r="AU671" s="7" t="e">
        <f>CLEAN(TRIM(MID(A671,AQ671,AR671-AQ671)))</f>
        <v>#VALUE!</v>
      </c>
      <c r="BJ671" s="4">
        <f t="shared" si="152"/>
        <v>0</v>
      </c>
      <c r="BK671" s="4" t="str">
        <f t="shared" si="153"/>
        <v/>
      </c>
      <c r="BL671" s="4" t="e">
        <f t="shared" si="154"/>
        <v>#VALUE!</v>
      </c>
      <c r="BM671" s="4" t="e">
        <f t="shared" si="155"/>
        <v>#VALUE!</v>
      </c>
      <c r="BN671" s="7" t="e">
        <f t="shared" si="156"/>
        <v>#VALUE!</v>
      </c>
      <c r="BO671" s="4" t="e">
        <f t="shared" si="157"/>
        <v>#VALUE!</v>
      </c>
      <c r="BP671" s="4" t="e">
        <f t="shared" si="158"/>
        <v>#VALUE!</v>
      </c>
      <c r="BQ671" s="7" t="e">
        <f t="shared" si="159"/>
        <v>#VALUE!</v>
      </c>
    </row>
    <row r="672" spans="1:69" ht="15" customHeight="1" x14ac:dyDescent="0.3">
      <c r="A672" s="5"/>
      <c r="B672" s="5"/>
      <c r="C672" s="5"/>
      <c r="D672" s="5"/>
      <c r="F672" s="6" t="s">
        <v>17</v>
      </c>
      <c r="G672" s="4" t="e">
        <f t="shared" si="160"/>
        <v>#VALUE!</v>
      </c>
      <c r="H672" s="4" t="e">
        <f t="shared" si="161"/>
        <v>#VALUE!</v>
      </c>
      <c r="I672" s="4" t="str">
        <f t="shared" si="150"/>
        <v/>
      </c>
      <c r="J672" s="4" t="e">
        <f>CLEAN(SUBSTITUTE(MID(A672,G672,H672-G672)," ",""))</f>
        <v>#VALUE!</v>
      </c>
      <c r="K672" s="4" t="e">
        <f>FIND("Filing or 371 (c) date",A672)+LEN("Filing or 371 (c) date")</f>
        <v>#VALUE!</v>
      </c>
      <c r="L672" s="4" t="e">
        <f>FIND("Status",A672,K672)</f>
        <v>#VALUE!</v>
      </c>
      <c r="M672" s="4" t="e">
        <f>TRIM(CLEAN(MID(A672,K672,L672-K672)))</f>
        <v>#VALUE!</v>
      </c>
      <c r="N672" s="4" t="e">
        <f>FIND("Patent #",A672)+LEN("Patent #")</f>
        <v>#VALUE!</v>
      </c>
      <c r="O672" s="4" t="e">
        <f>FIND("Filing or 371 (c) date",A672)</f>
        <v>#VALUE!</v>
      </c>
      <c r="P672" s="4" t="e">
        <f>MID(A672,N672,O672-N672)</f>
        <v>#VALUE!</v>
      </c>
      <c r="Q672" s="4" t="e">
        <f t="shared" si="151"/>
        <v>#VALUE!</v>
      </c>
      <c r="R672" s="4" t="e">
        <f>CLEAN(SUBSTITUTE(MID(P672,1,FIND("open",P672)-1)," ",""))</f>
        <v>#VALUE!</v>
      </c>
      <c r="S672" s="4" t="e">
        <f>FIND("open_in_new",P672)+LEN("open_in_new")</f>
        <v>#VALUE!</v>
      </c>
      <c r="T672" s="4" t="e">
        <f>FIND("-",P672,S672)</f>
        <v>#VALUE!</v>
      </c>
      <c r="U672" s="4" t="e">
        <f>CLEAN(SUBSTITUTE(MID(P672,S672,T672-S672)," ",""))</f>
        <v>#VALUE!</v>
      </c>
      <c r="V672" s="4" t="e">
        <f>RIGHT(CLEAN(SUBSTITUTE(P672," ","")),10)</f>
        <v>#VALUE!</v>
      </c>
      <c r="W672" s="4" t="e">
        <f>FIND("Status",A672,K672)+LEN("Status")</f>
        <v>#VALUE!</v>
      </c>
      <c r="X672" s="4" t="e">
        <f>FIND("Application Data 
Documents &amp; Transactions",A672)</f>
        <v>#VALUE!</v>
      </c>
      <c r="Y672" s="4" t="e">
        <f>MID(A672,W672,(X672-11)-W672)</f>
        <v>#VALUE!</v>
      </c>
      <c r="Z672" s="4" t="e">
        <f t="shared" si="148"/>
        <v>#VALUE!</v>
      </c>
      <c r="AA672" s="4" t="e">
        <f>FIND("Earliest publication #",A672)+LEN("Earliest publication #
")</f>
        <v>#VALUE!</v>
      </c>
      <c r="AB672" s="4" t="e">
        <f>FIND("Earliest publication date",A672,AA672)</f>
        <v>#VALUE!</v>
      </c>
      <c r="AC672" s="4" t="e">
        <f>CLEAN(TRIM(MID(A672,AA672,AB672-AA672)))</f>
        <v>#VALUE!</v>
      </c>
      <c r="AD672" s="4" t="e">
        <f t="shared" si="149"/>
        <v>#VALUE!</v>
      </c>
      <c r="AE672" s="4" t="e">
        <f>FIND("Earliest publication date",A672,AA672)+LEN("Earliest publication date")</f>
        <v>#VALUE!</v>
      </c>
      <c r="AF672" s="4" t="e">
        <f>FIND("Assignee for publication",A672)</f>
        <v>#VALUE!</v>
      </c>
      <c r="AG672" s="4" t="e">
        <f>CLEAN(SUBSTITUTE(MID(A672,AE672,AF672-AE672)," ",""))</f>
        <v>#VALUE!</v>
      </c>
      <c r="AH672" s="4" t="e">
        <f>FIND("Entity status",A672)+LEN("Entity status")</f>
        <v>#VALUE!</v>
      </c>
      <c r="AI672" s="4" t="e">
        <f>FIND("Earliest publication #",A672,AH672)</f>
        <v>#VALUE!</v>
      </c>
      <c r="AJ672" s="4" t="e">
        <f>CLEAN(TRIM(MID(A672,AH672,AI672-AH672)))</f>
        <v>#VALUE!</v>
      </c>
      <c r="AK672" s="4" t="e">
        <f>FIND("Applicants",A672)+LEN("Applicants")</f>
        <v>#VALUE!</v>
      </c>
      <c r="AL672" s="4" t="e">
        <f>FIND("United States Patent and Trademark Office 
United States Patent and Trademark Office 
 Browse By Topic",A672,AK672)</f>
        <v>#VALUE!</v>
      </c>
      <c r="AM672" s="4" t="e">
        <f>TRIM(CLEAN(MID(A672,AK672,AL672-AK672)))</f>
        <v>#VALUE!</v>
      </c>
      <c r="AN672" s="4" t="e">
        <f>FIND("Assignee for publication",A672)+LEN("Assignee for publication")</f>
        <v>#VALUE!</v>
      </c>
      <c r="AO672" s="4" t="e">
        <f>FIND("Confirmation #",A672,AN672)</f>
        <v>#VALUE!</v>
      </c>
      <c r="AP672" s="4" t="e">
        <f>MID(A672,AN672,AO672-AN672)</f>
        <v>#VALUE!</v>
      </c>
      <c r="AQ672" s="4" t="e">
        <f>FIND("Inventors",A672)+LEN("Inventors")</f>
        <v>#VALUE!</v>
      </c>
      <c r="AR672" s="4" t="e">
        <f>FIND("Applicants",A672,AQ672)</f>
        <v>#VALUE!</v>
      </c>
      <c r="AS672" s="4" t="e">
        <f>FIND("Show all inventors",A672)</f>
        <v>#VALUE!</v>
      </c>
      <c r="AT672" s="4" t="str">
        <f>IFERROR(MID(A672,AS672,24),"")</f>
        <v/>
      </c>
      <c r="AU672" s="7" t="e">
        <f>CLEAN(TRIM(MID(A672,AQ672,AR672-AQ672)))</f>
        <v>#VALUE!</v>
      </c>
      <c r="BJ672" s="4">
        <f t="shared" si="152"/>
        <v>0</v>
      </c>
      <c r="BK672" s="4" t="str">
        <f t="shared" si="153"/>
        <v/>
      </c>
      <c r="BL672" s="4" t="e">
        <f t="shared" si="154"/>
        <v>#VALUE!</v>
      </c>
      <c r="BM672" s="4" t="e">
        <f t="shared" si="155"/>
        <v>#VALUE!</v>
      </c>
      <c r="BN672" s="7" t="e">
        <f t="shared" si="156"/>
        <v>#VALUE!</v>
      </c>
      <c r="BO672" s="4" t="e">
        <f t="shared" si="157"/>
        <v>#VALUE!</v>
      </c>
      <c r="BP672" s="4" t="e">
        <f t="shared" si="158"/>
        <v>#VALUE!</v>
      </c>
      <c r="BQ672" s="7" t="e">
        <f t="shared" si="159"/>
        <v>#VALUE!</v>
      </c>
    </row>
    <row r="673" spans="1:69" ht="15" customHeight="1" x14ac:dyDescent="0.3">
      <c r="A673" s="5"/>
      <c r="B673" s="5"/>
      <c r="C673" s="5"/>
      <c r="D673" s="5"/>
      <c r="F673" s="6" t="s">
        <v>17</v>
      </c>
      <c r="G673" s="4" t="e">
        <f t="shared" si="160"/>
        <v>#VALUE!</v>
      </c>
      <c r="H673" s="4" t="e">
        <f t="shared" si="161"/>
        <v>#VALUE!</v>
      </c>
      <c r="I673" s="4" t="str">
        <f t="shared" si="150"/>
        <v/>
      </c>
      <c r="J673" s="4" t="e">
        <f>CLEAN(SUBSTITUTE(MID(A673,G673,H673-G673)," ",""))</f>
        <v>#VALUE!</v>
      </c>
      <c r="K673" s="4" t="e">
        <f>FIND("Filing or 371 (c) date",A673)+LEN("Filing or 371 (c) date")</f>
        <v>#VALUE!</v>
      </c>
      <c r="L673" s="4" t="e">
        <f>FIND("Status",A673,K673)</f>
        <v>#VALUE!</v>
      </c>
      <c r="M673" s="4" t="e">
        <f>TRIM(CLEAN(MID(A673,K673,L673-K673)))</f>
        <v>#VALUE!</v>
      </c>
      <c r="N673" s="4" t="e">
        <f>FIND("Patent #",A673)+LEN("Patent #")</f>
        <v>#VALUE!</v>
      </c>
      <c r="O673" s="4" t="e">
        <f>FIND("Filing or 371 (c) date",A673)</f>
        <v>#VALUE!</v>
      </c>
      <c r="P673" s="4" t="e">
        <f>MID(A673,N673,O673-N673)</f>
        <v>#VALUE!</v>
      </c>
      <c r="Q673" s="4" t="e">
        <f t="shared" si="151"/>
        <v>#VALUE!</v>
      </c>
      <c r="R673" s="4" t="e">
        <f>CLEAN(SUBSTITUTE(MID(P673,1,FIND("open",P673)-1)," ",""))</f>
        <v>#VALUE!</v>
      </c>
      <c r="S673" s="4" t="e">
        <f>FIND("open_in_new",P673)+LEN("open_in_new")</f>
        <v>#VALUE!</v>
      </c>
      <c r="T673" s="4" t="e">
        <f>FIND("-",P673,S673)</f>
        <v>#VALUE!</v>
      </c>
      <c r="U673" s="4" t="e">
        <f>CLEAN(SUBSTITUTE(MID(P673,S673,T673-S673)," ",""))</f>
        <v>#VALUE!</v>
      </c>
      <c r="V673" s="4" t="e">
        <f>RIGHT(CLEAN(SUBSTITUTE(P673," ","")),10)</f>
        <v>#VALUE!</v>
      </c>
      <c r="W673" s="4" t="e">
        <f>FIND("Status",A673,K673)+LEN("Status")</f>
        <v>#VALUE!</v>
      </c>
      <c r="X673" s="4" t="e">
        <f>FIND("Application Data 
Documents &amp; Transactions",A673)</f>
        <v>#VALUE!</v>
      </c>
      <c r="Y673" s="4" t="e">
        <f>MID(A673,W673,(X673-11)-W673)</f>
        <v>#VALUE!</v>
      </c>
      <c r="Z673" s="4" t="e">
        <f t="shared" si="148"/>
        <v>#VALUE!</v>
      </c>
      <c r="AA673" s="4" t="e">
        <f>FIND("Earliest publication #",A673)+LEN("Earliest publication #
")</f>
        <v>#VALUE!</v>
      </c>
      <c r="AB673" s="4" t="e">
        <f>FIND("Earliest publication date",A673,AA673)</f>
        <v>#VALUE!</v>
      </c>
      <c r="AC673" s="4" t="e">
        <f>CLEAN(TRIM(MID(A673,AA673,AB673-AA673)))</f>
        <v>#VALUE!</v>
      </c>
      <c r="AD673" s="4" t="e">
        <f t="shared" si="149"/>
        <v>#VALUE!</v>
      </c>
      <c r="AE673" s="4" t="e">
        <f>FIND("Earliest publication date",A673,AA673)+LEN("Earliest publication date")</f>
        <v>#VALUE!</v>
      </c>
      <c r="AF673" s="4" t="e">
        <f>FIND("Assignee for publication",A673)</f>
        <v>#VALUE!</v>
      </c>
      <c r="AG673" s="4" t="e">
        <f>CLEAN(SUBSTITUTE(MID(A673,AE673,AF673-AE673)," ",""))</f>
        <v>#VALUE!</v>
      </c>
      <c r="AH673" s="4" t="e">
        <f>FIND("Entity status",A673)+LEN("Entity status")</f>
        <v>#VALUE!</v>
      </c>
      <c r="AI673" s="4" t="e">
        <f>FIND("Earliest publication #",A673,AH673)</f>
        <v>#VALUE!</v>
      </c>
      <c r="AJ673" s="4" t="e">
        <f>CLEAN(TRIM(MID(A673,AH673,AI673-AH673)))</f>
        <v>#VALUE!</v>
      </c>
      <c r="AK673" s="4" t="e">
        <f>FIND("Applicants",A673)+LEN("Applicants")</f>
        <v>#VALUE!</v>
      </c>
      <c r="AL673" s="4" t="e">
        <f>FIND("United States Patent and Trademark Office 
United States Patent and Trademark Office 
 Browse By Topic",A673,AK673)</f>
        <v>#VALUE!</v>
      </c>
      <c r="AM673" s="4" t="e">
        <f>TRIM(CLEAN(MID(A673,AK673,AL673-AK673)))</f>
        <v>#VALUE!</v>
      </c>
      <c r="AN673" s="4" t="e">
        <f>FIND("Assignee for publication",A673)+LEN("Assignee for publication")</f>
        <v>#VALUE!</v>
      </c>
      <c r="AO673" s="4" t="e">
        <f>FIND("Confirmation #",A673,AN673)</f>
        <v>#VALUE!</v>
      </c>
      <c r="AP673" s="4" t="e">
        <f>MID(A673,AN673,AO673-AN673)</f>
        <v>#VALUE!</v>
      </c>
      <c r="AQ673" s="4" t="e">
        <f>FIND("Inventors",A673)+LEN("Inventors")</f>
        <v>#VALUE!</v>
      </c>
      <c r="AR673" s="4" t="e">
        <f>FIND("Applicants",A673,AQ673)</f>
        <v>#VALUE!</v>
      </c>
      <c r="AS673" s="4" t="e">
        <f>FIND("Show all inventors",A673)</f>
        <v>#VALUE!</v>
      </c>
      <c r="AT673" s="4" t="str">
        <f>IFERROR(MID(A673,AS673,24),"")</f>
        <v/>
      </c>
      <c r="AU673" s="7" t="e">
        <f>CLEAN(TRIM(MID(A673,AQ673,AR673-AQ673)))</f>
        <v>#VALUE!</v>
      </c>
      <c r="BJ673" s="4">
        <f t="shared" si="152"/>
        <v>0</v>
      </c>
      <c r="BK673" s="4" t="str">
        <f t="shared" si="153"/>
        <v/>
      </c>
      <c r="BL673" s="4" t="e">
        <f t="shared" si="154"/>
        <v>#VALUE!</v>
      </c>
      <c r="BM673" s="4" t="e">
        <f t="shared" si="155"/>
        <v>#VALUE!</v>
      </c>
      <c r="BN673" s="7" t="e">
        <f t="shared" si="156"/>
        <v>#VALUE!</v>
      </c>
      <c r="BO673" s="4" t="e">
        <f t="shared" si="157"/>
        <v>#VALUE!</v>
      </c>
      <c r="BP673" s="4" t="e">
        <f t="shared" si="158"/>
        <v>#VALUE!</v>
      </c>
      <c r="BQ673" s="7" t="e">
        <f t="shared" si="159"/>
        <v>#VALUE!</v>
      </c>
    </row>
    <row r="674" spans="1:69" ht="15" customHeight="1" x14ac:dyDescent="0.3">
      <c r="A674" s="5"/>
      <c r="B674" s="5"/>
      <c r="C674" s="5"/>
      <c r="D674" s="5"/>
      <c r="F674" s="6" t="s">
        <v>17</v>
      </c>
      <c r="G674" s="4" t="e">
        <f t="shared" si="160"/>
        <v>#VALUE!</v>
      </c>
      <c r="H674" s="4" t="e">
        <f t="shared" si="161"/>
        <v>#VALUE!</v>
      </c>
      <c r="I674" s="4" t="str">
        <f t="shared" si="150"/>
        <v/>
      </c>
      <c r="J674" s="4" t="e">
        <f>CLEAN(SUBSTITUTE(MID(A674,G674,H674-G674)," ",""))</f>
        <v>#VALUE!</v>
      </c>
      <c r="K674" s="4" t="e">
        <f>FIND("Filing or 371 (c) date",A674)+LEN("Filing or 371 (c) date")</f>
        <v>#VALUE!</v>
      </c>
      <c r="L674" s="4" t="e">
        <f>FIND("Status",A674,K674)</f>
        <v>#VALUE!</v>
      </c>
      <c r="M674" s="4" t="e">
        <f>TRIM(CLEAN(MID(A674,K674,L674-K674)))</f>
        <v>#VALUE!</v>
      </c>
      <c r="N674" s="4" t="e">
        <f>FIND("Patent #",A674)+LEN("Patent #")</f>
        <v>#VALUE!</v>
      </c>
      <c r="O674" s="4" t="e">
        <f>FIND("Filing or 371 (c) date",A674)</f>
        <v>#VALUE!</v>
      </c>
      <c r="P674" s="4" t="e">
        <f>MID(A674,N674,O674-N674)</f>
        <v>#VALUE!</v>
      </c>
      <c r="Q674" s="4" t="e">
        <f t="shared" si="151"/>
        <v>#VALUE!</v>
      </c>
      <c r="R674" s="4" t="e">
        <f>CLEAN(SUBSTITUTE(MID(P674,1,FIND("open",P674)-1)," ",""))</f>
        <v>#VALUE!</v>
      </c>
      <c r="S674" s="4" t="e">
        <f>FIND("open_in_new",P674)+LEN("open_in_new")</f>
        <v>#VALUE!</v>
      </c>
      <c r="T674" s="4" t="e">
        <f>FIND("-",P674,S674)</f>
        <v>#VALUE!</v>
      </c>
      <c r="U674" s="4" t="e">
        <f>CLEAN(SUBSTITUTE(MID(P674,S674,T674-S674)," ",""))</f>
        <v>#VALUE!</v>
      </c>
      <c r="V674" s="4" t="e">
        <f>RIGHT(CLEAN(SUBSTITUTE(P674," ","")),10)</f>
        <v>#VALUE!</v>
      </c>
      <c r="W674" s="4" t="e">
        <f>FIND("Status",A674,K674)+LEN("Status")</f>
        <v>#VALUE!</v>
      </c>
      <c r="X674" s="4" t="e">
        <f>FIND("Application Data 
Documents &amp; Transactions",A674)</f>
        <v>#VALUE!</v>
      </c>
      <c r="Y674" s="4" t="e">
        <f>MID(A674,W674,(X674-11)-W674)</f>
        <v>#VALUE!</v>
      </c>
      <c r="Z674" s="4" t="e">
        <f t="shared" si="148"/>
        <v>#VALUE!</v>
      </c>
      <c r="AA674" s="4" t="e">
        <f>FIND("Earliest publication #",A674)+LEN("Earliest publication #
")</f>
        <v>#VALUE!</v>
      </c>
      <c r="AB674" s="4" t="e">
        <f>FIND("Earliest publication date",A674,AA674)</f>
        <v>#VALUE!</v>
      </c>
      <c r="AC674" s="4" t="e">
        <f>CLEAN(TRIM(MID(A674,AA674,AB674-AA674)))</f>
        <v>#VALUE!</v>
      </c>
      <c r="AD674" s="4" t="e">
        <f t="shared" si="149"/>
        <v>#VALUE!</v>
      </c>
      <c r="AE674" s="4" t="e">
        <f>FIND("Earliest publication date",A674,AA674)+LEN("Earliest publication date")</f>
        <v>#VALUE!</v>
      </c>
      <c r="AF674" s="4" t="e">
        <f>FIND("Assignee for publication",A674)</f>
        <v>#VALUE!</v>
      </c>
      <c r="AG674" s="4" t="e">
        <f>CLEAN(SUBSTITUTE(MID(A674,AE674,AF674-AE674)," ",""))</f>
        <v>#VALUE!</v>
      </c>
      <c r="AH674" s="4" t="e">
        <f>FIND("Entity status",A674)+LEN("Entity status")</f>
        <v>#VALUE!</v>
      </c>
      <c r="AI674" s="4" t="e">
        <f>FIND("Earliest publication #",A674,AH674)</f>
        <v>#VALUE!</v>
      </c>
      <c r="AJ674" s="4" t="e">
        <f>CLEAN(TRIM(MID(A674,AH674,AI674-AH674)))</f>
        <v>#VALUE!</v>
      </c>
      <c r="AK674" s="4" t="e">
        <f>FIND("Applicants",A674)+LEN("Applicants")</f>
        <v>#VALUE!</v>
      </c>
      <c r="AL674" s="4" t="e">
        <f>FIND("United States Patent and Trademark Office 
United States Patent and Trademark Office 
 Browse By Topic",A674,AK674)</f>
        <v>#VALUE!</v>
      </c>
      <c r="AM674" s="4" t="e">
        <f>TRIM(CLEAN(MID(A674,AK674,AL674-AK674)))</f>
        <v>#VALUE!</v>
      </c>
      <c r="AN674" s="4" t="e">
        <f>FIND("Assignee for publication",A674)+LEN("Assignee for publication")</f>
        <v>#VALUE!</v>
      </c>
      <c r="AO674" s="4" t="e">
        <f>FIND("Confirmation #",A674,AN674)</f>
        <v>#VALUE!</v>
      </c>
      <c r="AP674" s="4" t="e">
        <f>MID(A674,AN674,AO674-AN674)</f>
        <v>#VALUE!</v>
      </c>
      <c r="AQ674" s="4" t="e">
        <f>FIND("Inventors",A674)+LEN("Inventors")</f>
        <v>#VALUE!</v>
      </c>
      <c r="AR674" s="4" t="e">
        <f>FIND("Applicants",A674,AQ674)</f>
        <v>#VALUE!</v>
      </c>
      <c r="AS674" s="4" t="e">
        <f>FIND("Show all inventors",A674)</f>
        <v>#VALUE!</v>
      </c>
      <c r="AT674" s="4" t="str">
        <f>IFERROR(MID(A674,AS674,24),"")</f>
        <v/>
      </c>
      <c r="AU674" s="7" t="e">
        <f>CLEAN(TRIM(MID(A674,AQ674,AR674-AQ674)))</f>
        <v>#VALUE!</v>
      </c>
      <c r="BJ674" s="4">
        <f t="shared" si="152"/>
        <v>0</v>
      </c>
      <c r="BK674" s="4" t="str">
        <f t="shared" si="153"/>
        <v/>
      </c>
      <c r="BL674" s="4" t="e">
        <f t="shared" si="154"/>
        <v>#VALUE!</v>
      </c>
      <c r="BM674" s="4" t="e">
        <f t="shared" si="155"/>
        <v>#VALUE!</v>
      </c>
      <c r="BN674" s="7" t="e">
        <f t="shared" si="156"/>
        <v>#VALUE!</v>
      </c>
      <c r="BO674" s="4" t="e">
        <f t="shared" si="157"/>
        <v>#VALUE!</v>
      </c>
      <c r="BP674" s="4" t="e">
        <f t="shared" si="158"/>
        <v>#VALUE!</v>
      </c>
      <c r="BQ674" s="7" t="e">
        <f t="shared" si="159"/>
        <v>#VALUE!</v>
      </c>
    </row>
    <row r="675" spans="1:69" ht="15" customHeight="1" x14ac:dyDescent="0.3">
      <c r="A675" s="5"/>
      <c r="B675" s="5"/>
      <c r="C675" s="5"/>
      <c r="D675" s="5"/>
      <c r="F675" s="6" t="s">
        <v>17</v>
      </c>
      <c r="G675" s="4" t="e">
        <f t="shared" si="160"/>
        <v>#VALUE!</v>
      </c>
      <c r="H675" s="4" t="e">
        <f t="shared" si="161"/>
        <v>#VALUE!</v>
      </c>
      <c r="I675" s="4" t="str">
        <f t="shared" si="150"/>
        <v/>
      </c>
      <c r="J675" s="4" t="e">
        <f>CLEAN(SUBSTITUTE(MID(A675,G675,H675-G675)," ",""))</f>
        <v>#VALUE!</v>
      </c>
      <c r="K675" s="4" t="e">
        <f>FIND("Filing or 371 (c) date",A675)+LEN("Filing or 371 (c) date")</f>
        <v>#VALUE!</v>
      </c>
      <c r="L675" s="4" t="e">
        <f>FIND("Status",A675,K675)</f>
        <v>#VALUE!</v>
      </c>
      <c r="M675" s="4" t="e">
        <f>TRIM(CLEAN(MID(A675,K675,L675-K675)))</f>
        <v>#VALUE!</v>
      </c>
      <c r="N675" s="4" t="e">
        <f>FIND("Patent #",A675)+LEN("Patent #")</f>
        <v>#VALUE!</v>
      </c>
      <c r="O675" s="4" t="e">
        <f>FIND("Filing or 371 (c) date",A675)</f>
        <v>#VALUE!</v>
      </c>
      <c r="P675" s="4" t="e">
        <f>MID(A675,N675,O675-N675)</f>
        <v>#VALUE!</v>
      </c>
      <c r="Q675" s="4" t="e">
        <f t="shared" si="151"/>
        <v>#VALUE!</v>
      </c>
      <c r="R675" s="4" t="e">
        <f>CLEAN(SUBSTITUTE(MID(P675,1,FIND("open",P675)-1)," ",""))</f>
        <v>#VALUE!</v>
      </c>
      <c r="S675" s="4" t="e">
        <f>FIND("open_in_new",P675)+LEN("open_in_new")</f>
        <v>#VALUE!</v>
      </c>
      <c r="T675" s="4" t="e">
        <f>FIND("-",P675,S675)</f>
        <v>#VALUE!</v>
      </c>
      <c r="U675" s="4" t="e">
        <f>CLEAN(SUBSTITUTE(MID(P675,S675,T675-S675)," ",""))</f>
        <v>#VALUE!</v>
      </c>
      <c r="V675" s="4" t="e">
        <f>RIGHT(CLEAN(SUBSTITUTE(P675," ","")),10)</f>
        <v>#VALUE!</v>
      </c>
      <c r="W675" s="4" t="e">
        <f>FIND("Status",A675,K675)+LEN("Status")</f>
        <v>#VALUE!</v>
      </c>
      <c r="X675" s="4" t="e">
        <f>FIND("Application Data 
Documents &amp; Transactions",A675)</f>
        <v>#VALUE!</v>
      </c>
      <c r="Y675" s="4" t="e">
        <f>MID(A675,W675,(X675-11)-W675)</f>
        <v>#VALUE!</v>
      </c>
      <c r="Z675" s="4" t="e">
        <f t="shared" si="148"/>
        <v>#VALUE!</v>
      </c>
      <c r="AA675" s="4" t="e">
        <f>FIND("Earliest publication #",A675)+LEN("Earliest publication #
")</f>
        <v>#VALUE!</v>
      </c>
      <c r="AB675" s="4" t="e">
        <f>FIND("Earliest publication date",A675,AA675)</f>
        <v>#VALUE!</v>
      </c>
      <c r="AC675" s="4" t="e">
        <f>CLEAN(TRIM(MID(A675,AA675,AB675-AA675)))</f>
        <v>#VALUE!</v>
      </c>
      <c r="AD675" s="4" t="e">
        <f t="shared" si="149"/>
        <v>#VALUE!</v>
      </c>
      <c r="AE675" s="4" t="e">
        <f>FIND("Earliest publication date",A675,AA675)+LEN("Earliest publication date")</f>
        <v>#VALUE!</v>
      </c>
      <c r="AF675" s="4" t="e">
        <f>FIND("Assignee for publication",A675)</f>
        <v>#VALUE!</v>
      </c>
      <c r="AG675" s="4" t="e">
        <f>CLEAN(SUBSTITUTE(MID(A675,AE675,AF675-AE675)," ",""))</f>
        <v>#VALUE!</v>
      </c>
      <c r="AH675" s="4" t="e">
        <f>FIND("Entity status",A675)+LEN("Entity status")</f>
        <v>#VALUE!</v>
      </c>
      <c r="AI675" s="4" t="e">
        <f>FIND("Earliest publication #",A675,AH675)</f>
        <v>#VALUE!</v>
      </c>
      <c r="AJ675" s="4" t="e">
        <f>CLEAN(TRIM(MID(A675,AH675,AI675-AH675)))</f>
        <v>#VALUE!</v>
      </c>
      <c r="AK675" s="4" t="e">
        <f>FIND("Applicants",A675)+LEN("Applicants")</f>
        <v>#VALUE!</v>
      </c>
      <c r="AL675" s="4" t="e">
        <f>FIND("United States Patent and Trademark Office 
United States Patent and Trademark Office 
 Browse By Topic",A675,AK675)</f>
        <v>#VALUE!</v>
      </c>
      <c r="AM675" s="4" t="e">
        <f>TRIM(CLEAN(MID(A675,AK675,AL675-AK675)))</f>
        <v>#VALUE!</v>
      </c>
      <c r="AN675" s="4" t="e">
        <f>FIND("Assignee for publication",A675)+LEN("Assignee for publication")</f>
        <v>#VALUE!</v>
      </c>
      <c r="AO675" s="4" t="e">
        <f>FIND("Confirmation #",A675,AN675)</f>
        <v>#VALUE!</v>
      </c>
      <c r="AP675" s="4" t="e">
        <f>MID(A675,AN675,AO675-AN675)</f>
        <v>#VALUE!</v>
      </c>
      <c r="AQ675" s="4" t="e">
        <f>FIND("Inventors",A675)+LEN("Inventors")</f>
        <v>#VALUE!</v>
      </c>
      <c r="AR675" s="4" t="e">
        <f>FIND("Applicants",A675,AQ675)</f>
        <v>#VALUE!</v>
      </c>
      <c r="AS675" s="4" t="e">
        <f>FIND("Show all inventors",A675)</f>
        <v>#VALUE!</v>
      </c>
      <c r="AT675" s="4" t="str">
        <f>IFERROR(MID(A675,AS675,24),"")</f>
        <v/>
      </c>
      <c r="AU675" s="7" t="e">
        <f>CLEAN(TRIM(MID(A675,AQ675,AR675-AQ675)))</f>
        <v>#VALUE!</v>
      </c>
      <c r="BJ675" s="4">
        <f t="shared" si="152"/>
        <v>0</v>
      </c>
      <c r="BK675" s="4" t="str">
        <f t="shared" si="153"/>
        <v/>
      </c>
      <c r="BL675" s="4" t="e">
        <f t="shared" si="154"/>
        <v>#VALUE!</v>
      </c>
      <c r="BM675" s="4" t="e">
        <f t="shared" si="155"/>
        <v>#VALUE!</v>
      </c>
      <c r="BN675" s="7" t="e">
        <f t="shared" si="156"/>
        <v>#VALUE!</v>
      </c>
      <c r="BO675" s="4" t="e">
        <f t="shared" si="157"/>
        <v>#VALUE!</v>
      </c>
      <c r="BP675" s="4" t="e">
        <f t="shared" si="158"/>
        <v>#VALUE!</v>
      </c>
      <c r="BQ675" s="7" t="e">
        <f t="shared" si="159"/>
        <v>#VALUE!</v>
      </c>
    </row>
    <row r="676" spans="1:69" ht="15" customHeight="1" x14ac:dyDescent="0.3">
      <c r="A676" s="5"/>
      <c r="B676" s="5"/>
      <c r="C676" s="5"/>
      <c r="D676" s="5"/>
      <c r="F676" s="6" t="s">
        <v>17</v>
      </c>
      <c r="G676" s="4" t="e">
        <f t="shared" si="160"/>
        <v>#VALUE!</v>
      </c>
      <c r="H676" s="4" t="e">
        <f t="shared" si="161"/>
        <v>#VALUE!</v>
      </c>
      <c r="I676" s="4" t="str">
        <f t="shared" si="150"/>
        <v/>
      </c>
      <c r="J676" s="4" t="e">
        <f>CLEAN(SUBSTITUTE(MID(A676,G676,H676-G676)," ",""))</f>
        <v>#VALUE!</v>
      </c>
      <c r="K676" s="4" t="e">
        <f>FIND("Filing or 371 (c) date",A676)+LEN("Filing or 371 (c) date")</f>
        <v>#VALUE!</v>
      </c>
      <c r="L676" s="4" t="e">
        <f>FIND("Status",A676,K676)</f>
        <v>#VALUE!</v>
      </c>
      <c r="M676" s="4" t="e">
        <f>TRIM(CLEAN(MID(A676,K676,L676-K676)))</f>
        <v>#VALUE!</v>
      </c>
      <c r="N676" s="4" t="e">
        <f>FIND("Patent #",A676)+LEN("Patent #")</f>
        <v>#VALUE!</v>
      </c>
      <c r="O676" s="4" t="e">
        <f>FIND("Filing or 371 (c) date",A676)</f>
        <v>#VALUE!</v>
      </c>
      <c r="P676" s="4" t="e">
        <f>MID(A676,N676,O676-N676)</f>
        <v>#VALUE!</v>
      </c>
      <c r="Q676" s="4" t="e">
        <f t="shared" si="151"/>
        <v>#VALUE!</v>
      </c>
      <c r="R676" s="4" t="e">
        <f>CLEAN(SUBSTITUTE(MID(P676,1,FIND("open",P676)-1)," ",""))</f>
        <v>#VALUE!</v>
      </c>
      <c r="S676" s="4" t="e">
        <f>FIND("open_in_new",P676)+LEN("open_in_new")</f>
        <v>#VALUE!</v>
      </c>
      <c r="T676" s="4" t="e">
        <f>FIND("-",P676,S676)</f>
        <v>#VALUE!</v>
      </c>
      <c r="U676" s="4" t="e">
        <f>CLEAN(SUBSTITUTE(MID(P676,S676,T676-S676)," ",""))</f>
        <v>#VALUE!</v>
      </c>
      <c r="V676" s="4" t="e">
        <f>RIGHT(CLEAN(SUBSTITUTE(P676," ","")),10)</f>
        <v>#VALUE!</v>
      </c>
      <c r="W676" s="4" t="e">
        <f>FIND("Status",A676,K676)+LEN("Status")</f>
        <v>#VALUE!</v>
      </c>
      <c r="X676" s="4" t="e">
        <f>FIND("Application Data 
Documents &amp; Transactions",A676)</f>
        <v>#VALUE!</v>
      </c>
      <c r="Y676" s="4" t="e">
        <f>MID(A676,W676,(X676-11)-W676)</f>
        <v>#VALUE!</v>
      </c>
      <c r="Z676" s="4" t="e">
        <f t="shared" si="148"/>
        <v>#VALUE!</v>
      </c>
      <c r="AA676" s="4" t="e">
        <f>FIND("Earliest publication #",A676)+LEN("Earliest publication #
")</f>
        <v>#VALUE!</v>
      </c>
      <c r="AB676" s="4" t="e">
        <f>FIND("Earliest publication date",A676,AA676)</f>
        <v>#VALUE!</v>
      </c>
      <c r="AC676" s="4" t="e">
        <f>CLEAN(TRIM(MID(A676,AA676,AB676-AA676)))</f>
        <v>#VALUE!</v>
      </c>
      <c r="AD676" s="4" t="e">
        <f t="shared" si="149"/>
        <v>#VALUE!</v>
      </c>
      <c r="AE676" s="4" t="e">
        <f>FIND("Earliest publication date",A676,AA676)+LEN("Earliest publication date")</f>
        <v>#VALUE!</v>
      </c>
      <c r="AF676" s="4" t="e">
        <f>FIND("Assignee for publication",A676)</f>
        <v>#VALUE!</v>
      </c>
      <c r="AG676" s="4" t="e">
        <f>CLEAN(SUBSTITUTE(MID(A676,AE676,AF676-AE676)," ",""))</f>
        <v>#VALUE!</v>
      </c>
      <c r="AH676" s="4" t="e">
        <f>FIND("Entity status",A676)+LEN("Entity status")</f>
        <v>#VALUE!</v>
      </c>
      <c r="AI676" s="4" t="e">
        <f>FIND("Earliest publication #",A676,AH676)</f>
        <v>#VALUE!</v>
      </c>
      <c r="AJ676" s="4" t="e">
        <f>CLEAN(TRIM(MID(A676,AH676,AI676-AH676)))</f>
        <v>#VALUE!</v>
      </c>
      <c r="AK676" s="4" t="e">
        <f>FIND("Applicants",A676)+LEN("Applicants")</f>
        <v>#VALUE!</v>
      </c>
      <c r="AL676" s="4" t="e">
        <f>FIND("United States Patent and Trademark Office 
United States Patent and Trademark Office 
 Browse By Topic",A676,AK676)</f>
        <v>#VALUE!</v>
      </c>
      <c r="AM676" s="4" t="e">
        <f>TRIM(CLEAN(MID(A676,AK676,AL676-AK676)))</f>
        <v>#VALUE!</v>
      </c>
      <c r="AN676" s="4" t="e">
        <f>FIND("Assignee for publication",A676)+LEN("Assignee for publication")</f>
        <v>#VALUE!</v>
      </c>
      <c r="AO676" s="4" t="e">
        <f>FIND("Confirmation #",A676,AN676)</f>
        <v>#VALUE!</v>
      </c>
      <c r="AP676" s="4" t="e">
        <f>MID(A676,AN676,AO676-AN676)</f>
        <v>#VALUE!</v>
      </c>
      <c r="AQ676" s="4" t="e">
        <f>FIND("Inventors",A676)+LEN("Inventors")</f>
        <v>#VALUE!</v>
      </c>
      <c r="AR676" s="4" t="e">
        <f>FIND("Applicants",A676,AQ676)</f>
        <v>#VALUE!</v>
      </c>
      <c r="AS676" s="4" t="e">
        <f>FIND("Show all inventors",A676)</f>
        <v>#VALUE!</v>
      </c>
      <c r="AT676" s="4" t="str">
        <f>IFERROR(MID(A676,AS676,24),"")</f>
        <v/>
      </c>
      <c r="AU676" s="7" t="e">
        <f>CLEAN(TRIM(MID(A676,AQ676,AR676-AQ676)))</f>
        <v>#VALUE!</v>
      </c>
      <c r="BJ676" s="4">
        <f t="shared" si="152"/>
        <v>0</v>
      </c>
      <c r="BK676" s="4" t="str">
        <f t="shared" si="153"/>
        <v/>
      </c>
      <c r="BL676" s="4" t="e">
        <f t="shared" si="154"/>
        <v>#VALUE!</v>
      </c>
      <c r="BM676" s="4" t="e">
        <f t="shared" si="155"/>
        <v>#VALUE!</v>
      </c>
      <c r="BN676" s="7" t="e">
        <f t="shared" si="156"/>
        <v>#VALUE!</v>
      </c>
      <c r="BO676" s="4" t="e">
        <f t="shared" si="157"/>
        <v>#VALUE!</v>
      </c>
      <c r="BP676" s="4" t="e">
        <f t="shared" si="158"/>
        <v>#VALUE!</v>
      </c>
      <c r="BQ676" s="7" t="e">
        <f t="shared" si="159"/>
        <v>#VALUE!</v>
      </c>
    </row>
    <row r="677" spans="1:69" ht="15" customHeight="1" x14ac:dyDescent="0.3">
      <c r="A677" s="5"/>
      <c r="B677" s="5"/>
      <c r="C677" s="5"/>
      <c r="D677" s="5"/>
      <c r="F677" s="6" t="s">
        <v>17</v>
      </c>
      <c r="G677" s="4" t="e">
        <f t="shared" si="160"/>
        <v>#VALUE!</v>
      </c>
      <c r="H677" s="4" t="e">
        <f t="shared" si="161"/>
        <v>#VALUE!</v>
      </c>
      <c r="I677" s="4" t="str">
        <f t="shared" si="150"/>
        <v/>
      </c>
      <c r="J677" s="4" t="e">
        <f>CLEAN(SUBSTITUTE(MID(A677,G677,H677-G677)," ",""))</f>
        <v>#VALUE!</v>
      </c>
      <c r="K677" s="4" t="e">
        <f>FIND("Filing or 371 (c) date",A677)+LEN("Filing or 371 (c) date")</f>
        <v>#VALUE!</v>
      </c>
      <c r="L677" s="4" t="e">
        <f>FIND("Status",A677,K677)</f>
        <v>#VALUE!</v>
      </c>
      <c r="M677" s="4" t="e">
        <f>TRIM(CLEAN(MID(A677,K677,L677-K677)))</f>
        <v>#VALUE!</v>
      </c>
      <c r="N677" s="4" t="e">
        <f>FIND("Patent #",A677)+LEN("Patent #")</f>
        <v>#VALUE!</v>
      </c>
      <c r="O677" s="4" t="e">
        <f>FIND("Filing or 371 (c) date",A677)</f>
        <v>#VALUE!</v>
      </c>
      <c r="P677" s="4" t="e">
        <f>MID(A677,N677,O677-N677)</f>
        <v>#VALUE!</v>
      </c>
      <c r="Q677" s="4" t="e">
        <f t="shared" si="151"/>
        <v>#VALUE!</v>
      </c>
      <c r="R677" s="4" t="e">
        <f>CLEAN(SUBSTITUTE(MID(P677,1,FIND("open",P677)-1)," ",""))</f>
        <v>#VALUE!</v>
      </c>
      <c r="S677" s="4" t="e">
        <f>FIND("open_in_new",P677)+LEN("open_in_new")</f>
        <v>#VALUE!</v>
      </c>
      <c r="T677" s="4" t="e">
        <f>FIND("-",P677,S677)</f>
        <v>#VALUE!</v>
      </c>
      <c r="U677" s="4" t="e">
        <f>CLEAN(SUBSTITUTE(MID(P677,S677,T677-S677)," ",""))</f>
        <v>#VALUE!</v>
      </c>
      <c r="V677" s="4" t="e">
        <f>RIGHT(CLEAN(SUBSTITUTE(P677," ","")),10)</f>
        <v>#VALUE!</v>
      </c>
      <c r="W677" s="4" t="e">
        <f>FIND("Status",A677,K677)+LEN("Status")</f>
        <v>#VALUE!</v>
      </c>
      <c r="X677" s="4" t="e">
        <f>FIND("Application Data 
Documents &amp; Transactions",A677)</f>
        <v>#VALUE!</v>
      </c>
      <c r="Y677" s="4" t="e">
        <f>MID(A677,W677,(X677-11)-W677)</f>
        <v>#VALUE!</v>
      </c>
      <c r="Z677" s="4" t="e">
        <f t="shared" si="148"/>
        <v>#VALUE!</v>
      </c>
      <c r="AA677" s="4" t="e">
        <f>FIND("Earliest publication #",A677)+LEN("Earliest publication #
")</f>
        <v>#VALUE!</v>
      </c>
      <c r="AB677" s="4" t="e">
        <f>FIND("Earliest publication date",A677,AA677)</f>
        <v>#VALUE!</v>
      </c>
      <c r="AC677" s="4" t="e">
        <f>CLEAN(TRIM(MID(A677,AA677,AB677-AA677)))</f>
        <v>#VALUE!</v>
      </c>
      <c r="AD677" s="4" t="e">
        <f t="shared" si="149"/>
        <v>#VALUE!</v>
      </c>
      <c r="AE677" s="4" t="e">
        <f>FIND("Earliest publication date",A677,AA677)+LEN("Earliest publication date")</f>
        <v>#VALUE!</v>
      </c>
      <c r="AF677" s="4" t="e">
        <f>FIND("Assignee for publication",A677)</f>
        <v>#VALUE!</v>
      </c>
      <c r="AG677" s="4" t="e">
        <f>CLEAN(SUBSTITUTE(MID(A677,AE677,AF677-AE677)," ",""))</f>
        <v>#VALUE!</v>
      </c>
      <c r="AH677" s="4" t="e">
        <f>FIND("Entity status",A677)+LEN("Entity status")</f>
        <v>#VALUE!</v>
      </c>
      <c r="AI677" s="4" t="e">
        <f>FIND("Earliest publication #",A677,AH677)</f>
        <v>#VALUE!</v>
      </c>
      <c r="AJ677" s="4" t="e">
        <f>CLEAN(TRIM(MID(A677,AH677,AI677-AH677)))</f>
        <v>#VALUE!</v>
      </c>
      <c r="AK677" s="4" t="e">
        <f>FIND("Applicants",A677)+LEN("Applicants")</f>
        <v>#VALUE!</v>
      </c>
      <c r="AL677" s="4" t="e">
        <f>FIND("United States Patent and Trademark Office 
United States Patent and Trademark Office 
 Browse By Topic",A677,AK677)</f>
        <v>#VALUE!</v>
      </c>
      <c r="AM677" s="4" t="e">
        <f>TRIM(CLEAN(MID(A677,AK677,AL677-AK677)))</f>
        <v>#VALUE!</v>
      </c>
      <c r="AN677" s="4" t="e">
        <f>FIND("Assignee for publication",A677)+LEN("Assignee for publication")</f>
        <v>#VALUE!</v>
      </c>
      <c r="AO677" s="4" t="e">
        <f>FIND("Confirmation #",A677,AN677)</f>
        <v>#VALUE!</v>
      </c>
      <c r="AP677" s="4" t="e">
        <f>MID(A677,AN677,AO677-AN677)</f>
        <v>#VALUE!</v>
      </c>
      <c r="AQ677" s="4" t="e">
        <f>FIND("Inventors",A677)+LEN("Inventors")</f>
        <v>#VALUE!</v>
      </c>
      <c r="AR677" s="4" t="e">
        <f>FIND("Applicants",A677,AQ677)</f>
        <v>#VALUE!</v>
      </c>
      <c r="AS677" s="4" t="e">
        <f>FIND("Show all inventors",A677)</f>
        <v>#VALUE!</v>
      </c>
      <c r="AT677" s="4" t="str">
        <f>IFERROR(MID(A677,AS677,24),"")</f>
        <v/>
      </c>
      <c r="AU677" s="7" t="e">
        <f>CLEAN(TRIM(MID(A677,AQ677,AR677-AQ677)))</f>
        <v>#VALUE!</v>
      </c>
      <c r="BJ677" s="4">
        <f t="shared" si="152"/>
        <v>0</v>
      </c>
      <c r="BK677" s="4" t="str">
        <f t="shared" si="153"/>
        <v/>
      </c>
      <c r="BL677" s="4" t="e">
        <f t="shared" si="154"/>
        <v>#VALUE!</v>
      </c>
      <c r="BM677" s="4" t="e">
        <f t="shared" si="155"/>
        <v>#VALUE!</v>
      </c>
      <c r="BN677" s="7" t="e">
        <f t="shared" si="156"/>
        <v>#VALUE!</v>
      </c>
      <c r="BO677" s="4" t="e">
        <f t="shared" si="157"/>
        <v>#VALUE!</v>
      </c>
      <c r="BP677" s="4" t="e">
        <f t="shared" si="158"/>
        <v>#VALUE!</v>
      </c>
      <c r="BQ677" s="7" t="e">
        <f t="shared" si="159"/>
        <v>#VALUE!</v>
      </c>
    </row>
    <row r="678" spans="1:69" ht="15" customHeight="1" x14ac:dyDescent="0.3">
      <c r="A678" s="5"/>
      <c r="B678" s="5"/>
      <c r="C678" s="5"/>
      <c r="D678" s="5"/>
      <c r="F678" s="6" t="s">
        <v>17</v>
      </c>
      <c r="G678" s="4" t="e">
        <f t="shared" si="160"/>
        <v>#VALUE!</v>
      </c>
      <c r="H678" s="4" t="e">
        <f t="shared" si="161"/>
        <v>#VALUE!</v>
      </c>
      <c r="I678" s="4" t="str">
        <f t="shared" si="150"/>
        <v/>
      </c>
      <c r="J678" s="4" t="e">
        <f>CLEAN(SUBSTITUTE(MID(A678,G678,H678-G678)," ",""))</f>
        <v>#VALUE!</v>
      </c>
      <c r="K678" s="4" t="e">
        <f>FIND("Filing or 371 (c) date",A678)+LEN("Filing or 371 (c) date")</f>
        <v>#VALUE!</v>
      </c>
      <c r="L678" s="4" t="e">
        <f>FIND("Status",A678,K678)</f>
        <v>#VALUE!</v>
      </c>
      <c r="M678" s="4" t="e">
        <f>TRIM(CLEAN(MID(A678,K678,L678-K678)))</f>
        <v>#VALUE!</v>
      </c>
      <c r="N678" s="4" t="e">
        <f>FIND("Patent #",A678)+LEN("Patent #")</f>
        <v>#VALUE!</v>
      </c>
      <c r="O678" s="4" t="e">
        <f>FIND("Filing or 371 (c) date",A678)</f>
        <v>#VALUE!</v>
      </c>
      <c r="P678" s="4" t="e">
        <f>MID(A678,N678,O678-N678)</f>
        <v>#VALUE!</v>
      </c>
      <c r="Q678" s="4" t="e">
        <f t="shared" si="151"/>
        <v>#VALUE!</v>
      </c>
      <c r="R678" s="4" t="e">
        <f>CLEAN(SUBSTITUTE(MID(P678,1,FIND("open",P678)-1)," ",""))</f>
        <v>#VALUE!</v>
      </c>
      <c r="S678" s="4" t="e">
        <f>FIND("open_in_new",P678)+LEN("open_in_new")</f>
        <v>#VALUE!</v>
      </c>
      <c r="T678" s="4" t="e">
        <f>FIND("-",P678,S678)</f>
        <v>#VALUE!</v>
      </c>
      <c r="U678" s="4" t="e">
        <f>CLEAN(SUBSTITUTE(MID(P678,S678,T678-S678)," ",""))</f>
        <v>#VALUE!</v>
      </c>
      <c r="V678" s="4" t="e">
        <f>RIGHT(CLEAN(SUBSTITUTE(P678," ","")),10)</f>
        <v>#VALUE!</v>
      </c>
      <c r="W678" s="4" t="e">
        <f>FIND("Status",A678,K678)+LEN("Status")</f>
        <v>#VALUE!</v>
      </c>
      <c r="X678" s="4" t="e">
        <f>FIND("Application Data 
Documents &amp; Transactions",A678)</f>
        <v>#VALUE!</v>
      </c>
      <c r="Y678" s="4" t="e">
        <f>MID(A678,W678,(X678-11)-W678)</f>
        <v>#VALUE!</v>
      </c>
      <c r="Z678" s="4" t="e">
        <f t="shared" si="148"/>
        <v>#VALUE!</v>
      </c>
      <c r="AA678" s="4" t="e">
        <f>FIND("Earliest publication #",A678)+LEN("Earliest publication #
")</f>
        <v>#VALUE!</v>
      </c>
      <c r="AB678" s="4" t="e">
        <f>FIND("Earliest publication date",A678,AA678)</f>
        <v>#VALUE!</v>
      </c>
      <c r="AC678" s="4" t="e">
        <f>CLEAN(TRIM(MID(A678,AA678,AB678-AA678)))</f>
        <v>#VALUE!</v>
      </c>
      <c r="AD678" s="4" t="e">
        <f t="shared" si="149"/>
        <v>#VALUE!</v>
      </c>
      <c r="AE678" s="4" t="e">
        <f>FIND("Earliest publication date",A678,AA678)+LEN("Earliest publication date")</f>
        <v>#VALUE!</v>
      </c>
      <c r="AF678" s="4" t="e">
        <f>FIND("Assignee for publication",A678)</f>
        <v>#VALUE!</v>
      </c>
      <c r="AG678" s="4" t="e">
        <f>CLEAN(SUBSTITUTE(MID(A678,AE678,AF678-AE678)," ",""))</f>
        <v>#VALUE!</v>
      </c>
      <c r="AH678" s="4" t="e">
        <f>FIND("Entity status",A678)+LEN("Entity status")</f>
        <v>#VALUE!</v>
      </c>
      <c r="AI678" s="4" t="e">
        <f>FIND("Earliest publication #",A678,AH678)</f>
        <v>#VALUE!</v>
      </c>
      <c r="AJ678" s="4" t="e">
        <f>CLEAN(TRIM(MID(A678,AH678,AI678-AH678)))</f>
        <v>#VALUE!</v>
      </c>
      <c r="AK678" s="4" t="e">
        <f>FIND("Applicants",A678)+LEN("Applicants")</f>
        <v>#VALUE!</v>
      </c>
      <c r="AL678" s="4" t="e">
        <f>FIND("United States Patent and Trademark Office 
United States Patent and Trademark Office 
 Browse By Topic",A678,AK678)</f>
        <v>#VALUE!</v>
      </c>
      <c r="AM678" s="4" t="e">
        <f>TRIM(CLEAN(MID(A678,AK678,AL678-AK678)))</f>
        <v>#VALUE!</v>
      </c>
      <c r="AN678" s="4" t="e">
        <f>FIND("Assignee for publication",A678)+LEN("Assignee for publication")</f>
        <v>#VALUE!</v>
      </c>
      <c r="AO678" s="4" t="e">
        <f>FIND("Confirmation #",A678,AN678)</f>
        <v>#VALUE!</v>
      </c>
      <c r="AP678" s="4" t="e">
        <f>MID(A678,AN678,AO678-AN678)</f>
        <v>#VALUE!</v>
      </c>
      <c r="AQ678" s="4" t="e">
        <f>FIND("Inventors",A678)+LEN("Inventors")</f>
        <v>#VALUE!</v>
      </c>
      <c r="AR678" s="4" t="e">
        <f>FIND("Applicants",A678,AQ678)</f>
        <v>#VALUE!</v>
      </c>
      <c r="AS678" s="4" t="e">
        <f>FIND("Show all inventors",A678)</f>
        <v>#VALUE!</v>
      </c>
      <c r="AT678" s="4" t="str">
        <f>IFERROR(MID(A678,AS678,24),"")</f>
        <v/>
      </c>
      <c r="AU678" s="7" t="e">
        <f>CLEAN(TRIM(MID(A678,AQ678,AR678-AQ678)))</f>
        <v>#VALUE!</v>
      </c>
      <c r="BJ678" s="4">
        <f t="shared" si="152"/>
        <v>0</v>
      </c>
      <c r="BK678" s="4" t="str">
        <f t="shared" si="153"/>
        <v/>
      </c>
      <c r="BL678" s="4" t="e">
        <f t="shared" si="154"/>
        <v>#VALUE!</v>
      </c>
      <c r="BM678" s="4" t="e">
        <f t="shared" si="155"/>
        <v>#VALUE!</v>
      </c>
      <c r="BN678" s="7" t="e">
        <f t="shared" si="156"/>
        <v>#VALUE!</v>
      </c>
      <c r="BO678" s="4" t="e">
        <f t="shared" si="157"/>
        <v>#VALUE!</v>
      </c>
      <c r="BP678" s="4" t="e">
        <f t="shared" si="158"/>
        <v>#VALUE!</v>
      </c>
      <c r="BQ678" s="7" t="e">
        <f t="shared" si="159"/>
        <v>#VALUE!</v>
      </c>
    </row>
    <row r="679" spans="1:69" ht="15" customHeight="1" x14ac:dyDescent="0.3">
      <c r="A679" s="5"/>
      <c r="B679" s="5"/>
      <c r="C679" s="5"/>
      <c r="D679" s="5"/>
      <c r="F679" s="6" t="s">
        <v>17</v>
      </c>
      <c r="G679" s="4" t="e">
        <f t="shared" si="160"/>
        <v>#VALUE!</v>
      </c>
      <c r="H679" s="4" t="e">
        <f t="shared" si="161"/>
        <v>#VALUE!</v>
      </c>
      <c r="I679" s="4" t="str">
        <f t="shared" si="150"/>
        <v/>
      </c>
      <c r="J679" s="4" t="e">
        <f>CLEAN(SUBSTITUTE(MID(A679,G679,H679-G679)," ",""))</f>
        <v>#VALUE!</v>
      </c>
      <c r="K679" s="4" t="e">
        <f>FIND("Filing or 371 (c) date",A679)+LEN("Filing or 371 (c) date")</f>
        <v>#VALUE!</v>
      </c>
      <c r="L679" s="4" t="e">
        <f>FIND("Status",A679,K679)</f>
        <v>#VALUE!</v>
      </c>
      <c r="M679" s="4" t="e">
        <f>TRIM(CLEAN(MID(A679,K679,L679-K679)))</f>
        <v>#VALUE!</v>
      </c>
      <c r="N679" s="4" t="e">
        <f>FIND("Patent #",A679)+LEN("Patent #")</f>
        <v>#VALUE!</v>
      </c>
      <c r="O679" s="4" t="e">
        <f>FIND("Filing or 371 (c) date",A679)</f>
        <v>#VALUE!</v>
      </c>
      <c r="P679" s="4" t="e">
        <f>MID(A679,N679,O679-N679)</f>
        <v>#VALUE!</v>
      </c>
      <c r="Q679" s="4" t="e">
        <f t="shared" si="151"/>
        <v>#VALUE!</v>
      </c>
      <c r="R679" s="4" t="e">
        <f>CLEAN(SUBSTITUTE(MID(P679,1,FIND("open",P679)-1)," ",""))</f>
        <v>#VALUE!</v>
      </c>
      <c r="S679" s="4" t="e">
        <f>FIND("open_in_new",P679)+LEN("open_in_new")</f>
        <v>#VALUE!</v>
      </c>
      <c r="T679" s="4" t="e">
        <f>FIND("-",P679,S679)</f>
        <v>#VALUE!</v>
      </c>
      <c r="U679" s="4" t="e">
        <f>CLEAN(SUBSTITUTE(MID(P679,S679,T679-S679)," ",""))</f>
        <v>#VALUE!</v>
      </c>
      <c r="V679" s="4" t="e">
        <f>RIGHT(CLEAN(SUBSTITUTE(P679," ","")),10)</f>
        <v>#VALUE!</v>
      </c>
      <c r="W679" s="4" t="e">
        <f>FIND("Status",A679,K679)+LEN("Status")</f>
        <v>#VALUE!</v>
      </c>
      <c r="X679" s="4" t="e">
        <f>FIND("Application Data 
Documents &amp; Transactions",A679)</f>
        <v>#VALUE!</v>
      </c>
      <c r="Y679" s="4" t="e">
        <f>MID(A679,W679,(X679-11)-W679)</f>
        <v>#VALUE!</v>
      </c>
      <c r="Z679" s="4" t="e">
        <f t="shared" si="148"/>
        <v>#VALUE!</v>
      </c>
      <c r="AA679" s="4" t="e">
        <f>FIND("Earliest publication #",A679)+LEN("Earliest publication #
")</f>
        <v>#VALUE!</v>
      </c>
      <c r="AB679" s="4" t="e">
        <f>FIND("Earliest publication date",A679,AA679)</f>
        <v>#VALUE!</v>
      </c>
      <c r="AC679" s="4" t="e">
        <f>CLEAN(TRIM(MID(A679,AA679,AB679-AA679)))</f>
        <v>#VALUE!</v>
      </c>
      <c r="AD679" s="4" t="e">
        <f t="shared" si="149"/>
        <v>#VALUE!</v>
      </c>
      <c r="AE679" s="4" t="e">
        <f>FIND("Earliest publication date",A679,AA679)+LEN("Earliest publication date")</f>
        <v>#VALUE!</v>
      </c>
      <c r="AF679" s="4" t="e">
        <f>FIND("Assignee for publication",A679)</f>
        <v>#VALUE!</v>
      </c>
      <c r="AG679" s="4" t="e">
        <f>CLEAN(SUBSTITUTE(MID(A679,AE679,AF679-AE679)," ",""))</f>
        <v>#VALUE!</v>
      </c>
      <c r="AH679" s="4" t="e">
        <f>FIND("Entity status",A679)+LEN("Entity status")</f>
        <v>#VALUE!</v>
      </c>
      <c r="AI679" s="4" t="e">
        <f>FIND("Earliest publication #",A679,AH679)</f>
        <v>#VALUE!</v>
      </c>
      <c r="AJ679" s="4" t="e">
        <f>CLEAN(TRIM(MID(A679,AH679,AI679-AH679)))</f>
        <v>#VALUE!</v>
      </c>
      <c r="AK679" s="4" t="e">
        <f>FIND("Applicants",A679)+LEN("Applicants")</f>
        <v>#VALUE!</v>
      </c>
      <c r="AL679" s="4" t="e">
        <f>FIND("United States Patent and Trademark Office 
United States Patent and Trademark Office 
 Browse By Topic",A679,AK679)</f>
        <v>#VALUE!</v>
      </c>
      <c r="AM679" s="4" t="e">
        <f>TRIM(CLEAN(MID(A679,AK679,AL679-AK679)))</f>
        <v>#VALUE!</v>
      </c>
      <c r="AN679" s="4" t="e">
        <f>FIND("Assignee for publication",A679)+LEN("Assignee for publication")</f>
        <v>#VALUE!</v>
      </c>
      <c r="AO679" s="4" t="e">
        <f>FIND("Confirmation #",A679,AN679)</f>
        <v>#VALUE!</v>
      </c>
      <c r="AP679" s="4" t="e">
        <f>MID(A679,AN679,AO679-AN679)</f>
        <v>#VALUE!</v>
      </c>
      <c r="AQ679" s="4" t="e">
        <f>FIND("Inventors",A679)+LEN("Inventors")</f>
        <v>#VALUE!</v>
      </c>
      <c r="AR679" s="4" t="e">
        <f>FIND("Applicants",A679,AQ679)</f>
        <v>#VALUE!</v>
      </c>
      <c r="AS679" s="4" t="e">
        <f>FIND("Show all inventors",A679)</f>
        <v>#VALUE!</v>
      </c>
      <c r="AT679" s="4" t="str">
        <f>IFERROR(MID(A679,AS679,24),"")</f>
        <v/>
      </c>
      <c r="AU679" s="7" t="e">
        <f>CLEAN(TRIM(MID(A679,AQ679,AR679-AQ679)))</f>
        <v>#VALUE!</v>
      </c>
      <c r="BJ679" s="4">
        <f t="shared" si="152"/>
        <v>0</v>
      </c>
      <c r="BK679" s="4" t="str">
        <f t="shared" si="153"/>
        <v/>
      </c>
      <c r="BL679" s="4" t="e">
        <f t="shared" si="154"/>
        <v>#VALUE!</v>
      </c>
      <c r="BM679" s="4" t="e">
        <f t="shared" si="155"/>
        <v>#VALUE!</v>
      </c>
      <c r="BN679" s="7" t="e">
        <f t="shared" si="156"/>
        <v>#VALUE!</v>
      </c>
      <c r="BO679" s="4" t="e">
        <f t="shared" si="157"/>
        <v>#VALUE!</v>
      </c>
      <c r="BP679" s="4" t="e">
        <f t="shared" si="158"/>
        <v>#VALUE!</v>
      </c>
      <c r="BQ679" s="7" t="e">
        <f t="shared" si="159"/>
        <v>#VALUE!</v>
      </c>
    </row>
    <row r="680" spans="1:69" ht="15" customHeight="1" x14ac:dyDescent="0.3">
      <c r="A680" s="5"/>
      <c r="B680" s="5"/>
      <c r="C680" s="5"/>
      <c r="D680" s="5"/>
      <c r="F680" s="6" t="s">
        <v>17</v>
      </c>
      <c r="G680" s="4" t="e">
        <f t="shared" si="160"/>
        <v>#VALUE!</v>
      </c>
      <c r="H680" s="4" t="e">
        <f t="shared" si="161"/>
        <v>#VALUE!</v>
      </c>
      <c r="I680" s="4" t="str">
        <f t="shared" si="150"/>
        <v/>
      </c>
      <c r="J680" s="4" t="e">
        <f>CLEAN(SUBSTITUTE(MID(A680,G680,H680-G680)," ",""))</f>
        <v>#VALUE!</v>
      </c>
      <c r="K680" s="4" t="e">
        <f>FIND("Filing or 371 (c) date",A680)+LEN("Filing or 371 (c) date")</f>
        <v>#VALUE!</v>
      </c>
      <c r="L680" s="4" t="e">
        <f>FIND("Status",A680,K680)</f>
        <v>#VALUE!</v>
      </c>
      <c r="M680" s="4" t="e">
        <f>TRIM(CLEAN(MID(A680,K680,L680-K680)))</f>
        <v>#VALUE!</v>
      </c>
      <c r="N680" s="4" t="e">
        <f>FIND("Patent #",A680)+LEN("Patent #")</f>
        <v>#VALUE!</v>
      </c>
      <c r="O680" s="4" t="e">
        <f>FIND("Filing or 371 (c) date",A680)</f>
        <v>#VALUE!</v>
      </c>
      <c r="P680" s="4" t="e">
        <f>MID(A680,N680,O680-N680)</f>
        <v>#VALUE!</v>
      </c>
      <c r="Q680" s="4" t="e">
        <f t="shared" si="151"/>
        <v>#VALUE!</v>
      </c>
      <c r="R680" s="4" t="e">
        <f>CLEAN(SUBSTITUTE(MID(P680,1,FIND("open",P680)-1)," ",""))</f>
        <v>#VALUE!</v>
      </c>
      <c r="S680" s="4" t="e">
        <f>FIND("open_in_new",P680)+LEN("open_in_new")</f>
        <v>#VALUE!</v>
      </c>
      <c r="T680" s="4" t="e">
        <f>FIND("-",P680,S680)</f>
        <v>#VALUE!</v>
      </c>
      <c r="U680" s="4" t="e">
        <f>CLEAN(SUBSTITUTE(MID(P680,S680,T680-S680)," ",""))</f>
        <v>#VALUE!</v>
      </c>
      <c r="V680" s="4" t="e">
        <f>RIGHT(CLEAN(SUBSTITUTE(P680," ","")),10)</f>
        <v>#VALUE!</v>
      </c>
      <c r="W680" s="4" t="e">
        <f>FIND("Status",A680,K680)+LEN("Status")</f>
        <v>#VALUE!</v>
      </c>
      <c r="X680" s="4" t="e">
        <f>FIND("Application Data 
Documents &amp; Transactions",A680)</f>
        <v>#VALUE!</v>
      </c>
      <c r="Y680" s="4" t="e">
        <f>MID(A680,W680,(X680-11)-W680)</f>
        <v>#VALUE!</v>
      </c>
      <c r="Z680" s="4" t="e">
        <f t="shared" si="148"/>
        <v>#VALUE!</v>
      </c>
      <c r="AA680" s="4" t="e">
        <f>FIND("Earliest publication #",A680)+LEN("Earliest publication #
")</f>
        <v>#VALUE!</v>
      </c>
      <c r="AB680" s="4" t="e">
        <f>FIND("Earliest publication date",A680,AA680)</f>
        <v>#VALUE!</v>
      </c>
      <c r="AC680" s="4" t="e">
        <f>CLEAN(TRIM(MID(A680,AA680,AB680-AA680)))</f>
        <v>#VALUE!</v>
      </c>
      <c r="AD680" s="4" t="e">
        <f t="shared" si="149"/>
        <v>#VALUE!</v>
      </c>
      <c r="AE680" s="4" t="e">
        <f>FIND("Earliest publication date",A680,AA680)+LEN("Earliest publication date")</f>
        <v>#VALUE!</v>
      </c>
      <c r="AF680" s="4" t="e">
        <f>FIND("Assignee for publication",A680)</f>
        <v>#VALUE!</v>
      </c>
      <c r="AG680" s="4" t="e">
        <f>CLEAN(SUBSTITUTE(MID(A680,AE680,AF680-AE680)," ",""))</f>
        <v>#VALUE!</v>
      </c>
      <c r="AH680" s="4" t="e">
        <f>FIND("Entity status",A680)+LEN("Entity status")</f>
        <v>#VALUE!</v>
      </c>
      <c r="AI680" s="4" t="e">
        <f>FIND("Earliest publication #",A680,AH680)</f>
        <v>#VALUE!</v>
      </c>
      <c r="AJ680" s="4" t="e">
        <f>CLEAN(TRIM(MID(A680,AH680,AI680-AH680)))</f>
        <v>#VALUE!</v>
      </c>
      <c r="AK680" s="4" t="e">
        <f>FIND("Applicants",A680)+LEN("Applicants")</f>
        <v>#VALUE!</v>
      </c>
      <c r="AL680" s="4" t="e">
        <f>FIND("United States Patent and Trademark Office 
United States Patent and Trademark Office 
 Browse By Topic",A680,AK680)</f>
        <v>#VALUE!</v>
      </c>
      <c r="AM680" s="4" t="e">
        <f>TRIM(CLEAN(MID(A680,AK680,AL680-AK680)))</f>
        <v>#VALUE!</v>
      </c>
      <c r="AN680" s="4" t="e">
        <f>FIND("Assignee for publication",A680)+LEN("Assignee for publication")</f>
        <v>#VALUE!</v>
      </c>
      <c r="AO680" s="4" t="e">
        <f>FIND("Confirmation #",A680,AN680)</f>
        <v>#VALUE!</v>
      </c>
      <c r="AP680" s="4" t="e">
        <f>MID(A680,AN680,AO680-AN680)</f>
        <v>#VALUE!</v>
      </c>
      <c r="AQ680" s="4" t="e">
        <f>FIND("Inventors",A680)+LEN("Inventors")</f>
        <v>#VALUE!</v>
      </c>
      <c r="AR680" s="4" t="e">
        <f>FIND("Applicants",A680,AQ680)</f>
        <v>#VALUE!</v>
      </c>
      <c r="AS680" s="4" t="e">
        <f>FIND("Show all inventors",A680)</f>
        <v>#VALUE!</v>
      </c>
      <c r="AT680" s="4" t="str">
        <f>IFERROR(MID(A680,AS680,24),"")</f>
        <v/>
      </c>
      <c r="AU680" s="7" t="e">
        <f>CLEAN(TRIM(MID(A680,AQ680,AR680-AQ680)))</f>
        <v>#VALUE!</v>
      </c>
      <c r="BJ680" s="4">
        <f t="shared" si="152"/>
        <v>0</v>
      </c>
      <c r="BK680" s="4" t="str">
        <f t="shared" si="153"/>
        <v/>
      </c>
      <c r="BL680" s="4" t="e">
        <f t="shared" si="154"/>
        <v>#VALUE!</v>
      </c>
      <c r="BM680" s="4" t="e">
        <f t="shared" si="155"/>
        <v>#VALUE!</v>
      </c>
      <c r="BN680" s="7" t="e">
        <f t="shared" si="156"/>
        <v>#VALUE!</v>
      </c>
      <c r="BO680" s="4" t="e">
        <f t="shared" si="157"/>
        <v>#VALUE!</v>
      </c>
      <c r="BP680" s="4" t="e">
        <f t="shared" si="158"/>
        <v>#VALUE!</v>
      </c>
      <c r="BQ680" s="7" t="e">
        <f t="shared" si="159"/>
        <v>#VALUE!</v>
      </c>
    </row>
    <row r="681" spans="1:69" ht="15" customHeight="1" x14ac:dyDescent="0.3">
      <c r="A681" s="5"/>
      <c r="B681" s="5"/>
      <c r="C681" s="5"/>
      <c r="D681" s="5"/>
      <c r="F681" s="6" t="s">
        <v>17</v>
      </c>
      <c r="G681" s="4" t="e">
        <f t="shared" si="160"/>
        <v>#VALUE!</v>
      </c>
      <c r="H681" s="4" t="e">
        <f t="shared" si="161"/>
        <v>#VALUE!</v>
      </c>
      <c r="I681" s="4" t="str">
        <f t="shared" si="150"/>
        <v/>
      </c>
      <c r="J681" s="4" t="e">
        <f>CLEAN(SUBSTITUTE(MID(A681,G681,H681-G681)," ",""))</f>
        <v>#VALUE!</v>
      </c>
      <c r="K681" s="4" t="e">
        <f>FIND("Filing or 371 (c) date",A681)+LEN("Filing or 371 (c) date")</f>
        <v>#VALUE!</v>
      </c>
      <c r="L681" s="4" t="e">
        <f>FIND("Status",A681,K681)</f>
        <v>#VALUE!</v>
      </c>
      <c r="M681" s="4" t="e">
        <f>TRIM(CLEAN(MID(A681,K681,L681-K681)))</f>
        <v>#VALUE!</v>
      </c>
      <c r="N681" s="4" t="e">
        <f>FIND("Patent #",A681)+LEN("Patent #")</f>
        <v>#VALUE!</v>
      </c>
      <c r="O681" s="4" t="e">
        <f>FIND("Filing or 371 (c) date",A681)</f>
        <v>#VALUE!</v>
      </c>
      <c r="P681" s="4" t="e">
        <f>MID(A681,N681,O681-N681)</f>
        <v>#VALUE!</v>
      </c>
      <c r="Q681" s="4" t="e">
        <f t="shared" si="151"/>
        <v>#VALUE!</v>
      </c>
      <c r="R681" s="4" t="e">
        <f>CLEAN(SUBSTITUTE(MID(P681,1,FIND("open",P681)-1)," ",""))</f>
        <v>#VALUE!</v>
      </c>
      <c r="S681" s="4" t="e">
        <f>FIND("open_in_new",P681)+LEN("open_in_new")</f>
        <v>#VALUE!</v>
      </c>
      <c r="T681" s="4" t="e">
        <f>FIND("-",P681,S681)</f>
        <v>#VALUE!</v>
      </c>
      <c r="U681" s="4" t="e">
        <f>CLEAN(SUBSTITUTE(MID(P681,S681,T681-S681)," ",""))</f>
        <v>#VALUE!</v>
      </c>
      <c r="V681" s="4" t="e">
        <f>RIGHT(CLEAN(SUBSTITUTE(P681," ","")),10)</f>
        <v>#VALUE!</v>
      </c>
      <c r="W681" s="4" t="e">
        <f>FIND("Status",A681,K681)+LEN("Status")</f>
        <v>#VALUE!</v>
      </c>
      <c r="X681" s="4" t="e">
        <f>FIND("Application Data 
Documents &amp; Transactions",A681)</f>
        <v>#VALUE!</v>
      </c>
      <c r="Y681" s="4" t="e">
        <f>MID(A681,W681,(X681-11)-W681)</f>
        <v>#VALUE!</v>
      </c>
      <c r="Z681" s="4" t="e">
        <f t="shared" si="148"/>
        <v>#VALUE!</v>
      </c>
      <c r="AA681" s="4" t="e">
        <f>FIND("Earliest publication #",A681)+LEN("Earliest publication #
")</f>
        <v>#VALUE!</v>
      </c>
      <c r="AB681" s="4" t="e">
        <f>FIND("Earliest publication date",A681,AA681)</f>
        <v>#VALUE!</v>
      </c>
      <c r="AC681" s="4" t="e">
        <f>CLEAN(TRIM(MID(A681,AA681,AB681-AA681)))</f>
        <v>#VALUE!</v>
      </c>
      <c r="AD681" s="4" t="e">
        <f t="shared" si="149"/>
        <v>#VALUE!</v>
      </c>
      <c r="AE681" s="4" t="e">
        <f>FIND("Earliest publication date",A681,AA681)+LEN("Earliest publication date")</f>
        <v>#VALUE!</v>
      </c>
      <c r="AF681" s="4" t="e">
        <f>FIND("Assignee for publication",A681)</f>
        <v>#VALUE!</v>
      </c>
      <c r="AG681" s="4" t="e">
        <f>CLEAN(SUBSTITUTE(MID(A681,AE681,AF681-AE681)," ",""))</f>
        <v>#VALUE!</v>
      </c>
      <c r="AH681" s="4" t="e">
        <f>FIND("Entity status",A681)+LEN("Entity status")</f>
        <v>#VALUE!</v>
      </c>
      <c r="AI681" s="4" t="e">
        <f>FIND("Earliest publication #",A681,AH681)</f>
        <v>#VALUE!</v>
      </c>
      <c r="AJ681" s="4" t="e">
        <f>CLEAN(TRIM(MID(A681,AH681,AI681-AH681)))</f>
        <v>#VALUE!</v>
      </c>
      <c r="AK681" s="4" t="e">
        <f>FIND("Applicants",A681)+LEN("Applicants")</f>
        <v>#VALUE!</v>
      </c>
      <c r="AL681" s="4" t="e">
        <f>FIND("United States Patent and Trademark Office 
United States Patent and Trademark Office 
 Browse By Topic",A681,AK681)</f>
        <v>#VALUE!</v>
      </c>
      <c r="AM681" s="4" t="e">
        <f>TRIM(CLEAN(MID(A681,AK681,AL681-AK681)))</f>
        <v>#VALUE!</v>
      </c>
      <c r="AN681" s="4" t="e">
        <f>FIND("Assignee for publication",A681)+LEN("Assignee for publication")</f>
        <v>#VALUE!</v>
      </c>
      <c r="AO681" s="4" t="e">
        <f>FIND("Confirmation #",A681,AN681)</f>
        <v>#VALUE!</v>
      </c>
      <c r="AP681" s="4" t="e">
        <f>MID(A681,AN681,AO681-AN681)</f>
        <v>#VALUE!</v>
      </c>
      <c r="AQ681" s="4" t="e">
        <f>FIND("Inventors",A681)+LEN("Inventors")</f>
        <v>#VALUE!</v>
      </c>
      <c r="AR681" s="4" t="e">
        <f>FIND("Applicants",A681,AQ681)</f>
        <v>#VALUE!</v>
      </c>
      <c r="AS681" s="4" t="e">
        <f>FIND("Show all inventors",A681)</f>
        <v>#VALUE!</v>
      </c>
      <c r="AT681" s="4" t="str">
        <f>IFERROR(MID(A681,AS681,24),"")</f>
        <v/>
      </c>
      <c r="AU681" s="7" t="e">
        <f>CLEAN(TRIM(MID(A681,AQ681,AR681-AQ681)))</f>
        <v>#VALUE!</v>
      </c>
      <c r="BJ681" s="4">
        <f t="shared" si="152"/>
        <v>0</v>
      </c>
      <c r="BK681" s="4" t="str">
        <f t="shared" si="153"/>
        <v/>
      </c>
      <c r="BL681" s="4" t="e">
        <f t="shared" si="154"/>
        <v>#VALUE!</v>
      </c>
      <c r="BM681" s="4" t="e">
        <f t="shared" si="155"/>
        <v>#VALUE!</v>
      </c>
      <c r="BN681" s="7" t="e">
        <f t="shared" si="156"/>
        <v>#VALUE!</v>
      </c>
      <c r="BO681" s="4" t="e">
        <f t="shared" si="157"/>
        <v>#VALUE!</v>
      </c>
      <c r="BP681" s="4" t="e">
        <f t="shared" si="158"/>
        <v>#VALUE!</v>
      </c>
      <c r="BQ681" s="7" t="e">
        <f t="shared" si="159"/>
        <v>#VALUE!</v>
      </c>
    </row>
    <row r="682" spans="1:69" ht="15" customHeight="1" x14ac:dyDescent="0.3">
      <c r="A682" s="5"/>
      <c r="B682" s="5"/>
      <c r="C682" s="5"/>
      <c r="D682" s="5"/>
      <c r="F682" s="6" t="s">
        <v>17</v>
      </c>
      <c r="G682" s="4" t="e">
        <f t="shared" si="160"/>
        <v>#VALUE!</v>
      </c>
      <c r="H682" s="4" t="e">
        <f t="shared" si="161"/>
        <v>#VALUE!</v>
      </c>
      <c r="I682" s="4" t="str">
        <f t="shared" si="150"/>
        <v/>
      </c>
      <c r="J682" s="4" t="e">
        <f>CLEAN(SUBSTITUTE(MID(A682,G682,H682-G682)," ",""))</f>
        <v>#VALUE!</v>
      </c>
      <c r="K682" s="4" t="e">
        <f>FIND("Filing or 371 (c) date",A682)+LEN("Filing or 371 (c) date")</f>
        <v>#VALUE!</v>
      </c>
      <c r="L682" s="4" t="e">
        <f>FIND("Status",A682,K682)</f>
        <v>#VALUE!</v>
      </c>
      <c r="M682" s="4" t="e">
        <f>TRIM(CLEAN(MID(A682,K682,L682-K682)))</f>
        <v>#VALUE!</v>
      </c>
      <c r="N682" s="4" t="e">
        <f>FIND("Patent #",A682)+LEN("Patent #")</f>
        <v>#VALUE!</v>
      </c>
      <c r="O682" s="4" t="e">
        <f>FIND("Filing or 371 (c) date",A682)</f>
        <v>#VALUE!</v>
      </c>
      <c r="P682" s="4" t="e">
        <f>MID(A682,N682,O682-N682)</f>
        <v>#VALUE!</v>
      </c>
      <c r="Q682" s="4" t="e">
        <f t="shared" si="151"/>
        <v>#VALUE!</v>
      </c>
      <c r="R682" s="4" t="e">
        <f>CLEAN(SUBSTITUTE(MID(P682,1,FIND("open",P682)-1)," ",""))</f>
        <v>#VALUE!</v>
      </c>
      <c r="S682" s="4" t="e">
        <f>FIND("open_in_new",P682)+LEN("open_in_new")</f>
        <v>#VALUE!</v>
      </c>
      <c r="T682" s="4" t="e">
        <f>FIND("-",P682,S682)</f>
        <v>#VALUE!</v>
      </c>
      <c r="U682" s="4" t="e">
        <f>CLEAN(SUBSTITUTE(MID(P682,S682,T682-S682)," ",""))</f>
        <v>#VALUE!</v>
      </c>
      <c r="V682" s="4" t="e">
        <f>RIGHT(CLEAN(SUBSTITUTE(P682," ","")),10)</f>
        <v>#VALUE!</v>
      </c>
      <c r="W682" s="4" t="e">
        <f>FIND("Status",A682,K682)+LEN("Status")</f>
        <v>#VALUE!</v>
      </c>
      <c r="X682" s="4" t="e">
        <f>FIND("Application Data 
Documents &amp; Transactions",A682)</f>
        <v>#VALUE!</v>
      </c>
      <c r="Y682" s="4" t="e">
        <f>MID(A682,W682,(X682-11)-W682)</f>
        <v>#VALUE!</v>
      </c>
      <c r="Z682" s="4" t="e">
        <f t="shared" si="148"/>
        <v>#VALUE!</v>
      </c>
      <c r="AA682" s="4" t="e">
        <f>FIND("Earliest publication #",A682)+LEN("Earliest publication #
")</f>
        <v>#VALUE!</v>
      </c>
      <c r="AB682" s="4" t="e">
        <f>FIND("Earliest publication date",A682,AA682)</f>
        <v>#VALUE!</v>
      </c>
      <c r="AC682" s="4" t="e">
        <f>CLEAN(TRIM(MID(A682,AA682,AB682-AA682)))</f>
        <v>#VALUE!</v>
      </c>
      <c r="AD682" s="4" t="e">
        <f t="shared" si="149"/>
        <v>#VALUE!</v>
      </c>
      <c r="AE682" s="4" t="e">
        <f>FIND("Earliest publication date",A682,AA682)+LEN("Earliest publication date")</f>
        <v>#VALUE!</v>
      </c>
      <c r="AF682" s="4" t="e">
        <f>FIND("Assignee for publication",A682)</f>
        <v>#VALUE!</v>
      </c>
      <c r="AG682" s="4" t="e">
        <f>CLEAN(SUBSTITUTE(MID(A682,AE682,AF682-AE682)," ",""))</f>
        <v>#VALUE!</v>
      </c>
      <c r="AH682" s="4" t="e">
        <f>FIND("Entity status",A682)+LEN("Entity status")</f>
        <v>#VALUE!</v>
      </c>
      <c r="AI682" s="4" t="e">
        <f>FIND("Earliest publication #",A682,AH682)</f>
        <v>#VALUE!</v>
      </c>
      <c r="AJ682" s="4" t="e">
        <f>CLEAN(TRIM(MID(A682,AH682,AI682-AH682)))</f>
        <v>#VALUE!</v>
      </c>
      <c r="AK682" s="4" t="e">
        <f>FIND("Applicants",A682)+LEN("Applicants")</f>
        <v>#VALUE!</v>
      </c>
      <c r="AL682" s="4" t="e">
        <f>FIND("United States Patent and Trademark Office 
United States Patent and Trademark Office 
 Browse By Topic",A682,AK682)</f>
        <v>#VALUE!</v>
      </c>
      <c r="AM682" s="4" t="e">
        <f>TRIM(CLEAN(MID(A682,AK682,AL682-AK682)))</f>
        <v>#VALUE!</v>
      </c>
      <c r="AN682" s="4" t="e">
        <f>FIND("Assignee for publication",A682)+LEN("Assignee for publication")</f>
        <v>#VALUE!</v>
      </c>
      <c r="AO682" s="4" t="e">
        <f>FIND("Confirmation #",A682,AN682)</f>
        <v>#VALUE!</v>
      </c>
      <c r="AP682" s="4" t="e">
        <f>MID(A682,AN682,AO682-AN682)</f>
        <v>#VALUE!</v>
      </c>
      <c r="AQ682" s="4" t="e">
        <f>FIND("Inventors",A682)+LEN("Inventors")</f>
        <v>#VALUE!</v>
      </c>
      <c r="AR682" s="4" t="e">
        <f>FIND("Applicants",A682,AQ682)</f>
        <v>#VALUE!</v>
      </c>
      <c r="AS682" s="4" t="e">
        <f>FIND("Show all inventors",A682)</f>
        <v>#VALUE!</v>
      </c>
      <c r="AT682" s="4" t="str">
        <f>IFERROR(MID(A682,AS682,24),"")</f>
        <v/>
      </c>
      <c r="AU682" s="7" t="e">
        <f>CLEAN(TRIM(MID(A682,AQ682,AR682-AQ682)))</f>
        <v>#VALUE!</v>
      </c>
      <c r="BJ682" s="4">
        <f t="shared" si="152"/>
        <v>0</v>
      </c>
      <c r="BK682" s="4" t="str">
        <f t="shared" si="153"/>
        <v/>
      </c>
      <c r="BL682" s="4" t="e">
        <f t="shared" si="154"/>
        <v>#VALUE!</v>
      </c>
      <c r="BM682" s="4" t="e">
        <f t="shared" si="155"/>
        <v>#VALUE!</v>
      </c>
      <c r="BN682" s="7" t="e">
        <f t="shared" si="156"/>
        <v>#VALUE!</v>
      </c>
      <c r="BO682" s="4" t="e">
        <f t="shared" si="157"/>
        <v>#VALUE!</v>
      </c>
      <c r="BP682" s="4" t="e">
        <f t="shared" si="158"/>
        <v>#VALUE!</v>
      </c>
      <c r="BQ682" s="7" t="e">
        <f t="shared" si="159"/>
        <v>#VALUE!</v>
      </c>
    </row>
    <row r="683" spans="1:69" ht="15" customHeight="1" x14ac:dyDescent="0.3">
      <c r="A683" s="5"/>
      <c r="B683" s="5"/>
      <c r="C683" s="5"/>
      <c r="D683" s="5"/>
      <c r="F683" s="6" t="s">
        <v>17</v>
      </c>
      <c r="G683" s="4" t="e">
        <f t="shared" si="160"/>
        <v>#VALUE!</v>
      </c>
      <c r="H683" s="4" t="e">
        <f t="shared" si="161"/>
        <v>#VALUE!</v>
      </c>
      <c r="I683" s="4" t="str">
        <f t="shared" si="150"/>
        <v/>
      </c>
      <c r="J683" s="4" t="e">
        <f>CLEAN(SUBSTITUTE(MID(A683,G683,H683-G683)," ",""))</f>
        <v>#VALUE!</v>
      </c>
      <c r="K683" s="4" t="e">
        <f>FIND("Filing or 371 (c) date",A683)+LEN("Filing or 371 (c) date")</f>
        <v>#VALUE!</v>
      </c>
      <c r="L683" s="4" t="e">
        <f>FIND("Status",A683,K683)</f>
        <v>#VALUE!</v>
      </c>
      <c r="M683" s="4" t="e">
        <f>TRIM(CLEAN(MID(A683,K683,L683-K683)))</f>
        <v>#VALUE!</v>
      </c>
      <c r="N683" s="4" t="e">
        <f>FIND("Patent #",A683)+LEN("Patent #")</f>
        <v>#VALUE!</v>
      </c>
      <c r="O683" s="4" t="e">
        <f>FIND("Filing or 371 (c) date",A683)</f>
        <v>#VALUE!</v>
      </c>
      <c r="P683" s="4" t="e">
        <f>MID(A683,N683,O683-N683)</f>
        <v>#VALUE!</v>
      </c>
      <c r="Q683" s="4" t="e">
        <f t="shared" si="151"/>
        <v>#VALUE!</v>
      </c>
      <c r="R683" s="4" t="e">
        <f>CLEAN(SUBSTITUTE(MID(P683,1,FIND("open",P683)-1)," ",""))</f>
        <v>#VALUE!</v>
      </c>
      <c r="S683" s="4" t="e">
        <f>FIND("open_in_new",P683)+LEN("open_in_new")</f>
        <v>#VALUE!</v>
      </c>
      <c r="T683" s="4" t="e">
        <f>FIND("-",P683,S683)</f>
        <v>#VALUE!</v>
      </c>
      <c r="U683" s="4" t="e">
        <f>CLEAN(SUBSTITUTE(MID(P683,S683,T683-S683)," ",""))</f>
        <v>#VALUE!</v>
      </c>
      <c r="V683" s="4" t="e">
        <f>RIGHT(CLEAN(SUBSTITUTE(P683," ","")),10)</f>
        <v>#VALUE!</v>
      </c>
      <c r="W683" s="4" t="e">
        <f>FIND("Status",A683,K683)+LEN("Status")</f>
        <v>#VALUE!</v>
      </c>
      <c r="X683" s="4" t="e">
        <f>FIND("Application Data 
Documents &amp; Transactions",A683)</f>
        <v>#VALUE!</v>
      </c>
      <c r="Y683" s="4" t="e">
        <f>MID(A683,W683,(X683-11)-W683)</f>
        <v>#VALUE!</v>
      </c>
      <c r="Z683" s="4" t="e">
        <f t="shared" si="148"/>
        <v>#VALUE!</v>
      </c>
      <c r="AA683" s="4" t="e">
        <f>FIND("Earliest publication #",A683)+LEN("Earliest publication #
")</f>
        <v>#VALUE!</v>
      </c>
      <c r="AB683" s="4" t="e">
        <f>FIND("Earliest publication date",A683,AA683)</f>
        <v>#VALUE!</v>
      </c>
      <c r="AC683" s="4" t="e">
        <f>CLEAN(TRIM(MID(A683,AA683,AB683-AA683)))</f>
        <v>#VALUE!</v>
      </c>
      <c r="AD683" s="4" t="e">
        <f t="shared" si="149"/>
        <v>#VALUE!</v>
      </c>
      <c r="AE683" s="4" t="e">
        <f>FIND("Earliest publication date",A683,AA683)+LEN("Earliest publication date")</f>
        <v>#VALUE!</v>
      </c>
      <c r="AF683" s="4" t="e">
        <f>FIND("Assignee for publication",A683)</f>
        <v>#VALUE!</v>
      </c>
      <c r="AG683" s="4" t="e">
        <f>CLEAN(SUBSTITUTE(MID(A683,AE683,AF683-AE683)," ",""))</f>
        <v>#VALUE!</v>
      </c>
      <c r="AH683" s="4" t="e">
        <f>FIND("Entity status",A683)+LEN("Entity status")</f>
        <v>#VALUE!</v>
      </c>
      <c r="AI683" s="4" t="e">
        <f>FIND("Earliest publication #",A683,AH683)</f>
        <v>#VALUE!</v>
      </c>
      <c r="AJ683" s="4" t="e">
        <f>CLEAN(TRIM(MID(A683,AH683,AI683-AH683)))</f>
        <v>#VALUE!</v>
      </c>
      <c r="AK683" s="4" t="e">
        <f>FIND("Applicants",A683)+LEN("Applicants")</f>
        <v>#VALUE!</v>
      </c>
      <c r="AL683" s="4" t="e">
        <f>FIND("United States Patent and Trademark Office 
United States Patent and Trademark Office 
 Browse By Topic",A683,AK683)</f>
        <v>#VALUE!</v>
      </c>
      <c r="AM683" s="4" t="e">
        <f>TRIM(CLEAN(MID(A683,AK683,AL683-AK683)))</f>
        <v>#VALUE!</v>
      </c>
      <c r="AN683" s="4" t="e">
        <f>FIND("Assignee for publication",A683)+LEN("Assignee for publication")</f>
        <v>#VALUE!</v>
      </c>
      <c r="AO683" s="4" t="e">
        <f>FIND("Confirmation #",A683,AN683)</f>
        <v>#VALUE!</v>
      </c>
      <c r="AP683" s="4" t="e">
        <f>MID(A683,AN683,AO683-AN683)</f>
        <v>#VALUE!</v>
      </c>
      <c r="AQ683" s="4" t="e">
        <f>FIND("Inventors",A683)+LEN("Inventors")</f>
        <v>#VALUE!</v>
      </c>
      <c r="AR683" s="4" t="e">
        <f>FIND("Applicants",A683,AQ683)</f>
        <v>#VALUE!</v>
      </c>
      <c r="AS683" s="4" t="e">
        <f>FIND("Show all inventors",A683)</f>
        <v>#VALUE!</v>
      </c>
      <c r="AT683" s="4" t="str">
        <f>IFERROR(MID(A683,AS683,24),"")</f>
        <v/>
      </c>
      <c r="AU683" s="7" t="e">
        <f>CLEAN(TRIM(MID(A683,AQ683,AR683-AQ683)))</f>
        <v>#VALUE!</v>
      </c>
      <c r="BJ683" s="4">
        <f t="shared" si="152"/>
        <v>0</v>
      </c>
      <c r="BK683" s="4" t="str">
        <f t="shared" si="153"/>
        <v/>
      </c>
      <c r="BL683" s="4" t="e">
        <f t="shared" si="154"/>
        <v>#VALUE!</v>
      </c>
      <c r="BM683" s="4" t="e">
        <f t="shared" si="155"/>
        <v>#VALUE!</v>
      </c>
      <c r="BN683" s="7" t="e">
        <f t="shared" si="156"/>
        <v>#VALUE!</v>
      </c>
      <c r="BO683" s="4" t="e">
        <f t="shared" si="157"/>
        <v>#VALUE!</v>
      </c>
      <c r="BP683" s="4" t="e">
        <f t="shared" si="158"/>
        <v>#VALUE!</v>
      </c>
      <c r="BQ683" s="7" t="e">
        <f t="shared" si="159"/>
        <v>#VALUE!</v>
      </c>
    </row>
    <row r="684" spans="1:69" ht="15" customHeight="1" x14ac:dyDescent="0.3">
      <c r="A684" s="5"/>
      <c r="B684" s="5"/>
      <c r="C684" s="5"/>
      <c r="D684" s="5"/>
      <c r="F684" s="6" t="s">
        <v>17</v>
      </c>
      <c r="G684" s="4" t="e">
        <f t="shared" si="160"/>
        <v>#VALUE!</v>
      </c>
      <c r="H684" s="4" t="e">
        <f t="shared" si="161"/>
        <v>#VALUE!</v>
      </c>
      <c r="I684" s="4" t="str">
        <f t="shared" si="150"/>
        <v/>
      </c>
      <c r="J684" s="4" t="e">
        <f>CLEAN(SUBSTITUTE(MID(A684,G684,H684-G684)," ",""))</f>
        <v>#VALUE!</v>
      </c>
      <c r="K684" s="4" t="e">
        <f>FIND("Filing or 371 (c) date",A684)+LEN("Filing or 371 (c) date")</f>
        <v>#VALUE!</v>
      </c>
      <c r="L684" s="4" t="e">
        <f>FIND("Status",A684,K684)</f>
        <v>#VALUE!</v>
      </c>
      <c r="M684" s="4" t="e">
        <f>TRIM(CLEAN(MID(A684,K684,L684-K684)))</f>
        <v>#VALUE!</v>
      </c>
      <c r="N684" s="4" t="e">
        <f>FIND("Patent #",A684)+LEN("Patent #")</f>
        <v>#VALUE!</v>
      </c>
      <c r="O684" s="4" t="e">
        <f>FIND("Filing or 371 (c) date",A684)</f>
        <v>#VALUE!</v>
      </c>
      <c r="P684" s="4" t="e">
        <f>MID(A684,N684,O684-N684)</f>
        <v>#VALUE!</v>
      </c>
      <c r="Q684" s="4" t="e">
        <f t="shared" si="151"/>
        <v>#VALUE!</v>
      </c>
      <c r="R684" s="4" t="e">
        <f>CLEAN(SUBSTITUTE(MID(P684,1,FIND("open",P684)-1)," ",""))</f>
        <v>#VALUE!</v>
      </c>
      <c r="S684" s="4" t="e">
        <f>FIND("open_in_new",P684)+LEN("open_in_new")</f>
        <v>#VALUE!</v>
      </c>
      <c r="T684" s="4" t="e">
        <f>FIND("-",P684,S684)</f>
        <v>#VALUE!</v>
      </c>
      <c r="U684" s="4" t="e">
        <f>CLEAN(SUBSTITUTE(MID(P684,S684,T684-S684)," ",""))</f>
        <v>#VALUE!</v>
      </c>
      <c r="V684" s="4" t="e">
        <f>RIGHT(CLEAN(SUBSTITUTE(P684," ","")),10)</f>
        <v>#VALUE!</v>
      </c>
      <c r="W684" s="4" t="e">
        <f>FIND("Status",A684,K684)+LEN("Status")</f>
        <v>#VALUE!</v>
      </c>
      <c r="X684" s="4" t="e">
        <f>FIND("Application Data 
Documents &amp; Transactions",A684)</f>
        <v>#VALUE!</v>
      </c>
      <c r="Y684" s="4" t="e">
        <f>MID(A684,W684,(X684-11)-W684)</f>
        <v>#VALUE!</v>
      </c>
      <c r="Z684" s="4" t="e">
        <f t="shared" si="148"/>
        <v>#VALUE!</v>
      </c>
      <c r="AA684" s="4" t="e">
        <f>FIND("Earliest publication #",A684)+LEN("Earliest publication #
")</f>
        <v>#VALUE!</v>
      </c>
      <c r="AB684" s="4" t="e">
        <f>FIND("Earliest publication date",A684,AA684)</f>
        <v>#VALUE!</v>
      </c>
      <c r="AC684" s="4" t="e">
        <f>CLEAN(TRIM(MID(A684,AA684,AB684-AA684)))</f>
        <v>#VALUE!</v>
      </c>
      <c r="AD684" s="4" t="e">
        <f t="shared" si="149"/>
        <v>#VALUE!</v>
      </c>
      <c r="AE684" s="4" t="e">
        <f>FIND("Earliest publication date",A684,AA684)+LEN("Earliest publication date")</f>
        <v>#VALUE!</v>
      </c>
      <c r="AF684" s="4" t="e">
        <f>FIND("Assignee for publication",A684)</f>
        <v>#VALUE!</v>
      </c>
      <c r="AG684" s="4" t="e">
        <f>CLEAN(SUBSTITUTE(MID(A684,AE684,AF684-AE684)," ",""))</f>
        <v>#VALUE!</v>
      </c>
      <c r="AH684" s="4" t="e">
        <f>FIND("Entity status",A684)+LEN("Entity status")</f>
        <v>#VALUE!</v>
      </c>
      <c r="AI684" s="4" t="e">
        <f>FIND("Earliest publication #",A684,AH684)</f>
        <v>#VALUE!</v>
      </c>
      <c r="AJ684" s="4" t="e">
        <f>CLEAN(TRIM(MID(A684,AH684,AI684-AH684)))</f>
        <v>#VALUE!</v>
      </c>
      <c r="AK684" s="4" t="e">
        <f>FIND("Applicants",A684)+LEN("Applicants")</f>
        <v>#VALUE!</v>
      </c>
      <c r="AL684" s="4" t="e">
        <f>FIND("United States Patent and Trademark Office 
United States Patent and Trademark Office 
 Browse By Topic",A684,AK684)</f>
        <v>#VALUE!</v>
      </c>
      <c r="AM684" s="4" t="e">
        <f>TRIM(CLEAN(MID(A684,AK684,AL684-AK684)))</f>
        <v>#VALUE!</v>
      </c>
      <c r="AN684" s="4" t="e">
        <f>FIND("Assignee for publication",A684)+LEN("Assignee for publication")</f>
        <v>#VALUE!</v>
      </c>
      <c r="AO684" s="4" t="e">
        <f>FIND("Confirmation #",A684,AN684)</f>
        <v>#VALUE!</v>
      </c>
      <c r="AP684" s="4" t="e">
        <f>MID(A684,AN684,AO684-AN684)</f>
        <v>#VALUE!</v>
      </c>
      <c r="AQ684" s="4" t="e">
        <f>FIND("Inventors",A684)+LEN("Inventors")</f>
        <v>#VALUE!</v>
      </c>
      <c r="AR684" s="4" t="e">
        <f>FIND("Applicants",A684,AQ684)</f>
        <v>#VALUE!</v>
      </c>
      <c r="AS684" s="4" t="e">
        <f>FIND("Show all inventors",A684)</f>
        <v>#VALUE!</v>
      </c>
      <c r="AT684" s="4" t="str">
        <f>IFERROR(MID(A684,AS684,24),"")</f>
        <v/>
      </c>
      <c r="AU684" s="7" t="e">
        <f>CLEAN(TRIM(MID(A684,AQ684,AR684-AQ684)))</f>
        <v>#VALUE!</v>
      </c>
      <c r="BJ684" s="4">
        <f t="shared" si="152"/>
        <v>0</v>
      </c>
      <c r="BK684" s="4" t="str">
        <f t="shared" si="153"/>
        <v/>
      </c>
      <c r="BL684" s="4" t="e">
        <f t="shared" si="154"/>
        <v>#VALUE!</v>
      </c>
      <c r="BM684" s="4" t="e">
        <f t="shared" si="155"/>
        <v>#VALUE!</v>
      </c>
      <c r="BN684" s="7" t="e">
        <f t="shared" si="156"/>
        <v>#VALUE!</v>
      </c>
      <c r="BO684" s="4" t="e">
        <f t="shared" si="157"/>
        <v>#VALUE!</v>
      </c>
      <c r="BP684" s="4" t="e">
        <f t="shared" si="158"/>
        <v>#VALUE!</v>
      </c>
      <c r="BQ684" s="7" t="e">
        <f t="shared" si="159"/>
        <v>#VALUE!</v>
      </c>
    </row>
    <row r="685" spans="1:69" ht="15" customHeight="1" x14ac:dyDescent="0.3">
      <c r="A685" s="5"/>
      <c r="B685" s="5"/>
      <c r="C685" s="5"/>
      <c r="D685" s="5"/>
      <c r="F685" s="6" t="s">
        <v>17</v>
      </c>
      <c r="G685" s="4" t="e">
        <f t="shared" si="160"/>
        <v>#VALUE!</v>
      </c>
      <c r="H685" s="4" t="e">
        <f t="shared" si="161"/>
        <v>#VALUE!</v>
      </c>
      <c r="I685" s="4" t="str">
        <f t="shared" si="150"/>
        <v/>
      </c>
      <c r="J685" s="4" t="e">
        <f>CLEAN(SUBSTITUTE(MID(A685,G685,H685-G685)," ",""))</f>
        <v>#VALUE!</v>
      </c>
      <c r="K685" s="4" t="e">
        <f>FIND("Filing or 371 (c) date",A685)+LEN("Filing or 371 (c) date")</f>
        <v>#VALUE!</v>
      </c>
      <c r="L685" s="4" t="e">
        <f>FIND("Status",A685,K685)</f>
        <v>#VALUE!</v>
      </c>
      <c r="M685" s="4" t="e">
        <f>TRIM(CLEAN(MID(A685,K685,L685-K685)))</f>
        <v>#VALUE!</v>
      </c>
      <c r="N685" s="4" t="e">
        <f>FIND("Patent #",A685)+LEN("Patent #")</f>
        <v>#VALUE!</v>
      </c>
      <c r="O685" s="4" t="e">
        <f>FIND("Filing or 371 (c) date",A685)</f>
        <v>#VALUE!</v>
      </c>
      <c r="P685" s="4" t="e">
        <f>MID(A685,N685,O685-N685)</f>
        <v>#VALUE!</v>
      </c>
      <c r="Q685" s="4" t="e">
        <f t="shared" si="151"/>
        <v>#VALUE!</v>
      </c>
      <c r="R685" s="4" t="e">
        <f>CLEAN(SUBSTITUTE(MID(P685,1,FIND("open",P685)-1)," ",""))</f>
        <v>#VALUE!</v>
      </c>
      <c r="S685" s="4" t="e">
        <f>FIND("open_in_new",P685)+LEN("open_in_new")</f>
        <v>#VALUE!</v>
      </c>
      <c r="T685" s="4" t="e">
        <f>FIND("-",P685,S685)</f>
        <v>#VALUE!</v>
      </c>
      <c r="U685" s="4" t="e">
        <f>CLEAN(SUBSTITUTE(MID(P685,S685,T685-S685)," ",""))</f>
        <v>#VALUE!</v>
      </c>
      <c r="V685" s="4" t="e">
        <f>RIGHT(CLEAN(SUBSTITUTE(P685," ","")),10)</f>
        <v>#VALUE!</v>
      </c>
      <c r="W685" s="4" t="e">
        <f>FIND("Status",A685,K685)+LEN("Status")</f>
        <v>#VALUE!</v>
      </c>
      <c r="X685" s="4" t="e">
        <f>FIND("Application Data 
Documents &amp; Transactions",A685)</f>
        <v>#VALUE!</v>
      </c>
      <c r="Y685" s="4" t="e">
        <f>MID(A685,W685,(X685-11)-W685)</f>
        <v>#VALUE!</v>
      </c>
      <c r="Z685" s="4" t="e">
        <f t="shared" si="148"/>
        <v>#VALUE!</v>
      </c>
      <c r="AA685" s="4" t="e">
        <f>FIND("Earliest publication #",A685)+LEN("Earliest publication #
")</f>
        <v>#VALUE!</v>
      </c>
      <c r="AB685" s="4" t="e">
        <f>FIND("Earliest publication date",A685,AA685)</f>
        <v>#VALUE!</v>
      </c>
      <c r="AC685" s="4" t="e">
        <f>CLEAN(TRIM(MID(A685,AA685,AB685-AA685)))</f>
        <v>#VALUE!</v>
      </c>
      <c r="AD685" s="4" t="e">
        <f t="shared" si="149"/>
        <v>#VALUE!</v>
      </c>
      <c r="AE685" s="4" t="e">
        <f>FIND("Earliest publication date",A685,AA685)+LEN("Earliest publication date")</f>
        <v>#VALUE!</v>
      </c>
      <c r="AF685" s="4" t="e">
        <f>FIND("Assignee for publication",A685)</f>
        <v>#VALUE!</v>
      </c>
      <c r="AG685" s="4" t="e">
        <f>CLEAN(SUBSTITUTE(MID(A685,AE685,AF685-AE685)," ",""))</f>
        <v>#VALUE!</v>
      </c>
      <c r="AH685" s="4" t="e">
        <f>FIND("Entity status",A685)+LEN("Entity status")</f>
        <v>#VALUE!</v>
      </c>
      <c r="AI685" s="4" t="e">
        <f>FIND("Earliest publication #",A685,AH685)</f>
        <v>#VALUE!</v>
      </c>
      <c r="AJ685" s="4" t="e">
        <f>CLEAN(TRIM(MID(A685,AH685,AI685-AH685)))</f>
        <v>#VALUE!</v>
      </c>
      <c r="AK685" s="4" t="e">
        <f>FIND("Applicants",A685)+LEN("Applicants")</f>
        <v>#VALUE!</v>
      </c>
      <c r="AL685" s="4" t="e">
        <f>FIND("United States Patent and Trademark Office 
United States Patent and Trademark Office 
 Browse By Topic",A685,AK685)</f>
        <v>#VALUE!</v>
      </c>
      <c r="AM685" s="4" t="e">
        <f>TRIM(CLEAN(MID(A685,AK685,AL685-AK685)))</f>
        <v>#VALUE!</v>
      </c>
      <c r="AN685" s="4" t="e">
        <f>FIND("Assignee for publication",A685)+LEN("Assignee for publication")</f>
        <v>#VALUE!</v>
      </c>
      <c r="AO685" s="4" t="e">
        <f>FIND("Confirmation #",A685,AN685)</f>
        <v>#VALUE!</v>
      </c>
      <c r="AP685" s="4" t="e">
        <f>MID(A685,AN685,AO685-AN685)</f>
        <v>#VALUE!</v>
      </c>
      <c r="AQ685" s="4" t="e">
        <f>FIND("Inventors",A685)+LEN("Inventors")</f>
        <v>#VALUE!</v>
      </c>
      <c r="AR685" s="4" t="e">
        <f>FIND("Applicants",A685,AQ685)</f>
        <v>#VALUE!</v>
      </c>
      <c r="AS685" s="4" t="e">
        <f>FIND("Show all inventors",A685)</f>
        <v>#VALUE!</v>
      </c>
      <c r="AT685" s="4" t="str">
        <f>IFERROR(MID(A685,AS685,24),"")</f>
        <v/>
      </c>
      <c r="AU685" s="7" t="e">
        <f>CLEAN(TRIM(MID(A685,AQ685,AR685-AQ685)))</f>
        <v>#VALUE!</v>
      </c>
      <c r="BJ685" s="4">
        <f t="shared" si="152"/>
        <v>0</v>
      </c>
      <c r="BK685" s="4" t="str">
        <f t="shared" si="153"/>
        <v/>
      </c>
      <c r="BL685" s="4" t="e">
        <f t="shared" si="154"/>
        <v>#VALUE!</v>
      </c>
      <c r="BM685" s="4" t="e">
        <f t="shared" si="155"/>
        <v>#VALUE!</v>
      </c>
      <c r="BN685" s="7" t="e">
        <f t="shared" si="156"/>
        <v>#VALUE!</v>
      </c>
      <c r="BO685" s="4" t="e">
        <f t="shared" si="157"/>
        <v>#VALUE!</v>
      </c>
      <c r="BP685" s="4" t="e">
        <f t="shared" si="158"/>
        <v>#VALUE!</v>
      </c>
      <c r="BQ685" s="7" t="e">
        <f t="shared" si="159"/>
        <v>#VALUE!</v>
      </c>
    </row>
    <row r="686" spans="1:69" ht="15" customHeight="1" x14ac:dyDescent="0.3">
      <c r="A686" s="5"/>
      <c r="B686" s="5"/>
      <c r="C686" s="5"/>
      <c r="D686" s="5"/>
      <c r="F686" s="6" t="s">
        <v>17</v>
      </c>
      <c r="G686" s="4" t="e">
        <f t="shared" si="160"/>
        <v>#VALUE!</v>
      </c>
      <c r="H686" s="4" t="e">
        <f t="shared" si="161"/>
        <v>#VALUE!</v>
      </c>
      <c r="I686" s="4" t="str">
        <f t="shared" si="150"/>
        <v/>
      </c>
      <c r="J686" s="4" t="e">
        <f>CLEAN(SUBSTITUTE(MID(A686,G686,H686-G686)," ",""))</f>
        <v>#VALUE!</v>
      </c>
      <c r="K686" s="4" t="e">
        <f>FIND("Filing or 371 (c) date",A686)+LEN("Filing or 371 (c) date")</f>
        <v>#VALUE!</v>
      </c>
      <c r="L686" s="4" t="e">
        <f>FIND("Status",A686,K686)</f>
        <v>#VALUE!</v>
      </c>
      <c r="M686" s="4" t="e">
        <f>TRIM(CLEAN(MID(A686,K686,L686-K686)))</f>
        <v>#VALUE!</v>
      </c>
      <c r="N686" s="4" t="e">
        <f>FIND("Patent #",A686)+LEN("Patent #")</f>
        <v>#VALUE!</v>
      </c>
      <c r="O686" s="4" t="e">
        <f>FIND("Filing or 371 (c) date",A686)</f>
        <v>#VALUE!</v>
      </c>
      <c r="P686" s="4" t="e">
        <f>MID(A686,N686,O686-N686)</f>
        <v>#VALUE!</v>
      </c>
      <c r="Q686" s="4" t="e">
        <f t="shared" si="151"/>
        <v>#VALUE!</v>
      </c>
      <c r="R686" s="4" t="e">
        <f>CLEAN(SUBSTITUTE(MID(P686,1,FIND("open",P686)-1)," ",""))</f>
        <v>#VALUE!</v>
      </c>
      <c r="S686" s="4" t="e">
        <f>FIND("open_in_new",P686)+LEN("open_in_new")</f>
        <v>#VALUE!</v>
      </c>
      <c r="T686" s="4" t="e">
        <f>FIND("-",P686,S686)</f>
        <v>#VALUE!</v>
      </c>
      <c r="U686" s="4" t="e">
        <f>CLEAN(SUBSTITUTE(MID(P686,S686,T686-S686)," ",""))</f>
        <v>#VALUE!</v>
      </c>
      <c r="V686" s="4" t="e">
        <f>RIGHT(CLEAN(SUBSTITUTE(P686," ","")),10)</f>
        <v>#VALUE!</v>
      </c>
      <c r="W686" s="4" t="e">
        <f>FIND("Status",A686,K686)+LEN("Status")</f>
        <v>#VALUE!</v>
      </c>
      <c r="X686" s="4" t="e">
        <f>FIND("Application Data 
Documents &amp; Transactions",A686)</f>
        <v>#VALUE!</v>
      </c>
      <c r="Y686" s="4" t="e">
        <f>MID(A686,W686,(X686-11)-W686)</f>
        <v>#VALUE!</v>
      </c>
      <c r="Z686" s="4" t="e">
        <f t="shared" si="148"/>
        <v>#VALUE!</v>
      </c>
      <c r="AA686" s="4" t="e">
        <f>FIND("Earliest publication #",A686)+LEN("Earliest publication #
")</f>
        <v>#VALUE!</v>
      </c>
      <c r="AB686" s="4" t="e">
        <f>FIND("Earliest publication date",A686,AA686)</f>
        <v>#VALUE!</v>
      </c>
      <c r="AC686" s="4" t="e">
        <f>CLEAN(TRIM(MID(A686,AA686,AB686-AA686)))</f>
        <v>#VALUE!</v>
      </c>
      <c r="AD686" s="4" t="e">
        <f t="shared" si="149"/>
        <v>#VALUE!</v>
      </c>
      <c r="AE686" s="4" t="e">
        <f>FIND("Earliest publication date",A686,AA686)+LEN("Earliest publication date")</f>
        <v>#VALUE!</v>
      </c>
      <c r="AF686" s="4" t="e">
        <f>FIND("Assignee for publication",A686)</f>
        <v>#VALUE!</v>
      </c>
      <c r="AG686" s="4" t="e">
        <f>CLEAN(SUBSTITUTE(MID(A686,AE686,AF686-AE686)," ",""))</f>
        <v>#VALUE!</v>
      </c>
      <c r="AH686" s="4" t="e">
        <f>FIND("Entity status",A686)+LEN("Entity status")</f>
        <v>#VALUE!</v>
      </c>
      <c r="AI686" s="4" t="e">
        <f>FIND("Earliest publication #",A686,AH686)</f>
        <v>#VALUE!</v>
      </c>
      <c r="AJ686" s="4" t="e">
        <f>CLEAN(TRIM(MID(A686,AH686,AI686-AH686)))</f>
        <v>#VALUE!</v>
      </c>
      <c r="AK686" s="4" t="e">
        <f>FIND("Applicants",A686)+LEN("Applicants")</f>
        <v>#VALUE!</v>
      </c>
      <c r="AL686" s="4" t="e">
        <f>FIND("United States Patent and Trademark Office 
United States Patent and Trademark Office 
 Browse By Topic",A686,AK686)</f>
        <v>#VALUE!</v>
      </c>
      <c r="AM686" s="4" t="e">
        <f>TRIM(CLEAN(MID(A686,AK686,AL686-AK686)))</f>
        <v>#VALUE!</v>
      </c>
      <c r="AN686" s="4" t="e">
        <f>FIND("Assignee for publication",A686)+LEN("Assignee for publication")</f>
        <v>#VALUE!</v>
      </c>
      <c r="AO686" s="4" t="e">
        <f>FIND("Confirmation #",A686,AN686)</f>
        <v>#VALUE!</v>
      </c>
      <c r="AP686" s="4" t="e">
        <f>MID(A686,AN686,AO686-AN686)</f>
        <v>#VALUE!</v>
      </c>
      <c r="AQ686" s="4" t="e">
        <f>FIND("Inventors",A686)+LEN("Inventors")</f>
        <v>#VALUE!</v>
      </c>
      <c r="AR686" s="4" t="e">
        <f>FIND("Applicants",A686,AQ686)</f>
        <v>#VALUE!</v>
      </c>
      <c r="AS686" s="4" t="e">
        <f>FIND("Show all inventors",A686)</f>
        <v>#VALUE!</v>
      </c>
      <c r="AT686" s="4" t="str">
        <f>IFERROR(MID(A686,AS686,24),"")</f>
        <v/>
      </c>
      <c r="AU686" s="7" t="e">
        <f>CLEAN(TRIM(MID(A686,AQ686,AR686-AQ686)))</f>
        <v>#VALUE!</v>
      </c>
      <c r="BJ686" s="4">
        <f t="shared" si="152"/>
        <v>0</v>
      </c>
      <c r="BK686" s="4" t="str">
        <f t="shared" si="153"/>
        <v/>
      </c>
      <c r="BL686" s="4" t="e">
        <f t="shared" si="154"/>
        <v>#VALUE!</v>
      </c>
      <c r="BM686" s="4" t="e">
        <f t="shared" si="155"/>
        <v>#VALUE!</v>
      </c>
      <c r="BN686" s="7" t="e">
        <f t="shared" si="156"/>
        <v>#VALUE!</v>
      </c>
      <c r="BO686" s="4" t="e">
        <f t="shared" si="157"/>
        <v>#VALUE!</v>
      </c>
      <c r="BP686" s="4" t="e">
        <f t="shared" si="158"/>
        <v>#VALUE!</v>
      </c>
      <c r="BQ686" s="7" t="e">
        <f t="shared" si="159"/>
        <v>#VALUE!</v>
      </c>
    </row>
    <row r="687" spans="1:69" ht="15" customHeight="1" x14ac:dyDescent="0.3">
      <c r="A687" s="5"/>
      <c r="B687" s="5"/>
      <c r="C687" s="5"/>
      <c r="D687" s="5"/>
      <c r="F687" s="6" t="s">
        <v>17</v>
      </c>
      <c r="G687" s="4" t="e">
        <f t="shared" si="160"/>
        <v>#VALUE!</v>
      </c>
      <c r="H687" s="4" t="e">
        <f t="shared" si="161"/>
        <v>#VALUE!</v>
      </c>
      <c r="I687" s="4" t="str">
        <f t="shared" si="150"/>
        <v/>
      </c>
      <c r="J687" s="4" t="e">
        <f>CLEAN(SUBSTITUTE(MID(A687,G687,H687-G687)," ",""))</f>
        <v>#VALUE!</v>
      </c>
      <c r="K687" s="4" t="e">
        <f>FIND("Filing or 371 (c) date",A687)+LEN("Filing or 371 (c) date")</f>
        <v>#VALUE!</v>
      </c>
      <c r="L687" s="4" t="e">
        <f>FIND("Status",A687,K687)</f>
        <v>#VALUE!</v>
      </c>
      <c r="M687" s="4" t="e">
        <f>TRIM(CLEAN(MID(A687,K687,L687-K687)))</f>
        <v>#VALUE!</v>
      </c>
      <c r="N687" s="4" t="e">
        <f>FIND("Patent #",A687)+LEN("Patent #")</f>
        <v>#VALUE!</v>
      </c>
      <c r="O687" s="4" t="e">
        <f>FIND("Filing or 371 (c) date",A687)</f>
        <v>#VALUE!</v>
      </c>
      <c r="P687" s="4" t="e">
        <f>MID(A687,N687,O687-N687)</f>
        <v>#VALUE!</v>
      </c>
      <c r="Q687" s="4" t="e">
        <f t="shared" si="151"/>
        <v>#VALUE!</v>
      </c>
      <c r="R687" s="4" t="e">
        <f>CLEAN(SUBSTITUTE(MID(P687,1,FIND("open",P687)-1)," ",""))</f>
        <v>#VALUE!</v>
      </c>
      <c r="S687" s="4" t="e">
        <f>FIND("open_in_new",P687)+LEN("open_in_new")</f>
        <v>#VALUE!</v>
      </c>
      <c r="T687" s="4" t="e">
        <f>FIND("-",P687,S687)</f>
        <v>#VALUE!</v>
      </c>
      <c r="U687" s="4" t="e">
        <f>CLEAN(SUBSTITUTE(MID(P687,S687,T687-S687)," ",""))</f>
        <v>#VALUE!</v>
      </c>
      <c r="V687" s="4" t="e">
        <f>RIGHT(CLEAN(SUBSTITUTE(P687," ","")),10)</f>
        <v>#VALUE!</v>
      </c>
      <c r="W687" s="4" t="e">
        <f>FIND("Status",A687,K687)+LEN("Status")</f>
        <v>#VALUE!</v>
      </c>
      <c r="X687" s="4" t="e">
        <f>FIND("Application Data 
Documents &amp; Transactions",A687)</f>
        <v>#VALUE!</v>
      </c>
      <c r="Y687" s="4" t="e">
        <f>MID(A687,W687,(X687-11)-W687)</f>
        <v>#VALUE!</v>
      </c>
      <c r="Z687" s="4" t="e">
        <f t="shared" si="148"/>
        <v>#VALUE!</v>
      </c>
      <c r="AA687" s="4" t="e">
        <f>FIND("Earliest publication #",A687)+LEN("Earliest publication #
")</f>
        <v>#VALUE!</v>
      </c>
      <c r="AB687" s="4" t="e">
        <f>FIND("Earliest publication date",A687,AA687)</f>
        <v>#VALUE!</v>
      </c>
      <c r="AC687" s="4" t="e">
        <f>CLEAN(TRIM(MID(A687,AA687,AB687-AA687)))</f>
        <v>#VALUE!</v>
      </c>
      <c r="AD687" s="4" t="e">
        <f t="shared" si="149"/>
        <v>#VALUE!</v>
      </c>
      <c r="AE687" s="4" t="e">
        <f>FIND("Earliest publication date",A687,AA687)+LEN("Earliest publication date")</f>
        <v>#VALUE!</v>
      </c>
      <c r="AF687" s="4" t="e">
        <f>FIND("Assignee for publication",A687)</f>
        <v>#VALUE!</v>
      </c>
      <c r="AG687" s="4" t="e">
        <f>CLEAN(SUBSTITUTE(MID(A687,AE687,AF687-AE687)," ",""))</f>
        <v>#VALUE!</v>
      </c>
      <c r="AH687" s="4" t="e">
        <f>FIND("Entity status",A687)+LEN("Entity status")</f>
        <v>#VALUE!</v>
      </c>
      <c r="AI687" s="4" t="e">
        <f>FIND("Earliest publication #",A687,AH687)</f>
        <v>#VALUE!</v>
      </c>
      <c r="AJ687" s="4" t="e">
        <f>CLEAN(TRIM(MID(A687,AH687,AI687-AH687)))</f>
        <v>#VALUE!</v>
      </c>
      <c r="AK687" s="4" t="e">
        <f>FIND("Applicants",A687)+LEN("Applicants")</f>
        <v>#VALUE!</v>
      </c>
      <c r="AL687" s="4" t="e">
        <f>FIND("United States Patent and Trademark Office 
United States Patent and Trademark Office 
 Browse By Topic",A687,AK687)</f>
        <v>#VALUE!</v>
      </c>
      <c r="AM687" s="4" t="e">
        <f>TRIM(CLEAN(MID(A687,AK687,AL687-AK687)))</f>
        <v>#VALUE!</v>
      </c>
      <c r="AN687" s="4" t="e">
        <f>FIND("Assignee for publication",A687)+LEN("Assignee for publication")</f>
        <v>#VALUE!</v>
      </c>
      <c r="AO687" s="4" t="e">
        <f>FIND("Confirmation #",A687,AN687)</f>
        <v>#VALUE!</v>
      </c>
      <c r="AP687" s="4" t="e">
        <f>MID(A687,AN687,AO687-AN687)</f>
        <v>#VALUE!</v>
      </c>
      <c r="AQ687" s="4" t="e">
        <f>FIND("Inventors",A687)+LEN("Inventors")</f>
        <v>#VALUE!</v>
      </c>
      <c r="AR687" s="4" t="e">
        <f>FIND("Applicants",A687,AQ687)</f>
        <v>#VALUE!</v>
      </c>
      <c r="AS687" s="4" t="e">
        <f>FIND("Show all inventors",A687)</f>
        <v>#VALUE!</v>
      </c>
      <c r="AT687" s="4" t="str">
        <f>IFERROR(MID(A687,AS687,24),"")</f>
        <v/>
      </c>
      <c r="AU687" s="7" t="e">
        <f>CLEAN(TRIM(MID(A687,AQ687,AR687-AQ687)))</f>
        <v>#VALUE!</v>
      </c>
      <c r="BJ687" s="4">
        <f t="shared" si="152"/>
        <v>0</v>
      </c>
      <c r="BK687" s="4" t="str">
        <f t="shared" si="153"/>
        <v/>
      </c>
      <c r="BL687" s="4" t="e">
        <f t="shared" si="154"/>
        <v>#VALUE!</v>
      </c>
      <c r="BM687" s="4" t="e">
        <f t="shared" si="155"/>
        <v>#VALUE!</v>
      </c>
      <c r="BN687" s="7" t="e">
        <f t="shared" si="156"/>
        <v>#VALUE!</v>
      </c>
      <c r="BO687" s="4" t="e">
        <f t="shared" si="157"/>
        <v>#VALUE!</v>
      </c>
      <c r="BP687" s="4" t="e">
        <f t="shared" si="158"/>
        <v>#VALUE!</v>
      </c>
      <c r="BQ687" s="7" t="e">
        <f t="shared" si="159"/>
        <v>#VALUE!</v>
      </c>
    </row>
    <row r="688" spans="1:69" ht="15" customHeight="1" x14ac:dyDescent="0.3">
      <c r="A688" s="5"/>
      <c r="B688" s="5"/>
      <c r="C688" s="5"/>
      <c r="D688" s="5"/>
      <c r="F688" s="6" t="s">
        <v>17</v>
      </c>
      <c r="G688" s="4" t="e">
        <f t="shared" si="160"/>
        <v>#VALUE!</v>
      </c>
      <c r="H688" s="4" t="e">
        <f t="shared" si="161"/>
        <v>#VALUE!</v>
      </c>
      <c r="I688" s="4" t="str">
        <f t="shared" si="150"/>
        <v/>
      </c>
      <c r="J688" s="4" t="e">
        <f>CLEAN(SUBSTITUTE(MID(A688,G688,H688-G688)," ",""))</f>
        <v>#VALUE!</v>
      </c>
      <c r="K688" s="4" t="e">
        <f>FIND("Filing or 371 (c) date",A688)+LEN("Filing or 371 (c) date")</f>
        <v>#VALUE!</v>
      </c>
      <c r="L688" s="4" t="e">
        <f>FIND("Status",A688,K688)</f>
        <v>#VALUE!</v>
      </c>
      <c r="M688" s="4" t="e">
        <f>TRIM(CLEAN(MID(A688,K688,L688-K688)))</f>
        <v>#VALUE!</v>
      </c>
      <c r="N688" s="4" t="e">
        <f>FIND("Patent #",A688)+LEN("Patent #")</f>
        <v>#VALUE!</v>
      </c>
      <c r="O688" s="4" t="e">
        <f>FIND("Filing or 371 (c) date",A688)</f>
        <v>#VALUE!</v>
      </c>
      <c r="P688" s="4" t="e">
        <f>MID(A688,N688,O688-N688)</f>
        <v>#VALUE!</v>
      </c>
      <c r="Q688" s="4" t="e">
        <f t="shared" si="151"/>
        <v>#VALUE!</v>
      </c>
      <c r="R688" s="4" t="e">
        <f>CLEAN(SUBSTITUTE(MID(P688,1,FIND("open",P688)-1)," ",""))</f>
        <v>#VALUE!</v>
      </c>
      <c r="S688" s="4" t="e">
        <f>FIND("open_in_new",P688)+LEN("open_in_new")</f>
        <v>#VALUE!</v>
      </c>
      <c r="T688" s="4" t="e">
        <f>FIND("-",P688,S688)</f>
        <v>#VALUE!</v>
      </c>
      <c r="U688" s="4" t="e">
        <f>CLEAN(SUBSTITUTE(MID(P688,S688,T688-S688)," ",""))</f>
        <v>#VALUE!</v>
      </c>
      <c r="V688" s="4" t="e">
        <f>RIGHT(CLEAN(SUBSTITUTE(P688," ","")),10)</f>
        <v>#VALUE!</v>
      </c>
      <c r="W688" s="4" t="e">
        <f>FIND("Status",A688,K688)+LEN("Status")</f>
        <v>#VALUE!</v>
      </c>
      <c r="X688" s="4" t="e">
        <f>FIND("Application Data 
Documents &amp; Transactions",A688)</f>
        <v>#VALUE!</v>
      </c>
      <c r="Y688" s="4" t="e">
        <f>MID(A688,W688,(X688-11)-W688)</f>
        <v>#VALUE!</v>
      </c>
      <c r="Z688" s="4" t="e">
        <f t="shared" si="148"/>
        <v>#VALUE!</v>
      </c>
      <c r="AA688" s="4" t="e">
        <f>FIND("Earliest publication #",A688)+LEN("Earliest publication #
")</f>
        <v>#VALUE!</v>
      </c>
      <c r="AB688" s="4" t="e">
        <f>FIND("Earliest publication date",A688,AA688)</f>
        <v>#VALUE!</v>
      </c>
      <c r="AC688" s="4" t="e">
        <f>CLEAN(TRIM(MID(A688,AA688,AB688-AA688)))</f>
        <v>#VALUE!</v>
      </c>
      <c r="AD688" s="4" t="e">
        <f t="shared" si="149"/>
        <v>#VALUE!</v>
      </c>
      <c r="AE688" s="4" t="e">
        <f>FIND("Earliest publication date",A688,AA688)+LEN("Earliest publication date")</f>
        <v>#VALUE!</v>
      </c>
      <c r="AF688" s="4" t="e">
        <f>FIND("Assignee for publication",A688)</f>
        <v>#VALUE!</v>
      </c>
      <c r="AG688" s="4" t="e">
        <f>CLEAN(SUBSTITUTE(MID(A688,AE688,AF688-AE688)," ",""))</f>
        <v>#VALUE!</v>
      </c>
      <c r="AH688" s="4" t="e">
        <f>FIND("Entity status",A688)+LEN("Entity status")</f>
        <v>#VALUE!</v>
      </c>
      <c r="AI688" s="4" t="e">
        <f>FIND("Earliest publication #",A688,AH688)</f>
        <v>#VALUE!</v>
      </c>
      <c r="AJ688" s="4" t="e">
        <f>CLEAN(TRIM(MID(A688,AH688,AI688-AH688)))</f>
        <v>#VALUE!</v>
      </c>
      <c r="AK688" s="4" t="e">
        <f>FIND("Applicants",A688)+LEN("Applicants")</f>
        <v>#VALUE!</v>
      </c>
      <c r="AL688" s="4" t="e">
        <f>FIND("United States Patent and Trademark Office 
United States Patent and Trademark Office 
 Browse By Topic",A688,AK688)</f>
        <v>#VALUE!</v>
      </c>
      <c r="AM688" s="4" t="e">
        <f>TRIM(CLEAN(MID(A688,AK688,AL688-AK688)))</f>
        <v>#VALUE!</v>
      </c>
      <c r="AN688" s="4" t="e">
        <f>FIND("Assignee for publication",A688)+LEN("Assignee for publication")</f>
        <v>#VALUE!</v>
      </c>
      <c r="AO688" s="4" t="e">
        <f>FIND("Confirmation #",A688,AN688)</f>
        <v>#VALUE!</v>
      </c>
      <c r="AP688" s="4" t="e">
        <f>MID(A688,AN688,AO688-AN688)</f>
        <v>#VALUE!</v>
      </c>
      <c r="AQ688" s="4" t="e">
        <f>FIND("Inventors",A688)+LEN("Inventors")</f>
        <v>#VALUE!</v>
      </c>
      <c r="AR688" s="4" t="e">
        <f>FIND("Applicants",A688,AQ688)</f>
        <v>#VALUE!</v>
      </c>
      <c r="AS688" s="4" t="e">
        <f>FIND("Show all inventors",A688)</f>
        <v>#VALUE!</v>
      </c>
      <c r="AT688" s="4" t="str">
        <f>IFERROR(MID(A688,AS688,24),"")</f>
        <v/>
      </c>
      <c r="AU688" s="7" t="e">
        <f>CLEAN(TRIM(MID(A688,AQ688,AR688-AQ688)))</f>
        <v>#VALUE!</v>
      </c>
      <c r="BJ688" s="4">
        <f t="shared" si="152"/>
        <v>0</v>
      </c>
      <c r="BK688" s="4" t="str">
        <f t="shared" si="153"/>
        <v/>
      </c>
      <c r="BL688" s="4" t="e">
        <f t="shared" si="154"/>
        <v>#VALUE!</v>
      </c>
      <c r="BM688" s="4" t="e">
        <f t="shared" si="155"/>
        <v>#VALUE!</v>
      </c>
      <c r="BN688" s="7" t="e">
        <f t="shared" si="156"/>
        <v>#VALUE!</v>
      </c>
      <c r="BO688" s="4" t="e">
        <f t="shared" si="157"/>
        <v>#VALUE!</v>
      </c>
      <c r="BP688" s="4" t="e">
        <f t="shared" si="158"/>
        <v>#VALUE!</v>
      </c>
      <c r="BQ688" s="7" t="e">
        <f t="shared" si="159"/>
        <v>#VALUE!</v>
      </c>
    </row>
    <row r="689" spans="1:69" ht="15" customHeight="1" x14ac:dyDescent="0.3">
      <c r="A689" s="5"/>
      <c r="B689" s="5"/>
      <c r="C689" s="5"/>
      <c r="D689" s="5"/>
      <c r="F689" s="6" t="s">
        <v>17</v>
      </c>
      <c r="G689" s="4" t="e">
        <f t="shared" si="160"/>
        <v>#VALUE!</v>
      </c>
      <c r="H689" s="4" t="e">
        <f t="shared" si="161"/>
        <v>#VALUE!</v>
      </c>
      <c r="I689" s="4" t="str">
        <f t="shared" si="150"/>
        <v/>
      </c>
      <c r="J689" s="4" t="e">
        <f>CLEAN(SUBSTITUTE(MID(A689,G689,H689-G689)," ",""))</f>
        <v>#VALUE!</v>
      </c>
      <c r="K689" s="4" t="e">
        <f>FIND("Filing or 371 (c) date",A689)+LEN("Filing or 371 (c) date")</f>
        <v>#VALUE!</v>
      </c>
      <c r="L689" s="4" t="e">
        <f>FIND("Status",A689,K689)</f>
        <v>#VALUE!</v>
      </c>
      <c r="M689" s="4" t="e">
        <f>TRIM(CLEAN(MID(A689,K689,L689-K689)))</f>
        <v>#VALUE!</v>
      </c>
      <c r="N689" s="4" t="e">
        <f>FIND("Patent #",A689)+LEN("Patent #")</f>
        <v>#VALUE!</v>
      </c>
      <c r="O689" s="4" t="e">
        <f>FIND("Filing or 371 (c) date",A689)</f>
        <v>#VALUE!</v>
      </c>
      <c r="P689" s="4" t="e">
        <f>MID(A689,N689,O689-N689)</f>
        <v>#VALUE!</v>
      </c>
      <c r="Q689" s="4" t="e">
        <f t="shared" si="151"/>
        <v>#VALUE!</v>
      </c>
      <c r="R689" s="4" t="e">
        <f>CLEAN(SUBSTITUTE(MID(P689,1,FIND("open",P689)-1)," ",""))</f>
        <v>#VALUE!</v>
      </c>
      <c r="S689" s="4" t="e">
        <f>FIND("open_in_new",P689)+LEN("open_in_new")</f>
        <v>#VALUE!</v>
      </c>
      <c r="T689" s="4" t="e">
        <f>FIND("-",P689,S689)</f>
        <v>#VALUE!</v>
      </c>
      <c r="U689" s="4" t="e">
        <f>CLEAN(SUBSTITUTE(MID(P689,S689,T689-S689)," ",""))</f>
        <v>#VALUE!</v>
      </c>
      <c r="V689" s="4" t="e">
        <f>RIGHT(CLEAN(SUBSTITUTE(P689," ","")),10)</f>
        <v>#VALUE!</v>
      </c>
      <c r="W689" s="4" t="e">
        <f>FIND("Status",A689,K689)+LEN("Status")</f>
        <v>#VALUE!</v>
      </c>
      <c r="X689" s="4" t="e">
        <f>FIND("Application Data 
Documents &amp; Transactions",A689)</f>
        <v>#VALUE!</v>
      </c>
      <c r="Y689" s="4" t="e">
        <f>MID(A689,W689,(X689-11)-W689)</f>
        <v>#VALUE!</v>
      </c>
      <c r="Z689" s="4" t="e">
        <f t="shared" si="148"/>
        <v>#VALUE!</v>
      </c>
      <c r="AA689" s="4" t="e">
        <f>FIND("Earliest publication #",A689)+LEN("Earliest publication #
")</f>
        <v>#VALUE!</v>
      </c>
      <c r="AB689" s="4" t="e">
        <f>FIND("Earliest publication date",A689,AA689)</f>
        <v>#VALUE!</v>
      </c>
      <c r="AC689" s="4" t="e">
        <f>CLEAN(TRIM(MID(A689,AA689,AB689-AA689)))</f>
        <v>#VALUE!</v>
      </c>
      <c r="AD689" s="4" t="e">
        <f t="shared" si="149"/>
        <v>#VALUE!</v>
      </c>
      <c r="AE689" s="4" t="e">
        <f>FIND("Earliest publication date",A689,AA689)+LEN("Earliest publication date")</f>
        <v>#VALUE!</v>
      </c>
      <c r="AF689" s="4" t="e">
        <f>FIND("Assignee for publication",A689)</f>
        <v>#VALUE!</v>
      </c>
      <c r="AG689" s="4" t="e">
        <f>CLEAN(SUBSTITUTE(MID(A689,AE689,AF689-AE689)," ",""))</f>
        <v>#VALUE!</v>
      </c>
      <c r="AH689" s="4" t="e">
        <f>FIND("Entity status",A689)+LEN("Entity status")</f>
        <v>#VALUE!</v>
      </c>
      <c r="AI689" s="4" t="e">
        <f>FIND("Earliest publication #",A689,AH689)</f>
        <v>#VALUE!</v>
      </c>
      <c r="AJ689" s="4" t="e">
        <f>CLEAN(TRIM(MID(A689,AH689,AI689-AH689)))</f>
        <v>#VALUE!</v>
      </c>
      <c r="AK689" s="4" t="e">
        <f>FIND("Applicants",A689)+LEN("Applicants")</f>
        <v>#VALUE!</v>
      </c>
      <c r="AL689" s="4" t="e">
        <f>FIND("United States Patent and Trademark Office 
United States Patent and Trademark Office 
 Browse By Topic",A689,AK689)</f>
        <v>#VALUE!</v>
      </c>
      <c r="AM689" s="4" t="e">
        <f>TRIM(CLEAN(MID(A689,AK689,AL689-AK689)))</f>
        <v>#VALUE!</v>
      </c>
      <c r="AN689" s="4" t="e">
        <f>FIND("Assignee for publication",A689)+LEN("Assignee for publication")</f>
        <v>#VALUE!</v>
      </c>
      <c r="AO689" s="4" t="e">
        <f>FIND("Confirmation #",A689,AN689)</f>
        <v>#VALUE!</v>
      </c>
      <c r="AP689" s="4" t="e">
        <f>MID(A689,AN689,AO689-AN689)</f>
        <v>#VALUE!</v>
      </c>
      <c r="AQ689" s="4" t="e">
        <f>FIND("Inventors",A689)+LEN("Inventors")</f>
        <v>#VALUE!</v>
      </c>
      <c r="AR689" s="4" t="e">
        <f>FIND("Applicants",A689,AQ689)</f>
        <v>#VALUE!</v>
      </c>
      <c r="AS689" s="4" t="e">
        <f>FIND("Show all inventors",A689)</f>
        <v>#VALUE!</v>
      </c>
      <c r="AT689" s="4" t="str">
        <f>IFERROR(MID(A689,AS689,24),"")</f>
        <v/>
      </c>
      <c r="AU689" s="7" t="e">
        <f>CLEAN(TRIM(MID(A689,AQ689,AR689-AQ689)))</f>
        <v>#VALUE!</v>
      </c>
      <c r="BJ689" s="4">
        <f t="shared" si="152"/>
        <v>0</v>
      </c>
      <c r="BK689" s="4" t="str">
        <f t="shared" si="153"/>
        <v/>
      </c>
      <c r="BL689" s="4" t="e">
        <f t="shared" si="154"/>
        <v>#VALUE!</v>
      </c>
      <c r="BM689" s="4" t="e">
        <f t="shared" si="155"/>
        <v>#VALUE!</v>
      </c>
      <c r="BN689" s="7" t="e">
        <f t="shared" si="156"/>
        <v>#VALUE!</v>
      </c>
      <c r="BO689" s="4" t="e">
        <f t="shared" si="157"/>
        <v>#VALUE!</v>
      </c>
      <c r="BP689" s="4" t="e">
        <f t="shared" si="158"/>
        <v>#VALUE!</v>
      </c>
      <c r="BQ689" s="7" t="e">
        <f t="shared" si="159"/>
        <v>#VALUE!</v>
      </c>
    </row>
    <row r="690" spans="1:69" ht="15" customHeight="1" x14ac:dyDescent="0.3">
      <c r="A690" s="5"/>
      <c r="B690" s="5"/>
      <c r="C690" s="5"/>
      <c r="D690" s="5"/>
      <c r="F690" s="6" t="s">
        <v>17</v>
      </c>
      <c r="G690" s="4" t="e">
        <f t="shared" si="160"/>
        <v>#VALUE!</v>
      </c>
      <c r="H690" s="4" t="e">
        <f t="shared" si="161"/>
        <v>#VALUE!</v>
      </c>
      <c r="I690" s="4" t="str">
        <f t="shared" si="150"/>
        <v/>
      </c>
      <c r="J690" s="4" t="e">
        <f>CLEAN(SUBSTITUTE(MID(A690,G690,H690-G690)," ",""))</f>
        <v>#VALUE!</v>
      </c>
      <c r="K690" s="4" t="e">
        <f>FIND("Filing or 371 (c) date",A690)+LEN("Filing or 371 (c) date")</f>
        <v>#VALUE!</v>
      </c>
      <c r="L690" s="4" t="e">
        <f>FIND("Status",A690,K690)</f>
        <v>#VALUE!</v>
      </c>
      <c r="M690" s="4" t="e">
        <f>TRIM(CLEAN(MID(A690,K690,L690-K690)))</f>
        <v>#VALUE!</v>
      </c>
      <c r="N690" s="4" t="e">
        <f>FIND("Patent #",A690)+LEN("Patent #")</f>
        <v>#VALUE!</v>
      </c>
      <c r="O690" s="4" t="e">
        <f>FIND("Filing or 371 (c) date",A690)</f>
        <v>#VALUE!</v>
      </c>
      <c r="P690" s="4" t="e">
        <f>MID(A690,N690,O690-N690)</f>
        <v>#VALUE!</v>
      </c>
      <c r="Q690" s="4" t="e">
        <f t="shared" si="151"/>
        <v>#VALUE!</v>
      </c>
      <c r="R690" s="4" t="e">
        <f>CLEAN(SUBSTITUTE(MID(P690,1,FIND("open",P690)-1)," ",""))</f>
        <v>#VALUE!</v>
      </c>
      <c r="S690" s="4" t="e">
        <f>FIND("open_in_new",P690)+LEN("open_in_new")</f>
        <v>#VALUE!</v>
      </c>
      <c r="T690" s="4" t="e">
        <f>FIND("-",P690,S690)</f>
        <v>#VALUE!</v>
      </c>
      <c r="U690" s="4" t="e">
        <f>CLEAN(SUBSTITUTE(MID(P690,S690,T690-S690)," ",""))</f>
        <v>#VALUE!</v>
      </c>
      <c r="V690" s="4" t="e">
        <f>RIGHT(CLEAN(SUBSTITUTE(P690," ","")),10)</f>
        <v>#VALUE!</v>
      </c>
      <c r="W690" s="4" t="e">
        <f>FIND("Status",A690,K690)+LEN("Status")</f>
        <v>#VALUE!</v>
      </c>
      <c r="X690" s="4" t="e">
        <f>FIND("Application Data 
Documents &amp; Transactions",A690)</f>
        <v>#VALUE!</v>
      </c>
      <c r="Y690" s="4" t="e">
        <f>MID(A690,W690,(X690-11)-W690)</f>
        <v>#VALUE!</v>
      </c>
      <c r="Z690" s="4" t="e">
        <f t="shared" si="148"/>
        <v>#VALUE!</v>
      </c>
      <c r="AA690" s="4" t="e">
        <f>FIND("Earliest publication #",A690)+LEN("Earliest publication #
")</f>
        <v>#VALUE!</v>
      </c>
      <c r="AB690" s="4" t="e">
        <f>FIND("Earliest publication date",A690,AA690)</f>
        <v>#VALUE!</v>
      </c>
      <c r="AC690" s="4" t="e">
        <f>CLEAN(TRIM(MID(A690,AA690,AB690-AA690)))</f>
        <v>#VALUE!</v>
      </c>
      <c r="AD690" s="4" t="e">
        <f t="shared" si="149"/>
        <v>#VALUE!</v>
      </c>
      <c r="AE690" s="4" t="e">
        <f>FIND("Earliest publication date",A690,AA690)+LEN("Earliest publication date")</f>
        <v>#VALUE!</v>
      </c>
      <c r="AF690" s="4" t="e">
        <f>FIND("Assignee for publication",A690)</f>
        <v>#VALUE!</v>
      </c>
      <c r="AG690" s="4" t="e">
        <f>CLEAN(SUBSTITUTE(MID(A690,AE690,AF690-AE690)," ",""))</f>
        <v>#VALUE!</v>
      </c>
      <c r="AH690" s="4" t="e">
        <f>FIND("Entity status",A690)+LEN("Entity status")</f>
        <v>#VALUE!</v>
      </c>
      <c r="AI690" s="4" t="e">
        <f>FIND("Earliest publication #",A690,AH690)</f>
        <v>#VALUE!</v>
      </c>
      <c r="AJ690" s="4" t="e">
        <f>CLEAN(TRIM(MID(A690,AH690,AI690-AH690)))</f>
        <v>#VALUE!</v>
      </c>
      <c r="AK690" s="4" t="e">
        <f>FIND("Applicants",A690)+LEN("Applicants")</f>
        <v>#VALUE!</v>
      </c>
      <c r="AL690" s="4" t="e">
        <f>FIND("United States Patent and Trademark Office 
United States Patent and Trademark Office 
 Browse By Topic",A690,AK690)</f>
        <v>#VALUE!</v>
      </c>
      <c r="AM690" s="4" t="e">
        <f>TRIM(CLEAN(MID(A690,AK690,AL690-AK690)))</f>
        <v>#VALUE!</v>
      </c>
      <c r="AN690" s="4" t="e">
        <f>FIND("Assignee for publication",A690)+LEN("Assignee for publication")</f>
        <v>#VALUE!</v>
      </c>
      <c r="AO690" s="4" t="e">
        <f>FIND("Confirmation #",A690,AN690)</f>
        <v>#VALUE!</v>
      </c>
      <c r="AP690" s="4" t="e">
        <f>MID(A690,AN690,AO690-AN690)</f>
        <v>#VALUE!</v>
      </c>
      <c r="AQ690" s="4" t="e">
        <f>FIND("Inventors",A690)+LEN("Inventors")</f>
        <v>#VALUE!</v>
      </c>
      <c r="AR690" s="4" t="e">
        <f>FIND("Applicants",A690,AQ690)</f>
        <v>#VALUE!</v>
      </c>
      <c r="AS690" s="4" t="e">
        <f>FIND("Show all inventors",A690)</f>
        <v>#VALUE!</v>
      </c>
      <c r="AT690" s="4" t="str">
        <f>IFERROR(MID(A690,AS690,24),"")</f>
        <v/>
      </c>
      <c r="AU690" s="7" t="e">
        <f>CLEAN(TRIM(MID(A690,AQ690,AR690-AQ690)))</f>
        <v>#VALUE!</v>
      </c>
      <c r="BJ690" s="4">
        <f t="shared" si="152"/>
        <v>0</v>
      </c>
      <c r="BK690" s="4" t="str">
        <f t="shared" si="153"/>
        <v/>
      </c>
      <c r="BL690" s="4" t="e">
        <f t="shared" si="154"/>
        <v>#VALUE!</v>
      </c>
      <c r="BM690" s="4" t="e">
        <f t="shared" si="155"/>
        <v>#VALUE!</v>
      </c>
      <c r="BN690" s="7" t="e">
        <f t="shared" si="156"/>
        <v>#VALUE!</v>
      </c>
      <c r="BO690" s="4" t="e">
        <f t="shared" si="157"/>
        <v>#VALUE!</v>
      </c>
      <c r="BP690" s="4" t="e">
        <f t="shared" si="158"/>
        <v>#VALUE!</v>
      </c>
      <c r="BQ690" s="7" t="e">
        <f t="shared" si="159"/>
        <v>#VALUE!</v>
      </c>
    </row>
    <row r="691" spans="1:69" ht="15" customHeight="1" x14ac:dyDescent="0.3">
      <c r="A691" s="5"/>
      <c r="B691" s="5"/>
      <c r="C691" s="5"/>
      <c r="D691" s="5"/>
      <c r="F691" s="6" t="s">
        <v>17</v>
      </c>
      <c r="G691" s="4" t="e">
        <f t="shared" si="160"/>
        <v>#VALUE!</v>
      </c>
      <c r="H691" s="4" t="e">
        <f t="shared" si="161"/>
        <v>#VALUE!</v>
      </c>
      <c r="I691" s="4" t="str">
        <f t="shared" si="150"/>
        <v/>
      </c>
      <c r="J691" s="4" t="e">
        <f>CLEAN(SUBSTITUTE(MID(A691,G691,H691-G691)," ",""))</f>
        <v>#VALUE!</v>
      </c>
      <c r="K691" s="4" t="e">
        <f>FIND("Filing or 371 (c) date",A691)+LEN("Filing or 371 (c) date")</f>
        <v>#VALUE!</v>
      </c>
      <c r="L691" s="4" t="e">
        <f>FIND("Status",A691,K691)</f>
        <v>#VALUE!</v>
      </c>
      <c r="M691" s="4" t="e">
        <f>TRIM(CLEAN(MID(A691,K691,L691-K691)))</f>
        <v>#VALUE!</v>
      </c>
      <c r="N691" s="4" t="e">
        <f>FIND("Patent #",A691)+LEN("Patent #")</f>
        <v>#VALUE!</v>
      </c>
      <c r="O691" s="4" t="e">
        <f>FIND("Filing or 371 (c) date",A691)</f>
        <v>#VALUE!</v>
      </c>
      <c r="P691" s="4" t="e">
        <f>MID(A691,N691,O691-N691)</f>
        <v>#VALUE!</v>
      </c>
      <c r="Q691" s="4" t="e">
        <f t="shared" si="151"/>
        <v>#VALUE!</v>
      </c>
      <c r="R691" s="4" t="e">
        <f>CLEAN(SUBSTITUTE(MID(P691,1,FIND("open",P691)-1)," ",""))</f>
        <v>#VALUE!</v>
      </c>
      <c r="S691" s="4" t="e">
        <f>FIND("open_in_new",P691)+LEN("open_in_new")</f>
        <v>#VALUE!</v>
      </c>
      <c r="T691" s="4" t="e">
        <f>FIND("-",P691,S691)</f>
        <v>#VALUE!</v>
      </c>
      <c r="U691" s="4" t="e">
        <f>CLEAN(SUBSTITUTE(MID(P691,S691,T691-S691)," ",""))</f>
        <v>#VALUE!</v>
      </c>
      <c r="V691" s="4" t="e">
        <f>RIGHT(CLEAN(SUBSTITUTE(P691," ","")),10)</f>
        <v>#VALUE!</v>
      </c>
      <c r="W691" s="4" t="e">
        <f>FIND("Status",A691,K691)+LEN("Status")</f>
        <v>#VALUE!</v>
      </c>
      <c r="X691" s="4" t="e">
        <f>FIND("Application Data 
Documents &amp; Transactions",A691)</f>
        <v>#VALUE!</v>
      </c>
      <c r="Y691" s="4" t="e">
        <f>MID(A691,W691,(X691-11)-W691)</f>
        <v>#VALUE!</v>
      </c>
      <c r="Z691" s="4" t="e">
        <f t="shared" si="148"/>
        <v>#VALUE!</v>
      </c>
      <c r="AA691" s="4" t="e">
        <f>FIND("Earliest publication #",A691)+LEN("Earliest publication #
")</f>
        <v>#VALUE!</v>
      </c>
      <c r="AB691" s="4" t="e">
        <f>FIND("Earliest publication date",A691,AA691)</f>
        <v>#VALUE!</v>
      </c>
      <c r="AC691" s="4" t="e">
        <f>CLEAN(TRIM(MID(A691,AA691,AB691-AA691)))</f>
        <v>#VALUE!</v>
      </c>
      <c r="AD691" s="4" t="e">
        <f t="shared" si="149"/>
        <v>#VALUE!</v>
      </c>
      <c r="AE691" s="4" t="e">
        <f>FIND("Earliest publication date",A691,AA691)+LEN("Earliest publication date")</f>
        <v>#VALUE!</v>
      </c>
      <c r="AF691" s="4" t="e">
        <f>FIND("Assignee for publication",A691)</f>
        <v>#VALUE!</v>
      </c>
      <c r="AG691" s="4" t="e">
        <f>CLEAN(SUBSTITUTE(MID(A691,AE691,AF691-AE691)," ",""))</f>
        <v>#VALUE!</v>
      </c>
      <c r="AH691" s="4" t="e">
        <f>FIND("Entity status",A691)+LEN("Entity status")</f>
        <v>#VALUE!</v>
      </c>
      <c r="AI691" s="4" t="e">
        <f>FIND("Earliest publication #",A691,AH691)</f>
        <v>#VALUE!</v>
      </c>
      <c r="AJ691" s="4" t="e">
        <f>CLEAN(TRIM(MID(A691,AH691,AI691-AH691)))</f>
        <v>#VALUE!</v>
      </c>
      <c r="AK691" s="4" t="e">
        <f>FIND("Applicants",A691)+LEN("Applicants")</f>
        <v>#VALUE!</v>
      </c>
      <c r="AL691" s="4" t="e">
        <f>FIND("United States Patent and Trademark Office 
United States Patent and Trademark Office 
 Browse By Topic",A691,AK691)</f>
        <v>#VALUE!</v>
      </c>
      <c r="AM691" s="4" t="e">
        <f>TRIM(CLEAN(MID(A691,AK691,AL691-AK691)))</f>
        <v>#VALUE!</v>
      </c>
      <c r="AN691" s="4" t="e">
        <f>FIND("Assignee for publication",A691)+LEN("Assignee for publication")</f>
        <v>#VALUE!</v>
      </c>
      <c r="AO691" s="4" t="e">
        <f>FIND("Confirmation #",A691,AN691)</f>
        <v>#VALUE!</v>
      </c>
      <c r="AP691" s="4" t="e">
        <f>MID(A691,AN691,AO691-AN691)</f>
        <v>#VALUE!</v>
      </c>
      <c r="AQ691" s="4" t="e">
        <f>FIND("Inventors",A691)+LEN("Inventors")</f>
        <v>#VALUE!</v>
      </c>
      <c r="AR691" s="4" t="e">
        <f>FIND("Applicants",A691,AQ691)</f>
        <v>#VALUE!</v>
      </c>
      <c r="AS691" s="4" t="e">
        <f>FIND("Show all inventors",A691)</f>
        <v>#VALUE!</v>
      </c>
      <c r="AT691" s="4" t="str">
        <f>IFERROR(MID(A691,AS691,24),"")</f>
        <v/>
      </c>
      <c r="AU691" s="7" t="e">
        <f>CLEAN(TRIM(MID(A691,AQ691,AR691-AQ691)))</f>
        <v>#VALUE!</v>
      </c>
      <c r="BJ691" s="4">
        <f t="shared" si="152"/>
        <v>0</v>
      </c>
      <c r="BK691" s="4" t="str">
        <f t="shared" si="153"/>
        <v/>
      </c>
      <c r="BL691" s="4" t="e">
        <f t="shared" si="154"/>
        <v>#VALUE!</v>
      </c>
      <c r="BM691" s="4" t="e">
        <f t="shared" si="155"/>
        <v>#VALUE!</v>
      </c>
      <c r="BN691" s="7" t="e">
        <f t="shared" si="156"/>
        <v>#VALUE!</v>
      </c>
      <c r="BO691" s="4" t="e">
        <f t="shared" si="157"/>
        <v>#VALUE!</v>
      </c>
      <c r="BP691" s="4" t="e">
        <f t="shared" si="158"/>
        <v>#VALUE!</v>
      </c>
      <c r="BQ691" s="7" t="e">
        <f t="shared" si="159"/>
        <v>#VALUE!</v>
      </c>
    </row>
    <row r="692" spans="1:69" ht="15" customHeight="1" x14ac:dyDescent="0.3">
      <c r="A692" s="5"/>
      <c r="B692" s="5"/>
      <c r="C692" s="5"/>
      <c r="D692" s="5"/>
      <c r="F692" s="6" t="s">
        <v>17</v>
      </c>
      <c r="G692" s="4" t="e">
        <f t="shared" si="160"/>
        <v>#VALUE!</v>
      </c>
      <c r="H692" s="4" t="e">
        <f t="shared" si="161"/>
        <v>#VALUE!</v>
      </c>
      <c r="I692" s="4" t="str">
        <f t="shared" si="150"/>
        <v/>
      </c>
      <c r="J692" s="4" t="e">
        <f>CLEAN(SUBSTITUTE(MID(A692,G692,H692-G692)," ",""))</f>
        <v>#VALUE!</v>
      </c>
      <c r="K692" s="4" t="e">
        <f>FIND("Filing or 371 (c) date",A692)+LEN("Filing or 371 (c) date")</f>
        <v>#VALUE!</v>
      </c>
      <c r="L692" s="4" t="e">
        <f>FIND("Status",A692,K692)</f>
        <v>#VALUE!</v>
      </c>
      <c r="M692" s="4" t="e">
        <f>TRIM(CLEAN(MID(A692,K692,L692-K692)))</f>
        <v>#VALUE!</v>
      </c>
      <c r="N692" s="4" t="e">
        <f>FIND("Patent #",A692)+LEN("Patent #")</f>
        <v>#VALUE!</v>
      </c>
      <c r="O692" s="4" t="e">
        <f>FIND("Filing or 371 (c) date",A692)</f>
        <v>#VALUE!</v>
      </c>
      <c r="P692" s="4" t="e">
        <f>MID(A692,N692,O692-N692)</f>
        <v>#VALUE!</v>
      </c>
      <c r="Q692" s="4" t="e">
        <f t="shared" si="151"/>
        <v>#VALUE!</v>
      </c>
      <c r="R692" s="4" t="e">
        <f>CLEAN(SUBSTITUTE(MID(P692,1,FIND("open",P692)-1)," ",""))</f>
        <v>#VALUE!</v>
      </c>
      <c r="S692" s="4" t="e">
        <f>FIND("open_in_new",P692)+LEN("open_in_new")</f>
        <v>#VALUE!</v>
      </c>
      <c r="T692" s="4" t="e">
        <f>FIND("-",P692,S692)</f>
        <v>#VALUE!</v>
      </c>
      <c r="U692" s="4" t="e">
        <f>CLEAN(SUBSTITUTE(MID(P692,S692,T692-S692)," ",""))</f>
        <v>#VALUE!</v>
      </c>
      <c r="V692" s="4" t="e">
        <f>RIGHT(CLEAN(SUBSTITUTE(P692," ","")),10)</f>
        <v>#VALUE!</v>
      </c>
      <c r="W692" s="4" t="e">
        <f>FIND("Status",A692,K692)+LEN("Status")</f>
        <v>#VALUE!</v>
      </c>
      <c r="X692" s="4" t="e">
        <f>FIND("Application Data 
Documents &amp; Transactions",A692)</f>
        <v>#VALUE!</v>
      </c>
      <c r="Y692" s="4" t="e">
        <f>MID(A692,W692,(X692-11)-W692)</f>
        <v>#VALUE!</v>
      </c>
      <c r="Z692" s="4" t="e">
        <f t="shared" si="148"/>
        <v>#VALUE!</v>
      </c>
      <c r="AA692" s="4" t="e">
        <f>FIND("Earliest publication #",A692)+LEN("Earliest publication #
")</f>
        <v>#VALUE!</v>
      </c>
      <c r="AB692" s="4" t="e">
        <f>FIND("Earliest publication date",A692,AA692)</f>
        <v>#VALUE!</v>
      </c>
      <c r="AC692" s="4" t="e">
        <f>CLEAN(TRIM(MID(A692,AA692,AB692-AA692)))</f>
        <v>#VALUE!</v>
      </c>
      <c r="AD692" s="4" t="e">
        <f t="shared" si="149"/>
        <v>#VALUE!</v>
      </c>
      <c r="AE692" s="4" t="e">
        <f>FIND("Earliest publication date",A692,AA692)+LEN("Earliest publication date")</f>
        <v>#VALUE!</v>
      </c>
      <c r="AF692" s="4" t="e">
        <f>FIND("Assignee for publication",A692)</f>
        <v>#VALUE!</v>
      </c>
      <c r="AG692" s="4" t="e">
        <f>CLEAN(SUBSTITUTE(MID(A692,AE692,AF692-AE692)," ",""))</f>
        <v>#VALUE!</v>
      </c>
      <c r="AH692" s="4" t="e">
        <f>FIND("Entity status",A692)+LEN("Entity status")</f>
        <v>#VALUE!</v>
      </c>
      <c r="AI692" s="4" t="e">
        <f>FIND("Earliest publication #",A692,AH692)</f>
        <v>#VALUE!</v>
      </c>
      <c r="AJ692" s="4" t="e">
        <f>CLEAN(TRIM(MID(A692,AH692,AI692-AH692)))</f>
        <v>#VALUE!</v>
      </c>
      <c r="AK692" s="4" t="e">
        <f>FIND("Applicants",A692)+LEN("Applicants")</f>
        <v>#VALUE!</v>
      </c>
      <c r="AL692" s="4" t="e">
        <f>FIND("United States Patent and Trademark Office 
United States Patent and Trademark Office 
 Browse By Topic",A692,AK692)</f>
        <v>#VALUE!</v>
      </c>
      <c r="AM692" s="4" t="e">
        <f>TRIM(CLEAN(MID(A692,AK692,AL692-AK692)))</f>
        <v>#VALUE!</v>
      </c>
      <c r="AN692" s="4" t="e">
        <f>FIND("Assignee for publication",A692)+LEN("Assignee for publication")</f>
        <v>#VALUE!</v>
      </c>
      <c r="AO692" s="4" t="e">
        <f>FIND("Confirmation #",A692,AN692)</f>
        <v>#VALUE!</v>
      </c>
      <c r="AP692" s="4" t="e">
        <f>MID(A692,AN692,AO692-AN692)</f>
        <v>#VALUE!</v>
      </c>
      <c r="AQ692" s="4" t="e">
        <f>FIND("Inventors",A692)+LEN("Inventors")</f>
        <v>#VALUE!</v>
      </c>
      <c r="AR692" s="4" t="e">
        <f>FIND("Applicants",A692,AQ692)</f>
        <v>#VALUE!</v>
      </c>
      <c r="AS692" s="4" t="e">
        <f>FIND("Show all inventors",A692)</f>
        <v>#VALUE!</v>
      </c>
      <c r="AT692" s="4" t="str">
        <f>IFERROR(MID(A692,AS692,24),"")</f>
        <v/>
      </c>
      <c r="AU692" s="7" t="e">
        <f>CLEAN(TRIM(MID(A692,AQ692,AR692-AQ692)))</f>
        <v>#VALUE!</v>
      </c>
      <c r="BJ692" s="4">
        <f t="shared" si="152"/>
        <v>0</v>
      </c>
      <c r="BK692" s="4" t="str">
        <f t="shared" si="153"/>
        <v/>
      </c>
      <c r="BL692" s="4" t="e">
        <f t="shared" si="154"/>
        <v>#VALUE!</v>
      </c>
      <c r="BM692" s="4" t="e">
        <f t="shared" si="155"/>
        <v>#VALUE!</v>
      </c>
      <c r="BN692" s="7" t="e">
        <f t="shared" si="156"/>
        <v>#VALUE!</v>
      </c>
      <c r="BO692" s="4" t="e">
        <f t="shared" si="157"/>
        <v>#VALUE!</v>
      </c>
      <c r="BP692" s="4" t="e">
        <f t="shared" si="158"/>
        <v>#VALUE!</v>
      </c>
      <c r="BQ692" s="7" t="e">
        <f t="shared" si="159"/>
        <v>#VALUE!</v>
      </c>
    </row>
    <row r="693" spans="1:69" ht="15" customHeight="1" x14ac:dyDescent="0.3">
      <c r="A693" s="5"/>
      <c r="B693" s="5"/>
      <c r="C693" s="5"/>
      <c r="D693" s="5"/>
      <c r="F693" s="6" t="s">
        <v>17</v>
      </c>
      <c r="G693" s="4" t="e">
        <f t="shared" si="160"/>
        <v>#VALUE!</v>
      </c>
      <c r="H693" s="4" t="e">
        <f t="shared" si="161"/>
        <v>#VALUE!</v>
      </c>
      <c r="I693" s="4" t="str">
        <f t="shared" si="150"/>
        <v/>
      </c>
      <c r="J693" s="4" t="e">
        <f>CLEAN(SUBSTITUTE(MID(A693,G693,H693-G693)," ",""))</f>
        <v>#VALUE!</v>
      </c>
      <c r="K693" s="4" t="e">
        <f>FIND("Filing or 371 (c) date",A693)+LEN("Filing or 371 (c) date")</f>
        <v>#VALUE!</v>
      </c>
      <c r="L693" s="4" t="e">
        <f>FIND("Status",A693,K693)</f>
        <v>#VALUE!</v>
      </c>
      <c r="M693" s="4" t="e">
        <f>TRIM(CLEAN(MID(A693,K693,L693-K693)))</f>
        <v>#VALUE!</v>
      </c>
      <c r="N693" s="4" t="e">
        <f>FIND("Patent #",A693)+LEN("Patent #")</f>
        <v>#VALUE!</v>
      </c>
      <c r="O693" s="4" t="e">
        <f>FIND("Filing or 371 (c) date",A693)</f>
        <v>#VALUE!</v>
      </c>
      <c r="P693" s="4" t="e">
        <f>MID(A693,N693,O693-N693)</f>
        <v>#VALUE!</v>
      </c>
      <c r="Q693" s="4" t="e">
        <f t="shared" si="151"/>
        <v>#VALUE!</v>
      </c>
      <c r="R693" s="4" t="e">
        <f>CLEAN(SUBSTITUTE(MID(P693,1,FIND("open",P693)-1)," ",""))</f>
        <v>#VALUE!</v>
      </c>
      <c r="S693" s="4" t="e">
        <f>FIND("open_in_new",P693)+LEN("open_in_new")</f>
        <v>#VALUE!</v>
      </c>
      <c r="T693" s="4" t="e">
        <f>FIND("-",P693,S693)</f>
        <v>#VALUE!</v>
      </c>
      <c r="U693" s="4" t="e">
        <f>CLEAN(SUBSTITUTE(MID(P693,S693,T693-S693)," ",""))</f>
        <v>#VALUE!</v>
      </c>
      <c r="V693" s="4" t="e">
        <f>RIGHT(CLEAN(SUBSTITUTE(P693," ","")),10)</f>
        <v>#VALUE!</v>
      </c>
      <c r="W693" s="4" t="e">
        <f>FIND("Status",A693,K693)+LEN("Status")</f>
        <v>#VALUE!</v>
      </c>
      <c r="X693" s="4" t="e">
        <f>FIND("Application Data 
Documents &amp; Transactions",A693)</f>
        <v>#VALUE!</v>
      </c>
      <c r="Y693" s="4" t="e">
        <f>MID(A693,W693,(X693-11)-W693)</f>
        <v>#VALUE!</v>
      </c>
      <c r="Z693" s="4" t="e">
        <f t="shared" si="148"/>
        <v>#VALUE!</v>
      </c>
      <c r="AA693" s="4" t="e">
        <f>FIND("Earliest publication #",A693)+LEN("Earliest publication #
")</f>
        <v>#VALUE!</v>
      </c>
      <c r="AB693" s="4" t="e">
        <f>FIND("Earliest publication date",A693,AA693)</f>
        <v>#VALUE!</v>
      </c>
      <c r="AC693" s="4" t="e">
        <f>CLEAN(TRIM(MID(A693,AA693,AB693-AA693)))</f>
        <v>#VALUE!</v>
      </c>
      <c r="AD693" s="4" t="e">
        <f t="shared" si="149"/>
        <v>#VALUE!</v>
      </c>
      <c r="AE693" s="4" t="e">
        <f>FIND("Earliest publication date",A693,AA693)+LEN("Earliest publication date")</f>
        <v>#VALUE!</v>
      </c>
      <c r="AF693" s="4" t="e">
        <f>FIND("Assignee for publication",A693)</f>
        <v>#VALUE!</v>
      </c>
      <c r="AG693" s="4" t="e">
        <f>CLEAN(SUBSTITUTE(MID(A693,AE693,AF693-AE693)," ",""))</f>
        <v>#VALUE!</v>
      </c>
      <c r="AH693" s="4" t="e">
        <f>FIND("Entity status",A693)+LEN("Entity status")</f>
        <v>#VALUE!</v>
      </c>
      <c r="AI693" s="4" t="e">
        <f>FIND("Earliest publication #",A693,AH693)</f>
        <v>#VALUE!</v>
      </c>
      <c r="AJ693" s="4" t="e">
        <f>CLEAN(TRIM(MID(A693,AH693,AI693-AH693)))</f>
        <v>#VALUE!</v>
      </c>
      <c r="AK693" s="4" t="e">
        <f>FIND("Applicants",A693)+LEN("Applicants")</f>
        <v>#VALUE!</v>
      </c>
      <c r="AL693" s="4" t="e">
        <f>FIND("United States Patent and Trademark Office 
United States Patent and Trademark Office 
 Browse By Topic",A693,AK693)</f>
        <v>#VALUE!</v>
      </c>
      <c r="AM693" s="4" t="e">
        <f>TRIM(CLEAN(MID(A693,AK693,AL693-AK693)))</f>
        <v>#VALUE!</v>
      </c>
      <c r="AN693" s="4" t="e">
        <f>FIND("Assignee for publication",A693)+LEN("Assignee for publication")</f>
        <v>#VALUE!</v>
      </c>
      <c r="AO693" s="4" t="e">
        <f>FIND("Confirmation #",A693,AN693)</f>
        <v>#VALUE!</v>
      </c>
      <c r="AP693" s="4" t="e">
        <f>MID(A693,AN693,AO693-AN693)</f>
        <v>#VALUE!</v>
      </c>
      <c r="AQ693" s="4" t="e">
        <f>FIND("Inventors",A693)+LEN("Inventors")</f>
        <v>#VALUE!</v>
      </c>
      <c r="AR693" s="4" t="e">
        <f>FIND("Applicants",A693,AQ693)</f>
        <v>#VALUE!</v>
      </c>
      <c r="AS693" s="4" t="e">
        <f>FIND("Show all inventors",A693)</f>
        <v>#VALUE!</v>
      </c>
      <c r="AT693" s="4" t="str">
        <f>IFERROR(MID(A693,AS693,24),"")</f>
        <v/>
      </c>
      <c r="AU693" s="7" t="e">
        <f>CLEAN(TRIM(MID(A693,AQ693,AR693-AQ693)))</f>
        <v>#VALUE!</v>
      </c>
      <c r="BJ693" s="4">
        <f t="shared" si="152"/>
        <v>0</v>
      </c>
      <c r="BK693" s="4" t="str">
        <f t="shared" si="153"/>
        <v/>
      </c>
      <c r="BL693" s="4" t="e">
        <f t="shared" si="154"/>
        <v>#VALUE!</v>
      </c>
      <c r="BM693" s="4" t="e">
        <f t="shared" si="155"/>
        <v>#VALUE!</v>
      </c>
      <c r="BN693" s="7" t="e">
        <f t="shared" si="156"/>
        <v>#VALUE!</v>
      </c>
      <c r="BO693" s="4" t="e">
        <f t="shared" si="157"/>
        <v>#VALUE!</v>
      </c>
      <c r="BP693" s="4" t="e">
        <f t="shared" si="158"/>
        <v>#VALUE!</v>
      </c>
      <c r="BQ693" s="7" t="e">
        <f t="shared" si="159"/>
        <v>#VALUE!</v>
      </c>
    </row>
    <row r="694" spans="1:69" ht="15" customHeight="1" x14ac:dyDescent="0.3">
      <c r="A694" s="5"/>
      <c r="B694" s="5"/>
      <c r="C694" s="5"/>
      <c r="D694" s="5"/>
      <c r="F694" s="6" t="s">
        <v>17</v>
      </c>
      <c r="G694" s="4" t="e">
        <f t="shared" si="160"/>
        <v>#VALUE!</v>
      </c>
      <c r="H694" s="4" t="e">
        <f t="shared" si="161"/>
        <v>#VALUE!</v>
      </c>
      <c r="I694" s="4" t="str">
        <f t="shared" si="150"/>
        <v/>
      </c>
      <c r="J694" s="4" t="e">
        <f>CLEAN(SUBSTITUTE(MID(A694,G694,H694-G694)," ",""))</f>
        <v>#VALUE!</v>
      </c>
      <c r="K694" s="4" t="e">
        <f>FIND("Filing or 371 (c) date",A694)+LEN("Filing or 371 (c) date")</f>
        <v>#VALUE!</v>
      </c>
      <c r="L694" s="4" t="e">
        <f>FIND("Status",A694,K694)</f>
        <v>#VALUE!</v>
      </c>
      <c r="M694" s="4" t="e">
        <f>TRIM(CLEAN(MID(A694,K694,L694-K694)))</f>
        <v>#VALUE!</v>
      </c>
      <c r="N694" s="4" t="e">
        <f>FIND("Patent #",A694)+LEN("Patent #")</f>
        <v>#VALUE!</v>
      </c>
      <c r="O694" s="4" t="e">
        <f>FIND("Filing or 371 (c) date",A694)</f>
        <v>#VALUE!</v>
      </c>
      <c r="P694" s="4" t="e">
        <f>MID(A694,N694,O694-N694)</f>
        <v>#VALUE!</v>
      </c>
      <c r="Q694" s="4" t="e">
        <f t="shared" si="151"/>
        <v>#VALUE!</v>
      </c>
      <c r="R694" s="4" t="e">
        <f>CLEAN(SUBSTITUTE(MID(P694,1,FIND("open",P694)-1)," ",""))</f>
        <v>#VALUE!</v>
      </c>
      <c r="S694" s="4" t="e">
        <f>FIND("open_in_new",P694)+LEN("open_in_new")</f>
        <v>#VALUE!</v>
      </c>
      <c r="T694" s="4" t="e">
        <f>FIND("-",P694,S694)</f>
        <v>#VALUE!</v>
      </c>
      <c r="U694" s="4" t="e">
        <f>CLEAN(SUBSTITUTE(MID(P694,S694,T694-S694)," ",""))</f>
        <v>#VALUE!</v>
      </c>
      <c r="V694" s="4" t="e">
        <f>RIGHT(CLEAN(SUBSTITUTE(P694," ","")),10)</f>
        <v>#VALUE!</v>
      </c>
      <c r="W694" s="4" t="e">
        <f>FIND("Status",A694,K694)+LEN("Status")</f>
        <v>#VALUE!</v>
      </c>
      <c r="X694" s="4" t="e">
        <f>FIND("Application Data 
Documents &amp; Transactions",A694)</f>
        <v>#VALUE!</v>
      </c>
      <c r="Y694" s="4" t="e">
        <f>MID(A694,W694,(X694-11)-W694)</f>
        <v>#VALUE!</v>
      </c>
      <c r="Z694" s="4" t="e">
        <f t="shared" si="148"/>
        <v>#VALUE!</v>
      </c>
      <c r="AA694" s="4" t="e">
        <f>FIND("Earliest publication #",A694)+LEN("Earliest publication #
")</f>
        <v>#VALUE!</v>
      </c>
      <c r="AB694" s="4" t="e">
        <f>FIND("Earliest publication date",A694,AA694)</f>
        <v>#VALUE!</v>
      </c>
      <c r="AC694" s="4" t="e">
        <f>CLEAN(TRIM(MID(A694,AA694,AB694-AA694)))</f>
        <v>#VALUE!</v>
      </c>
      <c r="AD694" s="4" t="e">
        <f t="shared" si="149"/>
        <v>#VALUE!</v>
      </c>
      <c r="AE694" s="4" t="e">
        <f>FIND("Earliest publication date",A694,AA694)+LEN("Earliest publication date")</f>
        <v>#VALUE!</v>
      </c>
      <c r="AF694" s="4" t="e">
        <f>FIND("Assignee for publication",A694)</f>
        <v>#VALUE!</v>
      </c>
      <c r="AG694" s="4" t="e">
        <f>CLEAN(SUBSTITUTE(MID(A694,AE694,AF694-AE694)," ",""))</f>
        <v>#VALUE!</v>
      </c>
      <c r="AH694" s="4" t="e">
        <f>FIND("Entity status",A694)+LEN("Entity status")</f>
        <v>#VALUE!</v>
      </c>
      <c r="AI694" s="4" t="e">
        <f>FIND("Earliest publication #",A694,AH694)</f>
        <v>#VALUE!</v>
      </c>
      <c r="AJ694" s="4" t="e">
        <f>CLEAN(TRIM(MID(A694,AH694,AI694-AH694)))</f>
        <v>#VALUE!</v>
      </c>
      <c r="AK694" s="4" t="e">
        <f>FIND("Applicants",A694)+LEN("Applicants")</f>
        <v>#VALUE!</v>
      </c>
      <c r="AL694" s="4" t="e">
        <f>FIND("United States Patent and Trademark Office 
United States Patent and Trademark Office 
 Browse By Topic",A694,AK694)</f>
        <v>#VALUE!</v>
      </c>
      <c r="AM694" s="4" t="e">
        <f>TRIM(CLEAN(MID(A694,AK694,AL694-AK694)))</f>
        <v>#VALUE!</v>
      </c>
      <c r="AN694" s="4" t="e">
        <f>FIND("Assignee for publication",A694)+LEN("Assignee for publication")</f>
        <v>#VALUE!</v>
      </c>
      <c r="AO694" s="4" t="e">
        <f>FIND("Confirmation #",A694,AN694)</f>
        <v>#VALUE!</v>
      </c>
      <c r="AP694" s="4" t="e">
        <f>MID(A694,AN694,AO694-AN694)</f>
        <v>#VALUE!</v>
      </c>
      <c r="AQ694" s="4" t="e">
        <f>FIND("Inventors",A694)+LEN("Inventors")</f>
        <v>#VALUE!</v>
      </c>
      <c r="AR694" s="4" t="e">
        <f>FIND("Applicants",A694,AQ694)</f>
        <v>#VALUE!</v>
      </c>
      <c r="AS694" s="4" t="e">
        <f>FIND("Show all inventors",A694)</f>
        <v>#VALUE!</v>
      </c>
      <c r="AT694" s="4" t="str">
        <f>IFERROR(MID(A694,AS694,24),"")</f>
        <v/>
      </c>
      <c r="AU694" s="7" t="e">
        <f>CLEAN(TRIM(MID(A694,AQ694,AR694-AQ694)))</f>
        <v>#VALUE!</v>
      </c>
      <c r="BJ694" s="4">
        <f t="shared" si="152"/>
        <v>0</v>
      </c>
      <c r="BK694" s="4" t="str">
        <f t="shared" si="153"/>
        <v/>
      </c>
      <c r="BL694" s="4" t="e">
        <f t="shared" si="154"/>
        <v>#VALUE!</v>
      </c>
      <c r="BM694" s="4" t="e">
        <f t="shared" si="155"/>
        <v>#VALUE!</v>
      </c>
      <c r="BN694" s="7" t="e">
        <f t="shared" si="156"/>
        <v>#VALUE!</v>
      </c>
      <c r="BO694" s="4" t="e">
        <f t="shared" si="157"/>
        <v>#VALUE!</v>
      </c>
      <c r="BP694" s="4" t="e">
        <f t="shared" si="158"/>
        <v>#VALUE!</v>
      </c>
      <c r="BQ694" s="7" t="e">
        <f t="shared" si="159"/>
        <v>#VALUE!</v>
      </c>
    </row>
    <row r="695" spans="1:69" ht="15" customHeight="1" x14ac:dyDescent="0.3">
      <c r="A695" s="5"/>
      <c r="B695" s="5"/>
      <c r="C695" s="5"/>
      <c r="D695" s="5"/>
      <c r="F695" s="6" t="s">
        <v>17</v>
      </c>
      <c r="G695" s="4" t="e">
        <f t="shared" si="160"/>
        <v>#VALUE!</v>
      </c>
      <c r="H695" s="4" t="e">
        <f t="shared" si="161"/>
        <v>#VALUE!</v>
      </c>
      <c r="I695" s="4" t="str">
        <f t="shared" si="150"/>
        <v/>
      </c>
      <c r="J695" s="4" t="e">
        <f>CLEAN(SUBSTITUTE(MID(A695,G695,H695-G695)," ",""))</f>
        <v>#VALUE!</v>
      </c>
      <c r="K695" s="4" t="e">
        <f>FIND("Filing or 371 (c) date",A695)+LEN("Filing or 371 (c) date")</f>
        <v>#VALUE!</v>
      </c>
      <c r="L695" s="4" t="e">
        <f>FIND("Status",A695,K695)</f>
        <v>#VALUE!</v>
      </c>
      <c r="M695" s="4" t="e">
        <f>TRIM(CLEAN(MID(A695,K695,L695-K695)))</f>
        <v>#VALUE!</v>
      </c>
      <c r="N695" s="4" t="e">
        <f>FIND("Patent #",A695)+LEN("Patent #")</f>
        <v>#VALUE!</v>
      </c>
      <c r="O695" s="4" t="e">
        <f>FIND("Filing or 371 (c) date",A695)</f>
        <v>#VALUE!</v>
      </c>
      <c r="P695" s="4" t="e">
        <f>MID(A695,N695,O695-N695)</f>
        <v>#VALUE!</v>
      </c>
      <c r="Q695" s="4" t="e">
        <f t="shared" si="151"/>
        <v>#VALUE!</v>
      </c>
      <c r="R695" s="4" t="e">
        <f>CLEAN(SUBSTITUTE(MID(P695,1,FIND("open",P695)-1)," ",""))</f>
        <v>#VALUE!</v>
      </c>
      <c r="S695" s="4" t="e">
        <f>FIND("open_in_new",P695)+LEN("open_in_new")</f>
        <v>#VALUE!</v>
      </c>
      <c r="T695" s="4" t="e">
        <f>FIND("-",P695,S695)</f>
        <v>#VALUE!</v>
      </c>
      <c r="U695" s="4" t="e">
        <f>CLEAN(SUBSTITUTE(MID(P695,S695,T695-S695)," ",""))</f>
        <v>#VALUE!</v>
      </c>
      <c r="V695" s="4" t="e">
        <f>RIGHT(CLEAN(SUBSTITUTE(P695," ","")),10)</f>
        <v>#VALUE!</v>
      </c>
      <c r="W695" s="4" t="e">
        <f>FIND("Status",A695,K695)+LEN("Status")</f>
        <v>#VALUE!</v>
      </c>
      <c r="X695" s="4" t="e">
        <f>FIND("Application Data 
Documents &amp; Transactions",A695)</f>
        <v>#VALUE!</v>
      </c>
      <c r="Y695" s="4" t="e">
        <f>MID(A695,W695,(X695-11)-W695)</f>
        <v>#VALUE!</v>
      </c>
      <c r="Z695" s="4" t="e">
        <f t="shared" si="148"/>
        <v>#VALUE!</v>
      </c>
      <c r="AA695" s="4" t="e">
        <f>FIND("Earliest publication #",A695)+LEN("Earliest publication #
")</f>
        <v>#VALUE!</v>
      </c>
      <c r="AB695" s="4" t="e">
        <f>FIND("Earliest publication date",A695,AA695)</f>
        <v>#VALUE!</v>
      </c>
      <c r="AC695" s="4" t="e">
        <f>CLEAN(TRIM(MID(A695,AA695,AB695-AA695)))</f>
        <v>#VALUE!</v>
      </c>
      <c r="AD695" s="4" t="e">
        <f t="shared" si="149"/>
        <v>#VALUE!</v>
      </c>
      <c r="AE695" s="4" t="e">
        <f>FIND("Earliest publication date",A695,AA695)+LEN("Earliest publication date")</f>
        <v>#VALUE!</v>
      </c>
      <c r="AF695" s="4" t="e">
        <f>FIND("Assignee for publication",A695)</f>
        <v>#VALUE!</v>
      </c>
      <c r="AG695" s="4" t="e">
        <f>CLEAN(SUBSTITUTE(MID(A695,AE695,AF695-AE695)," ",""))</f>
        <v>#VALUE!</v>
      </c>
      <c r="AH695" s="4" t="e">
        <f>FIND("Entity status",A695)+LEN("Entity status")</f>
        <v>#VALUE!</v>
      </c>
      <c r="AI695" s="4" t="e">
        <f>FIND("Earliest publication #",A695,AH695)</f>
        <v>#VALUE!</v>
      </c>
      <c r="AJ695" s="4" t="e">
        <f>CLEAN(TRIM(MID(A695,AH695,AI695-AH695)))</f>
        <v>#VALUE!</v>
      </c>
      <c r="AK695" s="4" t="e">
        <f>FIND("Applicants",A695)+LEN("Applicants")</f>
        <v>#VALUE!</v>
      </c>
      <c r="AL695" s="4" t="e">
        <f>FIND("United States Patent and Trademark Office 
United States Patent and Trademark Office 
 Browse By Topic",A695,AK695)</f>
        <v>#VALUE!</v>
      </c>
      <c r="AM695" s="4" t="e">
        <f>TRIM(CLEAN(MID(A695,AK695,AL695-AK695)))</f>
        <v>#VALUE!</v>
      </c>
      <c r="AN695" s="4" t="e">
        <f>FIND("Assignee for publication",A695)+LEN("Assignee for publication")</f>
        <v>#VALUE!</v>
      </c>
      <c r="AO695" s="4" t="e">
        <f>FIND("Confirmation #",A695,AN695)</f>
        <v>#VALUE!</v>
      </c>
      <c r="AP695" s="4" t="e">
        <f>MID(A695,AN695,AO695-AN695)</f>
        <v>#VALUE!</v>
      </c>
      <c r="AQ695" s="4" t="e">
        <f>FIND("Inventors",A695)+LEN("Inventors")</f>
        <v>#VALUE!</v>
      </c>
      <c r="AR695" s="4" t="e">
        <f>FIND("Applicants",A695,AQ695)</f>
        <v>#VALUE!</v>
      </c>
      <c r="AS695" s="4" t="e">
        <f>FIND("Show all inventors",A695)</f>
        <v>#VALUE!</v>
      </c>
      <c r="AT695" s="4" t="str">
        <f>IFERROR(MID(A695,AS695,24),"")</f>
        <v/>
      </c>
      <c r="AU695" s="7" t="e">
        <f>CLEAN(TRIM(MID(A695,AQ695,AR695-AQ695)))</f>
        <v>#VALUE!</v>
      </c>
      <c r="BJ695" s="4">
        <f t="shared" si="152"/>
        <v>0</v>
      </c>
      <c r="BK695" s="4" t="str">
        <f t="shared" si="153"/>
        <v/>
      </c>
      <c r="BL695" s="4" t="e">
        <f t="shared" si="154"/>
        <v>#VALUE!</v>
      </c>
      <c r="BM695" s="4" t="e">
        <f t="shared" si="155"/>
        <v>#VALUE!</v>
      </c>
      <c r="BN695" s="7" t="e">
        <f t="shared" si="156"/>
        <v>#VALUE!</v>
      </c>
      <c r="BO695" s="4" t="e">
        <f t="shared" si="157"/>
        <v>#VALUE!</v>
      </c>
      <c r="BP695" s="4" t="e">
        <f t="shared" si="158"/>
        <v>#VALUE!</v>
      </c>
      <c r="BQ695" s="7" t="e">
        <f t="shared" si="159"/>
        <v>#VALUE!</v>
      </c>
    </row>
    <row r="696" spans="1:69" ht="15" customHeight="1" x14ac:dyDescent="0.3">
      <c r="A696" s="5"/>
      <c r="B696" s="5"/>
      <c r="C696" s="5"/>
      <c r="D696" s="5"/>
      <c r="F696" s="6" t="s">
        <v>17</v>
      </c>
      <c r="G696" s="4" t="e">
        <f t="shared" si="160"/>
        <v>#VALUE!</v>
      </c>
      <c r="H696" s="4" t="e">
        <f t="shared" si="161"/>
        <v>#VALUE!</v>
      </c>
      <c r="I696" s="4" t="str">
        <f t="shared" si="150"/>
        <v/>
      </c>
      <c r="J696" s="4" t="e">
        <f>CLEAN(SUBSTITUTE(MID(A696,G696,H696-G696)," ",""))</f>
        <v>#VALUE!</v>
      </c>
      <c r="K696" s="4" t="e">
        <f>FIND("Filing or 371 (c) date",A696)+LEN("Filing or 371 (c) date")</f>
        <v>#VALUE!</v>
      </c>
      <c r="L696" s="4" t="e">
        <f>FIND("Status",A696,K696)</f>
        <v>#VALUE!</v>
      </c>
      <c r="M696" s="4" t="e">
        <f>TRIM(CLEAN(MID(A696,K696,L696-K696)))</f>
        <v>#VALUE!</v>
      </c>
      <c r="N696" s="4" t="e">
        <f>FIND("Patent #",A696)+LEN("Patent #")</f>
        <v>#VALUE!</v>
      </c>
      <c r="O696" s="4" t="e">
        <f>FIND("Filing or 371 (c) date",A696)</f>
        <v>#VALUE!</v>
      </c>
      <c r="P696" s="4" t="e">
        <f>MID(A696,N696,O696-N696)</f>
        <v>#VALUE!</v>
      </c>
      <c r="Q696" s="4" t="e">
        <f t="shared" si="151"/>
        <v>#VALUE!</v>
      </c>
      <c r="R696" s="4" t="e">
        <f>CLEAN(SUBSTITUTE(MID(P696,1,FIND("open",P696)-1)," ",""))</f>
        <v>#VALUE!</v>
      </c>
      <c r="S696" s="4" t="e">
        <f>FIND("open_in_new",P696)+LEN("open_in_new")</f>
        <v>#VALUE!</v>
      </c>
      <c r="T696" s="4" t="e">
        <f>FIND("-",P696,S696)</f>
        <v>#VALUE!</v>
      </c>
      <c r="U696" s="4" t="e">
        <f>CLEAN(SUBSTITUTE(MID(P696,S696,T696-S696)," ",""))</f>
        <v>#VALUE!</v>
      </c>
      <c r="V696" s="4" t="e">
        <f>RIGHT(CLEAN(SUBSTITUTE(P696," ","")),10)</f>
        <v>#VALUE!</v>
      </c>
      <c r="W696" s="4" t="e">
        <f>FIND("Status",A696,K696)+LEN("Status")</f>
        <v>#VALUE!</v>
      </c>
      <c r="X696" s="4" t="e">
        <f>FIND("Application Data 
Documents &amp; Transactions",A696)</f>
        <v>#VALUE!</v>
      </c>
      <c r="Y696" s="4" t="e">
        <f>MID(A696,W696,(X696-11)-W696)</f>
        <v>#VALUE!</v>
      </c>
      <c r="Z696" s="4" t="e">
        <f t="shared" si="148"/>
        <v>#VALUE!</v>
      </c>
      <c r="AA696" s="4" t="e">
        <f>FIND("Earliest publication #",A696)+LEN("Earliest publication #
")</f>
        <v>#VALUE!</v>
      </c>
      <c r="AB696" s="4" t="e">
        <f>FIND("Earliest publication date",A696,AA696)</f>
        <v>#VALUE!</v>
      </c>
      <c r="AC696" s="4" t="e">
        <f>CLEAN(TRIM(MID(A696,AA696,AB696-AA696)))</f>
        <v>#VALUE!</v>
      </c>
      <c r="AD696" s="4" t="e">
        <f t="shared" si="149"/>
        <v>#VALUE!</v>
      </c>
      <c r="AE696" s="4" t="e">
        <f>FIND("Earliest publication date",A696,AA696)+LEN("Earliest publication date")</f>
        <v>#VALUE!</v>
      </c>
      <c r="AF696" s="4" t="e">
        <f>FIND("Assignee for publication",A696)</f>
        <v>#VALUE!</v>
      </c>
      <c r="AG696" s="4" t="e">
        <f>CLEAN(SUBSTITUTE(MID(A696,AE696,AF696-AE696)," ",""))</f>
        <v>#VALUE!</v>
      </c>
      <c r="AH696" s="4" t="e">
        <f>FIND("Entity status",A696)+LEN("Entity status")</f>
        <v>#VALUE!</v>
      </c>
      <c r="AI696" s="4" t="e">
        <f>FIND("Earliest publication #",A696,AH696)</f>
        <v>#VALUE!</v>
      </c>
      <c r="AJ696" s="4" t="e">
        <f>CLEAN(TRIM(MID(A696,AH696,AI696-AH696)))</f>
        <v>#VALUE!</v>
      </c>
      <c r="AK696" s="4" t="e">
        <f>FIND("Applicants",A696)+LEN("Applicants")</f>
        <v>#VALUE!</v>
      </c>
      <c r="AL696" s="4" t="e">
        <f>FIND("United States Patent and Trademark Office 
United States Patent and Trademark Office 
 Browse By Topic",A696,AK696)</f>
        <v>#VALUE!</v>
      </c>
      <c r="AM696" s="4" t="e">
        <f>TRIM(CLEAN(MID(A696,AK696,AL696-AK696)))</f>
        <v>#VALUE!</v>
      </c>
      <c r="AN696" s="4" t="e">
        <f>FIND("Assignee for publication",A696)+LEN("Assignee for publication")</f>
        <v>#VALUE!</v>
      </c>
      <c r="AO696" s="4" t="e">
        <f>FIND("Confirmation #",A696,AN696)</f>
        <v>#VALUE!</v>
      </c>
      <c r="AP696" s="4" t="e">
        <f>MID(A696,AN696,AO696-AN696)</f>
        <v>#VALUE!</v>
      </c>
      <c r="AQ696" s="4" t="e">
        <f>FIND("Inventors",A696)+LEN("Inventors")</f>
        <v>#VALUE!</v>
      </c>
      <c r="AR696" s="4" t="e">
        <f>FIND("Applicants",A696,AQ696)</f>
        <v>#VALUE!</v>
      </c>
      <c r="AS696" s="4" t="e">
        <f>FIND("Show all inventors",A696)</f>
        <v>#VALUE!</v>
      </c>
      <c r="AT696" s="4" t="str">
        <f>IFERROR(MID(A696,AS696,24),"")</f>
        <v/>
      </c>
      <c r="AU696" s="7" t="e">
        <f>CLEAN(TRIM(MID(A696,AQ696,AR696-AQ696)))</f>
        <v>#VALUE!</v>
      </c>
      <c r="BJ696" s="4">
        <f t="shared" si="152"/>
        <v>0</v>
      </c>
      <c r="BK696" s="4" t="str">
        <f t="shared" si="153"/>
        <v/>
      </c>
      <c r="BL696" s="4" t="e">
        <f t="shared" si="154"/>
        <v>#VALUE!</v>
      </c>
      <c r="BM696" s="4" t="e">
        <f t="shared" si="155"/>
        <v>#VALUE!</v>
      </c>
      <c r="BN696" s="7" t="e">
        <f t="shared" si="156"/>
        <v>#VALUE!</v>
      </c>
      <c r="BO696" s="4" t="e">
        <f t="shared" si="157"/>
        <v>#VALUE!</v>
      </c>
      <c r="BP696" s="4" t="e">
        <f t="shared" si="158"/>
        <v>#VALUE!</v>
      </c>
      <c r="BQ696" s="7" t="e">
        <f t="shared" si="159"/>
        <v>#VALUE!</v>
      </c>
    </row>
    <row r="697" spans="1:69" ht="15" customHeight="1" x14ac:dyDescent="0.3">
      <c r="A697" s="5"/>
      <c r="B697" s="5"/>
      <c r="C697" s="5"/>
      <c r="D697" s="5"/>
      <c r="F697" s="6" t="s">
        <v>17</v>
      </c>
      <c r="G697" s="4" t="e">
        <f t="shared" si="160"/>
        <v>#VALUE!</v>
      </c>
      <c r="H697" s="4" t="e">
        <f t="shared" si="161"/>
        <v>#VALUE!</v>
      </c>
      <c r="I697" s="4" t="str">
        <f t="shared" si="150"/>
        <v/>
      </c>
      <c r="J697" s="4" t="e">
        <f>CLEAN(SUBSTITUTE(MID(A697,G697,H697-G697)," ",""))</f>
        <v>#VALUE!</v>
      </c>
      <c r="K697" s="4" t="e">
        <f>FIND("Filing or 371 (c) date",A697)+LEN("Filing or 371 (c) date")</f>
        <v>#VALUE!</v>
      </c>
      <c r="L697" s="4" t="e">
        <f>FIND("Status",A697,K697)</f>
        <v>#VALUE!</v>
      </c>
      <c r="M697" s="4" t="e">
        <f>TRIM(CLEAN(MID(A697,K697,L697-K697)))</f>
        <v>#VALUE!</v>
      </c>
      <c r="N697" s="4" t="e">
        <f>FIND("Patent #",A697)+LEN("Patent #")</f>
        <v>#VALUE!</v>
      </c>
      <c r="O697" s="4" t="e">
        <f>FIND("Filing or 371 (c) date",A697)</f>
        <v>#VALUE!</v>
      </c>
      <c r="P697" s="4" t="e">
        <f>MID(A697,N697,O697-N697)</f>
        <v>#VALUE!</v>
      </c>
      <c r="Q697" s="4" t="e">
        <f t="shared" si="151"/>
        <v>#VALUE!</v>
      </c>
      <c r="R697" s="4" t="e">
        <f>CLEAN(SUBSTITUTE(MID(P697,1,FIND("open",P697)-1)," ",""))</f>
        <v>#VALUE!</v>
      </c>
      <c r="S697" s="4" t="e">
        <f>FIND("open_in_new",P697)+LEN("open_in_new")</f>
        <v>#VALUE!</v>
      </c>
      <c r="T697" s="4" t="e">
        <f>FIND("-",P697,S697)</f>
        <v>#VALUE!</v>
      </c>
      <c r="U697" s="4" t="e">
        <f>CLEAN(SUBSTITUTE(MID(P697,S697,T697-S697)," ",""))</f>
        <v>#VALUE!</v>
      </c>
      <c r="V697" s="4" t="e">
        <f>RIGHT(CLEAN(SUBSTITUTE(P697," ","")),10)</f>
        <v>#VALUE!</v>
      </c>
      <c r="W697" s="4" t="e">
        <f>FIND("Status",A697,K697)+LEN("Status")</f>
        <v>#VALUE!</v>
      </c>
      <c r="X697" s="4" t="e">
        <f>FIND("Application Data 
Documents &amp; Transactions",A697)</f>
        <v>#VALUE!</v>
      </c>
      <c r="Y697" s="4" t="e">
        <f>MID(A697,W697,(X697-11)-W697)</f>
        <v>#VALUE!</v>
      </c>
      <c r="Z697" s="4" t="e">
        <f t="shared" si="148"/>
        <v>#VALUE!</v>
      </c>
      <c r="AA697" s="4" t="e">
        <f>FIND("Earliest publication #",A697)+LEN("Earliest publication #
")</f>
        <v>#VALUE!</v>
      </c>
      <c r="AB697" s="4" t="e">
        <f>FIND("Earliest publication date",A697,AA697)</f>
        <v>#VALUE!</v>
      </c>
      <c r="AC697" s="4" t="e">
        <f>CLEAN(TRIM(MID(A697,AA697,AB697-AA697)))</f>
        <v>#VALUE!</v>
      </c>
      <c r="AD697" s="4" t="e">
        <f t="shared" si="149"/>
        <v>#VALUE!</v>
      </c>
      <c r="AE697" s="4" t="e">
        <f>FIND("Earliest publication date",A697,AA697)+LEN("Earliest publication date")</f>
        <v>#VALUE!</v>
      </c>
      <c r="AF697" s="4" t="e">
        <f>FIND("Assignee for publication",A697)</f>
        <v>#VALUE!</v>
      </c>
      <c r="AG697" s="4" t="e">
        <f>CLEAN(SUBSTITUTE(MID(A697,AE697,AF697-AE697)," ",""))</f>
        <v>#VALUE!</v>
      </c>
      <c r="AH697" s="4" t="e">
        <f>FIND("Entity status",A697)+LEN("Entity status")</f>
        <v>#VALUE!</v>
      </c>
      <c r="AI697" s="4" t="e">
        <f>FIND("Earliest publication #",A697,AH697)</f>
        <v>#VALUE!</v>
      </c>
      <c r="AJ697" s="4" t="e">
        <f>CLEAN(TRIM(MID(A697,AH697,AI697-AH697)))</f>
        <v>#VALUE!</v>
      </c>
      <c r="AK697" s="4" t="e">
        <f>FIND("Applicants",A697)+LEN("Applicants")</f>
        <v>#VALUE!</v>
      </c>
      <c r="AL697" s="4" t="e">
        <f>FIND("United States Patent and Trademark Office 
United States Patent and Trademark Office 
 Browse By Topic",A697,AK697)</f>
        <v>#VALUE!</v>
      </c>
      <c r="AM697" s="4" t="e">
        <f>TRIM(CLEAN(MID(A697,AK697,AL697-AK697)))</f>
        <v>#VALUE!</v>
      </c>
      <c r="AN697" s="4" t="e">
        <f>FIND("Assignee for publication",A697)+LEN("Assignee for publication")</f>
        <v>#VALUE!</v>
      </c>
      <c r="AO697" s="4" t="e">
        <f>FIND("Confirmation #",A697,AN697)</f>
        <v>#VALUE!</v>
      </c>
      <c r="AP697" s="4" t="e">
        <f>MID(A697,AN697,AO697-AN697)</f>
        <v>#VALUE!</v>
      </c>
      <c r="AQ697" s="4" t="e">
        <f>FIND("Inventors",A697)+LEN("Inventors")</f>
        <v>#VALUE!</v>
      </c>
      <c r="AR697" s="4" t="e">
        <f>FIND("Applicants",A697,AQ697)</f>
        <v>#VALUE!</v>
      </c>
      <c r="AS697" s="4" t="e">
        <f>FIND("Show all inventors",A697)</f>
        <v>#VALUE!</v>
      </c>
      <c r="AT697" s="4" t="str">
        <f>IFERROR(MID(A697,AS697,24),"")</f>
        <v/>
      </c>
      <c r="AU697" s="7" t="e">
        <f>CLEAN(TRIM(MID(A697,AQ697,AR697-AQ697)))</f>
        <v>#VALUE!</v>
      </c>
      <c r="BJ697" s="4">
        <f t="shared" si="152"/>
        <v>0</v>
      </c>
      <c r="BK697" s="4" t="str">
        <f t="shared" si="153"/>
        <v/>
      </c>
      <c r="BL697" s="4" t="e">
        <f t="shared" si="154"/>
        <v>#VALUE!</v>
      </c>
      <c r="BM697" s="4" t="e">
        <f t="shared" si="155"/>
        <v>#VALUE!</v>
      </c>
      <c r="BN697" s="7" t="e">
        <f t="shared" si="156"/>
        <v>#VALUE!</v>
      </c>
      <c r="BO697" s="4" t="e">
        <f t="shared" si="157"/>
        <v>#VALUE!</v>
      </c>
      <c r="BP697" s="4" t="e">
        <f t="shared" si="158"/>
        <v>#VALUE!</v>
      </c>
      <c r="BQ697" s="7" t="e">
        <f t="shared" si="159"/>
        <v>#VALUE!</v>
      </c>
    </row>
    <row r="698" spans="1:69" ht="15" customHeight="1" x14ac:dyDescent="0.3">
      <c r="A698" s="5"/>
      <c r="B698" s="5"/>
      <c r="C698" s="5"/>
      <c r="D698" s="5"/>
      <c r="F698" s="6" t="s">
        <v>17</v>
      </c>
      <c r="G698" s="4" t="e">
        <f t="shared" si="160"/>
        <v>#VALUE!</v>
      </c>
      <c r="H698" s="4" t="e">
        <f t="shared" si="161"/>
        <v>#VALUE!</v>
      </c>
      <c r="I698" s="4" t="str">
        <f t="shared" si="150"/>
        <v/>
      </c>
      <c r="J698" s="4" t="e">
        <f>CLEAN(SUBSTITUTE(MID(A698,G698,H698-G698)," ",""))</f>
        <v>#VALUE!</v>
      </c>
      <c r="K698" s="4" t="e">
        <f>FIND("Filing or 371 (c) date",A698)+LEN("Filing or 371 (c) date")</f>
        <v>#VALUE!</v>
      </c>
      <c r="L698" s="4" t="e">
        <f>FIND("Status",A698,K698)</f>
        <v>#VALUE!</v>
      </c>
      <c r="M698" s="4" t="e">
        <f>TRIM(CLEAN(MID(A698,K698,L698-K698)))</f>
        <v>#VALUE!</v>
      </c>
      <c r="N698" s="4" t="e">
        <f>FIND("Patent #",A698)+LEN("Patent #")</f>
        <v>#VALUE!</v>
      </c>
      <c r="O698" s="4" t="e">
        <f>FIND("Filing or 371 (c) date",A698)</f>
        <v>#VALUE!</v>
      </c>
      <c r="P698" s="4" t="e">
        <f>MID(A698,N698,O698-N698)</f>
        <v>#VALUE!</v>
      </c>
      <c r="Q698" s="4" t="e">
        <f t="shared" si="151"/>
        <v>#VALUE!</v>
      </c>
      <c r="R698" s="4" t="e">
        <f>CLEAN(SUBSTITUTE(MID(P698,1,FIND("open",P698)-1)," ",""))</f>
        <v>#VALUE!</v>
      </c>
      <c r="S698" s="4" t="e">
        <f>FIND("open_in_new",P698)+LEN("open_in_new")</f>
        <v>#VALUE!</v>
      </c>
      <c r="T698" s="4" t="e">
        <f>FIND("-",P698,S698)</f>
        <v>#VALUE!</v>
      </c>
      <c r="U698" s="4" t="e">
        <f>CLEAN(SUBSTITUTE(MID(P698,S698,T698-S698)," ",""))</f>
        <v>#VALUE!</v>
      </c>
      <c r="V698" s="4" t="e">
        <f>RIGHT(CLEAN(SUBSTITUTE(P698," ","")),10)</f>
        <v>#VALUE!</v>
      </c>
      <c r="W698" s="4" t="e">
        <f>FIND("Status",A698,K698)+LEN("Status")</f>
        <v>#VALUE!</v>
      </c>
      <c r="X698" s="4" t="e">
        <f>FIND("Application Data 
Documents &amp; Transactions",A698)</f>
        <v>#VALUE!</v>
      </c>
      <c r="Y698" s="4" t="e">
        <f>MID(A698,W698,(X698-11)-W698)</f>
        <v>#VALUE!</v>
      </c>
      <c r="Z698" s="4" t="e">
        <f t="shared" si="148"/>
        <v>#VALUE!</v>
      </c>
      <c r="AA698" s="4" t="e">
        <f>FIND("Earliest publication #",A698)+LEN("Earliest publication #
")</f>
        <v>#VALUE!</v>
      </c>
      <c r="AB698" s="4" t="e">
        <f>FIND("Earliest publication date",A698,AA698)</f>
        <v>#VALUE!</v>
      </c>
      <c r="AC698" s="4" t="e">
        <f>CLEAN(TRIM(MID(A698,AA698,AB698-AA698)))</f>
        <v>#VALUE!</v>
      </c>
      <c r="AD698" s="4" t="e">
        <f t="shared" si="149"/>
        <v>#VALUE!</v>
      </c>
      <c r="AE698" s="4" t="e">
        <f>FIND("Earliest publication date",A698,AA698)+LEN("Earliest publication date")</f>
        <v>#VALUE!</v>
      </c>
      <c r="AF698" s="4" t="e">
        <f>FIND("Assignee for publication",A698)</f>
        <v>#VALUE!</v>
      </c>
      <c r="AG698" s="4" t="e">
        <f>CLEAN(SUBSTITUTE(MID(A698,AE698,AF698-AE698)," ",""))</f>
        <v>#VALUE!</v>
      </c>
      <c r="AH698" s="4" t="e">
        <f>FIND("Entity status",A698)+LEN("Entity status")</f>
        <v>#VALUE!</v>
      </c>
      <c r="AI698" s="4" t="e">
        <f>FIND("Earliest publication #",A698,AH698)</f>
        <v>#VALUE!</v>
      </c>
      <c r="AJ698" s="4" t="e">
        <f>CLEAN(TRIM(MID(A698,AH698,AI698-AH698)))</f>
        <v>#VALUE!</v>
      </c>
      <c r="AK698" s="4" t="e">
        <f>FIND("Applicants",A698)+LEN("Applicants")</f>
        <v>#VALUE!</v>
      </c>
      <c r="AL698" s="4" t="e">
        <f>FIND("United States Patent and Trademark Office 
United States Patent and Trademark Office 
 Browse By Topic",A698,AK698)</f>
        <v>#VALUE!</v>
      </c>
      <c r="AM698" s="4" t="e">
        <f>TRIM(CLEAN(MID(A698,AK698,AL698-AK698)))</f>
        <v>#VALUE!</v>
      </c>
      <c r="AN698" s="4" t="e">
        <f>FIND("Assignee for publication",A698)+LEN("Assignee for publication")</f>
        <v>#VALUE!</v>
      </c>
      <c r="AO698" s="4" t="e">
        <f>FIND("Confirmation #",A698,AN698)</f>
        <v>#VALUE!</v>
      </c>
      <c r="AP698" s="4" t="e">
        <f>MID(A698,AN698,AO698-AN698)</f>
        <v>#VALUE!</v>
      </c>
      <c r="AQ698" s="4" t="e">
        <f>FIND("Inventors",A698)+LEN("Inventors")</f>
        <v>#VALUE!</v>
      </c>
      <c r="AR698" s="4" t="e">
        <f>FIND("Applicants",A698,AQ698)</f>
        <v>#VALUE!</v>
      </c>
      <c r="AS698" s="4" t="e">
        <f>FIND("Show all inventors",A698)</f>
        <v>#VALUE!</v>
      </c>
      <c r="AT698" s="4" t="str">
        <f>IFERROR(MID(A698,AS698,24),"")</f>
        <v/>
      </c>
      <c r="AU698" s="7" t="e">
        <f>CLEAN(TRIM(MID(A698,AQ698,AR698-AQ698)))</f>
        <v>#VALUE!</v>
      </c>
      <c r="BJ698" s="4">
        <f t="shared" si="152"/>
        <v>0</v>
      </c>
      <c r="BK698" s="4" t="str">
        <f t="shared" si="153"/>
        <v/>
      </c>
      <c r="BL698" s="4" t="e">
        <f t="shared" si="154"/>
        <v>#VALUE!</v>
      </c>
      <c r="BM698" s="4" t="e">
        <f t="shared" si="155"/>
        <v>#VALUE!</v>
      </c>
      <c r="BN698" s="7" t="e">
        <f t="shared" si="156"/>
        <v>#VALUE!</v>
      </c>
      <c r="BO698" s="4" t="e">
        <f t="shared" si="157"/>
        <v>#VALUE!</v>
      </c>
      <c r="BP698" s="4" t="e">
        <f t="shared" si="158"/>
        <v>#VALUE!</v>
      </c>
      <c r="BQ698" s="7" t="e">
        <f t="shared" si="159"/>
        <v>#VALUE!</v>
      </c>
    </row>
    <row r="699" spans="1:69" ht="15" customHeight="1" x14ac:dyDescent="0.3">
      <c r="A699" s="5"/>
      <c r="B699" s="5"/>
      <c r="C699" s="5"/>
      <c r="D699" s="5"/>
      <c r="F699" s="6" t="s">
        <v>17</v>
      </c>
      <c r="G699" s="4" t="e">
        <f t="shared" si="160"/>
        <v>#VALUE!</v>
      </c>
      <c r="H699" s="4" t="e">
        <f t="shared" si="161"/>
        <v>#VALUE!</v>
      </c>
      <c r="I699" s="4" t="str">
        <f t="shared" si="150"/>
        <v/>
      </c>
      <c r="J699" s="4" t="e">
        <f>CLEAN(SUBSTITUTE(MID(A699,G699,H699-G699)," ",""))</f>
        <v>#VALUE!</v>
      </c>
      <c r="K699" s="4" t="e">
        <f>FIND("Filing or 371 (c) date",A699)+LEN("Filing or 371 (c) date")</f>
        <v>#VALUE!</v>
      </c>
      <c r="L699" s="4" t="e">
        <f>FIND("Status",A699,K699)</f>
        <v>#VALUE!</v>
      </c>
      <c r="M699" s="4" t="e">
        <f>TRIM(CLEAN(MID(A699,K699,L699-K699)))</f>
        <v>#VALUE!</v>
      </c>
      <c r="N699" s="4" t="e">
        <f>FIND("Patent #",A699)+LEN("Patent #")</f>
        <v>#VALUE!</v>
      </c>
      <c r="O699" s="4" t="e">
        <f>FIND("Filing or 371 (c) date",A699)</f>
        <v>#VALUE!</v>
      </c>
      <c r="P699" s="4" t="e">
        <f>MID(A699,N699,O699-N699)</f>
        <v>#VALUE!</v>
      </c>
      <c r="Q699" s="4" t="e">
        <f t="shared" si="151"/>
        <v>#VALUE!</v>
      </c>
      <c r="R699" s="4" t="e">
        <f>CLEAN(SUBSTITUTE(MID(P699,1,FIND("open",P699)-1)," ",""))</f>
        <v>#VALUE!</v>
      </c>
      <c r="S699" s="4" t="e">
        <f>FIND("open_in_new",P699)+LEN("open_in_new")</f>
        <v>#VALUE!</v>
      </c>
      <c r="T699" s="4" t="e">
        <f>FIND("-",P699,S699)</f>
        <v>#VALUE!</v>
      </c>
      <c r="U699" s="4" t="e">
        <f>CLEAN(SUBSTITUTE(MID(P699,S699,T699-S699)," ",""))</f>
        <v>#VALUE!</v>
      </c>
      <c r="V699" s="4" t="e">
        <f>RIGHT(CLEAN(SUBSTITUTE(P699," ","")),10)</f>
        <v>#VALUE!</v>
      </c>
      <c r="W699" s="4" t="e">
        <f>FIND("Status",A699,K699)+LEN("Status")</f>
        <v>#VALUE!</v>
      </c>
      <c r="X699" s="4" t="e">
        <f>FIND("Application Data 
Documents &amp; Transactions",A699)</f>
        <v>#VALUE!</v>
      </c>
      <c r="Y699" s="4" t="e">
        <f>MID(A699,W699,(X699-11)-W699)</f>
        <v>#VALUE!</v>
      </c>
      <c r="Z699" s="4" t="e">
        <f t="shared" si="148"/>
        <v>#VALUE!</v>
      </c>
      <c r="AA699" s="4" t="e">
        <f>FIND("Earliest publication #",A699)+LEN("Earliest publication #
")</f>
        <v>#VALUE!</v>
      </c>
      <c r="AB699" s="4" t="e">
        <f>FIND("Earliest publication date",A699,AA699)</f>
        <v>#VALUE!</v>
      </c>
      <c r="AC699" s="4" t="e">
        <f>CLEAN(TRIM(MID(A699,AA699,AB699-AA699)))</f>
        <v>#VALUE!</v>
      </c>
      <c r="AD699" s="4" t="e">
        <f t="shared" si="149"/>
        <v>#VALUE!</v>
      </c>
      <c r="AE699" s="4" t="e">
        <f>FIND("Earliest publication date",A699,AA699)+LEN("Earliest publication date")</f>
        <v>#VALUE!</v>
      </c>
      <c r="AF699" s="4" t="e">
        <f>FIND("Assignee for publication",A699)</f>
        <v>#VALUE!</v>
      </c>
      <c r="AG699" s="4" t="e">
        <f>CLEAN(SUBSTITUTE(MID(A699,AE699,AF699-AE699)," ",""))</f>
        <v>#VALUE!</v>
      </c>
      <c r="AH699" s="4" t="e">
        <f>FIND("Entity status",A699)+LEN("Entity status")</f>
        <v>#VALUE!</v>
      </c>
      <c r="AI699" s="4" t="e">
        <f>FIND("Earliest publication #",A699,AH699)</f>
        <v>#VALUE!</v>
      </c>
      <c r="AJ699" s="4" t="e">
        <f>CLEAN(TRIM(MID(A699,AH699,AI699-AH699)))</f>
        <v>#VALUE!</v>
      </c>
      <c r="AK699" s="4" t="e">
        <f>FIND("Applicants",A699)+LEN("Applicants")</f>
        <v>#VALUE!</v>
      </c>
      <c r="AL699" s="4" t="e">
        <f>FIND("United States Patent and Trademark Office 
United States Patent and Trademark Office 
 Browse By Topic",A699,AK699)</f>
        <v>#VALUE!</v>
      </c>
      <c r="AM699" s="4" t="e">
        <f>TRIM(CLEAN(MID(A699,AK699,AL699-AK699)))</f>
        <v>#VALUE!</v>
      </c>
      <c r="AN699" s="4" t="e">
        <f>FIND("Assignee for publication",A699)+LEN("Assignee for publication")</f>
        <v>#VALUE!</v>
      </c>
      <c r="AO699" s="4" t="e">
        <f>FIND("Confirmation #",A699,AN699)</f>
        <v>#VALUE!</v>
      </c>
      <c r="AP699" s="4" t="e">
        <f>MID(A699,AN699,AO699-AN699)</f>
        <v>#VALUE!</v>
      </c>
      <c r="AQ699" s="4" t="e">
        <f>FIND("Inventors",A699)+LEN("Inventors")</f>
        <v>#VALUE!</v>
      </c>
      <c r="AR699" s="4" t="e">
        <f>FIND("Applicants",A699,AQ699)</f>
        <v>#VALUE!</v>
      </c>
      <c r="AS699" s="4" t="e">
        <f>FIND("Show all inventors",A699)</f>
        <v>#VALUE!</v>
      </c>
      <c r="AT699" s="4" t="str">
        <f>IFERROR(MID(A699,AS699,24),"")</f>
        <v/>
      </c>
      <c r="AU699" s="7" t="e">
        <f>CLEAN(TRIM(MID(A699,AQ699,AR699-AQ699)))</f>
        <v>#VALUE!</v>
      </c>
      <c r="BJ699" s="4">
        <f t="shared" si="152"/>
        <v>0</v>
      </c>
      <c r="BK699" s="4" t="str">
        <f t="shared" si="153"/>
        <v/>
      </c>
      <c r="BL699" s="4" t="e">
        <f t="shared" si="154"/>
        <v>#VALUE!</v>
      </c>
      <c r="BM699" s="4" t="e">
        <f t="shared" si="155"/>
        <v>#VALUE!</v>
      </c>
      <c r="BN699" s="7" t="e">
        <f t="shared" si="156"/>
        <v>#VALUE!</v>
      </c>
      <c r="BO699" s="4" t="e">
        <f t="shared" si="157"/>
        <v>#VALUE!</v>
      </c>
      <c r="BP699" s="4" t="e">
        <f t="shared" si="158"/>
        <v>#VALUE!</v>
      </c>
      <c r="BQ699" s="7" t="e">
        <f t="shared" si="159"/>
        <v>#VALUE!</v>
      </c>
    </row>
    <row r="700" spans="1:69" ht="15" customHeight="1" x14ac:dyDescent="0.3">
      <c r="A700" s="5"/>
      <c r="B700" s="5"/>
      <c r="C700" s="5"/>
      <c r="D700" s="5"/>
      <c r="F700" s="6" t="s">
        <v>17</v>
      </c>
      <c r="G700" s="4" t="e">
        <f t="shared" si="160"/>
        <v>#VALUE!</v>
      </c>
      <c r="H700" s="4" t="e">
        <f t="shared" si="161"/>
        <v>#VALUE!</v>
      </c>
      <c r="I700" s="4" t="str">
        <f t="shared" si="150"/>
        <v/>
      </c>
      <c r="J700" s="4" t="e">
        <f>CLEAN(SUBSTITUTE(MID(A700,G700,H700-G700)," ",""))</f>
        <v>#VALUE!</v>
      </c>
      <c r="K700" s="4" t="e">
        <f>FIND("Filing or 371 (c) date",A700)+LEN("Filing or 371 (c) date")</f>
        <v>#VALUE!</v>
      </c>
      <c r="L700" s="4" t="e">
        <f>FIND("Status",A700,K700)</f>
        <v>#VALUE!</v>
      </c>
      <c r="M700" s="4" t="e">
        <f>TRIM(CLEAN(MID(A700,K700,L700-K700)))</f>
        <v>#VALUE!</v>
      </c>
      <c r="N700" s="4" t="e">
        <f>FIND("Patent #",A700)+LEN("Patent #")</f>
        <v>#VALUE!</v>
      </c>
      <c r="O700" s="4" t="e">
        <f>FIND("Filing or 371 (c) date",A700)</f>
        <v>#VALUE!</v>
      </c>
      <c r="P700" s="4" t="e">
        <f>MID(A700,N700,O700-N700)</f>
        <v>#VALUE!</v>
      </c>
      <c r="Q700" s="4" t="e">
        <f t="shared" si="151"/>
        <v>#VALUE!</v>
      </c>
      <c r="R700" s="4" t="e">
        <f>CLEAN(SUBSTITUTE(MID(P700,1,FIND("open",P700)-1)," ",""))</f>
        <v>#VALUE!</v>
      </c>
      <c r="S700" s="4" t="e">
        <f>FIND("open_in_new",P700)+LEN("open_in_new")</f>
        <v>#VALUE!</v>
      </c>
      <c r="T700" s="4" t="e">
        <f>FIND("-",P700,S700)</f>
        <v>#VALUE!</v>
      </c>
      <c r="U700" s="4" t="e">
        <f>CLEAN(SUBSTITUTE(MID(P700,S700,T700-S700)," ",""))</f>
        <v>#VALUE!</v>
      </c>
      <c r="V700" s="4" t="e">
        <f>RIGHT(CLEAN(SUBSTITUTE(P700," ","")),10)</f>
        <v>#VALUE!</v>
      </c>
      <c r="W700" s="4" t="e">
        <f>FIND("Status",A700,K700)+LEN("Status")</f>
        <v>#VALUE!</v>
      </c>
      <c r="X700" s="4" t="e">
        <f>FIND("Application Data 
Documents &amp; Transactions",A700)</f>
        <v>#VALUE!</v>
      </c>
      <c r="Y700" s="4" t="e">
        <f>MID(A700,W700,(X700-11)-W700)</f>
        <v>#VALUE!</v>
      </c>
      <c r="Z700" s="4" t="e">
        <f t="shared" si="148"/>
        <v>#VALUE!</v>
      </c>
      <c r="AA700" s="4" t="e">
        <f>FIND("Earliest publication #",A700)+LEN("Earliest publication #
")</f>
        <v>#VALUE!</v>
      </c>
      <c r="AB700" s="4" t="e">
        <f>FIND("Earliest publication date",A700,AA700)</f>
        <v>#VALUE!</v>
      </c>
      <c r="AC700" s="4" t="e">
        <f>CLEAN(TRIM(MID(A700,AA700,AB700-AA700)))</f>
        <v>#VALUE!</v>
      </c>
      <c r="AD700" s="4" t="e">
        <f t="shared" si="149"/>
        <v>#VALUE!</v>
      </c>
      <c r="AE700" s="4" t="e">
        <f>FIND("Earliest publication date",A700,AA700)+LEN("Earliest publication date")</f>
        <v>#VALUE!</v>
      </c>
      <c r="AF700" s="4" t="e">
        <f>FIND("Assignee for publication",A700)</f>
        <v>#VALUE!</v>
      </c>
      <c r="AG700" s="4" t="e">
        <f>CLEAN(SUBSTITUTE(MID(A700,AE700,AF700-AE700)," ",""))</f>
        <v>#VALUE!</v>
      </c>
      <c r="AH700" s="4" t="e">
        <f>FIND("Entity status",A700)+LEN("Entity status")</f>
        <v>#VALUE!</v>
      </c>
      <c r="AI700" s="4" t="e">
        <f>FIND("Earliest publication #",A700,AH700)</f>
        <v>#VALUE!</v>
      </c>
      <c r="AJ700" s="4" t="e">
        <f>CLEAN(TRIM(MID(A700,AH700,AI700-AH700)))</f>
        <v>#VALUE!</v>
      </c>
      <c r="AK700" s="4" t="e">
        <f>FIND("Applicants",A700)+LEN("Applicants")</f>
        <v>#VALUE!</v>
      </c>
      <c r="AL700" s="4" t="e">
        <f>FIND("United States Patent and Trademark Office 
United States Patent and Trademark Office 
 Browse By Topic",A700,AK700)</f>
        <v>#VALUE!</v>
      </c>
      <c r="AM700" s="4" t="e">
        <f>TRIM(CLEAN(MID(A700,AK700,AL700-AK700)))</f>
        <v>#VALUE!</v>
      </c>
      <c r="AN700" s="4" t="e">
        <f>FIND("Assignee for publication",A700)+LEN("Assignee for publication")</f>
        <v>#VALUE!</v>
      </c>
      <c r="AO700" s="4" t="e">
        <f>FIND("Confirmation #",A700,AN700)</f>
        <v>#VALUE!</v>
      </c>
      <c r="AP700" s="4" t="e">
        <f>MID(A700,AN700,AO700-AN700)</f>
        <v>#VALUE!</v>
      </c>
      <c r="AQ700" s="4" t="e">
        <f>FIND("Inventors",A700)+LEN("Inventors")</f>
        <v>#VALUE!</v>
      </c>
      <c r="AR700" s="4" t="e">
        <f>FIND("Applicants",A700,AQ700)</f>
        <v>#VALUE!</v>
      </c>
      <c r="AS700" s="4" t="e">
        <f>FIND("Show all inventors",A700)</f>
        <v>#VALUE!</v>
      </c>
      <c r="AT700" s="4" t="str">
        <f>IFERROR(MID(A700,AS700,24),"")</f>
        <v/>
      </c>
      <c r="AU700" s="7" t="e">
        <f>CLEAN(TRIM(MID(A700,AQ700,AR700-AQ700)))</f>
        <v>#VALUE!</v>
      </c>
      <c r="BJ700" s="4">
        <f t="shared" si="152"/>
        <v>0</v>
      </c>
      <c r="BK700" s="4" t="str">
        <f t="shared" si="153"/>
        <v/>
      </c>
      <c r="BL700" s="4" t="e">
        <f t="shared" si="154"/>
        <v>#VALUE!</v>
      </c>
      <c r="BM700" s="4" t="e">
        <f t="shared" si="155"/>
        <v>#VALUE!</v>
      </c>
      <c r="BN700" s="7" t="e">
        <f t="shared" si="156"/>
        <v>#VALUE!</v>
      </c>
      <c r="BO700" s="4" t="e">
        <f t="shared" si="157"/>
        <v>#VALUE!</v>
      </c>
      <c r="BP700" s="4" t="e">
        <f t="shared" si="158"/>
        <v>#VALUE!</v>
      </c>
      <c r="BQ700" s="7" t="e">
        <f t="shared" si="159"/>
        <v>#VALUE!</v>
      </c>
    </row>
    <row r="701" spans="1:69" ht="15" customHeight="1" x14ac:dyDescent="0.3">
      <c r="A701" s="5"/>
      <c r="B701" s="5"/>
      <c r="C701" s="5"/>
      <c r="D701" s="5"/>
      <c r="F701" s="6" t="s">
        <v>17</v>
      </c>
      <c r="G701" s="4" t="e">
        <f t="shared" si="160"/>
        <v>#VALUE!</v>
      </c>
      <c r="H701" s="4" t="e">
        <f t="shared" si="161"/>
        <v>#VALUE!</v>
      </c>
      <c r="I701" s="4" t="str">
        <f t="shared" si="150"/>
        <v/>
      </c>
      <c r="J701" s="4" t="e">
        <f>CLEAN(SUBSTITUTE(MID(A701,G701,H701-G701)," ",""))</f>
        <v>#VALUE!</v>
      </c>
      <c r="K701" s="4" t="e">
        <f>FIND("Filing or 371 (c) date",A701)+LEN("Filing or 371 (c) date")</f>
        <v>#VALUE!</v>
      </c>
      <c r="L701" s="4" t="e">
        <f>FIND("Status",A701,K701)</f>
        <v>#VALUE!</v>
      </c>
      <c r="M701" s="4" t="e">
        <f>TRIM(CLEAN(MID(A701,K701,L701-K701)))</f>
        <v>#VALUE!</v>
      </c>
      <c r="N701" s="4" t="e">
        <f>FIND("Patent #",A701)+LEN("Patent #")</f>
        <v>#VALUE!</v>
      </c>
      <c r="O701" s="4" t="e">
        <f>FIND("Filing or 371 (c) date",A701)</f>
        <v>#VALUE!</v>
      </c>
      <c r="P701" s="4" t="e">
        <f>MID(A701,N701,O701-N701)</f>
        <v>#VALUE!</v>
      </c>
      <c r="Q701" s="4" t="e">
        <f t="shared" si="151"/>
        <v>#VALUE!</v>
      </c>
      <c r="R701" s="4" t="e">
        <f>CLEAN(SUBSTITUTE(MID(P701,1,FIND("open",P701)-1)," ",""))</f>
        <v>#VALUE!</v>
      </c>
      <c r="S701" s="4" t="e">
        <f>FIND("open_in_new",P701)+LEN("open_in_new")</f>
        <v>#VALUE!</v>
      </c>
      <c r="T701" s="4" t="e">
        <f>FIND("-",P701,S701)</f>
        <v>#VALUE!</v>
      </c>
      <c r="U701" s="4" t="e">
        <f>CLEAN(SUBSTITUTE(MID(P701,S701,T701-S701)," ",""))</f>
        <v>#VALUE!</v>
      </c>
      <c r="V701" s="4" t="e">
        <f>RIGHT(CLEAN(SUBSTITUTE(P701," ","")),10)</f>
        <v>#VALUE!</v>
      </c>
      <c r="W701" s="4" t="e">
        <f>FIND("Status",A701,K701)+LEN("Status")</f>
        <v>#VALUE!</v>
      </c>
      <c r="X701" s="4" t="e">
        <f>FIND("Application Data 
Documents &amp; Transactions",A701)</f>
        <v>#VALUE!</v>
      </c>
      <c r="Y701" s="4" t="e">
        <f>MID(A701,W701,(X701-11)-W701)</f>
        <v>#VALUE!</v>
      </c>
      <c r="Z701" s="4" t="e">
        <f t="shared" si="148"/>
        <v>#VALUE!</v>
      </c>
      <c r="AA701" s="4" t="e">
        <f>FIND("Earliest publication #",A701)+LEN("Earliest publication #
")</f>
        <v>#VALUE!</v>
      </c>
      <c r="AB701" s="4" t="e">
        <f>FIND("Earliest publication date",A701,AA701)</f>
        <v>#VALUE!</v>
      </c>
      <c r="AC701" s="4" t="e">
        <f>CLEAN(TRIM(MID(A701,AA701,AB701-AA701)))</f>
        <v>#VALUE!</v>
      </c>
      <c r="AD701" s="4" t="e">
        <f t="shared" si="149"/>
        <v>#VALUE!</v>
      </c>
      <c r="AE701" s="4" t="e">
        <f>FIND("Earliest publication date",A701,AA701)+LEN("Earliest publication date")</f>
        <v>#VALUE!</v>
      </c>
      <c r="AF701" s="4" t="e">
        <f>FIND("Assignee for publication",A701)</f>
        <v>#VALUE!</v>
      </c>
      <c r="AG701" s="4" t="e">
        <f>CLEAN(SUBSTITUTE(MID(A701,AE701,AF701-AE701)," ",""))</f>
        <v>#VALUE!</v>
      </c>
      <c r="AH701" s="4" t="e">
        <f>FIND("Entity status",A701)+LEN("Entity status")</f>
        <v>#VALUE!</v>
      </c>
      <c r="AI701" s="4" t="e">
        <f>FIND("Earliest publication #",A701,AH701)</f>
        <v>#VALUE!</v>
      </c>
      <c r="AJ701" s="4" t="e">
        <f>CLEAN(TRIM(MID(A701,AH701,AI701-AH701)))</f>
        <v>#VALUE!</v>
      </c>
      <c r="AK701" s="4" t="e">
        <f>FIND("Applicants",A701)+LEN("Applicants")</f>
        <v>#VALUE!</v>
      </c>
      <c r="AL701" s="4" t="e">
        <f>FIND("United States Patent and Trademark Office 
United States Patent and Trademark Office 
 Browse By Topic",A701,AK701)</f>
        <v>#VALUE!</v>
      </c>
      <c r="AM701" s="4" t="e">
        <f>TRIM(CLEAN(MID(A701,AK701,AL701-AK701)))</f>
        <v>#VALUE!</v>
      </c>
      <c r="AN701" s="4" t="e">
        <f>FIND("Assignee for publication",A701)+LEN("Assignee for publication")</f>
        <v>#VALUE!</v>
      </c>
      <c r="AO701" s="4" t="e">
        <f>FIND("Confirmation #",A701,AN701)</f>
        <v>#VALUE!</v>
      </c>
      <c r="AP701" s="4" t="e">
        <f>MID(A701,AN701,AO701-AN701)</f>
        <v>#VALUE!</v>
      </c>
      <c r="AQ701" s="4" t="e">
        <f>FIND("Inventors",A701)+LEN("Inventors")</f>
        <v>#VALUE!</v>
      </c>
      <c r="AR701" s="4" t="e">
        <f>FIND("Applicants",A701,AQ701)</f>
        <v>#VALUE!</v>
      </c>
      <c r="AS701" s="4" t="e">
        <f>FIND("Show all inventors",A701)</f>
        <v>#VALUE!</v>
      </c>
      <c r="AT701" s="4" t="str">
        <f>IFERROR(MID(A701,AS701,24),"")</f>
        <v/>
      </c>
      <c r="AU701" s="7" t="e">
        <f>CLEAN(TRIM(MID(A701,AQ701,AR701-AQ701)))</f>
        <v>#VALUE!</v>
      </c>
      <c r="BJ701" s="4">
        <f t="shared" si="152"/>
        <v>0</v>
      </c>
      <c r="BK701" s="4" t="str">
        <f t="shared" si="153"/>
        <v/>
      </c>
      <c r="BL701" s="4" t="e">
        <f t="shared" si="154"/>
        <v>#VALUE!</v>
      </c>
      <c r="BM701" s="4" t="e">
        <f t="shared" si="155"/>
        <v>#VALUE!</v>
      </c>
      <c r="BN701" s="7" t="e">
        <f t="shared" si="156"/>
        <v>#VALUE!</v>
      </c>
      <c r="BO701" s="4" t="e">
        <f t="shared" si="157"/>
        <v>#VALUE!</v>
      </c>
      <c r="BP701" s="4" t="e">
        <f t="shared" si="158"/>
        <v>#VALUE!</v>
      </c>
      <c r="BQ701" s="7" t="e">
        <f t="shared" si="159"/>
        <v>#VALUE!</v>
      </c>
    </row>
    <row r="702" spans="1:69" ht="15" customHeight="1" x14ac:dyDescent="0.3">
      <c r="A702" s="5"/>
      <c r="B702" s="5"/>
      <c r="C702" s="5"/>
      <c r="D702" s="5"/>
      <c r="F702" s="6" t="s">
        <v>17</v>
      </c>
      <c r="G702" s="4" t="e">
        <f t="shared" si="160"/>
        <v>#VALUE!</v>
      </c>
      <c r="H702" s="4" t="e">
        <f t="shared" si="161"/>
        <v>#VALUE!</v>
      </c>
      <c r="I702" s="4" t="str">
        <f t="shared" si="150"/>
        <v/>
      </c>
      <c r="J702" s="4" t="e">
        <f>CLEAN(SUBSTITUTE(MID(A702,G702,H702-G702)," ",""))</f>
        <v>#VALUE!</v>
      </c>
      <c r="K702" s="4" t="e">
        <f>FIND("Filing or 371 (c) date",A702)+LEN("Filing or 371 (c) date")</f>
        <v>#VALUE!</v>
      </c>
      <c r="L702" s="4" t="e">
        <f>FIND("Status",A702,K702)</f>
        <v>#VALUE!</v>
      </c>
      <c r="M702" s="4" t="e">
        <f>TRIM(CLEAN(MID(A702,K702,L702-K702)))</f>
        <v>#VALUE!</v>
      </c>
      <c r="N702" s="4" t="e">
        <f>FIND("Patent #",A702)+LEN("Patent #")</f>
        <v>#VALUE!</v>
      </c>
      <c r="O702" s="4" t="e">
        <f>FIND("Filing or 371 (c) date",A702)</f>
        <v>#VALUE!</v>
      </c>
      <c r="P702" s="4" t="e">
        <f>MID(A702,N702,O702-N702)</f>
        <v>#VALUE!</v>
      </c>
      <c r="Q702" s="4" t="e">
        <f t="shared" si="151"/>
        <v>#VALUE!</v>
      </c>
      <c r="R702" s="4" t="e">
        <f>CLEAN(SUBSTITUTE(MID(P702,1,FIND("open",P702)-1)," ",""))</f>
        <v>#VALUE!</v>
      </c>
      <c r="S702" s="4" t="e">
        <f>FIND("open_in_new",P702)+LEN("open_in_new")</f>
        <v>#VALUE!</v>
      </c>
      <c r="T702" s="4" t="e">
        <f>FIND("-",P702,S702)</f>
        <v>#VALUE!</v>
      </c>
      <c r="U702" s="4" t="e">
        <f>CLEAN(SUBSTITUTE(MID(P702,S702,T702-S702)," ",""))</f>
        <v>#VALUE!</v>
      </c>
      <c r="V702" s="4" t="e">
        <f>RIGHT(CLEAN(SUBSTITUTE(P702," ","")),10)</f>
        <v>#VALUE!</v>
      </c>
      <c r="W702" s="4" t="e">
        <f>FIND("Status",A702,K702)+LEN("Status")</f>
        <v>#VALUE!</v>
      </c>
      <c r="X702" s="4" t="e">
        <f>FIND("Application Data 
Documents &amp; Transactions",A702)</f>
        <v>#VALUE!</v>
      </c>
      <c r="Y702" s="4" t="e">
        <f>MID(A702,W702,(X702-11)-W702)</f>
        <v>#VALUE!</v>
      </c>
      <c r="Z702" s="4" t="e">
        <f t="shared" si="148"/>
        <v>#VALUE!</v>
      </c>
      <c r="AA702" s="4" t="e">
        <f>FIND("Earliest publication #",A702)+LEN("Earliest publication #
")</f>
        <v>#VALUE!</v>
      </c>
      <c r="AB702" s="4" t="e">
        <f>FIND("Earliest publication date",A702,AA702)</f>
        <v>#VALUE!</v>
      </c>
      <c r="AC702" s="4" t="e">
        <f>CLEAN(TRIM(MID(A702,AA702,AB702-AA702)))</f>
        <v>#VALUE!</v>
      </c>
      <c r="AD702" s="4" t="e">
        <f t="shared" si="149"/>
        <v>#VALUE!</v>
      </c>
      <c r="AE702" s="4" t="e">
        <f>FIND("Earliest publication date",A702,AA702)+LEN("Earliest publication date")</f>
        <v>#VALUE!</v>
      </c>
      <c r="AF702" s="4" t="e">
        <f>FIND("Assignee for publication",A702)</f>
        <v>#VALUE!</v>
      </c>
      <c r="AG702" s="4" t="e">
        <f>CLEAN(SUBSTITUTE(MID(A702,AE702,AF702-AE702)," ",""))</f>
        <v>#VALUE!</v>
      </c>
      <c r="AH702" s="4" t="e">
        <f>FIND("Entity status",A702)+LEN("Entity status")</f>
        <v>#VALUE!</v>
      </c>
      <c r="AI702" s="4" t="e">
        <f>FIND("Earliest publication #",A702,AH702)</f>
        <v>#VALUE!</v>
      </c>
      <c r="AJ702" s="4" t="e">
        <f>CLEAN(TRIM(MID(A702,AH702,AI702-AH702)))</f>
        <v>#VALUE!</v>
      </c>
      <c r="AK702" s="4" t="e">
        <f>FIND("Applicants",A702)+LEN("Applicants")</f>
        <v>#VALUE!</v>
      </c>
      <c r="AL702" s="4" t="e">
        <f>FIND("United States Patent and Trademark Office 
United States Patent and Trademark Office 
 Browse By Topic",A702,AK702)</f>
        <v>#VALUE!</v>
      </c>
      <c r="AM702" s="4" t="e">
        <f>TRIM(CLEAN(MID(A702,AK702,AL702-AK702)))</f>
        <v>#VALUE!</v>
      </c>
      <c r="AN702" s="4" t="e">
        <f>FIND("Assignee for publication",A702)+LEN("Assignee for publication")</f>
        <v>#VALUE!</v>
      </c>
      <c r="AO702" s="4" t="e">
        <f>FIND("Confirmation #",A702,AN702)</f>
        <v>#VALUE!</v>
      </c>
      <c r="AP702" s="4" t="e">
        <f>MID(A702,AN702,AO702-AN702)</f>
        <v>#VALUE!</v>
      </c>
      <c r="AQ702" s="4" t="e">
        <f>FIND("Inventors",A702)+LEN("Inventors")</f>
        <v>#VALUE!</v>
      </c>
      <c r="AR702" s="4" t="e">
        <f>FIND("Applicants",A702,AQ702)</f>
        <v>#VALUE!</v>
      </c>
      <c r="AS702" s="4" t="e">
        <f>FIND("Show all inventors",A702)</f>
        <v>#VALUE!</v>
      </c>
      <c r="AT702" s="4" t="str">
        <f>IFERROR(MID(A702,AS702,24),"")</f>
        <v/>
      </c>
      <c r="AU702" s="7" t="e">
        <f>CLEAN(TRIM(MID(A702,AQ702,AR702-AQ702)))</f>
        <v>#VALUE!</v>
      </c>
      <c r="BJ702" s="4">
        <f t="shared" si="152"/>
        <v>0</v>
      </c>
      <c r="BK702" s="4" t="str">
        <f t="shared" si="153"/>
        <v/>
      </c>
      <c r="BL702" s="4" t="e">
        <f t="shared" si="154"/>
        <v>#VALUE!</v>
      </c>
      <c r="BM702" s="4" t="e">
        <f t="shared" si="155"/>
        <v>#VALUE!</v>
      </c>
      <c r="BN702" s="7" t="e">
        <f t="shared" si="156"/>
        <v>#VALUE!</v>
      </c>
      <c r="BO702" s="4" t="e">
        <f t="shared" si="157"/>
        <v>#VALUE!</v>
      </c>
      <c r="BP702" s="4" t="e">
        <f t="shared" si="158"/>
        <v>#VALUE!</v>
      </c>
      <c r="BQ702" s="7" t="e">
        <f t="shared" si="159"/>
        <v>#VALUE!</v>
      </c>
    </row>
    <row r="703" spans="1:69" ht="15" customHeight="1" x14ac:dyDescent="0.3">
      <c r="A703" s="5"/>
      <c r="B703" s="5"/>
      <c r="C703" s="5"/>
      <c r="D703" s="5"/>
      <c r="F703" s="6" t="s">
        <v>17</v>
      </c>
      <c r="G703" s="4" t="e">
        <f t="shared" si="160"/>
        <v>#VALUE!</v>
      </c>
      <c r="H703" s="4" t="e">
        <f t="shared" si="161"/>
        <v>#VALUE!</v>
      </c>
      <c r="I703" s="4" t="str">
        <f t="shared" si="150"/>
        <v/>
      </c>
      <c r="J703" s="4" t="e">
        <f>CLEAN(SUBSTITUTE(MID(A703,G703,H703-G703)," ",""))</f>
        <v>#VALUE!</v>
      </c>
      <c r="K703" s="4" t="e">
        <f>FIND("Filing or 371 (c) date",A703)+LEN("Filing or 371 (c) date")</f>
        <v>#VALUE!</v>
      </c>
      <c r="L703" s="4" t="e">
        <f>FIND("Status",A703,K703)</f>
        <v>#VALUE!</v>
      </c>
      <c r="M703" s="4" t="e">
        <f>TRIM(CLEAN(MID(A703,K703,L703-K703)))</f>
        <v>#VALUE!</v>
      </c>
      <c r="N703" s="4" t="e">
        <f>FIND("Patent #",A703)+LEN("Patent #")</f>
        <v>#VALUE!</v>
      </c>
      <c r="O703" s="4" t="e">
        <f>FIND("Filing or 371 (c) date",A703)</f>
        <v>#VALUE!</v>
      </c>
      <c r="P703" s="4" t="e">
        <f>MID(A703,N703,O703-N703)</f>
        <v>#VALUE!</v>
      </c>
      <c r="Q703" s="4" t="e">
        <f t="shared" si="151"/>
        <v>#VALUE!</v>
      </c>
      <c r="R703" s="4" t="e">
        <f>CLEAN(SUBSTITUTE(MID(P703,1,FIND("open",P703)-1)," ",""))</f>
        <v>#VALUE!</v>
      </c>
      <c r="S703" s="4" t="e">
        <f>FIND("open_in_new",P703)+LEN("open_in_new")</f>
        <v>#VALUE!</v>
      </c>
      <c r="T703" s="4" t="e">
        <f>FIND("-",P703,S703)</f>
        <v>#VALUE!</v>
      </c>
      <c r="U703" s="4" t="e">
        <f>CLEAN(SUBSTITUTE(MID(P703,S703,T703-S703)," ",""))</f>
        <v>#VALUE!</v>
      </c>
      <c r="V703" s="4" t="e">
        <f>RIGHT(CLEAN(SUBSTITUTE(P703," ","")),10)</f>
        <v>#VALUE!</v>
      </c>
      <c r="W703" s="4" t="e">
        <f>FIND("Status",A703,K703)+LEN("Status")</f>
        <v>#VALUE!</v>
      </c>
      <c r="X703" s="4" t="e">
        <f>FIND("Application Data 
Documents &amp; Transactions",A703)</f>
        <v>#VALUE!</v>
      </c>
      <c r="Y703" s="4" t="e">
        <f>MID(A703,W703,(X703-11)-W703)</f>
        <v>#VALUE!</v>
      </c>
      <c r="Z703" s="4" t="e">
        <f t="shared" si="148"/>
        <v>#VALUE!</v>
      </c>
      <c r="AA703" s="4" t="e">
        <f>FIND("Earliest publication #",A703)+LEN("Earliest publication #
")</f>
        <v>#VALUE!</v>
      </c>
      <c r="AB703" s="4" t="e">
        <f>FIND("Earliest publication date",A703,AA703)</f>
        <v>#VALUE!</v>
      </c>
      <c r="AC703" s="4" t="e">
        <f>CLEAN(TRIM(MID(A703,AA703,AB703-AA703)))</f>
        <v>#VALUE!</v>
      </c>
      <c r="AD703" s="4" t="e">
        <f t="shared" si="149"/>
        <v>#VALUE!</v>
      </c>
      <c r="AE703" s="4" t="e">
        <f>FIND("Earliest publication date",A703,AA703)+LEN("Earliest publication date")</f>
        <v>#VALUE!</v>
      </c>
      <c r="AF703" s="4" t="e">
        <f>FIND("Assignee for publication",A703)</f>
        <v>#VALUE!</v>
      </c>
      <c r="AG703" s="4" t="e">
        <f>CLEAN(SUBSTITUTE(MID(A703,AE703,AF703-AE703)," ",""))</f>
        <v>#VALUE!</v>
      </c>
      <c r="AH703" s="4" t="e">
        <f>FIND("Entity status",A703)+LEN("Entity status")</f>
        <v>#VALUE!</v>
      </c>
      <c r="AI703" s="4" t="e">
        <f>FIND("Earliest publication #",A703,AH703)</f>
        <v>#VALUE!</v>
      </c>
      <c r="AJ703" s="4" t="e">
        <f>CLEAN(TRIM(MID(A703,AH703,AI703-AH703)))</f>
        <v>#VALUE!</v>
      </c>
      <c r="AK703" s="4" t="e">
        <f>FIND("Applicants",A703)+LEN("Applicants")</f>
        <v>#VALUE!</v>
      </c>
      <c r="AL703" s="4" t="e">
        <f>FIND("United States Patent and Trademark Office 
United States Patent and Trademark Office 
 Browse By Topic",A703,AK703)</f>
        <v>#VALUE!</v>
      </c>
      <c r="AM703" s="4" t="e">
        <f>TRIM(CLEAN(MID(A703,AK703,AL703-AK703)))</f>
        <v>#VALUE!</v>
      </c>
      <c r="AN703" s="4" t="e">
        <f>FIND("Assignee for publication",A703)+LEN("Assignee for publication")</f>
        <v>#VALUE!</v>
      </c>
      <c r="AO703" s="4" t="e">
        <f>FIND("Confirmation #",A703,AN703)</f>
        <v>#VALUE!</v>
      </c>
      <c r="AP703" s="4" t="e">
        <f>MID(A703,AN703,AO703-AN703)</f>
        <v>#VALUE!</v>
      </c>
      <c r="AQ703" s="4" t="e">
        <f>FIND("Inventors",A703)+LEN("Inventors")</f>
        <v>#VALUE!</v>
      </c>
      <c r="AR703" s="4" t="e">
        <f>FIND("Applicants",A703,AQ703)</f>
        <v>#VALUE!</v>
      </c>
      <c r="AS703" s="4" t="e">
        <f>FIND("Show all inventors",A703)</f>
        <v>#VALUE!</v>
      </c>
      <c r="AT703" s="4" t="str">
        <f>IFERROR(MID(A703,AS703,24),"")</f>
        <v/>
      </c>
      <c r="AU703" s="7" t="e">
        <f>CLEAN(TRIM(MID(A703,AQ703,AR703-AQ703)))</f>
        <v>#VALUE!</v>
      </c>
      <c r="BJ703" s="4">
        <f t="shared" si="152"/>
        <v>0</v>
      </c>
      <c r="BK703" s="4" t="str">
        <f t="shared" si="153"/>
        <v/>
      </c>
      <c r="BL703" s="4" t="e">
        <f t="shared" si="154"/>
        <v>#VALUE!</v>
      </c>
      <c r="BM703" s="4" t="e">
        <f t="shared" si="155"/>
        <v>#VALUE!</v>
      </c>
      <c r="BN703" s="7" t="e">
        <f t="shared" si="156"/>
        <v>#VALUE!</v>
      </c>
      <c r="BO703" s="4" t="e">
        <f t="shared" si="157"/>
        <v>#VALUE!</v>
      </c>
      <c r="BP703" s="4" t="e">
        <f t="shared" si="158"/>
        <v>#VALUE!</v>
      </c>
      <c r="BQ703" s="7" t="e">
        <f t="shared" si="159"/>
        <v>#VALUE!</v>
      </c>
    </row>
    <row r="704" spans="1:69" ht="15" customHeight="1" x14ac:dyDescent="0.3">
      <c r="A704" s="5"/>
      <c r="B704" s="5"/>
      <c r="C704" s="5"/>
      <c r="D704" s="5"/>
      <c r="F704" s="6" t="s">
        <v>17</v>
      </c>
      <c r="G704" s="4" t="e">
        <f t="shared" si="160"/>
        <v>#VALUE!</v>
      </c>
      <c r="H704" s="4" t="e">
        <f t="shared" si="161"/>
        <v>#VALUE!</v>
      </c>
      <c r="I704" s="4" t="str">
        <f t="shared" si="150"/>
        <v/>
      </c>
      <c r="J704" s="4" t="e">
        <f>CLEAN(SUBSTITUTE(MID(A704,G704,H704-G704)," ",""))</f>
        <v>#VALUE!</v>
      </c>
      <c r="K704" s="4" t="e">
        <f>FIND("Filing or 371 (c) date",A704)+LEN("Filing or 371 (c) date")</f>
        <v>#VALUE!</v>
      </c>
      <c r="L704" s="4" t="e">
        <f>FIND("Status",A704,K704)</f>
        <v>#VALUE!</v>
      </c>
      <c r="M704" s="4" t="e">
        <f>TRIM(CLEAN(MID(A704,K704,L704-K704)))</f>
        <v>#VALUE!</v>
      </c>
      <c r="N704" s="4" t="e">
        <f>FIND("Patent #",A704)+LEN("Patent #")</f>
        <v>#VALUE!</v>
      </c>
      <c r="O704" s="4" t="e">
        <f>FIND("Filing or 371 (c) date",A704)</f>
        <v>#VALUE!</v>
      </c>
      <c r="P704" s="4" t="e">
        <f>MID(A704,N704,O704-N704)</f>
        <v>#VALUE!</v>
      </c>
      <c r="Q704" s="4" t="e">
        <f t="shared" si="151"/>
        <v>#VALUE!</v>
      </c>
      <c r="R704" s="4" t="e">
        <f>CLEAN(SUBSTITUTE(MID(P704,1,FIND("open",P704)-1)," ",""))</f>
        <v>#VALUE!</v>
      </c>
      <c r="S704" s="4" t="e">
        <f>FIND("open_in_new",P704)+LEN("open_in_new")</f>
        <v>#VALUE!</v>
      </c>
      <c r="T704" s="4" t="e">
        <f>FIND("-",P704,S704)</f>
        <v>#VALUE!</v>
      </c>
      <c r="U704" s="4" t="e">
        <f>CLEAN(SUBSTITUTE(MID(P704,S704,T704-S704)," ",""))</f>
        <v>#VALUE!</v>
      </c>
      <c r="V704" s="4" t="e">
        <f>RIGHT(CLEAN(SUBSTITUTE(P704," ","")),10)</f>
        <v>#VALUE!</v>
      </c>
      <c r="W704" s="4" t="e">
        <f>FIND("Status",A704,K704)+LEN("Status")</f>
        <v>#VALUE!</v>
      </c>
      <c r="X704" s="4" t="e">
        <f>FIND("Application Data 
Documents &amp; Transactions",A704)</f>
        <v>#VALUE!</v>
      </c>
      <c r="Y704" s="4" t="e">
        <f>MID(A704,W704,(X704-11)-W704)</f>
        <v>#VALUE!</v>
      </c>
      <c r="Z704" s="4" t="e">
        <f t="shared" si="148"/>
        <v>#VALUE!</v>
      </c>
      <c r="AA704" s="4" t="e">
        <f>FIND("Earliest publication #",A704)+LEN("Earliest publication #
")</f>
        <v>#VALUE!</v>
      </c>
      <c r="AB704" s="4" t="e">
        <f>FIND("Earliest publication date",A704,AA704)</f>
        <v>#VALUE!</v>
      </c>
      <c r="AC704" s="4" t="e">
        <f>CLEAN(TRIM(MID(A704,AA704,AB704-AA704)))</f>
        <v>#VALUE!</v>
      </c>
      <c r="AD704" s="4" t="e">
        <f t="shared" si="149"/>
        <v>#VALUE!</v>
      </c>
      <c r="AE704" s="4" t="e">
        <f>FIND("Earliest publication date",A704,AA704)+LEN("Earliest publication date")</f>
        <v>#VALUE!</v>
      </c>
      <c r="AF704" s="4" t="e">
        <f>FIND("Assignee for publication",A704)</f>
        <v>#VALUE!</v>
      </c>
      <c r="AG704" s="4" t="e">
        <f>CLEAN(SUBSTITUTE(MID(A704,AE704,AF704-AE704)," ",""))</f>
        <v>#VALUE!</v>
      </c>
      <c r="AH704" s="4" t="e">
        <f>FIND("Entity status",A704)+LEN("Entity status")</f>
        <v>#VALUE!</v>
      </c>
      <c r="AI704" s="4" t="e">
        <f>FIND("Earliest publication #",A704,AH704)</f>
        <v>#VALUE!</v>
      </c>
      <c r="AJ704" s="4" t="e">
        <f>CLEAN(TRIM(MID(A704,AH704,AI704-AH704)))</f>
        <v>#VALUE!</v>
      </c>
      <c r="AK704" s="4" t="e">
        <f>FIND("Applicants",A704)+LEN("Applicants")</f>
        <v>#VALUE!</v>
      </c>
      <c r="AL704" s="4" t="e">
        <f>FIND("United States Patent and Trademark Office 
United States Patent and Trademark Office 
 Browse By Topic",A704,AK704)</f>
        <v>#VALUE!</v>
      </c>
      <c r="AM704" s="4" t="e">
        <f>TRIM(CLEAN(MID(A704,AK704,AL704-AK704)))</f>
        <v>#VALUE!</v>
      </c>
      <c r="AN704" s="4" t="e">
        <f>FIND("Assignee for publication",A704)+LEN("Assignee for publication")</f>
        <v>#VALUE!</v>
      </c>
      <c r="AO704" s="4" t="e">
        <f>FIND("Confirmation #",A704,AN704)</f>
        <v>#VALUE!</v>
      </c>
      <c r="AP704" s="4" t="e">
        <f>MID(A704,AN704,AO704-AN704)</f>
        <v>#VALUE!</v>
      </c>
      <c r="AQ704" s="4" t="e">
        <f>FIND("Inventors",A704)+LEN("Inventors")</f>
        <v>#VALUE!</v>
      </c>
      <c r="AR704" s="4" t="e">
        <f>FIND("Applicants",A704,AQ704)</f>
        <v>#VALUE!</v>
      </c>
      <c r="AS704" s="4" t="e">
        <f>FIND("Show all inventors",A704)</f>
        <v>#VALUE!</v>
      </c>
      <c r="AT704" s="4" t="str">
        <f>IFERROR(MID(A704,AS704,24),"")</f>
        <v/>
      </c>
      <c r="AU704" s="7" t="e">
        <f>CLEAN(TRIM(MID(A704,AQ704,AR704-AQ704)))</f>
        <v>#VALUE!</v>
      </c>
      <c r="BJ704" s="4">
        <f t="shared" si="152"/>
        <v>0</v>
      </c>
      <c r="BK704" s="4" t="str">
        <f t="shared" si="153"/>
        <v/>
      </c>
      <c r="BL704" s="4" t="e">
        <f t="shared" si="154"/>
        <v>#VALUE!</v>
      </c>
      <c r="BM704" s="4" t="e">
        <f t="shared" si="155"/>
        <v>#VALUE!</v>
      </c>
      <c r="BN704" s="7" t="e">
        <f t="shared" si="156"/>
        <v>#VALUE!</v>
      </c>
      <c r="BO704" s="4" t="e">
        <f t="shared" si="157"/>
        <v>#VALUE!</v>
      </c>
      <c r="BP704" s="4" t="e">
        <f t="shared" si="158"/>
        <v>#VALUE!</v>
      </c>
      <c r="BQ704" s="7" t="e">
        <f t="shared" si="159"/>
        <v>#VALUE!</v>
      </c>
    </row>
    <row r="705" spans="1:69" ht="15" customHeight="1" x14ac:dyDescent="0.3">
      <c r="A705" s="5"/>
      <c r="B705" s="5"/>
      <c r="C705" s="5"/>
      <c r="D705" s="5"/>
      <c r="F705" s="6" t="s">
        <v>17</v>
      </c>
      <c r="G705" s="4" t="e">
        <f t="shared" si="160"/>
        <v>#VALUE!</v>
      </c>
      <c r="H705" s="4" t="e">
        <f t="shared" si="161"/>
        <v>#VALUE!</v>
      </c>
      <c r="I705" s="4" t="str">
        <f t="shared" si="150"/>
        <v/>
      </c>
      <c r="J705" s="4" t="e">
        <f>CLEAN(SUBSTITUTE(MID(A705,G705,H705-G705)," ",""))</f>
        <v>#VALUE!</v>
      </c>
      <c r="K705" s="4" t="e">
        <f>FIND("Filing or 371 (c) date",A705)+LEN("Filing or 371 (c) date")</f>
        <v>#VALUE!</v>
      </c>
      <c r="L705" s="4" t="e">
        <f>FIND("Status",A705,K705)</f>
        <v>#VALUE!</v>
      </c>
      <c r="M705" s="4" t="e">
        <f>TRIM(CLEAN(MID(A705,K705,L705-K705)))</f>
        <v>#VALUE!</v>
      </c>
      <c r="N705" s="4" t="e">
        <f>FIND("Patent #",A705)+LEN("Patent #")</f>
        <v>#VALUE!</v>
      </c>
      <c r="O705" s="4" t="e">
        <f>FIND("Filing or 371 (c) date",A705)</f>
        <v>#VALUE!</v>
      </c>
      <c r="P705" s="4" t="e">
        <f>MID(A705,N705,O705-N705)</f>
        <v>#VALUE!</v>
      </c>
      <c r="Q705" s="4" t="e">
        <f t="shared" si="151"/>
        <v>#VALUE!</v>
      </c>
      <c r="R705" s="4" t="e">
        <f>CLEAN(SUBSTITUTE(MID(P705,1,FIND("open",P705)-1)," ",""))</f>
        <v>#VALUE!</v>
      </c>
      <c r="S705" s="4" t="e">
        <f>FIND("open_in_new",P705)+LEN("open_in_new")</f>
        <v>#VALUE!</v>
      </c>
      <c r="T705" s="4" t="e">
        <f>FIND("-",P705,S705)</f>
        <v>#VALUE!</v>
      </c>
      <c r="U705" s="4" t="e">
        <f>CLEAN(SUBSTITUTE(MID(P705,S705,T705-S705)," ",""))</f>
        <v>#VALUE!</v>
      </c>
      <c r="V705" s="4" t="e">
        <f>RIGHT(CLEAN(SUBSTITUTE(P705," ","")),10)</f>
        <v>#VALUE!</v>
      </c>
      <c r="W705" s="4" t="e">
        <f>FIND("Status",A705,K705)+LEN("Status")</f>
        <v>#VALUE!</v>
      </c>
      <c r="X705" s="4" t="e">
        <f>FIND("Application Data 
Documents &amp; Transactions",A705)</f>
        <v>#VALUE!</v>
      </c>
      <c r="Y705" s="4" t="e">
        <f>MID(A705,W705,(X705-11)-W705)</f>
        <v>#VALUE!</v>
      </c>
      <c r="Z705" s="4" t="e">
        <f t="shared" si="148"/>
        <v>#VALUE!</v>
      </c>
      <c r="AA705" s="4" t="e">
        <f>FIND("Earliest publication #",A705)+LEN("Earliest publication #
")</f>
        <v>#VALUE!</v>
      </c>
      <c r="AB705" s="4" t="e">
        <f>FIND("Earliest publication date",A705,AA705)</f>
        <v>#VALUE!</v>
      </c>
      <c r="AC705" s="4" t="e">
        <f>CLEAN(TRIM(MID(A705,AA705,AB705-AA705)))</f>
        <v>#VALUE!</v>
      </c>
      <c r="AD705" s="4" t="e">
        <f t="shared" si="149"/>
        <v>#VALUE!</v>
      </c>
      <c r="AE705" s="4" t="e">
        <f>FIND("Earliest publication date",A705,AA705)+LEN("Earliest publication date")</f>
        <v>#VALUE!</v>
      </c>
      <c r="AF705" s="4" t="e">
        <f>FIND("Assignee for publication",A705)</f>
        <v>#VALUE!</v>
      </c>
      <c r="AG705" s="4" t="e">
        <f>CLEAN(SUBSTITUTE(MID(A705,AE705,AF705-AE705)," ",""))</f>
        <v>#VALUE!</v>
      </c>
      <c r="AH705" s="4" t="e">
        <f>FIND("Entity status",A705)+LEN("Entity status")</f>
        <v>#VALUE!</v>
      </c>
      <c r="AI705" s="4" t="e">
        <f>FIND("Earliest publication #",A705,AH705)</f>
        <v>#VALUE!</v>
      </c>
      <c r="AJ705" s="4" t="e">
        <f>CLEAN(TRIM(MID(A705,AH705,AI705-AH705)))</f>
        <v>#VALUE!</v>
      </c>
      <c r="AK705" s="4" t="e">
        <f>FIND("Applicants",A705)+LEN("Applicants")</f>
        <v>#VALUE!</v>
      </c>
      <c r="AL705" s="4" t="e">
        <f>FIND("United States Patent and Trademark Office 
United States Patent and Trademark Office 
 Browse By Topic",A705,AK705)</f>
        <v>#VALUE!</v>
      </c>
      <c r="AM705" s="4" t="e">
        <f>TRIM(CLEAN(MID(A705,AK705,AL705-AK705)))</f>
        <v>#VALUE!</v>
      </c>
      <c r="AN705" s="4" t="e">
        <f>FIND("Assignee for publication",A705)+LEN("Assignee for publication")</f>
        <v>#VALUE!</v>
      </c>
      <c r="AO705" s="4" t="e">
        <f>FIND("Confirmation #",A705,AN705)</f>
        <v>#VALUE!</v>
      </c>
      <c r="AP705" s="4" t="e">
        <f>MID(A705,AN705,AO705-AN705)</f>
        <v>#VALUE!</v>
      </c>
      <c r="AQ705" s="4" t="e">
        <f>FIND("Inventors",A705)+LEN("Inventors")</f>
        <v>#VALUE!</v>
      </c>
      <c r="AR705" s="4" t="e">
        <f>FIND("Applicants",A705,AQ705)</f>
        <v>#VALUE!</v>
      </c>
      <c r="AS705" s="4" t="e">
        <f>FIND("Show all inventors",A705)</f>
        <v>#VALUE!</v>
      </c>
      <c r="AT705" s="4" t="str">
        <f>IFERROR(MID(A705,AS705,24),"")</f>
        <v/>
      </c>
      <c r="AU705" s="7" t="e">
        <f>CLEAN(TRIM(MID(A705,AQ705,AR705-AQ705)))</f>
        <v>#VALUE!</v>
      </c>
      <c r="BJ705" s="4">
        <f t="shared" si="152"/>
        <v>0</v>
      </c>
      <c r="BK705" s="4" t="str">
        <f t="shared" si="153"/>
        <v/>
      </c>
      <c r="BL705" s="4" t="e">
        <f t="shared" si="154"/>
        <v>#VALUE!</v>
      </c>
      <c r="BM705" s="4" t="e">
        <f t="shared" si="155"/>
        <v>#VALUE!</v>
      </c>
      <c r="BN705" s="7" t="e">
        <f t="shared" si="156"/>
        <v>#VALUE!</v>
      </c>
      <c r="BO705" s="4" t="e">
        <f t="shared" si="157"/>
        <v>#VALUE!</v>
      </c>
      <c r="BP705" s="4" t="e">
        <f t="shared" si="158"/>
        <v>#VALUE!</v>
      </c>
      <c r="BQ705" s="7" t="e">
        <f t="shared" si="159"/>
        <v>#VALUE!</v>
      </c>
    </row>
    <row r="706" spans="1:69" ht="15" customHeight="1" x14ac:dyDescent="0.3">
      <c r="A706" s="5"/>
      <c r="B706" s="5"/>
      <c r="C706" s="5"/>
      <c r="D706" s="5"/>
      <c r="F706" s="6" t="s">
        <v>17</v>
      </c>
      <c r="G706" s="4" t="e">
        <f t="shared" si="160"/>
        <v>#VALUE!</v>
      </c>
      <c r="H706" s="4" t="e">
        <f t="shared" si="161"/>
        <v>#VALUE!</v>
      </c>
      <c r="I706" s="4" t="str">
        <f t="shared" si="150"/>
        <v/>
      </c>
      <c r="J706" s="4" t="e">
        <f>CLEAN(SUBSTITUTE(MID(A706,G706,H706-G706)," ",""))</f>
        <v>#VALUE!</v>
      </c>
      <c r="K706" s="4" t="e">
        <f>FIND("Filing or 371 (c) date",A706)+LEN("Filing or 371 (c) date")</f>
        <v>#VALUE!</v>
      </c>
      <c r="L706" s="4" t="e">
        <f>FIND("Status",A706,K706)</f>
        <v>#VALUE!</v>
      </c>
      <c r="M706" s="4" t="e">
        <f>TRIM(CLEAN(MID(A706,K706,L706-K706)))</f>
        <v>#VALUE!</v>
      </c>
      <c r="N706" s="4" t="e">
        <f>FIND("Patent #",A706)+LEN("Patent #")</f>
        <v>#VALUE!</v>
      </c>
      <c r="O706" s="4" t="e">
        <f>FIND("Filing or 371 (c) date",A706)</f>
        <v>#VALUE!</v>
      </c>
      <c r="P706" s="4" t="e">
        <f>MID(A706,N706,O706-N706)</f>
        <v>#VALUE!</v>
      </c>
      <c r="Q706" s="4" t="e">
        <f t="shared" si="151"/>
        <v>#VALUE!</v>
      </c>
      <c r="R706" s="4" t="e">
        <f>CLEAN(SUBSTITUTE(MID(P706,1,FIND("open",P706)-1)," ",""))</f>
        <v>#VALUE!</v>
      </c>
      <c r="S706" s="4" t="e">
        <f>FIND("open_in_new",P706)+LEN("open_in_new")</f>
        <v>#VALUE!</v>
      </c>
      <c r="T706" s="4" t="e">
        <f>FIND("-",P706,S706)</f>
        <v>#VALUE!</v>
      </c>
      <c r="U706" s="4" t="e">
        <f>CLEAN(SUBSTITUTE(MID(P706,S706,T706-S706)," ",""))</f>
        <v>#VALUE!</v>
      </c>
      <c r="V706" s="4" t="e">
        <f>RIGHT(CLEAN(SUBSTITUTE(P706," ","")),10)</f>
        <v>#VALUE!</v>
      </c>
      <c r="W706" s="4" t="e">
        <f>FIND("Status",A706,K706)+LEN("Status")</f>
        <v>#VALUE!</v>
      </c>
      <c r="X706" s="4" t="e">
        <f>FIND("Application Data 
Documents &amp; Transactions",A706)</f>
        <v>#VALUE!</v>
      </c>
      <c r="Y706" s="4" t="e">
        <f>MID(A706,W706,(X706-11)-W706)</f>
        <v>#VALUE!</v>
      </c>
      <c r="Z706" s="4" t="e">
        <f t="shared" ref="Z706:Z769" si="162">TRIM(CLEAN(TRIM(MID(Y706,1,FIND("/",Y706)-3))))</f>
        <v>#VALUE!</v>
      </c>
      <c r="AA706" s="4" t="e">
        <f>FIND("Earliest publication #",A706)+LEN("Earliest publication #
")</f>
        <v>#VALUE!</v>
      </c>
      <c r="AB706" s="4" t="e">
        <f>FIND("Earliest publication date",A706,AA706)</f>
        <v>#VALUE!</v>
      </c>
      <c r="AC706" s="4" t="e">
        <f>CLEAN(TRIM(MID(A706,AA706,AB706-AA706)))</f>
        <v>#VALUE!</v>
      </c>
      <c r="AD706" s="4" t="e">
        <f t="shared" ref="AD706:AD769" si="163">TRIM(CLEAN(SUBSTITUTE(AC706,"open_in_new","")))</f>
        <v>#VALUE!</v>
      </c>
      <c r="AE706" s="4" t="e">
        <f>FIND("Earliest publication date",A706,AA706)+LEN("Earliest publication date")</f>
        <v>#VALUE!</v>
      </c>
      <c r="AF706" s="4" t="e">
        <f>FIND("Assignee for publication",A706)</f>
        <v>#VALUE!</v>
      </c>
      <c r="AG706" s="4" t="e">
        <f>CLEAN(SUBSTITUTE(MID(A706,AE706,AF706-AE706)," ",""))</f>
        <v>#VALUE!</v>
      </c>
      <c r="AH706" s="4" t="e">
        <f>FIND("Entity status",A706)+LEN("Entity status")</f>
        <v>#VALUE!</v>
      </c>
      <c r="AI706" s="4" t="e">
        <f>FIND("Earliest publication #",A706,AH706)</f>
        <v>#VALUE!</v>
      </c>
      <c r="AJ706" s="4" t="e">
        <f>CLEAN(TRIM(MID(A706,AH706,AI706-AH706)))</f>
        <v>#VALUE!</v>
      </c>
      <c r="AK706" s="4" t="e">
        <f>FIND("Applicants",A706)+LEN("Applicants")</f>
        <v>#VALUE!</v>
      </c>
      <c r="AL706" s="4" t="e">
        <f>FIND("United States Patent and Trademark Office 
United States Patent and Trademark Office 
 Browse By Topic",A706,AK706)</f>
        <v>#VALUE!</v>
      </c>
      <c r="AM706" s="4" t="e">
        <f>TRIM(CLEAN(MID(A706,AK706,AL706-AK706)))</f>
        <v>#VALUE!</v>
      </c>
      <c r="AN706" s="4" t="e">
        <f>FIND("Assignee for publication",A706)+LEN("Assignee for publication")</f>
        <v>#VALUE!</v>
      </c>
      <c r="AO706" s="4" t="e">
        <f>FIND("Confirmation #",A706,AN706)</f>
        <v>#VALUE!</v>
      </c>
      <c r="AP706" s="4" t="e">
        <f>MID(A706,AN706,AO706-AN706)</f>
        <v>#VALUE!</v>
      </c>
      <c r="AQ706" s="4" t="e">
        <f>FIND("Inventors",A706)+LEN("Inventors")</f>
        <v>#VALUE!</v>
      </c>
      <c r="AR706" s="4" t="e">
        <f>FIND("Applicants",A706,AQ706)</f>
        <v>#VALUE!</v>
      </c>
      <c r="AS706" s="4" t="e">
        <f>FIND("Show all inventors",A706)</f>
        <v>#VALUE!</v>
      </c>
      <c r="AT706" s="4" t="str">
        <f>IFERROR(MID(A706,AS706,24),"")</f>
        <v/>
      </c>
      <c r="AU706" s="7" t="e">
        <f>CLEAN(TRIM(MID(A706,AQ706,AR706-AQ706)))</f>
        <v>#VALUE!</v>
      </c>
      <c r="BJ706" s="4">
        <f t="shared" si="152"/>
        <v>0</v>
      </c>
      <c r="BK706" s="4" t="str">
        <f t="shared" si="153"/>
        <v/>
      </c>
      <c r="BL706" s="4" t="e">
        <f t="shared" si="154"/>
        <v>#VALUE!</v>
      </c>
      <c r="BM706" s="4" t="e">
        <f t="shared" si="155"/>
        <v>#VALUE!</v>
      </c>
      <c r="BN706" s="7" t="e">
        <f t="shared" si="156"/>
        <v>#VALUE!</v>
      </c>
      <c r="BO706" s="4" t="e">
        <f t="shared" si="157"/>
        <v>#VALUE!</v>
      </c>
      <c r="BP706" s="4" t="e">
        <f t="shared" si="158"/>
        <v>#VALUE!</v>
      </c>
      <c r="BQ706" s="7" t="e">
        <f t="shared" si="159"/>
        <v>#VALUE!</v>
      </c>
    </row>
    <row r="707" spans="1:69" ht="15" customHeight="1" x14ac:dyDescent="0.3">
      <c r="A707" s="5"/>
      <c r="B707" s="5"/>
      <c r="C707" s="5"/>
      <c r="D707" s="5"/>
      <c r="F707" s="6" t="s">
        <v>17</v>
      </c>
      <c r="G707" s="4" t="e">
        <f t="shared" si="160"/>
        <v>#VALUE!</v>
      </c>
      <c r="H707" s="4" t="e">
        <f t="shared" si="161"/>
        <v>#VALUE!</v>
      </c>
      <c r="I707" s="4" t="str">
        <f t="shared" ref="I707:I770" si="164">IFERROR(MID(A707,FIND("Sorry, the entered Application Number",A707),68),"")</f>
        <v/>
      </c>
      <c r="J707" s="4" t="e">
        <f>CLEAN(SUBSTITUTE(MID(A707,G707,H707-G707)," ",""))</f>
        <v>#VALUE!</v>
      </c>
      <c r="K707" s="4" t="e">
        <f>FIND("Filing or 371 (c) date",A707)+LEN("Filing or 371 (c) date")</f>
        <v>#VALUE!</v>
      </c>
      <c r="L707" s="4" t="e">
        <f>FIND("Status",A707,K707)</f>
        <v>#VALUE!</v>
      </c>
      <c r="M707" s="4" t="e">
        <f>TRIM(CLEAN(MID(A707,K707,L707-K707)))</f>
        <v>#VALUE!</v>
      </c>
      <c r="N707" s="4" t="e">
        <f>FIND("Patent #",A707)+LEN("Patent #")</f>
        <v>#VALUE!</v>
      </c>
      <c r="O707" s="4" t="e">
        <f>FIND("Filing or 371 (c) date",A707)</f>
        <v>#VALUE!</v>
      </c>
      <c r="P707" s="4" t="e">
        <f>MID(A707,N707,O707-N707)</f>
        <v>#VALUE!</v>
      </c>
      <c r="Q707" s="4" t="e">
        <f t="shared" ref="Q707:Q770" si="165">TRIM(SUBSTITUTE(P707,"open_in_new ",""))</f>
        <v>#VALUE!</v>
      </c>
      <c r="R707" s="4" t="e">
        <f>CLEAN(SUBSTITUTE(MID(P707,1,FIND("open",P707)-1)," ",""))</f>
        <v>#VALUE!</v>
      </c>
      <c r="S707" s="4" t="e">
        <f>FIND("open_in_new",P707)+LEN("open_in_new")</f>
        <v>#VALUE!</v>
      </c>
      <c r="T707" s="4" t="e">
        <f>FIND("-",P707,S707)</f>
        <v>#VALUE!</v>
      </c>
      <c r="U707" s="4" t="e">
        <f>CLEAN(SUBSTITUTE(MID(P707,S707,T707-S707)," ",""))</f>
        <v>#VALUE!</v>
      </c>
      <c r="V707" s="4" t="e">
        <f>RIGHT(CLEAN(SUBSTITUTE(P707," ","")),10)</f>
        <v>#VALUE!</v>
      </c>
      <c r="W707" s="4" t="e">
        <f>FIND("Status",A707,K707)+LEN("Status")</f>
        <v>#VALUE!</v>
      </c>
      <c r="X707" s="4" t="e">
        <f>FIND("Application Data 
Documents &amp; Transactions",A707)</f>
        <v>#VALUE!</v>
      </c>
      <c r="Y707" s="4" t="e">
        <f>MID(A707,W707,(X707-11)-W707)</f>
        <v>#VALUE!</v>
      </c>
      <c r="Z707" s="4" t="e">
        <f t="shared" si="162"/>
        <v>#VALUE!</v>
      </c>
      <c r="AA707" s="4" t="e">
        <f>FIND("Earliest publication #",A707)+LEN("Earliest publication #
")</f>
        <v>#VALUE!</v>
      </c>
      <c r="AB707" s="4" t="e">
        <f>FIND("Earliest publication date",A707,AA707)</f>
        <v>#VALUE!</v>
      </c>
      <c r="AC707" s="4" t="e">
        <f>CLEAN(TRIM(MID(A707,AA707,AB707-AA707)))</f>
        <v>#VALUE!</v>
      </c>
      <c r="AD707" s="4" t="e">
        <f t="shared" si="163"/>
        <v>#VALUE!</v>
      </c>
      <c r="AE707" s="4" t="e">
        <f>FIND("Earliest publication date",A707,AA707)+LEN("Earliest publication date")</f>
        <v>#VALUE!</v>
      </c>
      <c r="AF707" s="4" t="e">
        <f>FIND("Assignee for publication",A707)</f>
        <v>#VALUE!</v>
      </c>
      <c r="AG707" s="4" t="e">
        <f>CLEAN(SUBSTITUTE(MID(A707,AE707,AF707-AE707)," ",""))</f>
        <v>#VALUE!</v>
      </c>
      <c r="AH707" s="4" t="e">
        <f>FIND("Entity status",A707)+LEN("Entity status")</f>
        <v>#VALUE!</v>
      </c>
      <c r="AI707" s="4" t="e">
        <f>FIND("Earliest publication #",A707,AH707)</f>
        <v>#VALUE!</v>
      </c>
      <c r="AJ707" s="4" t="e">
        <f>CLEAN(TRIM(MID(A707,AH707,AI707-AH707)))</f>
        <v>#VALUE!</v>
      </c>
      <c r="AK707" s="4" t="e">
        <f>FIND("Applicants",A707)+LEN("Applicants")</f>
        <v>#VALUE!</v>
      </c>
      <c r="AL707" s="4" t="e">
        <f>FIND("United States Patent and Trademark Office 
United States Patent and Trademark Office 
 Browse By Topic",A707,AK707)</f>
        <v>#VALUE!</v>
      </c>
      <c r="AM707" s="4" t="e">
        <f>TRIM(CLEAN(MID(A707,AK707,AL707-AK707)))</f>
        <v>#VALUE!</v>
      </c>
      <c r="AN707" s="4" t="e">
        <f>FIND("Assignee for publication",A707)+LEN("Assignee for publication")</f>
        <v>#VALUE!</v>
      </c>
      <c r="AO707" s="4" t="e">
        <f>FIND("Confirmation #",A707,AN707)</f>
        <v>#VALUE!</v>
      </c>
      <c r="AP707" s="4" t="e">
        <f>MID(A707,AN707,AO707-AN707)</f>
        <v>#VALUE!</v>
      </c>
      <c r="AQ707" s="4" t="e">
        <f>FIND("Inventors",A707)+LEN("Inventors")</f>
        <v>#VALUE!</v>
      </c>
      <c r="AR707" s="4" t="e">
        <f>FIND("Applicants",A707,AQ707)</f>
        <v>#VALUE!</v>
      </c>
      <c r="AS707" s="4" t="e">
        <f>FIND("Show all inventors",A707)</f>
        <v>#VALUE!</v>
      </c>
      <c r="AT707" s="4" t="str">
        <f>IFERROR(MID(A707,AS707,24),"")</f>
        <v/>
      </c>
      <c r="AU707" s="7" t="e">
        <f>CLEAN(TRIM(MID(A707,AQ707,AR707-AQ707)))</f>
        <v>#VALUE!</v>
      </c>
      <c r="BJ707" s="4">
        <f t="shared" ref="BJ707:BJ770" si="166">(LEN(BI707)-LEN(SUBSTITUTE(BI707,"Assignee","")))/LEN("Assignee")</f>
        <v>0</v>
      </c>
      <c r="BK707" s="4" t="str">
        <f t="shared" ref="BK707:BK770" si="167">IF(LEN(BI707)&lt;1,"",IF(BJ707=0,"1 Assignee",BJ707&amp;" Assignee"))</f>
        <v/>
      </c>
      <c r="BL707" s="4" t="e">
        <f t="shared" ref="BL707:BL770" si="168">FIND("Power of attorney",D707)+LEN("Power of attorney")</f>
        <v>#VALUE!</v>
      </c>
      <c r="BM707" s="4" t="e">
        <f t="shared" ref="BM707:BM770" si="169">FIND("(",D707,BL707)</f>
        <v>#VALUE!</v>
      </c>
      <c r="BN707" s="7" t="e">
        <f t="shared" ref="BN707:BN770" si="170">TRIM(MID(D707,BL707,BM707-BL707))</f>
        <v>#VALUE!</v>
      </c>
      <c r="BO707" s="4" t="e">
        <f t="shared" ref="BO707:BO770" si="171">FIND("Correspondence address",D707)+LEN("Correspondence address")</f>
        <v>#VALUE!</v>
      </c>
      <c r="BP707" s="4" t="e">
        <f t="shared" ref="BP707:BP770" si="172">FIND("(",D707,BO707)</f>
        <v>#VALUE!</v>
      </c>
      <c r="BQ707" s="7" t="e">
        <f t="shared" ref="BQ707:BQ770" si="173">TRIM(MID(D707,BO707,BP707-BO707))</f>
        <v>#VALUE!</v>
      </c>
    </row>
    <row r="708" spans="1:69" ht="15" customHeight="1" x14ac:dyDescent="0.3">
      <c r="A708" s="5"/>
      <c r="B708" s="5"/>
      <c r="C708" s="5"/>
      <c r="D708" s="5"/>
      <c r="F708" s="6" t="s">
        <v>17</v>
      </c>
      <c r="G708" s="4" t="e">
        <f t="shared" ref="G708:G771" si="174">FIND("Application #",A708)+LEN("Application #")</f>
        <v>#VALUE!</v>
      </c>
      <c r="H708" s="4" t="e">
        <f t="shared" ref="H708:H771" si="175">FIND("Confirmation #",A708)</f>
        <v>#VALUE!</v>
      </c>
      <c r="I708" s="4" t="str">
        <f t="shared" si="164"/>
        <v/>
      </c>
      <c r="J708" s="4" t="e">
        <f>CLEAN(SUBSTITUTE(MID(A708,G708,H708-G708)," ",""))</f>
        <v>#VALUE!</v>
      </c>
      <c r="K708" s="4" t="e">
        <f>FIND("Filing or 371 (c) date",A708)+LEN("Filing or 371 (c) date")</f>
        <v>#VALUE!</v>
      </c>
      <c r="L708" s="4" t="e">
        <f>FIND("Status",A708,K708)</f>
        <v>#VALUE!</v>
      </c>
      <c r="M708" s="4" t="e">
        <f>TRIM(CLEAN(MID(A708,K708,L708-K708)))</f>
        <v>#VALUE!</v>
      </c>
      <c r="N708" s="4" t="e">
        <f>FIND("Patent #",A708)+LEN("Patent #")</f>
        <v>#VALUE!</v>
      </c>
      <c r="O708" s="4" t="e">
        <f>FIND("Filing or 371 (c) date",A708)</f>
        <v>#VALUE!</v>
      </c>
      <c r="P708" s="4" t="e">
        <f>MID(A708,N708,O708-N708)</f>
        <v>#VALUE!</v>
      </c>
      <c r="Q708" s="4" t="e">
        <f t="shared" si="165"/>
        <v>#VALUE!</v>
      </c>
      <c r="R708" s="4" t="e">
        <f>CLEAN(SUBSTITUTE(MID(P708,1,FIND("open",P708)-1)," ",""))</f>
        <v>#VALUE!</v>
      </c>
      <c r="S708" s="4" t="e">
        <f>FIND("open_in_new",P708)+LEN("open_in_new")</f>
        <v>#VALUE!</v>
      </c>
      <c r="T708" s="4" t="e">
        <f>FIND("-",P708,S708)</f>
        <v>#VALUE!</v>
      </c>
      <c r="U708" s="4" t="e">
        <f>CLEAN(SUBSTITUTE(MID(P708,S708,T708-S708)," ",""))</f>
        <v>#VALUE!</v>
      </c>
      <c r="V708" s="4" t="e">
        <f>RIGHT(CLEAN(SUBSTITUTE(P708," ","")),10)</f>
        <v>#VALUE!</v>
      </c>
      <c r="W708" s="4" t="e">
        <f>FIND("Status",A708,K708)+LEN("Status")</f>
        <v>#VALUE!</v>
      </c>
      <c r="X708" s="4" t="e">
        <f>FIND("Application Data 
Documents &amp; Transactions",A708)</f>
        <v>#VALUE!</v>
      </c>
      <c r="Y708" s="4" t="e">
        <f>MID(A708,W708,(X708-11)-W708)</f>
        <v>#VALUE!</v>
      </c>
      <c r="Z708" s="4" t="e">
        <f t="shared" si="162"/>
        <v>#VALUE!</v>
      </c>
      <c r="AA708" s="4" t="e">
        <f>FIND("Earliest publication #",A708)+LEN("Earliest publication #
")</f>
        <v>#VALUE!</v>
      </c>
      <c r="AB708" s="4" t="e">
        <f>FIND("Earliest publication date",A708,AA708)</f>
        <v>#VALUE!</v>
      </c>
      <c r="AC708" s="4" t="e">
        <f>CLEAN(TRIM(MID(A708,AA708,AB708-AA708)))</f>
        <v>#VALUE!</v>
      </c>
      <c r="AD708" s="4" t="e">
        <f t="shared" si="163"/>
        <v>#VALUE!</v>
      </c>
      <c r="AE708" s="4" t="e">
        <f>FIND("Earliest publication date",A708,AA708)+LEN("Earliest publication date")</f>
        <v>#VALUE!</v>
      </c>
      <c r="AF708" s="4" t="e">
        <f>FIND("Assignee for publication",A708)</f>
        <v>#VALUE!</v>
      </c>
      <c r="AG708" s="4" t="e">
        <f>CLEAN(SUBSTITUTE(MID(A708,AE708,AF708-AE708)," ",""))</f>
        <v>#VALUE!</v>
      </c>
      <c r="AH708" s="4" t="e">
        <f>FIND("Entity status",A708)+LEN("Entity status")</f>
        <v>#VALUE!</v>
      </c>
      <c r="AI708" s="4" t="e">
        <f>FIND("Earliest publication #",A708,AH708)</f>
        <v>#VALUE!</v>
      </c>
      <c r="AJ708" s="4" t="e">
        <f>CLEAN(TRIM(MID(A708,AH708,AI708-AH708)))</f>
        <v>#VALUE!</v>
      </c>
      <c r="AK708" s="4" t="e">
        <f>FIND("Applicants",A708)+LEN("Applicants")</f>
        <v>#VALUE!</v>
      </c>
      <c r="AL708" s="4" t="e">
        <f>FIND("United States Patent and Trademark Office 
United States Patent and Trademark Office 
 Browse By Topic",A708,AK708)</f>
        <v>#VALUE!</v>
      </c>
      <c r="AM708" s="4" t="e">
        <f>TRIM(CLEAN(MID(A708,AK708,AL708-AK708)))</f>
        <v>#VALUE!</v>
      </c>
      <c r="AN708" s="4" t="e">
        <f>FIND("Assignee for publication",A708)+LEN("Assignee for publication")</f>
        <v>#VALUE!</v>
      </c>
      <c r="AO708" s="4" t="e">
        <f>FIND("Confirmation #",A708,AN708)</f>
        <v>#VALUE!</v>
      </c>
      <c r="AP708" s="4" t="e">
        <f>MID(A708,AN708,AO708-AN708)</f>
        <v>#VALUE!</v>
      </c>
      <c r="AQ708" s="4" t="e">
        <f>FIND("Inventors",A708)+LEN("Inventors")</f>
        <v>#VALUE!</v>
      </c>
      <c r="AR708" s="4" t="e">
        <f>FIND("Applicants",A708,AQ708)</f>
        <v>#VALUE!</v>
      </c>
      <c r="AS708" s="4" t="e">
        <f>FIND("Show all inventors",A708)</f>
        <v>#VALUE!</v>
      </c>
      <c r="AT708" s="4" t="str">
        <f>IFERROR(MID(A708,AS708,24),"")</f>
        <v/>
      </c>
      <c r="AU708" s="7" t="e">
        <f>CLEAN(TRIM(MID(A708,AQ708,AR708-AQ708)))</f>
        <v>#VALUE!</v>
      </c>
      <c r="BJ708" s="4">
        <f t="shared" si="166"/>
        <v>0</v>
      </c>
      <c r="BK708" s="4" t="str">
        <f t="shared" si="167"/>
        <v/>
      </c>
      <c r="BL708" s="4" t="e">
        <f t="shared" si="168"/>
        <v>#VALUE!</v>
      </c>
      <c r="BM708" s="4" t="e">
        <f t="shared" si="169"/>
        <v>#VALUE!</v>
      </c>
      <c r="BN708" s="7" t="e">
        <f t="shared" si="170"/>
        <v>#VALUE!</v>
      </c>
      <c r="BO708" s="4" t="e">
        <f t="shared" si="171"/>
        <v>#VALUE!</v>
      </c>
      <c r="BP708" s="4" t="e">
        <f t="shared" si="172"/>
        <v>#VALUE!</v>
      </c>
      <c r="BQ708" s="7" t="e">
        <f t="shared" si="173"/>
        <v>#VALUE!</v>
      </c>
    </row>
    <row r="709" spans="1:69" ht="15" customHeight="1" x14ac:dyDescent="0.3">
      <c r="A709" s="5"/>
      <c r="B709" s="5"/>
      <c r="C709" s="5"/>
      <c r="D709" s="5"/>
      <c r="F709" s="6" t="s">
        <v>17</v>
      </c>
      <c r="G709" s="4" t="e">
        <f t="shared" si="174"/>
        <v>#VALUE!</v>
      </c>
      <c r="H709" s="4" t="e">
        <f t="shared" si="175"/>
        <v>#VALUE!</v>
      </c>
      <c r="I709" s="4" t="str">
        <f t="shared" si="164"/>
        <v/>
      </c>
      <c r="J709" s="4" t="e">
        <f>CLEAN(SUBSTITUTE(MID(A709,G709,H709-G709)," ",""))</f>
        <v>#VALUE!</v>
      </c>
      <c r="K709" s="4" t="e">
        <f>FIND("Filing or 371 (c) date",A709)+LEN("Filing or 371 (c) date")</f>
        <v>#VALUE!</v>
      </c>
      <c r="L709" s="4" t="e">
        <f>FIND("Status",A709,K709)</f>
        <v>#VALUE!</v>
      </c>
      <c r="M709" s="4" t="e">
        <f>TRIM(CLEAN(MID(A709,K709,L709-K709)))</f>
        <v>#VALUE!</v>
      </c>
      <c r="N709" s="4" t="e">
        <f>FIND("Patent #",A709)+LEN("Patent #")</f>
        <v>#VALUE!</v>
      </c>
      <c r="O709" s="4" t="e">
        <f>FIND("Filing or 371 (c) date",A709)</f>
        <v>#VALUE!</v>
      </c>
      <c r="P709" s="4" t="e">
        <f>MID(A709,N709,O709-N709)</f>
        <v>#VALUE!</v>
      </c>
      <c r="Q709" s="4" t="e">
        <f t="shared" si="165"/>
        <v>#VALUE!</v>
      </c>
      <c r="R709" s="4" t="e">
        <f>CLEAN(SUBSTITUTE(MID(P709,1,FIND("open",P709)-1)," ",""))</f>
        <v>#VALUE!</v>
      </c>
      <c r="S709" s="4" t="e">
        <f>FIND("open_in_new",P709)+LEN("open_in_new")</f>
        <v>#VALUE!</v>
      </c>
      <c r="T709" s="4" t="e">
        <f>FIND("-",P709,S709)</f>
        <v>#VALUE!</v>
      </c>
      <c r="U709" s="4" t="e">
        <f>CLEAN(SUBSTITUTE(MID(P709,S709,T709-S709)," ",""))</f>
        <v>#VALUE!</v>
      </c>
      <c r="V709" s="4" t="e">
        <f>RIGHT(CLEAN(SUBSTITUTE(P709," ","")),10)</f>
        <v>#VALUE!</v>
      </c>
      <c r="W709" s="4" t="e">
        <f>FIND("Status",A709,K709)+LEN("Status")</f>
        <v>#VALUE!</v>
      </c>
      <c r="X709" s="4" t="e">
        <f>FIND("Application Data 
Documents &amp; Transactions",A709)</f>
        <v>#VALUE!</v>
      </c>
      <c r="Y709" s="4" t="e">
        <f>MID(A709,W709,(X709-11)-W709)</f>
        <v>#VALUE!</v>
      </c>
      <c r="Z709" s="4" t="e">
        <f t="shared" si="162"/>
        <v>#VALUE!</v>
      </c>
      <c r="AA709" s="4" t="e">
        <f>FIND("Earliest publication #",A709)+LEN("Earliest publication #
")</f>
        <v>#VALUE!</v>
      </c>
      <c r="AB709" s="4" t="e">
        <f>FIND("Earliest publication date",A709,AA709)</f>
        <v>#VALUE!</v>
      </c>
      <c r="AC709" s="4" t="e">
        <f>CLEAN(TRIM(MID(A709,AA709,AB709-AA709)))</f>
        <v>#VALUE!</v>
      </c>
      <c r="AD709" s="4" t="e">
        <f t="shared" si="163"/>
        <v>#VALUE!</v>
      </c>
      <c r="AE709" s="4" t="e">
        <f>FIND("Earliest publication date",A709,AA709)+LEN("Earliest publication date")</f>
        <v>#VALUE!</v>
      </c>
      <c r="AF709" s="4" t="e">
        <f>FIND("Assignee for publication",A709)</f>
        <v>#VALUE!</v>
      </c>
      <c r="AG709" s="4" t="e">
        <f>CLEAN(SUBSTITUTE(MID(A709,AE709,AF709-AE709)," ",""))</f>
        <v>#VALUE!</v>
      </c>
      <c r="AH709" s="4" t="e">
        <f>FIND("Entity status",A709)+LEN("Entity status")</f>
        <v>#VALUE!</v>
      </c>
      <c r="AI709" s="4" t="e">
        <f>FIND("Earliest publication #",A709,AH709)</f>
        <v>#VALUE!</v>
      </c>
      <c r="AJ709" s="4" t="e">
        <f>CLEAN(TRIM(MID(A709,AH709,AI709-AH709)))</f>
        <v>#VALUE!</v>
      </c>
      <c r="AK709" s="4" t="e">
        <f>FIND("Applicants",A709)+LEN("Applicants")</f>
        <v>#VALUE!</v>
      </c>
      <c r="AL709" s="4" t="e">
        <f>FIND("United States Patent and Trademark Office 
United States Patent and Trademark Office 
 Browse By Topic",A709,AK709)</f>
        <v>#VALUE!</v>
      </c>
      <c r="AM709" s="4" t="e">
        <f>TRIM(CLEAN(MID(A709,AK709,AL709-AK709)))</f>
        <v>#VALUE!</v>
      </c>
      <c r="AN709" s="4" t="e">
        <f>FIND("Assignee for publication",A709)+LEN("Assignee for publication")</f>
        <v>#VALUE!</v>
      </c>
      <c r="AO709" s="4" t="e">
        <f>FIND("Confirmation #",A709,AN709)</f>
        <v>#VALUE!</v>
      </c>
      <c r="AP709" s="4" t="e">
        <f>MID(A709,AN709,AO709-AN709)</f>
        <v>#VALUE!</v>
      </c>
      <c r="AQ709" s="4" t="e">
        <f>FIND("Inventors",A709)+LEN("Inventors")</f>
        <v>#VALUE!</v>
      </c>
      <c r="AR709" s="4" t="e">
        <f>FIND("Applicants",A709,AQ709)</f>
        <v>#VALUE!</v>
      </c>
      <c r="AS709" s="4" t="e">
        <f>FIND("Show all inventors",A709)</f>
        <v>#VALUE!</v>
      </c>
      <c r="AT709" s="4" t="str">
        <f>IFERROR(MID(A709,AS709,24),"")</f>
        <v/>
      </c>
      <c r="AU709" s="7" t="e">
        <f>CLEAN(TRIM(MID(A709,AQ709,AR709-AQ709)))</f>
        <v>#VALUE!</v>
      </c>
      <c r="BJ709" s="4">
        <f t="shared" si="166"/>
        <v>0</v>
      </c>
      <c r="BK709" s="4" t="str">
        <f t="shared" si="167"/>
        <v/>
      </c>
      <c r="BL709" s="4" t="e">
        <f t="shared" si="168"/>
        <v>#VALUE!</v>
      </c>
      <c r="BM709" s="4" t="e">
        <f t="shared" si="169"/>
        <v>#VALUE!</v>
      </c>
      <c r="BN709" s="7" t="e">
        <f t="shared" si="170"/>
        <v>#VALUE!</v>
      </c>
      <c r="BO709" s="4" t="e">
        <f t="shared" si="171"/>
        <v>#VALUE!</v>
      </c>
      <c r="BP709" s="4" t="e">
        <f t="shared" si="172"/>
        <v>#VALUE!</v>
      </c>
      <c r="BQ709" s="7" t="e">
        <f t="shared" si="173"/>
        <v>#VALUE!</v>
      </c>
    </row>
    <row r="710" spans="1:69" ht="15" customHeight="1" x14ac:dyDescent="0.3">
      <c r="A710" s="5"/>
      <c r="B710" s="5"/>
      <c r="C710" s="5"/>
      <c r="D710" s="5"/>
      <c r="F710" s="6" t="s">
        <v>17</v>
      </c>
      <c r="G710" s="4" t="e">
        <f t="shared" si="174"/>
        <v>#VALUE!</v>
      </c>
      <c r="H710" s="4" t="e">
        <f t="shared" si="175"/>
        <v>#VALUE!</v>
      </c>
      <c r="I710" s="4" t="str">
        <f t="shared" si="164"/>
        <v/>
      </c>
      <c r="J710" s="4" t="e">
        <f>CLEAN(SUBSTITUTE(MID(A710,G710,H710-G710)," ",""))</f>
        <v>#VALUE!</v>
      </c>
      <c r="K710" s="4" t="e">
        <f>FIND("Filing or 371 (c) date",A710)+LEN("Filing or 371 (c) date")</f>
        <v>#VALUE!</v>
      </c>
      <c r="L710" s="4" t="e">
        <f>FIND("Status",A710,K710)</f>
        <v>#VALUE!</v>
      </c>
      <c r="M710" s="4" t="e">
        <f>TRIM(CLEAN(MID(A710,K710,L710-K710)))</f>
        <v>#VALUE!</v>
      </c>
      <c r="N710" s="4" t="e">
        <f>FIND("Patent #",A710)+LEN("Patent #")</f>
        <v>#VALUE!</v>
      </c>
      <c r="O710" s="4" t="e">
        <f>FIND("Filing or 371 (c) date",A710)</f>
        <v>#VALUE!</v>
      </c>
      <c r="P710" s="4" t="e">
        <f>MID(A710,N710,O710-N710)</f>
        <v>#VALUE!</v>
      </c>
      <c r="Q710" s="4" t="e">
        <f t="shared" si="165"/>
        <v>#VALUE!</v>
      </c>
      <c r="R710" s="4" t="e">
        <f>CLEAN(SUBSTITUTE(MID(P710,1,FIND("open",P710)-1)," ",""))</f>
        <v>#VALUE!</v>
      </c>
      <c r="S710" s="4" t="e">
        <f>FIND("open_in_new",P710)+LEN("open_in_new")</f>
        <v>#VALUE!</v>
      </c>
      <c r="T710" s="4" t="e">
        <f>FIND("-",P710,S710)</f>
        <v>#VALUE!</v>
      </c>
      <c r="U710" s="4" t="e">
        <f>CLEAN(SUBSTITUTE(MID(P710,S710,T710-S710)," ",""))</f>
        <v>#VALUE!</v>
      </c>
      <c r="V710" s="4" t="e">
        <f>RIGHT(CLEAN(SUBSTITUTE(P710," ","")),10)</f>
        <v>#VALUE!</v>
      </c>
      <c r="W710" s="4" t="e">
        <f>FIND("Status",A710,K710)+LEN("Status")</f>
        <v>#VALUE!</v>
      </c>
      <c r="X710" s="4" t="e">
        <f>FIND("Application Data 
Documents &amp; Transactions",A710)</f>
        <v>#VALUE!</v>
      </c>
      <c r="Y710" s="4" t="e">
        <f>MID(A710,W710,(X710-11)-W710)</f>
        <v>#VALUE!</v>
      </c>
      <c r="Z710" s="4" t="e">
        <f t="shared" si="162"/>
        <v>#VALUE!</v>
      </c>
      <c r="AA710" s="4" t="e">
        <f>FIND("Earliest publication #",A710)+LEN("Earliest publication #
")</f>
        <v>#VALUE!</v>
      </c>
      <c r="AB710" s="4" t="e">
        <f>FIND("Earliest publication date",A710,AA710)</f>
        <v>#VALUE!</v>
      </c>
      <c r="AC710" s="4" t="e">
        <f>CLEAN(TRIM(MID(A710,AA710,AB710-AA710)))</f>
        <v>#VALUE!</v>
      </c>
      <c r="AD710" s="4" t="e">
        <f t="shared" si="163"/>
        <v>#VALUE!</v>
      </c>
      <c r="AE710" s="4" t="e">
        <f>FIND("Earliest publication date",A710,AA710)+LEN("Earliest publication date")</f>
        <v>#VALUE!</v>
      </c>
      <c r="AF710" s="4" t="e">
        <f>FIND("Assignee for publication",A710)</f>
        <v>#VALUE!</v>
      </c>
      <c r="AG710" s="4" t="e">
        <f>CLEAN(SUBSTITUTE(MID(A710,AE710,AF710-AE710)," ",""))</f>
        <v>#VALUE!</v>
      </c>
      <c r="AH710" s="4" t="e">
        <f>FIND("Entity status",A710)+LEN("Entity status")</f>
        <v>#VALUE!</v>
      </c>
      <c r="AI710" s="4" t="e">
        <f>FIND("Earliest publication #",A710,AH710)</f>
        <v>#VALUE!</v>
      </c>
      <c r="AJ710" s="4" t="e">
        <f>CLEAN(TRIM(MID(A710,AH710,AI710-AH710)))</f>
        <v>#VALUE!</v>
      </c>
      <c r="AK710" s="4" t="e">
        <f>FIND("Applicants",A710)+LEN("Applicants")</f>
        <v>#VALUE!</v>
      </c>
      <c r="AL710" s="4" t="e">
        <f>FIND("United States Patent and Trademark Office 
United States Patent and Trademark Office 
 Browse By Topic",A710,AK710)</f>
        <v>#VALUE!</v>
      </c>
      <c r="AM710" s="4" t="e">
        <f>TRIM(CLEAN(MID(A710,AK710,AL710-AK710)))</f>
        <v>#VALUE!</v>
      </c>
      <c r="AN710" s="4" t="e">
        <f>FIND("Assignee for publication",A710)+LEN("Assignee for publication")</f>
        <v>#VALUE!</v>
      </c>
      <c r="AO710" s="4" t="e">
        <f>FIND("Confirmation #",A710,AN710)</f>
        <v>#VALUE!</v>
      </c>
      <c r="AP710" s="4" t="e">
        <f>MID(A710,AN710,AO710-AN710)</f>
        <v>#VALUE!</v>
      </c>
      <c r="AQ710" s="4" t="e">
        <f>FIND("Inventors",A710)+LEN("Inventors")</f>
        <v>#VALUE!</v>
      </c>
      <c r="AR710" s="4" t="e">
        <f>FIND("Applicants",A710,AQ710)</f>
        <v>#VALUE!</v>
      </c>
      <c r="AS710" s="4" t="e">
        <f>FIND("Show all inventors",A710)</f>
        <v>#VALUE!</v>
      </c>
      <c r="AT710" s="4" t="str">
        <f>IFERROR(MID(A710,AS710,24),"")</f>
        <v/>
      </c>
      <c r="AU710" s="7" t="e">
        <f>CLEAN(TRIM(MID(A710,AQ710,AR710-AQ710)))</f>
        <v>#VALUE!</v>
      </c>
      <c r="BJ710" s="4">
        <f t="shared" si="166"/>
        <v>0</v>
      </c>
      <c r="BK710" s="4" t="str">
        <f t="shared" si="167"/>
        <v/>
      </c>
      <c r="BL710" s="4" t="e">
        <f t="shared" si="168"/>
        <v>#VALUE!</v>
      </c>
      <c r="BM710" s="4" t="e">
        <f t="shared" si="169"/>
        <v>#VALUE!</v>
      </c>
      <c r="BN710" s="7" t="e">
        <f t="shared" si="170"/>
        <v>#VALUE!</v>
      </c>
      <c r="BO710" s="4" t="e">
        <f t="shared" si="171"/>
        <v>#VALUE!</v>
      </c>
      <c r="BP710" s="4" t="e">
        <f t="shared" si="172"/>
        <v>#VALUE!</v>
      </c>
      <c r="BQ710" s="7" t="e">
        <f t="shared" si="173"/>
        <v>#VALUE!</v>
      </c>
    </row>
    <row r="711" spans="1:69" ht="15" customHeight="1" x14ac:dyDescent="0.3">
      <c r="A711" s="5"/>
      <c r="B711" s="5"/>
      <c r="C711" s="5"/>
      <c r="D711" s="5"/>
      <c r="F711" s="6" t="s">
        <v>17</v>
      </c>
      <c r="G711" s="4" t="e">
        <f t="shared" si="174"/>
        <v>#VALUE!</v>
      </c>
      <c r="H711" s="4" t="e">
        <f t="shared" si="175"/>
        <v>#VALUE!</v>
      </c>
      <c r="I711" s="4" t="str">
        <f t="shared" si="164"/>
        <v/>
      </c>
      <c r="J711" s="4" t="e">
        <f>CLEAN(SUBSTITUTE(MID(A711,G711,H711-G711)," ",""))</f>
        <v>#VALUE!</v>
      </c>
      <c r="K711" s="4" t="e">
        <f>FIND("Filing or 371 (c) date",A711)+LEN("Filing or 371 (c) date")</f>
        <v>#VALUE!</v>
      </c>
      <c r="L711" s="4" t="e">
        <f>FIND("Status",A711,K711)</f>
        <v>#VALUE!</v>
      </c>
      <c r="M711" s="4" t="e">
        <f>TRIM(CLEAN(MID(A711,K711,L711-K711)))</f>
        <v>#VALUE!</v>
      </c>
      <c r="N711" s="4" t="e">
        <f>FIND("Patent #",A711)+LEN("Patent #")</f>
        <v>#VALUE!</v>
      </c>
      <c r="O711" s="4" t="e">
        <f>FIND("Filing or 371 (c) date",A711)</f>
        <v>#VALUE!</v>
      </c>
      <c r="P711" s="4" t="e">
        <f>MID(A711,N711,O711-N711)</f>
        <v>#VALUE!</v>
      </c>
      <c r="Q711" s="4" t="e">
        <f t="shared" si="165"/>
        <v>#VALUE!</v>
      </c>
      <c r="R711" s="4" t="e">
        <f>CLEAN(SUBSTITUTE(MID(P711,1,FIND("open",P711)-1)," ",""))</f>
        <v>#VALUE!</v>
      </c>
      <c r="S711" s="4" t="e">
        <f>FIND("open_in_new",P711)+LEN("open_in_new")</f>
        <v>#VALUE!</v>
      </c>
      <c r="T711" s="4" t="e">
        <f>FIND("-",P711,S711)</f>
        <v>#VALUE!</v>
      </c>
      <c r="U711" s="4" t="e">
        <f>CLEAN(SUBSTITUTE(MID(P711,S711,T711-S711)," ",""))</f>
        <v>#VALUE!</v>
      </c>
      <c r="V711" s="4" t="e">
        <f>RIGHT(CLEAN(SUBSTITUTE(P711," ","")),10)</f>
        <v>#VALUE!</v>
      </c>
      <c r="W711" s="4" t="e">
        <f>FIND("Status",A711,K711)+LEN("Status")</f>
        <v>#VALUE!</v>
      </c>
      <c r="X711" s="4" t="e">
        <f>FIND("Application Data 
Documents &amp; Transactions",A711)</f>
        <v>#VALUE!</v>
      </c>
      <c r="Y711" s="4" t="e">
        <f>MID(A711,W711,(X711-11)-W711)</f>
        <v>#VALUE!</v>
      </c>
      <c r="Z711" s="4" t="e">
        <f t="shared" si="162"/>
        <v>#VALUE!</v>
      </c>
      <c r="AA711" s="4" t="e">
        <f>FIND("Earliest publication #",A711)+LEN("Earliest publication #
")</f>
        <v>#VALUE!</v>
      </c>
      <c r="AB711" s="4" t="e">
        <f>FIND("Earliest publication date",A711,AA711)</f>
        <v>#VALUE!</v>
      </c>
      <c r="AC711" s="4" t="e">
        <f>CLEAN(TRIM(MID(A711,AA711,AB711-AA711)))</f>
        <v>#VALUE!</v>
      </c>
      <c r="AD711" s="4" t="e">
        <f t="shared" si="163"/>
        <v>#VALUE!</v>
      </c>
      <c r="AE711" s="4" t="e">
        <f>FIND("Earliest publication date",A711,AA711)+LEN("Earliest publication date")</f>
        <v>#VALUE!</v>
      </c>
      <c r="AF711" s="4" t="e">
        <f>FIND("Assignee for publication",A711)</f>
        <v>#VALUE!</v>
      </c>
      <c r="AG711" s="4" t="e">
        <f>CLEAN(SUBSTITUTE(MID(A711,AE711,AF711-AE711)," ",""))</f>
        <v>#VALUE!</v>
      </c>
      <c r="AH711" s="4" t="e">
        <f>FIND("Entity status",A711)+LEN("Entity status")</f>
        <v>#VALUE!</v>
      </c>
      <c r="AI711" s="4" t="e">
        <f>FIND("Earliest publication #",A711,AH711)</f>
        <v>#VALUE!</v>
      </c>
      <c r="AJ711" s="4" t="e">
        <f>CLEAN(TRIM(MID(A711,AH711,AI711-AH711)))</f>
        <v>#VALUE!</v>
      </c>
      <c r="AK711" s="4" t="e">
        <f>FIND("Applicants",A711)+LEN("Applicants")</f>
        <v>#VALUE!</v>
      </c>
      <c r="AL711" s="4" t="e">
        <f>FIND("United States Patent and Trademark Office 
United States Patent and Trademark Office 
 Browse By Topic",A711,AK711)</f>
        <v>#VALUE!</v>
      </c>
      <c r="AM711" s="4" t="e">
        <f>TRIM(CLEAN(MID(A711,AK711,AL711-AK711)))</f>
        <v>#VALUE!</v>
      </c>
      <c r="AN711" s="4" t="e">
        <f>FIND("Assignee for publication",A711)+LEN("Assignee for publication")</f>
        <v>#VALUE!</v>
      </c>
      <c r="AO711" s="4" t="e">
        <f>FIND("Confirmation #",A711,AN711)</f>
        <v>#VALUE!</v>
      </c>
      <c r="AP711" s="4" t="e">
        <f>MID(A711,AN711,AO711-AN711)</f>
        <v>#VALUE!</v>
      </c>
      <c r="AQ711" s="4" t="e">
        <f>FIND("Inventors",A711)+LEN("Inventors")</f>
        <v>#VALUE!</v>
      </c>
      <c r="AR711" s="4" t="e">
        <f>FIND("Applicants",A711,AQ711)</f>
        <v>#VALUE!</v>
      </c>
      <c r="AS711" s="4" t="e">
        <f>FIND("Show all inventors",A711)</f>
        <v>#VALUE!</v>
      </c>
      <c r="AT711" s="4" t="str">
        <f>IFERROR(MID(A711,AS711,24),"")</f>
        <v/>
      </c>
      <c r="AU711" s="7" t="e">
        <f>CLEAN(TRIM(MID(A711,AQ711,AR711-AQ711)))</f>
        <v>#VALUE!</v>
      </c>
      <c r="BJ711" s="4">
        <f t="shared" si="166"/>
        <v>0</v>
      </c>
      <c r="BK711" s="4" t="str">
        <f t="shared" si="167"/>
        <v/>
      </c>
      <c r="BL711" s="4" t="e">
        <f t="shared" si="168"/>
        <v>#VALUE!</v>
      </c>
      <c r="BM711" s="4" t="e">
        <f t="shared" si="169"/>
        <v>#VALUE!</v>
      </c>
      <c r="BN711" s="7" t="e">
        <f t="shared" si="170"/>
        <v>#VALUE!</v>
      </c>
      <c r="BO711" s="4" t="e">
        <f t="shared" si="171"/>
        <v>#VALUE!</v>
      </c>
      <c r="BP711" s="4" t="e">
        <f t="shared" si="172"/>
        <v>#VALUE!</v>
      </c>
      <c r="BQ711" s="7" t="e">
        <f t="shared" si="173"/>
        <v>#VALUE!</v>
      </c>
    </row>
    <row r="712" spans="1:69" ht="15" customHeight="1" x14ac:dyDescent="0.3">
      <c r="A712" s="5"/>
      <c r="B712" s="5"/>
      <c r="C712" s="5"/>
      <c r="D712" s="5"/>
      <c r="F712" s="6" t="s">
        <v>17</v>
      </c>
      <c r="G712" s="4" t="e">
        <f t="shared" si="174"/>
        <v>#VALUE!</v>
      </c>
      <c r="H712" s="4" t="e">
        <f t="shared" si="175"/>
        <v>#VALUE!</v>
      </c>
      <c r="I712" s="4" t="str">
        <f t="shared" si="164"/>
        <v/>
      </c>
      <c r="J712" s="4" t="e">
        <f>CLEAN(SUBSTITUTE(MID(A712,G712,H712-G712)," ",""))</f>
        <v>#VALUE!</v>
      </c>
      <c r="K712" s="4" t="e">
        <f>FIND("Filing or 371 (c) date",A712)+LEN("Filing or 371 (c) date")</f>
        <v>#VALUE!</v>
      </c>
      <c r="L712" s="4" t="e">
        <f>FIND("Status",A712,K712)</f>
        <v>#VALUE!</v>
      </c>
      <c r="M712" s="4" t="e">
        <f>TRIM(CLEAN(MID(A712,K712,L712-K712)))</f>
        <v>#VALUE!</v>
      </c>
      <c r="N712" s="4" t="e">
        <f>FIND("Patent #",A712)+LEN("Patent #")</f>
        <v>#VALUE!</v>
      </c>
      <c r="O712" s="4" t="e">
        <f>FIND("Filing or 371 (c) date",A712)</f>
        <v>#VALUE!</v>
      </c>
      <c r="P712" s="4" t="e">
        <f>MID(A712,N712,O712-N712)</f>
        <v>#VALUE!</v>
      </c>
      <c r="Q712" s="4" t="e">
        <f t="shared" si="165"/>
        <v>#VALUE!</v>
      </c>
      <c r="R712" s="4" t="e">
        <f>CLEAN(SUBSTITUTE(MID(P712,1,FIND("open",P712)-1)," ",""))</f>
        <v>#VALUE!</v>
      </c>
      <c r="S712" s="4" t="e">
        <f>FIND("open_in_new",P712)+LEN("open_in_new")</f>
        <v>#VALUE!</v>
      </c>
      <c r="T712" s="4" t="e">
        <f>FIND("-",P712,S712)</f>
        <v>#VALUE!</v>
      </c>
      <c r="U712" s="4" t="e">
        <f>CLEAN(SUBSTITUTE(MID(P712,S712,T712-S712)," ",""))</f>
        <v>#VALUE!</v>
      </c>
      <c r="V712" s="4" t="e">
        <f>RIGHT(CLEAN(SUBSTITUTE(P712," ","")),10)</f>
        <v>#VALUE!</v>
      </c>
      <c r="W712" s="4" t="e">
        <f>FIND("Status",A712,K712)+LEN("Status")</f>
        <v>#VALUE!</v>
      </c>
      <c r="X712" s="4" t="e">
        <f>FIND("Application Data 
Documents &amp; Transactions",A712)</f>
        <v>#VALUE!</v>
      </c>
      <c r="Y712" s="4" t="e">
        <f>MID(A712,W712,(X712-11)-W712)</f>
        <v>#VALUE!</v>
      </c>
      <c r="Z712" s="4" t="e">
        <f t="shared" si="162"/>
        <v>#VALUE!</v>
      </c>
      <c r="AA712" s="4" t="e">
        <f>FIND("Earliest publication #",A712)+LEN("Earliest publication #
")</f>
        <v>#VALUE!</v>
      </c>
      <c r="AB712" s="4" t="e">
        <f>FIND("Earliest publication date",A712,AA712)</f>
        <v>#VALUE!</v>
      </c>
      <c r="AC712" s="4" t="e">
        <f>CLEAN(TRIM(MID(A712,AA712,AB712-AA712)))</f>
        <v>#VALUE!</v>
      </c>
      <c r="AD712" s="4" t="e">
        <f t="shared" si="163"/>
        <v>#VALUE!</v>
      </c>
      <c r="AE712" s="4" t="e">
        <f>FIND("Earliest publication date",A712,AA712)+LEN("Earliest publication date")</f>
        <v>#VALUE!</v>
      </c>
      <c r="AF712" s="4" t="e">
        <f>FIND("Assignee for publication",A712)</f>
        <v>#VALUE!</v>
      </c>
      <c r="AG712" s="4" t="e">
        <f>CLEAN(SUBSTITUTE(MID(A712,AE712,AF712-AE712)," ",""))</f>
        <v>#VALUE!</v>
      </c>
      <c r="AH712" s="4" t="e">
        <f>FIND("Entity status",A712)+LEN("Entity status")</f>
        <v>#VALUE!</v>
      </c>
      <c r="AI712" s="4" t="e">
        <f>FIND("Earliest publication #",A712,AH712)</f>
        <v>#VALUE!</v>
      </c>
      <c r="AJ712" s="4" t="e">
        <f>CLEAN(TRIM(MID(A712,AH712,AI712-AH712)))</f>
        <v>#VALUE!</v>
      </c>
      <c r="AK712" s="4" t="e">
        <f>FIND("Applicants",A712)+LEN("Applicants")</f>
        <v>#VALUE!</v>
      </c>
      <c r="AL712" s="4" t="e">
        <f>FIND("United States Patent and Trademark Office 
United States Patent and Trademark Office 
 Browse By Topic",A712,AK712)</f>
        <v>#VALUE!</v>
      </c>
      <c r="AM712" s="4" t="e">
        <f>TRIM(CLEAN(MID(A712,AK712,AL712-AK712)))</f>
        <v>#VALUE!</v>
      </c>
      <c r="AN712" s="4" t="e">
        <f>FIND("Assignee for publication",A712)+LEN("Assignee for publication")</f>
        <v>#VALUE!</v>
      </c>
      <c r="AO712" s="4" t="e">
        <f>FIND("Confirmation #",A712,AN712)</f>
        <v>#VALUE!</v>
      </c>
      <c r="AP712" s="4" t="e">
        <f>MID(A712,AN712,AO712-AN712)</f>
        <v>#VALUE!</v>
      </c>
      <c r="AQ712" s="4" t="e">
        <f>FIND("Inventors",A712)+LEN("Inventors")</f>
        <v>#VALUE!</v>
      </c>
      <c r="AR712" s="4" t="e">
        <f>FIND("Applicants",A712,AQ712)</f>
        <v>#VALUE!</v>
      </c>
      <c r="AS712" s="4" t="e">
        <f>FIND("Show all inventors",A712)</f>
        <v>#VALUE!</v>
      </c>
      <c r="AT712" s="4" t="str">
        <f>IFERROR(MID(A712,AS712,24),"")</f>
        <v/>
      </c>
      <c r="AU712" s="7" t="e">
        <f>CLEAN(TRIM(MID(A712,AQ712,AR712-AQ712)))</f>
        <v>#VALUE!</v>
      </c>
      <c r="BJ712" s="4">
        <f t="shared" si="166"/>
        <v>0</v>
      </c>
      <c r="BK712" s="4" t="str">
        <f t="shared" si="167"/>
        <v/>
      </c>
      <c r="BL712" s="4" t="e">
        <f t="shared" si="168"/>
        <v>#VALUE!</v>
      </c>
      <c r="BM712" s="4" t="e">
        <f t="shared" si="169"/>
        <v>#VALUE!</v>
      </c>
      <c r="BN712" s="7" t="e">
        <f t="shared" si="170"/>
        <v>#VALUE!</v>
      </c>
      <c r="BO712" s="4" t="e">
        <f t="shared" si="171"/>
        <v>#VALUE!</v>
      </c>
      <c r="BP712" s="4" t="e">
        <f t="shared" si="172"/>
        <v>#VALUE!</v>
      </c>
      <c r="BQ712" s="7" t="e">
        <f t="shared" si="173"/>
        <v>#VALUE!</v>
      </c>
    </row>
    <row r="713" spans="1:69" ht="15" customHeight="1" x14ac:dyDescent="0.3">
      <c r="A713" s="5"/>
      <c r="B713" s="5"/>
      <c r="C713" s="5"/>
      <c r="D713" s="5"/>
      <c r="F713" s="6" t="s">
        <v>17</v>
      </c>
      <c r="G713" s="4" t="e">
        <f t="shared" si="174"/>
        <v>#VALUE!</v>
      </c>
      <c r="H713" s="4" t="e">
        <f t="shared" si="175"/>
        <v>#VALUE!</v>
      </c>
      <c r="I713" s="4" t="str">
        <f t="shared" si="164"/>
        <v/>
      </c>
      <c r="J713" s="4" t="e">
        <f>CLEAN(SUBSTITUTE(MID(A713,G713,H713-G713)," ",""))</f>
        <v>#VALUE!</v>
      </c>
      <c r="K713" s="4" t="e">
        <f>FIND("Filing or 371 (c) date",A713)+LEN("Filing or 371 (c) date")</f>
        <v>#VALUE!</v>
      </c>
      <c r="L713" s="4" t="e">
        <f>FIND("Status",A713,K713)</f>
        <v>#VALUE!</v>
      </c>
      <c r="M713" s="4" t="e">
        <f>TRIM(CLEAN(MID(A713,K713,L713-K713)))</f>
        <v>#VALUE!</v>
      </c>
      <c r="N713" s="4" t="e">
        <f>FIND("Patent #",A713)+LEN("Patent #")</f>
        <v>#VALUE!</v>
      </c>
      <c r="O713" s="4" t="e">
        <f>FIND("Filing or 371 (c) date",A713)</f>
        <v>#VALUE!</v>
      </c>
      <c r="P713" s="4" t="e">
        <f>MID(A713,N713,O713-N713)</f>
        <v>#VALUE!</v>
      </c>
      <c r="Q713" s="4" t="e">
        <f t="shared" si="165"/>
        <v>#VALUE!</v>
      </c>
      <c r="R713" s="4" t="e">
        <f>CLEAN(SUBSTITUTE(MID(P713,1,FIND("open",P713)-1)," ",""))</f>
        <v>#VALUE!</v>
      </c>
      <c r="S713" s="4" t="e">
        <f>FIND("open_in_new",P713)+LEN("open_in_new")</f>
        <v>#VALUE!</v>
      </c>
      <c r="T713" s="4" t="e">
        <f>FIND("-",P713,S713)</f>
        <v>#VALUE!</v>
      </c>
      <c r="U713" s="4" t="e">
        <f>CLEAN(SUBSTITUTE(MID(P713,S713,T713-S713)," ",""))</f>
        <v>#VALUE!</v>
      </c>
      <c r="V713" s="4" t="e">
        <f>RIGHT(CLEAN(SUBSTITUTE(P713," ","")),10)</f>
        <v>#VALUE!</v>
      </c>
      <c r="W713" s="4" t="e">
        <f>FIND("Status",A713,K713)+LEN("Status")</f>
        <v>#VALUE!</v>
      </c>
      <c r="X713" s="4" t="e">
        <f>FIND("Application Data 
Documents &amp; Transactions",A713)</f>
        <v>#VALUE!</v>
      </c>
      <c r="Y713" s="4" t="e">
        <f>MID(A713,W713,(X713-11)-W713)</f>
        <v>#VALUE!</v>
      </c>
      <c r="Z713" s="4" t="e">
        <f t="shared" si="162"/>
        <v>#VALUE!</v>
      </c>
      <c r="AA713" s="4" t="e">
        <f>FIND("Earliest publication #",A713)+LEN("Earliest publication #
")</f>
        <v>#VALUE!</v>
      </c>
      <c r="AB713" s="4" t="e">
        <f>FIND("Earliest publication date",A713,AA713)</f>
        <v>#VALUE!</v>
      </c>
      <c r="AC713" s="4" t="e">
        <f>CLEAN(TRIM(MID(A713,AA713,AB713-AA713)))</f>
        <v>#VALUE!</v>
      </c>
      <c r="AD713" s="4" t="e">
        <f t="shared" si="163"/>
        <v>#VALUE!</v>
      </c>
      <c r="AE713" s="4" t="e">
        <f>FIND("Earliest publication date",A713,AA713)+LEN("Earliest publication date")</f>
        <v>#VALUE!</v>
      </c>
      <c r="AF713" s="4" t="e">
        <f>FIND("Assignee for publication",A713)</f>
        <v>#VALUE!</v>
      </c>
      <c r="AG713" s="4" t="e">
        <f>CLEAN(SUBSTITUTE(MID(A713,AE713,AF713-AE713)," ",""))</f>
        <v>#VALUE!</v>
      </c>
      <c r="AH713" s="4" t="e">
        <f>FIND("Entity status",A713)+LEN("Entity status")</f>
        <v>#VALUE!</v>
      </c>
      <c r="AI713" s="4" t="e">
        <f>FIND("Earliest publication #",A713,AH713)</f>
        <v>#VALUE!</v>
      </c>
      <c r="AJ713" s="4" t="e">
        <f>CLEAN(TRIM(MID(A713,AH713,AI713-AH713)))</f>
        <v>#VALUE!</v>
      </c>
      <c r="AK713" s="4" t="e">
        <f>FIND("Applicants",A713)+LEN("Applicants")</f>
        <v>#VALUE!</v>
      </c>
      <c r="AL713" s="4" t="e">
        <f>FIND("United States Patent and Trademark Office 
United States Patent and Trademark Office 
 Browse By Topic",A713,AK713)</f>
        <v>#VALUE!</v>
      </c>
      <c r="AM713" s="4" t="e">
        <f>TRIM(CLEAN(MID(A713,AK713,AL713-AK713)))</f>
        <v>#VALUE!</v>
      </c>
      <c r="AN713" s="4" t="e">
        <f>FIND("Assignee for publication",A713)+LEN("Assignee for publication")</f>
        <v>#VALUE!</v>
      </c>
      <c r="AO713" s="4" t="e">
        <f>FIND("Confirmation #",A713,AN713)</f>
        <v>#VALUE!</v>
      </c>
      <c r="AP713" s="4" t="e">
        <f>MID(A713,AN713,AO713-AN713)</f>
        <v>#VALUE!</v>
      </c>
      <c r="AQ713" s="4" t="e">
        <f>FIND("Inventors",A713)+LEN("Inventors")</f>
        <v>#VALUE!</v>
      </c>
      <c r="AR713" s="4" t="e">
        <f>FIND("Applicants",A713,AQ713)</f>
        <v>#VALUE!</v>
      </c>
      <c r="AS713" s="4" t="e">
        <f>FIND("Show all inventors",A713)</f>
        <v>#VALUE!</v>
      </c>
      <c r="AT713" s="4" t="str">
        <f>IFERROR(MID(A713,AS713,24),"")</f>
        <v/>
      </c>
      <c r="AU713" s="7" t="e">
        <f>CLEAN(TRIM(MID(A713,AQ713,AR713-AQ713)))</f>
        <v>#VALUE!</v>
      </c>
      <c r="BJ713" s="4">
        <f t="shared" si="166"/>
        <v>0</v>
      </c>
      <c r="BK713" s="4" t="str">
        <f t="shared" si="167"/>
        <v/>
      </c>
      <c r="BL713" s="4" t="e">
        <f t="shared" si="168"/>
        <v>#VALUE!</v>
      </c>
      <c r="BM713" s="4" t="e">
        <f t="shared" si="169"/>
        <v>#VALUE!</v>
      </c>
      <c r="BN713" s="7" t="e">
        <f t="shared" si="170"/>
        <v>#VALUE!</v>
      </c>
      <c r="BO713" s="4" t="e">
        <f t="shared" si="171"/>
        <v>#VALUE!</v>
      </c>
      <c r="BP713" s="4" t="e">
        <f t="shared" si="172"/>
        <v>#VALUE!</v>
      </c>
      <c r="BQ713" s="7" t="e">
        <f t="shared" si="173"/>
        <v>#VALUE!</v>
      </c>
    </row>
    <row r="714" spans="1:69" ht="15" customHeight="1" x14ac:dyDescent="0.3">
      <c r="A714" s="5"/>
      <c r="B714" s="5"/>
      <c r="C714" s="5"/>
      <c r="D714" s="5"/>
      <c r="F714" s="6" t="s">
        <v>17</v>
      </c>
      <c r="G714" s="4" t="e">
        <f t="shared" si="174"/>
        <v>#VALUE!</v>
      </c>
      <c r="H714" s="4" t="e">
        <f t="shared" si="175"/>
        <v>#VALUE!</v>
      </c>
      <c r="I714" s="4" t="str">
        <f t="shared" si="164"/>
        <v/>
      </c>
      <c r="J714" s="4" t="e">
        <f>CLEAN(SUBSTITUTE(MID(A714,G714,H714-G714)," ",""))</f>
        <v>#VALUE!</v>
      </c>
      <c r="K714" s="4" t="e">
        <f>FIND("Filing or 371 (c) date",A714)+LEN("Filing or 371 (c) date")</f>
        <v>#VALUE!</v>
      </c>
      <c r="L714" s="4" t="e">
        <f>FIND("Status",A714,K714)</f>
        <v>#VALUE!</v>
      </c>
      <c r="M714" s="4" t="e">
        <f>TRIM(CLEAN(MID(A714,K714,L714-K714)))</f>
        <v>#VALUE!</v>
      </c>
      <c r="N714" s="4" t="e">
        <f>FIND("Patent #",A714)+LEN("Patent #")</f>
        <v>#VALUE!</v>
      </c>
      <c r="O714" s="4" t="e">
        <f>FIND("Filing or 371 (c) date",A714)</f>
        <v>#VALUE!</v>
      </c>
      <c r="P714" s="4" t="e">
        <f>MID(A714,N714,O714-N714)</f>
        <v>#VALUE!</v>
      </c>
      <c r="Q714" s="4" t="e">
        <f t="shared" si="165"/>
        <v>#VALUE!</v>
      </c>
      <c r="R714" s="4" t="e">
        <f>CLEAN(SUBSTITUTE(MID(P714,1,FIND("open",P714)-1)," ",""))</f>
        <v>#VALUE!</v>
      </c>
      <c r="S714" s="4" t="e">
        <f>FIND("open_in_new",P714)+LEN("open_in_new")</f>
        <v>#VALUE!</v>
      </c>
      <c r="T714" s="4" t="e">
        <f>FIND("-",P714,S714)</f>
        <v>#VALUE!</v>
      </c>
      <c r="U714" s="4" t="e">
        <f>CLEAN(SUBSTITUTE(MID(P714,S714,T714-S714)," ",""))</f>
        <v>#VALUE!</v>
      </c>
      <c r="V714" s="4" t="e">
        <f>RIGHT(CLEAN(SUBSTITUTE(P714," ","")),10)</f>
        <v>#VALUE!</v>
      </c>
      <c r="W714" s="4" t="e">
        <f>FIND("Status",A714,K714)+LEN("Status")</f>
        <v>#VALUE!</v>
      </c>
      <c r="X714" s="4" t="e">
        <f>FIND("Application Data 
Documents &amp; Transactions",A714)</f>
        <v>#VALUE!</v>
      </c>
      <c r="Y714" s="4" t="e">
        <f>MID(A714,W714,(X714-11)-W714)</f>
        <v>#VALUE!</v>
      </c>
      <c r="Z714" s="4" t="e">
        <f t="shared" si="162"/>
        <v>#VALUE!</v>
      </c>
      <c r="AA714" s="4" t="e">
        <f>FIND("Earliest publication #",A714)+LEN("Earliest publication #
")</f>
        <v>#VALUE!</v>
      </c>
      <c r="AB714" s="4" t="e">
        <f>FIND("Earliest publication date",A714,AA714)</f>
        <v>#VALUE!</v>
      </c>
      <c r="AC714" s="4" t="e">
        <f>CLEAN(TRIM(MID(A714,AA714,AB714-AA714)))</f>
        <v>#VALUE!</v>
      </c>
      <c r="AD714" s="4" t="e">
        <f t="shared" si="163"/>
        <v>#VALUE!</v>
      </c>
      <c r="AE714" s="4" t="e">
        <f>FIND("Earliest publication date",A714,AA714)+LEN("Earliest publication date")</f>
        <v>#VALUE!</v>
      </c>
      <c r="AF714" s="4" t="e">
        <f>FIND("Assignee for publication",A714)</f>
        <v>#VALUE!</v>
      </c>
      <c r="AG714" s="4" t="e">
        <f>CLEAN(SUBSTITUTE(MID(A714,AE714,AF714-AE714)," ",""))</f>
        <v>#VALUE!</v>
      </c>
      <c r="AH714" s="4" t="e">
        <f>FIND("Entity status",A714)+LEN("Entity status")</f>
        <v>#VALUE!</v>
      </c>
      <c r="AI714" s="4" t="e">
        <f>FIND("Earliest publication #",A714,AH714)</f>
        <v>#VALUE!</v>
      </c>
      <c r="AJ714" s="4" t="e">
        <f>CLEAN(TRIM(MID(A714,AH714,AI714-AH714)))</f>
        <v>#VALUE!</v>
      </c>
      <c r="AK714" s="4" t="e">
        <f>FIND("Applicants",A714)+LEN("Applicants")</f>
        <v>#VALUE!</v>
      </c>
      <c r="AL714" s="4" t="e">
        <f>FIND("United States Patent and Trademark Office 
United States Patent and Trademark Office 
 Browse By Topic",A714,AK714)</f>
        <v>#VALUE!</v>
      </c>
      <c r="AM714" s="4" t="e">
        <f>TRIM(CLEAN(MID(A714,AK714,AL714-AK714)))</f>
        <v>#VALUE!</v>
      </c>
      <c r="AN714" s="4" t="e">
        <f>FIND("Assignee for publication",A714)+LEN("Assignee for publication")</f>
        <v>#VALUE!</v>
      </c>
      <c r="AO714" s="4" t="e">
        <f>FIND("Confirmation #",A714,AN714)</f>
        <v>#VALUE!</v>
      </c>
      <c r="AP714" s="4" t="e">
        <f>MID(A714,AN714,AO714-AN714)</f>
        <v>#VALUE!</v>
      </c>
      <c r="AQ714" s="4" t="e">
        <f>FIND("Inventors",A714)+LEN("Inventors")</f>
        <v>#VALUE!</v>
      </c>
      <c r="AR714" s="4" t="e">
        <f>FIND("Applicants",A714,AQ714)</f>
        <v>#VALUE!</v>
      </c>
      <c r="AS714" s="4" t="e">
        <f>FIND("Show all inventors",A714)</f>
        <v>#VALUE!</v>
      </c>
      <c r="AT714" s="4" t="str">
        <f>IFERROR(MID(A714,AS714,24),"")</f>
        <v/>
      </c>
      <c r="AU714" s="7" t="e">
        <f>CLEAN(TRIM(MID(A714,AQ714,AR714-AQ714)))</f>
        <v>#VALUE!</v>
      </c>
      <c r="BJ714" s="4">
        <f t="shared" si="166"/>
        <v>0</v>
      </c>
      <c r="BK714" s="4" t="str">
        <f t="shared" si="167"/>
        <v/>
      </c>
      <c r="BL714" s="4" t="e">
        <f t="shared" si="168"/>
        <v>#VALUE!</v>
      </c>
      <c r="BM714" s="4" t="e">
        <f t="shared" si="169"/>
        <v>#VALUE!</v>
      </c>
      <c r="BN714" s="7" t="e">
        <f t="shared" si="170"/>
        <v>#VALUE!</v>
      </c>
      <c r="BO714" s="4" t="e">
        <f t="shared" si="171"/>
        <v>#VALUE!</v>
      </c>
      <c r="BP714" s="4" t="e">
        <f t="shared" si="172"/>
        <v>#VALUE!</v>
      </c>
      <c r="BQ714" s="7" t="e">
        <f t="shared" si="173"/>
        <v>#VALUE!</v>
      </c>
    </row>
    <row r="715" spans="1:69" ht="15" customHeight="1" x14ac:dyDescent="0.3">
      <c r="A715" s="5"/>
      <c r="B715" s="5"/>
      <c r="C715" s="5"/>
      <c r="D715" s="5"/>
      <c r="F715" s="6" t="s">
        <v>17</v>
      </c>
      <c r="G715" s="4" t="e">
        <f t="shared" si="174"/>
        <v>#VALUE!</v>
      </c>
      <c r="H715" s="4" t="e">
        <f t="shared" si="175"/>
        <v>#VALUE!</v>
      </c>
      <c r="I715" s="4" t="str">
        <f t="shared" si="164"/>
        <v/>
      </c>
      <c r="J715" s="4" t="e">
        <f>CLEAN(SUBSTITUTE(MID(A715,G715,H715-G715)," ",""))</f>
        <v>#VALUE!</v>
      </c>
      <c r="K715" s="4" t="e">
        <f>FIND("Filing or 371 (c) date",A715)+LEN("Filing or 371 (c) date")</f>
        <v>#VALUE!</v>
      </c>
      <c r="L715" s="4" t="e">
        <f>FIND("Status",A715,K715)</f>
        <v>#VALUE!</v>
      </c>
      <c r="M715" s="4" t="e">
        <f>TRIM(CLEAN(MID(A715,K715,L715-K715)))</f>
        <v>#VALUE!</v>
      </c>
      <c r="N715" s="4" t="e">
        <f>FIND("Patent #",A715)+LEN("Patent #")</f>
        <v>#VALUE!</v>
      </c>
      <c r="O715" s="4" t="e">
        <f>FIND("Filing or 371 (c) date",A715)</f>
        <v>#VALUE!</v>
      </c>
      <c r="P715" s="4" t="e">
        <f>MID(A715,N715,O715-N715)</f>
        <v>#VALUE!</v>
      </c>
      <c r="Q715" s="4" t="e">
        <f t="shared" si="165"/>
        <v>#VALUE!</v>
      </c>
      <c r="R715" s="4" t="e">
        <f>CLEAN(SUBSTITUTE(MID(P715,1,FIND("open",P715)-1)," ",""))</f>
        <v>#VALUE!</v>
      </c>
      <c r="S715" s="4" t="e">
        <f>FIND("open_in_new",P715)+LEN("open_in_new")</f>
        <v>#VALUE!</v>
      </c>
      <c r="T715" s="4" t="e">
        <f>FIND("-",P715,S715)</f>
        <v>#VALUE!</v>
      </c>
      <c r="U715" s="4" t="e">
        <f>CLEAN(SUBSTITUTE(MID(P715,S715,T715-S715)," ",""))</f>
        <v>#VALUE!</v>
      </c>
      <c r="V715" s="4" t="e">
        <f>RIGHT(CLEAN(SUBSTITUTE(P715," ","")),10)</f>
        <v>#VALUE!</v>
      </c>
      <c r="W715" s="4" t="e">
        <f>FIND("Status",A715,K715)+LEN("Status")</f>
        <v>#VALUE!</v>
      </c>
      <c r="X715" s="4" t="e">
        <f>FIND("Application Data 
Documents &amp; Transactions",A715)</f>
        <v>#VALUE!</v>
      </c>
      <c r="Y715" s="4" t="e">
        <f>MID(A715,W715,(X715-11)-W715)</f>
        <v>#VALUE!</v>
      </c>
      <c r="Z715" s="4" t="e">
        <f t="shared" si="162"/>
        <v>#VALUE!</v>
      </c>
      <c r="AA715" s="4" t="e">
        <f>FIND("Earliest publication #",A715)+LEN("Earliest publication #
")</f>
        <v>#VALUE!</v>
      </c>
      <c r="AB715" s="4" t="e">
        <f>FIND("Earliest publication date",A715,AA715)</f>
        <v>#VALUE!</v>
      </c>
      <c r="AC715" s="4" t="e">
        <f>CLEAN(TRIM(MID(A715,AA715,AB715-AA715)))</f>
        <v>#VALUE!</v>
      </c>
      <c r="AD715" s="4" t="e">
        <f t="shared" si="163"/>
        <v>#VALUE!</v>
      </c>
      <c r="AE715" s="4" t="e">
        <f>FIND("Earliest publication date",A715,AA715)+LEN("Earliest publication date")</f>
        <v>#VALUE!</v>
      </c>
      <c r="AF715" s="4" t="e">
        <f>FIND("Assignee for publication",A715)</f>
        <v>#VALUE!</v>
      </c>
      <c r="AG715" s="4" t="e">
        <f>CLEAN(SUBSTITUTE(MID(A715,AE715,AF715-AE715)," ",""))</f>
        <v>#VALUE!</v>
      </c>
      <c r="AH715" s="4" t="e">
        <f>FIND("Entity status",A715)+LEN("Entity status")</f>
        <v>#VALUE!</v>
      </c>
      <c r="AI715" s="4" t="e">
        <f>FIND("Earliest publication #",A715,AH715)</f>
        <v>#VALUE!</v>
      </c>
      <c r="AJ715" s="4" t="e">
        <f>CLEAN(TRIM(MID(A715,AH715,AI715-AH715)))</f>
        <v>#VALUE!</v>
      </c>
      <c r="AK715" s="4" t="e">
        <f>FIND("Applicants",A715)+LEN("Applicants")</f>
        <v>#VALUE!</v>
      </c>
      <c r="AL715" s="4" t="e">
        <f>FIND("United States Patent and Trademark Office 
United States Patent and Trademark Office 
 Browse By Topic",A715,AK715)</f>
        <v>#VALUE!</v>
      </c>
      <c r="AM715" s="4" t="e">
        <f>TRIM(CLEAN(MID(A715,AK715,AL715-AK715)))</f>
        <v>#VALUE!</v>
      </c>
      <c r="AN715" s="4" t="e">
        <f>FIND("Assignee for publication",A715)+LEN("Assignee for publication")</f>
        <v>#VALUE!</v>
      </c>
      <c r="AO715" s="4" t="e">
        <f>FIND("Confirmation #",A715,AN715)</f>
        <v>#VALUE!</v>
      </c>
      <c r="AP715" s="4" t="e">
        <f>MID(A715,AN715,AO715-AN715)</f>
        <v>#VALUE!</v>
      </c>
      <c r="AQ715" s="4" t="e">
        <f>FIND("Inventors",A715)+LEN("Inventors")</f>
        <v>#VALUE!</v>
      </c>
      <c r="AR715" s="4" t="e">
        <f>FIND("Applicants",A715,AQ715)</f>
        <v>#VALUE!</v>
      </c>
      <c r="AS715" s="4" t="e">
        <f>FIND("Show all inventors",A715)</f>
        <v>#VALUE!</v>
      </c>
      <c r="AT715" s="4" t="str">
        <f>IFERROR(MID(A715,AS715,24),"")</f>
        <v/>
      </c>
      <c r="AU715" s="7" t="e">
        <f>CLEAN(TRIM(MID(A715,AQ715,AR715-AQ715)))</f>
        <v>#VALUE!</v>
      </c>
      <c r="BJ715" s="4">
        <f t="shared" si="166"/>
        <v>0</v>
      </c>
      <c r="BK715" s="4" t="str">
        <f t="shared" si="167"/>
        <v/>
      </c>
      <c r="BL715" s="4" t="e">
        <f t="shared" si="168"/>
        <v>#VALUE!</v>
      </c>
      <c r="BM715" s="4" t="e">
        <f t="shared" si="169"/>
        <v>#VALUE!</v>
      </c>
      <c r="BN715" s="7" t="e">
        <f t="shared" si="170"/>
        <v>#VALUE!</v>
      </c>
      <c r="BO715" s="4" t="e">
        <f t="shared" si="171"/>
        <v>#VALUE!</v>
      </c>
      <c r="BP715" s="4" t="e">
        <f t="shared" si="172"/>
        <v>#VALUE!</v>
      </c>
      <c r="BQ715" s="7" t="e">
        <f t="shared" si="173"/>
        <v>#VALUE!</v>
      </c>
    </row>
    <row r="716" spans="1:69" ht="15" customHeight="1" x14ac:dyDescent="0.3">
      <c r="A716" s="5"/>
      <c r="B716" s="5"/>
      <c r="C716" s="5"/>
      <c r="D716" s="5"/>
      <c r="F716" s="6" t="s">
        <v>17</v>
      </c>
      <c r="G716" s="4" t="e">
        <f t="shared" si="174"/>
        <v>#VALUE!</v>
      </c>
      <c r="H716" s="4" t="e">
        <f t="shared" si="175"/>
        <v>#VALUE!</v>
      </c>
      <c r="I716" s="4" t="str">
        <f t="shared" si="164"/>
        <v/>
      </c>
      <c r="J716" s="4" t="e">
        <f>CLEAN(SUBSTITUTE(MID(A716,G716,H716-G716)," ",""))</f>
        <v>#VALUE!</v>
      </c>
      <c r="K716" s="4" t="e">
        <f>FIND("Filing or 371 (c) date",A716)+LEN("Filing or 371 (c) date")</f>
        <v>#VALUE!</v>
      </c>
      <c r="L716" s="4" t="e">
        <f>FIND("Status",A716,K716)</f>
        <v>#VALUE!</v>
      </c>
      <c r="M716" s="4" t="e">
        <f>TRIM(CLEAN(MID(A716,K716,L716-K716)))</f>
        <v>#VALUE!</v>
      </c>
      <c r="N716" s="4" t="e">
        <f>FIND("Patent #",A716)+LEN("Patent #")</f>
        <v>#VALUE!</v>
      </c>
      <c r="O716" s="4" t="e">
        <f>FIND("Filing or 371 (c) date",A716)</f>
        <v>#VALUE!</v>
      </c>
      <c r="P716" s="4" t="e">
        <f>MID(A716,N716,O716-N716)</f>
        <v>#VALUE!</v>
      </c>
      <c r="Q716" s="4" t="e">
        <f t="shared" si="165"/>
        <v>#VALUE!</v>
      </c>
      <c r="R716" s="4" t="e">
        <f>CLEAN(SUBSTITUTE(MID(P716,1,FIND("open",P716)-1)," ",""))</f>
        <v>#VALUE!</v>
      </c>
      <c r="S716" s="4" t="e">
        <f>FIND("open_in_new",P716)+LEN("open_in_new")</f>
        <v>#VALUE!</v>
      </c>
      <c r="T716" s="4" t="e">
        <f>FIND("-",P716,S716)</f>
        <v>#VALUE!</v>
      </c>
      <c r="U716" s="4" t="e">
        <f>CLEAN(SUBSTITUTE(MID(P716,S716,T716-S716)," ",""))</f>
        <v>#VALUE!</v>
      </c>
      <c r="V716" s="4" t="e">
        <f>RIGHT(CLEAN(SUBSTITUTE(P716," ","")),10)</f>
        <v>#VALUE!</v>
      </c>
      <c r="W716" s="4" t="e">
        <f>FIND("Status",A716,K716)+LEN("Status")</f>
        <v>#VALUE!</v>
      </c>
      <c r="X716" s="4" t="e">
        <f>FIND("Application Data 
Documents &amp; Transactions",A716)</f>
        <v>#VALUE!</v>
      </c>
      <c r="Y716" s="4" t="e">
        <f>MID(A716,W716,(X716-11)-W716)</f>
        <v>#VALUE!</v>
      </c>
      <c r="Z716" s="4" t="e">
        <f t="shared" si="162"/>
        <v>#VALUE!</v>
      </c>
      <c r="AA716" s="4" t="e">
        <f>FIND("Earliest publication #",A716)+LEN("Earliest publication #
")</f>
        <v>#VALUE!</v>
      </c>
      <c r="AB716" s="4" t="e">
        <f>FIND("Earliest publication date",A716,AA716)</f>
        <v>#VALUE!</v>
      </c>
      <c r="AC716" s="4" t="e">
        <f>CLEAN(TRIM(MID(A716,AA716,AB716-AA716)))</f>
        <v>#VALUE!</v>
      </c>
      <c r="AD716" s="4" t="e">
        <f t="shared" si="163"/>
        <v>#VALUE!</v>
      </c>
      <c r="AE716" s="4" t="e">
        <f>FIND("Earliest publication date",A716,AA716)+LEN("Earliest publication date")</f>
        <v>#VALUE!</v>
      </c>
      <c r="AF716" s="4" t="e">
        <f>FIND("Assignee for publication",A716)</f>
        <v>#VALUE!</v>
      </c>
      <c r="AG716" s="4" t="e">
        <f>CLEAN(SUBSTITUTE(MID(A716,AE716,AF716-AE716)," ",""))</f>
        <v>#VALUE!</v>
      </c>
      <c r="AH716" s="4" t="e">
        <f>FIND("Entity status",A716)+LEN("Entity status")</f>
        <v>#VALUE!</v>
      </c>
      <c r="AI716" s="4" t="e">
        <f>FIND("Earliest publication #",A716,AH716)</f>
        <v>#VALUE!</v>
      </c>
      <c r="AJ716" s="4" t="e">
        <f>CLEAN(TRIM(MID(A716,AH716,AI716-AH716)))</f>
        <v>#VALUE!</v>
      </c>
      <c r="AK716" s="4" t="e">
        <f>FIND("Applicants",A716)+LEN("Applicants")</f>
        <v>#VALUE!</v>
      </c>
      <c r="AL716" s="4" t="e">
        <f>FIND("United States Patent and Trademark Office 
United States Patent and Trademark Office 
 Browse By Topic",A716,AK716)</f>
        <v>#VALUE!</v>
      </c>
      <c r="AM716" s="4" t="e">
        <f>TRIM(CLEAN(MID(A716,AK716,AL716-AK716)))</f>
        <v>#VALUE!</v>
      </c>
      <c r="AN716" s="4" t="e">
        <f>FIND("Assignee for publication",A716)+LEN("Assignee for publication")</f>
        <v>#VALUE!</v>
      </c>
      <c r="AO716" s="4" t="e">
        <f>FIND("Confirmation #",A716,AN716)</f>
        <v>#VALUE!</v>
      </c>
      <c r="AP716" s="4" t="e">
        <f>MID(A716,AN716,AO716-AN716)</f>
        <v>#VALUE!</v>
      </c>
      <c r="AQ716" s="4" t="e">
        <f>FIND("Inventors",A716)+LEN("Inventors")</f>
        <v>#VALUE!</v>
      </c>
      <c r="AR716" s="4" t="e">
        <f>FIND("Applicants",A716,AQ716)</f>
        <v>#VALUE!</v>
      </c>
      <c r="AS716" s="4" t="e">
        <f>FIND("Show all inventors",A716)</f>
        <v>#VALUE!</v>
      </c>
      <c r="AT716" s="4" t="str">
        <f>IFERROR(MID(A716,AS716,24),"")</f>
        <v/>
      </c>
      <c r="AU716" s="7" t="e">
        <f>CLEAN(TRIM(MID(A716,AQ716,AR716-AQ716)))</f>
        <v>#VALUE!</v>
      </c>
      <c r="BJ716" s="4">
        <f t="shared" si="166"/>
        <v>0</v>
      </c>
      <c r="BK716" s="4" t="str">
        <f t="shared" si="167"/>
        <v/>
      </c>
      <c r="BL716" s="4" t="e">
        <f t="shared" si="168"/>
        <v>#VALUE!</v>
      </c>
      <c r="BM716" s="4" t="e">
        <f t="shared" si="169"/>
        <v>#VALUE!</v>
      </c>
      <c r="BN716" s="7" t="e">
        <f t="shared" si="170"/>
        <v>#VALUE!</v>
      </c>
      <c r="BO716" s="4" t="e">
        <f t="shared" si="171"/>
        <v>#VALUE!</v>
      </c>
      <c r="BP716" s="4" t="e">
        <f t="shared" si="172"/>
        <v>#VALUE!</v>
      </c>
      <c r="BQ716" s="7" t="e">
        <f t="shared" si="173"/>
        <v>#VALUE!</v>
      </c>
    </row>
    <row r="717" spans="1:69" ht="15" customHeight="1" x14ac:dyDescent="0.3">
      <c r="A717" s="5"/>
      <c r="B717" s="5"/>
      <c r="C717" s="5"/>
      <c r="D717" s="5"/>
      <c r="F717" s="6" t="s">
        <v>17</v>
      </c>
      <c r="G717" s="4" t="e">
        <f t="shared" si="174"/>
        <v>#VALUE!</v>
      </c>
      <c r="H717" s="4" t="e">
        <f t="shared" si="175"/>
        <v>#VALUE!</v>
      </c>
      <c r="I717" s="4" t="str">
        <f t="shared" si="164"/>
        <v/>
      </c>
      <c r="J717" s="4" t="e">
        <f>CLEAN(SUBSTITUTE(MID(A717,G717,H717-G717)," ",""))</f>
        <v>#VALUE!</v>
      </c>
      <c r="K717" s="4" t="e">
        <f>FIND("Filing or 371 (c) date",A717)+LEN("Filing or 371 (c) date")</f>
        <v>#VALUE!</v>
      </c>
      <c r="L717" s="4" t="e">
        <f>FIND("Status",A717,K717)</f>
        <v>#VALUE!</v>
      </c>
      <c r="M717" s="4" t="e">
        <f>TRIM(CLEAN(MID(A717,K717,L717-K717)))</f>
        <v>#VALUE!</v>
      </c>
      <c r="N717" s="4" t="e">
        <f>FIND("Patent #",A717)+LEN("Patent #")</f>
        <v>#VALUE!</v>
      </c>
      <c r="O717" s="4" t="e">
        <f>FIND("Filing or 371 (c) date",A717)</f>
        <v>#VALUE!</v>
      </c>
      <c r="P717" s="4" t="e">
        <f>MID(A717,N717,O717-N717)</f>
        <v>#VALUE!</v>
      </c>
      <c r="Q717" s="4" t="e">
        <f t="shared" si="165"/>
        <v>#VALUE!</v>
      </c>
      <c r="R717" s="4" t="e">
        <f>CLEAN(SUBSTITUTE(MID(P717,1,FIND("open",P717)-1)," ",""))</f>
        <v>#VALUE!</v>
      </c>
      <c r="S717" s="4" t="e">
        <f>FIND("open_in_new",P717)+LEN("open_in_new")</f>
        <v>#VALUE!</v>
      </c>
      <c r="T717" s="4" t="e">
        <f>FIND("-",P717,S717)</f>
        <v>#VALUE!</v>
      </c>
      <c r="U717" s="4" t="e">
        <f>CLEAN(SUBSTITUTE(MID(P717,S717,T717-S717)," ",""))</f>
        <v>#VALUE!</v>
      </c>
      <c r="V717" s="4" t="e">
        <f>RIGHT(CLEAN(SUBSTITUTE(P717," ","")),10)</f>
        <v>#VALUE!</v>
      </c>
      <c r="W717" s="4" t="e">
        <f>FIND("Status",A717,K717)+LEN("Status")</f>
        <v>#VALUE!</v>
      </c>
      <c r="X717" s="4" t="e">
        <f>FIND("Application Data 
Documents &amp; Transactions",A717)</f>
        <v>#VALUE!</v>
      </c>
      <c r="Y717" s="4" t="e">
        <f>MID(A717,W717,(X717-11)-W717)</f>
        <v>#VALUE!</v>
      </c>
      <c r="Z717" s="4" t="e">
        <f t="shared" si="162"/>
        <v>#VALUE!</v>
      </c>
      <c r="AA717" s="4" t="e">
        <f>FIND("Earliest publication #",A717)+LEN("Earliest publication #
")</f>
        <v>#VALUE!</v>
      </c>
      <c r="AB717" s="4" t="e">
        <f>FIND("Earliest publication date",A717,AA717)</f>
        <v>#VALUE!</v>
      </c>
      <c r="AC717" s="4" t="e">
        <f>CLEAN(TRIM(MID(A717,AA717,AB717-AA717)))</f>
        <v>#VALUE!</v>
      </c>
      <c r="AD717" s="4" t="e">
        <f t="shared" si="163"/>
        <v>#VALUE!</v>
      </c>
      <c r="AE717" s="4" t="e">
        <f>FIND("Earliest publication date",A717,AA717)+LEN("Earliest publication date")</f>
        <v>#VALUE!</v>
      </c>
      <c r="AF717" s="4" t="e">
        <f>FIND("Assignee for publication",A717)</f>
        <v>#VALUE!</v>
      </c>
      <c r="AG717" s="4" t="e">
        <f>CLEAN(SUBSTITUTE(MID(A717,AE717,AF717-AE717)," ",""))</f>
        <v>#VALUE!</v>
      </c>
      <c r="AH717" s="4" t="e">
        <f>FIND("Entity status",A717)+LEN("Entity status")</f>
        <v>#VALUE!</v>
      </c>
      <c r="AI717" s="4" t="e">
        <f>FIND("Earliest publication #",A717,AH717)</f>
        <v>#VALUE!</v>
      </c>
      <c r="AJ717" s="4" t="e">
        <f>CLEAN(TRIM(MID(A717,AH717,AI717-AH717)))</f>
        <v>#VALUE!</v>
      </c>
      <c r="AK717" s="4" t="e">
        <f>FIND("Applicants",A717)+LEN("Applicants")</f>
        <v>#VALUE!</v>
      </c>
      <c r="AL717" s="4" t="e">
        <f>FIND("United States Patent and Trademark Office 
United States Patent and Trademark Office 
 Browse By Topic",A717,AK717)</f>
        <v>#VALUE!</v>
      </c>
      <c r="AM717" s="4" t="e">
        <f>TRIM(CLEAN(MID(A717,AK717,AL717-AK717)))</f>
        <v>#VALUE!</v>
      </c>
      <c r="AN717" s="4" t="e">
        <f>FIND("Assignee for publication",A717)+LEN("Assignee for publication")</f>
        <v>#VALUE!</v>
      </c>
      <c r="AO717" s="4" t="e">
        <f>FIND("Confirmation #",A717,AN717)</f>
        <v>#VALUE!</v>
      </c>
      <c r="AP717" s="4" t="e">
        <f>MID(A717,AN717,AO717-AN717)</f>
        <v>#VALUE!</v>
      </c>
      <c r="AQ717" s="4" t="e">
        <f>FIND("Inventors",A717)+LEN("Inventors")</f>
        <v>#VALUE!</v>
      </c>
      <c r="AR717" s="4" t="e">
        <f>FIND("Applicants",A717,AQ717)</f>
        <v>#VALUE!</v>
      </c>
      <c r="AS717" s="4" t="e">
        <f>FIND("Show all inventors",A717)</f>
        <v>#VALUE!</v>
      </c>
      <c r="AT717" s="4" t="str">
        <f>IFERROR(MID(A717,AS717,24),"")</f>
        <v/>
      </c>
      <c r="AU717" s="7" t="e">
        <f>CLEAN(TRIM(MID(A717,AQ717,AR717-AQ717)))</f>
        <v>#VALUE!</v>
      </c>
      <c r="BJ717" s="4">
        <f t="shared" si="166"/>
        <v>0</v>
      </c>
      <c r="BK717" s="4" t="str">
        <f t="shared" si="167"/>
        <v/>
      </c>
      <c r="BL717" s="4" t="e">
        <f t="shared" si="168"/>
        <v>#VALUE!</v>
      </c>
      <c r="BM717" s="4" t="e">
        <f t="shared" si="169"/>
        <v>#VALUE!</v>
      </c>
      <c r="BN717" s="7" t="e">
        <f t="shared" si="170"/>
        <v>#VALUE!</v>
      </c>
      <c r="BO717" s="4" t="e">
        <f t="shared" si="171"/>
        <v>#VALUE!</v>
      </c>
      <c r="BP717" s="4" t="e">
        <f t="shared" si="172"/>
        <v>#VALUE!</v>
      </c>
      <c r="BQ717" s="7" t="e">
        <f t="shared" si="173"/>
        <v>#VALUE!</v>
      </c>
    </row>
    <row r="718" spans="1:69" ht="15" customHeight="1" x14ac:dyDescent="0.3">
      <c r="A718" s="5"/>
      <c r="B718" s="5"/>
      <c r="C718" s="5"/>
      <c r="D718" s="5"/>
      <c r="F718" s="6" t="s">
        <v>17</v>
      </c>
      <c r="G718" s="4" t="e">
        <f t="shared" si="174"/>
        <v>#VALUE!</v>
      </c>
      <c r="H718" s="4" t="e">
        <f t="shared" si="175"/>
        <v>#VALUE!</v>
      </c>
      <c r="I718" s="4" t="str">
        <f t="shared" si="164"/>
        <v/>
      </c>
      <c r="J718" s="4" t="e">
        <f>CLEAN(SUBSTITUTE(MID(A718,G718,H718-G718)," ",""))</f>
        <v>#VALUE!</v>
      </c>
      <c r="K718" s="4" t="e">
        <f>FIND("Filing or 371 (c) date",A718)+LEN("Filing or 371 (c) date")</f>
        <v>#VALUE!</v>
      </c>
      <c r="L718" s="4" t="e">
        <f>FIND("Status",A718,K718)</f>
        <v>#VALUE!</v>
      </c>
      <c r="M718" s="4" t="e">
        <f>TRIM(CLEAN(MID(A718,K718,L718-K718)))</f>
        <v>#VALUE!</v>
      </c>
      <c r="N718" s="4" t="e">
        <f>FIND("Patent #",A718)+LEN("Patent #")</f>
        <v>#VALUE!</v>
      </c>
      <c r="O718" s="4" t="e">
        <f>FIND("Filing or 371 (c) date",A718)</f>
        <v>#VALUE!</v>
      </c>
      <c r="P718" s="4" t="e">
        <f>MID(A718,N718,O718-N718)</f>
        <v>#VALUE!</v>
      </c>
      <c r="Q718" s="4" t="e">
        <f t="shared" si="165"/>
        <v>#VALUE!</v>
      </c>
      <c r="R718" s="4" t="e">
        <f>CLEAN(SUBSTITUTE(MID(P718,1,FIND("open",P718)-1)," ",""))</f>
        <v>#VALUE!</v>
      </c>
      <c r="S718" s="4" t="e">
        <f>FIND("open_in_new",P718)+LEN("open_in_new")</f>
        <v>#VALUE!</v>
      </c>
      <c r="T718" s="4" t="e">
        <f>FIND("-",P718,S718)</f>
        <v>#VALUE!</v>
      </c>
      <c r="U718" s="4" t="e">
        <f>CLEAN(SUBSTITUTE(MID(P718,S718,T718-S718)," ",""))</f>
        <v>#VALUE!</v>
      </c>
      <c r="V718" s="4" t="e">
        <f>RIGHT(CLEAN(SUBSTITUTE(P718," ","")),10)</f>
        <v>#VALUE!</v>
      </c>
      <c r="W718" s="4" t="e">
        <f>FIND("Status",A718,K718)+LEN("Status")</f>
        <v>#VALUE!</v>
      </c>
      <c r="X718" s="4" t="e">
        <f>FIND("Application Data 
Documents &amp; Transactions",A718)</f>
        <v>#VALUE!</v>
      </c>
      <c r="Y718" s="4" t="e">
        <f>MID(A718,W718,(X718-11)-W718)</f>
        <v>#VALUE!</v>
      </c>
      <c r="Z718" s="4" t="e">
        <f t="shared" si="162"/>
        <v>#VALUE!</v>
      </c>
      <c r="AA718" s="4" t="e">
        <f>FIND("Earliest publication #",A718)+LEN("Earliest publication #
")</f>
        <v>#VALUE!</v>
      </c>
      <c r="AB718" s="4" t="e">
        <f>FIND("Earliest publication date",A718,AA718)</f>
        <v>#VALUE!</v>
      </c>
      <c r="AC718" s="4" t="e">
        <f>CLEAN(TRIM(MID(A718,AA718,AB718-AA718)))</f>
        <v>#VALUE!</v>
      </c>
      <c r="AD718" s="4" t="e">
        <f t="shared" si="163"/>
        <v>#VALUE!</v>
      </c>
      <c r="AE718" s="4" t="e">
        <f>FIND("Earliest publication date",A718,AA718)+LEN("Earliest publication date")</f>
        <v>#VALUE!</v>
      </c>
      <c r="AF718" s="4" t="e">
        <f>FIND("Assignee for publication",A718)</f>
        <v>#VALUE!</v>
      </c>
      <c r="AG718" s="4" t="e">
        <f>CLEAN(SUBSTITUTE(MID(A718,AE718,AF718-AE718)," ",""))</f>
        <v>#VALUE!</v>
      </c>
      <c r="AH718" s="4" t="e">
        <f>FIND("Entity status",A718)+LEN("Entity status")</f>
        <v>#VALUE!</v>
      </c>
      <c r="AI718" s="4" t="e">
        <f>FIND("Earliest publication #",A718,AH718)</f>
        <v>#VALUE!</v>
      </c>
      <c r="AJ718" s="4" t="e">
        <f>CLEAN(TRIM(MID(A718,AH718,AI718-AH718)))</f>
        <v>#VALUE!</v>
      </c>
      <c r="AK718" s="4" t="e">
        <f>FIND("Applicants",A718)+LEN("Applicants")</f>
        <v>#VALUE!</v>
      </c>
      <c r="AL718" s="4" t="e">
        <f>FIND("United States Patent and Trademark Office 
United States Patent and Trademark Office 
 Browse By Topic",A718,AK718)</f>
        <v>#VALUE!</v>
      </c>
      <c r="AM718" s="4" t="e">
        <f>TRIM(CLEAN(MID(A718,AK718,AL718-AK718)))</f>
        <v>#VALUE!</v>
      </c>
      <c r="AN718" s="4" t="e">
        <f>FIND("Assignee for publication",A718)+LEN("Assignee for publication")</f>
        <v>#VALUE!</v>
      </c>
      <c r="AO718" s="4" t="e">
        <f>FIND("Confirmation #",A718,AN718)</f>
        <v>#VALUE!</v>
      </c>
      <c r="AP718" s="4" t="e">
        <f>MID(A718,AN718,AO718-AN718)</f>
        <v>#VALUE!</v>
      </c>
      <c r="AQ718" s="4" t="e">
        <f>FIND("Inventors",A718)+LEN("Inventors")</f>
        <v>#VALUE!</v>
      </c>
      <c r="AR718" s="4" t="e">
        <f>FIND("Applicants",A718,AQ718)</f>
        <v>#VALUE!</v>
      </c>
      <c r="AS718" s="4" t="e">
        <f>FIND("Show all inventors",A718)</f>
        <v>#VALUE!</v>
      </c>
      <c r="AT718" s="4" t="str">
        <f>IFERROR(MID(A718,AS718,24),"")</f>
        <v/>
      </c>
      <c r="AU718" s="7" t="e">
        <f>CLEAN(TRIM(MID(A718,AQ718,AR718-AQ718)))</f>
        <v>#VALUE!</v>
      </c>
      <c r="BJ718" s="4">
        <f t="shared" si="166"/>
        <v>0</v>
      </c>
      <c r="BK718" s="4" t="str">
        <f t="shared" si="167"/>
        <v/>
      </c>
      <c r="BL718" s="4" t="e">
        <f t="shared" si="168"/>
        <v>#VALUE!</v>
      </c>
      <c r="BM718" s="4" t="e">
        <f t="shared" si="169"/>
        <v>#VALUE!</v>
      </c>
      <c r="BN718" s="7" t="e">
        <f t="shared" si="170"/>
        <v>#VALUE!</v>
      </c>
      <c r="BO718" s="4" t="e">
        <f t="shared" si="171"/>
        <v>#VALUE!</v>
      </c>
      <c r="BP718" s="4" t="e">
        <f t="shared" si="172"/>
        <v>#VALUE!</v>
      </c>
      <c r="BQ718" s="7" t="e">
        <f t="shared" si="173"/>
        <v>#VALUE!</v>
      </c>
    </row>
    <row r="719" spans="1:69" ht="15" customHeight="1" x14ac:dyDescent="0.3">
      <c r="A719" s="5"/>
      <c r="B719" s="5"/>
      <c r="C719" s="5"/>
      <c r="D719" s="5"/>
      <c r="F719" s="6" t="s">
        <v>17</v>
      </c>
      <c r="G719" s="4" t="e">
        <f t="shared" si="174"/>
        <v>#VALUE!</v>
      </c>
      <c r="H719" s="4" t="e">
        <f t="shared" si="175"/>
        <v>#VALUE!</v>
      </c>
      <c r="I719" s="4" t="str">
        <f t="shared" si="164"/>
        <v/>
      </c>
      <c r="J719" s="4" t="e">
        <f>CLEAN(SUBSTITUTE(MID(A719,G719,H719-G719)," ",""))</f>
        <v>#VALUE!</v>
      </c>
      <c r="K719" s="4" t="e">
        <f>FIND("Filing or 371 (c) date",A719)+LEN("Filing or 371 (c) date")</f>
        <v>#VALUE!</v>
      </c>
      <c r="L719" s="4" t="e">
        <f>FIND("Status",A719,K719)</f>
        <v>#VALUE!</v>
      </c>
      <c r="M719" s="4" t="e">
        <f>TRIM(CLEAN(MID(A719,K719,L719-K719)))</f>
        <v>#VALUE!</v>
      </c>
      <c r="N719" s="4" t="e">
        <f>FIND("Patent #",A719)+LEN("Patent #")</f>
        <v>#VALUE!</v>
      </c>
      <c r="O719" s="4" t="e">
        <f>FIND("Filing or 371 (c) date",A719)</f>
        <v>#VALUE!</v>
      </c>
      <c r="P719" s="4" t="e">
        <f>MID(A719,N719,O719-N719)</f>
        <v>#VALUE!</v>
      </c>
      <c r="Q719" s="4" t="e">
        <f t="shared" si="165"/>
        <v>#VALUE!</v>
      </c>
      <c r="R719" s="4" t="e">
        <f>CLEAN(SUBSTITUTE(MID(P719,1,FIND("open",P719)-1)," ",""))</f>
        <v>#VALUE!</v>
      </c>
      <c r="S719" s="4" t="e">
        <f>FIND("open_in_new",P719)+LEN("open_in_new")</f>
        <v>#VALUE!</v>
      </c>
      <c r="T719" s="4" t="e">
        <f>FIND("-",P719,S719)</f>
        <v>#VALUE!</v>
      </c>
      <c r="U719" s="4" t="e">
        <f>CLEAN(SUBSTITUTE(MID(P719,S719,T719-S719)," ",""))</f>
        <v>#VALUE!</v>
      </c>
      <c r="V719" s="4" t="e">
        <f>RIGHT(CLEAN(SUBSTITUTE(P719," ","")),10)</f>
        <v>#VALUE!</v>
      </c>
      <c r="W719" s="4" t="e">
        <f>FIND("Status",A719,K719)+LEN("Status")</f>
        <v>#VALUE!</v>
      </c>
      <c r="X719" s="4" t="e">
        <f>FIND("Application Data 
Documents &amp; Transactions",A719)</f>
        <v>#VALUE!</v>
      </c>
      <c r="Y719" s="4" t="e">
        <f>MID(A719,W719,(X719-11)-W719)</f>
        <v>#VALUE!</v>
      </c>
      <c r="Z719" s="4" t="e">
        <f t="shared" si="162"/>
        <v>#VALUE!</v>
      </c>
      <c r="AA719" s="4" t="e">
        <f>FIND("Earliest publication #",A719)+LEN("Earliest publication #
")</f>
        <v>#VALUE!</v>
      </c>
      <c r="AB719" s="4" t="e">
        <f>FIND("Earliest publication date",A719,AA719)</f>
        <v>#VALUE!</v>
      </c>
      <c r="AC719" s="4" t="e">
        <f>CLEAN(TRIM(MID(A719,AA719,AB719-AA719)))</f>
        <v>#VALUE!</v>
      </c>
      <c r="AD719" s="4" t="e">
        <f t="shared" si="163"/>
        <v>#VALUE!</v>
      </c>
      <c r="AE719" s="4" t="e">
        <f>FIND("Earliest publication date",A719,AA719)+LEN("Earliest publication date")</f>
        <v>#VALUE!</v>
      </c>
      <c r="AF719" s="4" t="e">
        <f>FIND("Assignee for publication",A719)</f>
        <v>#VALUE!</v>
      </c>
      <c r="AG719" s="4" t="e">
        <f>CLEAN(SUBSTITUTE(MID(A719,AE719,AF719-AE719)," ",""))</f>
        <v>#VALUE!</v>
      </c>
      <c r="AH719" s="4" t="e">
        <f>FIND("Entity status",A719)+LEN("Entity status")</f>
        <v>#VALUE!</v>
      </c>
      <c r="AI719" s="4" t="e">
        <f>FIND("Earliest publication #",A719,AH719)</f>
        <v>#VALUE!</v>
      </c>
      <c r="AJ719" s="4" t="e">
        <f>CLEAN(TRIM(MID(A719,AH719,AI719-AH719)))</f>
        <v>#VALUE!</v>
      </c>
      <c r="AK719" s="4" t="e">
        <f>FIND("Applicants",A719)+LEN("Applicants")</f>
        <v>#VALUE!</v>
      </c>
      <c r="AL719" s="4" t="e">
        <f>FIND("United States Patent and Trademark Office 
United States Patent and Trademark Office 
 Browse By Topic",A719,AK719)</f>
        <v>#VALUE!</v>
      </c>
      <c r="AM719" s="4" t="e">
        <f>TRIM(CLEAN(MID(A719,AK719,AL719-AK719)))</f>
        <v>#VALUE!</v>
      </c>
      <c r="AN719" s="4" t="e">
        <f>FIND("Assignee for publication",A719)+LEN("Assignee for publication")</f>
        <v>#VALUE!</v>
      </c>
      <c r="AO719" s="4" t="e">
        <f>FIND("Confirmation #",A719,AN719)</f>
        <v>#VALUE!</v>
      </c>
      <c r="AP719" s="4" t="e">
        <f>MID(A719,AN719,AO719-AN719)</f>
        <v>#VALUE!</v>
      </c>
      <c r="AQ719" s="4" t="e">
        <f>FIND("Inventors",A719)+LEN("Inventors")</f>
        <v>#VALUE!</v>
      </c>
      <c r="AR719" s="4" t="e">
        <f>FIND("Applicants",A719,AQ719)</f>
        <v>#VALUE!</v>
      </c>
      <c r="AS719" s="4" t="e">
        <f>FIND("Show all inventors",A719)</f>
        <v>#VALUE!</v>
      </c>
      <c r="AT719" s="4" t="str">
        <f>IFERROR(MID(A719,AS719,24),"")</f>
        <v/>
      </c>
      <c r="AU719" s="7" t="e">
        <f>CLEAN(TRIM(MID(A719,AQ719,AR719-AQ719)))</f>
        <v>#VALUE!</v>
      </c>
      <c r="BJ719" s="4">
        <f t="shared" si="166"/>
        <v>0</v>
      </c>
      <c r="BK719" s="4" t="str">
        <f t="shared" si="167"/>
        <v/>
      </c>
      <c r="BL719" s="4" t="e">
        <f t="shared" si="168"/>
        <v>#VALUE!</v>
      </c>
      <c r="BM719" s="4" t="e">
        <f t="shared" si="169"/>
        <v>#VALUE!</v>
      </c>
      <c r="BN719" s="7" t="e">
        <f t="shared" si="170"/>
        <v>#VALUE!</v>
      </c>
      <c r="BO719" s="4" t="e">
        <f t="shared" si="171"/>
        <v>#VALUE!</v>
      </c>
      <c r="BP719" s="4" t="e">
        <f t="shared" si="172"/>
        <v>#VALUE!</v>
      </c>
      <c r="BQ719" s="7" t="e">
        <f t="shared" si="173"/>
        <v>#VALUE!</v>
      </c>
    </row>
    <row r="720" spans="1:69" ht="15" customHeight="1" x14ac:dyDescent="0.3">
      <c r="A720" s="5"/>
      <c r="B720" s="5"/>
      <c r="C720" s="5"/>
      <c r="D720" s="5"/>
      <c r="F720" s="6" t="s">
        <v>17</v>
      </c>
      <c r="G720" s="4" t="e">
        <f t="shared" si="174"/>
        <v>#VALUE!</v>
      </c>
      <c r="H720" s="4" t="e">
        <f t="shared" si="175"/>
        <v>#VALUE!</v>
      </c>
      <c r="I720" s="4" t="str">
        <f t="shared" si="164"/>
        <v/>
      </c>
      <c r="J720" s="4" t="e">
        <f>CLEAN(SUBSTITUTE(MID(A720,G720,H720-G720)," ",""))</f>
        <v>#VALUE!</v>
      </c>
      <c r="K720" s="4" t="e">
        <f>FIND("Filing or 371 (c) date",A720)+LEN("Filing or 371 (c) date")</f>
        <v>#VALUE!</v>
      </c>
      <c r="L720" s="4" t="e">
        <f>FIND("Status",A720,K720)</f>
        <v>#VALUE!</v>
      </c>
      <c r="M720" s="4" t="e">
        <f>TRIM(CLEAN(MID(A720,K720,L720-K720)))</f>
        <v>#VALUE!</v>
      </c>
      <c r="N720" s="4" t="e">
        <f>FIND("Patent #",A720)+LEN("Patent #")</f>
        <v>#VALUE!</v>
      </c>
      <c r="O720" s="4" t="e">
        <f>FIND("Filing or 371 (c) date",A720)</f>
        <v>#VALUE!</v>
      </c>
      <c r="P720" s="4" t="e">
        <f>MID(A720,N720,O720-N720)</f>
        <v>#VALUE!</v>
      </c>
      <c r="Q720" s="4" t="e">
        <f t="shared" si="165"/>
        <v>#VALUE!</v>
      </c>
      <c r="R720" s="4" t="e">
        <f>CLEAN(SUBSTITUTE(MID(P720,1,FIND("open",P720)-1)," ",""))</f>
        <v>#VALUE!</v>
      </c>
      <c r="S720" s="4" t="e">
        <f>FIND("open_in_new",P720)+LEN("open_in_new")</f>
        <v>#VALUE!</v>
      </c>
      <c r="T720" s="4" t="e">
        <f>FIND("-",P720,S720)</f>
        <v>#VALUE!</v>
      </c>
      <c r="U720" s="4" t="e">
        <f>CLEAN(SUBSTITUTE(MID(P720,S720,T720-S720)," ",""))</f>
        <v>#VALUE!</v>
      </c>
      <c r="V720" s="4" t="e">
        <f>RIGHT(CLEAN(SUBSTITUTE(P720," ","")),10)</f>
        <v>#VALUE!</v>
      </c>
      <c r="W720" s="4" t="e">
        <f>FIND("Status",A720,K720)+LEN("Status")</f>
        <v>#VALUE!</v>
      </c>
      <c r="X720" s="4" t="e">
        <f>FIND("Application Data 
Documents &amp; Transactions",A720)</f>
        <v>#VALUE!</v>
      </c>
      <c r="Y720" s="4" t="e">
        <f>MID(A720,W720,(X720-11)-W720)</f>
        <v>#VALUE!</v>
      </c>
      <c r="Z720" s="4" t="e">
        <f t="shared" si="162"/>
        <v>#VALUE!</v>
      </c>
      <c r="AA720" s="4" t="e">
        <f>FIND("Earliest publication #",A720)+LEN("Earliest publication #
")</f>
        <v>#VALUE!</v>
      </c>
      <c r="AB720" s="4" t="e">
        <f>FIND("Earliest publication date",A720,AA720)</f>
        <v>#VALUE!</v>
      </c>
      <c r="AC720" s="4" t="e">
        <f>CLEAN(TRIM(MID(A720,AA720,AB720-AA720)))</f>
        <v>#VALUE!</v>
      </c>
      <c r="AD720" s="4" t="e">
        <f t="shared" si="163"/>
        <v>#VALUE!</v>
      </c>
      <c r="AE720" s="4" t="e">
        <f>FIND("Earliest publication date",A720,AA720)+LEN("Earliest publication date")</f>
        <v>#VALUE!</v>
      </c>
      <c r="AF720" s="4" t="e">
        <f>FIND("Assignee for publication",A720)</f>
        <v>#VALUE!</v>
      </c>
      <c r="AG720" s="4" t="e">
        <f>CLEAN(SUBSTITUTE(MID(A720,AE720,AF720-AE720)," ",""))</f>
        <v>#VALUE!</v>
      </c>
      <c r="AH720" s="4" t="e">
        <f>FIND("Entity status",A720)+LEN("Entity status")</f>
        <v>#VALUE!</v>
      </c>
      <c r="AI720" s="4" t="e">
        <f>FIND("Earliest publication #",A720,AH720)</f>
        <v>#VALUE!</v>
      </c>
      <c r="AJ720" s="4" t="e">
        <f>CLEAN(TRIM(MID(A720,AH720,AI720-AH720)))</f>
        <v>#VALUE!</v>
      </c>
      <c r="AK720" s="4" t="e">
        <f>FIND("Applicants",A720)+LEN("Applicants")</f>
        <v>#VALUE!</v>
      </c>
      <c r="AL720" s="4" t="e">
        <f>FIND("United States Patent and Trademark Office 
United States Patent and Trademark Office 
 Browse By Topic",A720,AK720)</f>
        <v>#VALUE!</v>
      </c>
      <c r="AM720" s="4" t="e">
        <f>TRIM(CLEAN(MID(A720,AK720,AL720-AK720)))</f>
        <v>#VALUE!</v>
      </c>
      <c r="AN720" s="4" t="e">
        <f>FIND("Assignee for publication",A720)+LEN("Assignee for publication")</f>
        <v>#VALUE!</v>
      </c>
      <c r="AO720" s="4" t="e">
        <f>FIND("Confirmation #",A720,AN720)</f>
        <v>#VALUE!</v>
      </c>
      <c r="AP720" s="4" t="e">
        <f>MID(A720,AN720,AO720-AN720)</f>
        <v>#VALUE!</v>
      </c>
      <c r="AQ720" s="4" t="e">
        <f>FIND("Inventors",A720)+LEN("Inventors")</f>
        <v>#VALUE!</v>
      </c>
      <c r="AR720" s="4" t="e">
        <f>FIND("Applicants",A720,AQ720)</f>
        <v>#VALUE!</v>
      </c>
      <c r="AS720" s="4" t="e">
        <f>FIND("Show all inventors",A720)</f>
        <v>#VALUE!</v>
      </c>
      <c r="AT720" s="4" t="str">
        <f>IFERROR(MID(A720,AS720,24),"")</f>
        <v/>
      </c>
      <c r="AU720" s="7" t="e">
        <f>CLEAN(TRIM(MID(A720,AQ720,AR720-AQ720)))</f>
        <v>#VALUE!</v>
      </c>
      <c r="BJ720" s="4">
        <f t="shared" si="166"/>
        <v>0</v>
      </c>
      <c r="BK720" s="4" t="str">
        <f t="shared" si="167"/>
        <v/>
      </c>
      <c r="BL720" s="4" t="e">
        <f t="shared" si="168"/>
        <v>#VALUE!</v>
      </c>
      <c r="BM720" s="4" t="e">
        <f t="shared" si="169"/>
        <v>#VALUE!</v>
      </c>
      <c r="BN720" s="7" t="e">
        <f t="shared" si="170"/>
        <v>#VALUE!</v>
      </c>
      <c r="BO720" s="4" t="e">
        <f t="shared" si="171"/>
        <v>#VALUE!</v>
      </c>
      <c r="BP720" s="4" t="e">
        <f t="shared" si="172"/>
        <v>#VALUE!</v>
      </c>
      <c r="BQ720" s="7" t="e">
        <f t="shared" si="173"/>
        <v>#VALUE!</v>
      </c>
    </row>
    <row r="721" spans="1:69" ht="15" customHeight="1" x14ac:dyDescent="0.3">
      <c r="A721" s="5"/>
      <c r="B721" s="5"/>
      <c r="C721" s="5"/>
      <c r="D721" s="5"/>
      <c r="F721" s="6" t="s">
        <v>17</v>
      </c>
      <c r="G721" s="4" t="e">
        <f t="shared" si="174"/>
        <v>#VALUE!</v>
      </c>
      <c r="H721" s="4" t="e">
        <f t="shared" si="175"/>
        <v>#VALUE!</v>
      </c>
      <c r="I721" s="4" t="str">
        <f t="shared" si="164"/>
        <v/>
      </c>
      <c r="J721" s="4" t="e">
        <f>CLEAN(SUBSTITUTE(MID(A721,G721,H721-G721)," ",""))</f>
        <v>#VALUE!</v>
      </c>
      <c r="K721" s="4" t="e">
        <f>FIND("Filing or 371 (c) date",A721)+LEN("Filing or 371 (c) date")</f>
        <v>#VALUE!</v>
      </c>
      <c r="L721" s="4" t="e">
        <f>FIND("Status",A721,K721)</f>
        <v>#VALUE!</v>
      </c>
      <c r="M721" s="4" t="e">
        <f>TRIM(CLEAN(MID(A721,K721,L721-K721)))</f>
        <v>#VALUE!</v>
      </c>
      <c r="N721" s="4" t="e">
        <f>FIND("Patent #",A721)+LEN("Patent #")</f>
        <v>#VALUE!</v>
      </c>
      <c r="O721" s="4" t="e">
        <f>FIND("Filing or 371 (c) date",A721)</f>
        <v>#VALUE!</v>
      </c>
      <c r="P721" s="4" t="e">
        <f>MID(A721,N721,O721-N721)</f>
        <v>#VALUE!</v>
      </c>
      <c r="Q721" s="4" t="e">
        <f t="shared" si="165"/>
        <v>#VALUE!</v>
      </c>
      <c r="R721" s="4" t="e">
        <f>CLEAN(SUBSTITUTE(MID(P721,1,FIND("open",P721)-1)," ",""))</f>
        <v>#VALUE!</v>
      </c>
      <c r="S721" s="4" t="e">
        <f>FIND("open_in_new",P721)+LEN("open_in_new")</f>
        <v>#VALUE!</v>
      </c>
      <c r="T721" s="4" t="e">
        <f>FIND("-",P721,S721)</f>
        <v>#VALUE!</v>
      </c>
      <c r="U721" s="4" t="e">
        <f>CLEAN(SUBSTITUTE(MID(P721,S721,T721-S721)," ",""))</f>
        <v>#VALUE!</v>
      </c>
      <c r="V721" s="4" t="e">
        <f>RIGHT(CLEAN(SUBSTITUTE(P721," ","")),10)</f>
        <v>#VALUE!</v>
      </c>
      <c r="W721" s="4" t="e">
        <f>FIND("Status",A721,K721)+LEN("Status")</f>
        <v>#VALUE!</v>
      </c>
      <c r="X721" s="4" t="e">
        <f>FIND("Application Data 
Documents &amp; Transactions",A721)</f>
        <v>#VALUE!</v>
      </c>
      <c r="Y721" s="4" t="e">
        <f>MID(A721,W721,(X721-11)-W721)</f>
        <v>#VALUE!</v>
      </c>
      <c r="Z721" s="4" t="e">
        <f t="shared" si="162"/>
        <v>#VALUE!</v>
      </c>
      <c r="AA721" s="4" t="e">
        <f>FIND("Earliest publication #",A721)+LEN("Earliest publication #
")</f>
        <v>#VALUE!</v>
      </c>
      <c r="AB721" s="4" t="e">
        <f>FIND("Earliest publication date",A721,AA721)</f>
        <v>#VALUE!</v>
      </c>
      <c r="AC721" s="4" t="e">
        <f>CLEAN(TRIM(MID(A721,AA721,AB721-AA721)))</f>
        <v>#VALUE!</v>
      </c>
      <c r="AD721" s="4" t="e">
        <f t="shared" si="163"/>
        <v>#VALUE!</v>
      </c>
      <c r="AE721" s="4" t="e">
        <f>FIND("Earliest publication date",A721,AA721)+LEN("Earliest publication date")</f>
        <v>#VALUE!</v>
      </c>
      <c r="AF721" s="4" t="e">
        <f>FIND("Assignee for publication",A721)</f>
        <v>#VALUE!</v>
      </c>
      <c r="AG721" s="4" t="e">
        <f>CLEAN(SUBSTITUTE(MID(A721,AE721,AF721-AE721)," ",""))</f>
        <v>#VALUE!</v>
      </c>
      <c r="AH721" s="4" t="e">
        <f>FIND("Entity status",A721)+LEN("Entity status")</f>
        <v>#VALUE!</v>
      </c>
      <c r="AI721" s="4" t="e">
        <f>FIND("Earliest publication #",A721,AH721)</f>
        <v>#VALUE!</v>
      </c>
      <c r="AJ721" s="4" t="e">
        <f>CLEAN(TRIM(MID(A721,AH721,AI721-AH721)))</f>
        <v>#VALUE!</v>
      </c>
      <c r="AK721" s="4" t="e">
        <f>FIND("Applicants",A721)+LEN("Applicants")</f>
        <v>#VALUE!</v>
      </c>
      <c r="AL721" s="4" t="e">
        <f>FIND("United States Patent and Trademark Office 
United States Patent and Trademark Office 
 Browse By Topic",A721,AK721)</f>
        <v>#VALUE!</v>
      </c>
      <c r="AM721" s="4" t="e">
        <f>TRIM(CLEAN(MID(A721,AK721,AL721-AK721)))</f>
        <v>#VALUE!</v>
      </c>
      <c r="AN721" s="4" t="e">
        <f>FIND("Assignee for publication",A721)+LEN("Assignee for publication")</f>
        <v>#VALUE!</v>
      </c>
      <c r="AO721" s="4" t="e">
        <f>FIND("Confirmation #",A721,AN721)</f>
        <v>#VALUE!</v>
      </c>
      <c r="AP721" s="4" t="e">
        <f>MID(A721,AN721,AO721-AN721)</f>
        <v>#VALUE!</v>
      </c>
      <c r="AQ721" s="4" t="e">
        <f>FIND("Inventors",A721)+LEN("Inventors")</f>
        <v>#VALUE!</v>
      </c>
      <c r="AR721" s="4" t="e">
        <f>FIND("Applicants",A721,AQ721)</f>
        <v>#VALUE!</v>
      </c>
      <c r="AS721" s="4" t="e">
        <f>FIND("Show all inventors",A721)</f>
        <v>#VALUE!</v>
      </c>
      <c r="AT721" s="4" t="str">
        <f>IFERROR(MID(A721,AS721,24),"")</f>
        <v/>
      </c>
      <c r="AU721" s="7" t="e">
        <f>CLEAN(TRIM(MID(A721,AQ721,AR721-AQ721)))</f>
        <v>#VALUE!</v>
      </c>
      <c r="BJ721" s="4">
        <f t="shared" si="166"/>
        <v>0</v>
      </c>
      <c r="BK721" s="4" t="str">
        <f t="shared" si="167"/>
        <v/>
      </c>
      <c r="BL721" s="4" t="e">
        <f t="shared" si="168"/>
        <v>#VALUE!</v>
      </c>
      <c r="BM721" s="4" t="e">
        <f t="shared" si="169"/>
        <v>#VALUE!</v>
      </c>
      <c r="BN721" s="7" t="e">
        <f t="shared" si="170"/>
        <v>#VALUE!</v>
      </c>
      <c r="BO721" s="4" t="e">
        <f t="shared" si="171"/>
        <v>#VALUE!</v>
      </c>
      <c r="BP721" s="4" t="e">
        <f t="shared" si="172"/>
        <v>#VALUE!</v>
      </c>
      <c r="BQ721" s="7" t="e">
        <f t="shared" si="173"/>
        <v>#VALUE!</v>
      </c>
    </row>
    <row r="722" spans="1:69" ht="15" customHeight="1" x14ac:dyDescent="0.3">
      <c r="A722" s="5"/>
      <c r="B722" s="5"/>
      <c r="C722" s="5"/>
      <c r="D722" s="5"/>
      <c r="F722" s="6" t="s">
        <v>17</v>
      </c>
      <c r="G722" s="4" t="e">
        <f t="shared" si="174"/>
        <v>#VALUE!</v>
      </c>
      <c r="H722" s="4" t="e">
        <f t="shared" si="175"/>
        <v>#VALUE!</v>
      </c>
      <c r="I722" s="4" t="str">
        <f t="shared" si="164"/>
        <v/>
      </c>
      <c r="J722" s="4" t="e">
        <f>CLEAN(SUBSTITUTE(MID(A722,G722,H722-G722)," ",""))</f>
        <v>#VALUE!</v>
      </c>
      <c r="K722" s="4" t="e">
        <f>FIND("Filing or 371 (c) date",A722)+LEN("Filing or 371 (c) date")</f>
        <v>#VALUE!</v>
      </c>
      <c r="L722" s="4" t="e">
        <f>FIND("Status",A722,K722)</f>
        <v>#VALUE!</v>
      </c>
      <c r="M722" s="4" t="e">
        <f>TRIM(CLEAN(MID(A722,K722,L722-K722)))</f>
        <v>#VALUE!</v>
      </c>
      <c r="N722" s="4" t="e">
        <f>FIND("Patent #",A722)+LEN("Patent #")</f>
        <v>#VALUE!</v>
      </c>
      <c r="O722" s="4" t="e">
        <f>FIND("Filing or 371 (c) date",A722)</f>
        <v>#VALUE!</v>
      </c>
      <c r="P722" s="4" t="e">
        <f>MID(A722,N722,O722-N722)</f>
        <v>#VALUE!</v>
      </c>
      <c r="Q722" s="4" t="e">
        <f t="shared" si="165"/>
        <v>#VALUE!</v>
      </c>
      <c r="R722" s="4" t="e">
        <f>CLEAN(SUBSTITUTE(MID(P722,1,FIND("open",P722)-1)," ",""))</f>
        <v>#VALUE!</v>
      </c>
      <c r="S722" s="4" t="e">
        <f>FIND("open_in_new",P722)+LEN("open_in_new")</f>
        <v>#VALUE!</v>
      </c>
      <c r="T722" s="4" t="e">
        <f>FIND("-",P722,S722)</f>
        <v>#VALUE!</v>
      </c>
      <c r="U722" s="4" t="e">
        <f>CLEAN(SUBSTITUTE(MID(P722,S722,T722-S722)," ",""))</f>
        <v>#VALUE!</v>
      </c>
      <c r="V722" s="4" t="e">
        <f>RIGHT(CLEAN(SUBSTITUTE(P722," ","")),10)</f>
        <v>#VALUE!</v>
      </c>
      <c r="W722" s="4" t="e">
        <f>FIND("Status",A722,K722)+LEN("Status")</f>
        <v>#VALUE!</v>
      </c>
      <c r="X722" s="4" t="e">
        <f>FIND("Application Data 
Documents &amp; Transactions",A722)</f>
        <v>#VALUE!</v>
      </c>
      <c r="Y722" s="4" t="e">
        <f>MID(A722,W722,(X722-11)-W722)</f>
        <v>#VALUE!</v>
      </c>
      <c r="Z722" s="4" t="e">
        <f t="shared" si="162"/>
        <v>#VALUE!</v>
      </c>
      <c r="AA722" s="4" t="e">
        <f>FIND("Earliest publication #",A722)+LEN("Earliest publication #
")</f>
        <v>#VALUE!</v>
      </c>
      <c r="AB722" s="4" t="e">
        <f>FIND("Earliest publication date",A722,AA722)</f>
        <v>#VALUE!</v>
      </c>
      <c r="AC722" s="4" t="e">
        <f>CLEAN(TRIM(MID(A722,AA722,AB722-AA722)))</f>
        <v>#VALUE!</v>
      </c>
      <c r="AD722" s="4" t="e">
        <f t="shared" si="163"/>
        <v>#VALUE!</v>
      </c>
      <c r="AE722" s="4" t="e">
        <f>FIND("Earliest publication date",A722,AA722)+LEN("Earliest publication date")</f>
        <v>#VALUE!</v>
      </c>
      <c r="AF722" s="4" t="e">
        <f>FIND("Assignee for publication",A722)</f>
        <v>#VALUE!</v>
      </c>
      <c r="AG722" s="4" t="e">
        <f>CLEAN(SUBSTITUTE(MID(A722,AE722,AF722-AE722)," ",""))</f>
        <v>#VALUE!</v>
      </c>
      <c r="AH722" s="4" t="e">
        <f>FIND("Entity status",A722)+LEN("Entity status")</f>
        <v>#VALUE!</v>
      </c>
      <c r="AI722" s="4" t="e">
        <f>FIND("Earliest publication #",A722,AH722)</f>
        <v>#VALUE!</v>
      </c>
      <c r="AJ722" s="4" t="e">
        <f>CLEAN(TRIM(MID(A722,AH722,AI722-AH722)))</f>
        <v>#VALUE!</v>
      </c>
      <c r="AK722" s="4" t="e">
        <f>FIND("Applicants",A722)+LEN("Applicants")</f>
        <v>#VALUE!</v>
      </c>
      <c r="AL722" s="4" t="e">
        <f>FIND("United States Patent and Trademark Office 
United States Patent and Trademark Office 
 Browse By Topic",A722,AK722)</f>
        <v>#VALUE!</v>
      </c>
      <c r="AM722" s="4" t="e">
        <f>TRIM(CLEAN(MID(A722,AK722,AL722-AK722)))</f>
        <v>#VALUE!</v>
      </c>
      <c r="AN722" s="4" t="e">
        <f>FIND("Assignee for publication",A722)+LEN("Assignee for publication")</f>
        <v>#VALUE!</v>
      </c>
      <c r="AO722" s="4" t="e">
        <f>FIND("Confirmation #",A722,AN722)</f>
        <v>#VALUE!</v>
      </c>
      <c r="AP722" s="4" t="e">
        <f>MID(A722,AN722,AO722-AN722)</f>
        <v>#VALUE!</v>
      </c>
      <c r="AQ722" s="4" t="e">
        <f>FIND("Inventors",A722)+LEN("Inventors")</f>
        <v>#VALUE!</v>
      </c>
      <c r="AR722" s="4" t="e">
        <f>FIND("Applicants",A722,AQ722)</f>
        <v>#VALUE!</v>
      </c>
      <c r="AS722" s="4" t="e">
        <f>FIND("Show all inventors",A722)</f>
        <v>#VALUE!</v>
      </c>
      <c r="AT722" s="4" t="str">
        <f>IFERROR(MID(A722,AS722,24),"")</f>
        <v/>
      </c>
      <c r="AU722" s="7" t="e">
        <f>CLEAN(TRIM(MID(A722,AQ722,AR722-AQ722)))</f>
        <v>#VALUE!</v>
      </c>
      <c r="BJ722" s="4">
        <f t="shared" si="166"/>
        <v>0</v>
      </c>
      <c r="BK722" s="4" t="str">
        <f t="shared" si="167"/>
        <v/>
      </c>
      <c r="BL722" s="4" t="e">
        <f t="shared" si="168"/>
        <v>#VALUE!</v>
      </c>
      <c r="BM722" s="4" t="e">
        <f t="shared" si="169"/>
        <v>#VALUE!</v>
      </c>
      <c r="BN722" s="7" t="e">
        <f t="shared" si="170"/>
        <v>#VALUE!</v>
      </c>
      <c r="BO722" s="4" t="e">
        <f t="shared" si="171"/>
        <v>#VALUE!</v>
      </c>
      <c r="BP722" s="4" t="e">
        <f t="shared" si="172"/>
        <v>#VALUE!</v>
      </c>
      <c r="BQ722" s="7" t="e">
        <f t="shared" si="173"/>
        <v>#VALUE!</v>
      </c>
    </row>
    <row r="723" spans="1:69" ht="15" customHeight="1" x14ac:dyDescent="0.3">
      <c r="A723" s="5"/>
      <c r="B723" s="5"/>
      <c r="C723" s="5"/>
      <c r="D723" s="5"/>
      <c r="F723" s="6" t="s">
        <v>17</v>
      </c>
      <c r="G723" s="4" t="e">
        <f t="shared" si="174"/>
        <v>#VALUE!</v>
      </c>
      <c r="H723" s="4" t="e">
        <f t="shared" si="175"/>
        <v>#VALUE!</v>
      </c>
      <c r="I723" s="4" t="str">
        <f t="shared" si="164"/>
        <v/>
      </c>
      <c r="J723" s="4" t="e">
        <f>CLEAN(SUBSTITUTE(MID(A723,G723,H723-G723)," ",""))</f>
        <v>#VALUE!</v>
      </c>
      <c r="K723" s="4" t="e">
        <f>FIND("Filing or 371 (c) date",A723)+LEN("Filing or 371 (c) date")</f>
        <v>#VALUE!</v>
      </c>
      <c r="L723" s="4" t="e">
        <f>FIND("Status",A723,K723)</f>
        <v>#VALUE!</v>
      </c>
      <c r="M723" s="4" t="e">
        <f>TRIM(CLEAN(MID(A723,K723,L723-K723)))</f>
        <v>#VALUE!</v>
      </c>
      <c r="N723" s="4" t="e">
        <f>FIND("Patent #",A723)+LEN("Patent #")</f>
        <v>#VALUE!</v>
      </c>
      <c r="O723" s="4" t="e">
        <f>FIND("Filing or 371 (c) date",A723)</f>
        <v>#VALUE!</v>
      </c>
      <c r="P723" s="4" t="e">
        <f>MID(A723,N723,O723-N723)</f>
        <v>#VALUE!</v>
      </c>
      <c r="Q723" s="4" t="e">
        <f t="shared" si="165"/>
        <v>#VALUE!</v>
      </c>
      <c r="R723" s="4" t="e">
        <f>CLEAN(SUBSTITUTE(MID(P723,1,FIND("open",P723)-1)," ",""))</f>
        <v>#VALUE!</v>
      </c>
      <c r="S723" s="4" t="e">
        <f>FIND("open_in_new",P723)+LEN("open_in_new")</f>
        <v>#VALUE!</v>
      </c>
      <c r="T723" s="4" t="e">
        <f>FIND("-",P723,S723)</f>
        <v>#VALUE!</v>
      </c>
      <c r="U723" s="4" t="e">
        <f>CLEAN(SUBSTITUTE(MID(P723,S723,T723-S723)," ",""))</f>
        <v>#VALUE!</v>
      </c>
      <c r="V723" s="4" t="e">
        <f>RIGHT(CLEAN(SUBSTITUTE(P723," ","")),10)</f>
        <v>#VALUE!</v>
      </c>
      <c r="W723" s="4" t="e">
        <f>FIND("Status",A723,K723)+LEN("Status")</f>
        <v>#VALUE!</v>
      </c>
      <c r="X723" s="4" t="e">
        <f>FIND("Application Data 
Documents &amp; Transactions",A723)</f>
        <v>#VALUE!</v>
      </c>
      <c r="Y723" s="4" t="e">
        <f>MID(A723,W723,(X723-11)-W723)</f>
        <v>#VALUE!</v>
      </c>
      <c r="Z723" s="4" t="e">
        <f t="shared" si="162"/>
        <v>#VALUE!</v>
      </c>
      <c r="AA723" s="4" t="e">
        <f>FIND("Earliest publication #",A723)+LEN("Earliest publication #
")</f>
        <v>#VALUE!</v>
      </c>
      <c r="AB723" s="4" t="e">
        <f>FIND("Earliest publication date",A723,AA723)</f>
        <v>#VALUE!</v>
      </c>
      <c r="AC723" s="4" t="e">
        <f>CLEAN(TRIM(MID(A723,AA723,AB723-AA723)))</f>
        <v>#VALUE!</v>
      </c>
      <c r="AD723" s="4" t="e">
        <f t="shared" si="163"/>
        <v>#VALUE!</v>
      </c>
      <c r="AE723" s="4" t="e">
        <f>FIND("Earliest publication date",A723,AA723)+LEN("Earliest publication date")</f>
        <v>#VALUE!</v>
      </c>
      <c r="AF723" s="4" t="e">
        <f>FIND("Assignee for publication",A723)</f>
        <v>#VALUE!</v>
      </c>
      <c r="AG723" s="4" t="e">
        <f>CLEAN(SUBSTITUTE(MID(A723,AE723,AF723-AE723)," ",""))</f>
        <v>#VALUE!</v>
      </c>
      <c r="AH723" s="4" t="e">
        <f>FIND("Entity status",A723)+LEN("Entity status")</f>
        <v>#VALUE!</v>
      </c>
      <c r="AI723" s="4" t="e">
        <f>FIND("Earliest publication #",A723,AH723)</f>
        <v>#VALUE!</v>
      </c>
      <c r="AJ723" s="4" t="e">
        <f>CLEAN(TRIM(MID(A723,AH723,AI723-AH723)))</f>
        <v>#VALUE!</v>
      </c>
      <c r="AK723" s="4" t="e">
        <f>FIND("Applicants",A723)+LEN("Applicants")</f>
        <v>#VALUE!</v>
      </c>
      <c r="AL723" s="4" t="e">
        <f>FIND("United States Patent and Trademark Office 
United States Patent and Trademark Office 
 Browse By Topic",A723,AK723)</f>
        <v>#VALUE!</v>
      </c>
      <c r="AM723" s="4" t="e">
        <f>TRIM(CLEAN(MID(A723,AK723,AL723-AK723)))</f>
        <v>#VALUE!</v>
      </c>
      <c r="AN723" s="4" t="e">
        <f>FIND("Assignee for publication",A723)+LEN("Assignee for publication")</f>
        <v>#VALUE!</v>
      </c>
      <c r="AO723" s="4" t="e">
        <f>FIND("Confirmation #",A723,AN723)</f>
        <v>#VALUE!</v>
      </c>
      <c r="AP723" s="4" t="e">
        <f>MID(A723,AN723,AO723-AN723)</f>
        <v>#VALUE!</v>
      </c>
      <c r="AQ723" s="4" t="e">
        <f>FIND("Inventors",A723)+LEN("Inventors")</f>
        <v>#VALUE!</v>
      </c>
      <c r="AR723" s="4" t="e">
        <f>FIND("Applicants",A723,AQ723)</f>
        <v>#VALUE!</v>
      </c>
      <c r="AS723" s="4" t="e">
        <f>FIND("Show all inventors",A723)</f>
        <v>#VALUE!</v>
      </c>
      <c r="AT723" s="4" t="str">
        <f>IFERROR(MID(A723,AS723,24),"")</f>
        <v/>
      </c>
      <c r="AU723" s="7" t="e">
        <f>CLEAN(TRIM(MID(A723,AQ723,AR723-AQ723)))</f>
        <v>#VALUE!</v>
      </c>
      <c r="BJ723" s="4">
        <f t="shared" si="166"/>
        <v>0</v>
      </c>
      <c r="BK723" s="4" t="str">
        <f t="shared" si="167"/>
        <v/>
      </c>
      <c r="BL723" s="4" t="e">
        <f t="shared" si="168"/>
        <v>#VALUE!</v>
      </c>
      <c r="BM723" s="4" t="e">
        <f t="shared" si="169"/>
        <v>#VALUE!</v>
      </c>
      <c r="BN723" s="7" t="e">
        <f t="shared" si="170"/>
        <v>#VALUE!</v>
      </c>
      <c r="BO723" s="4" t="e">
        <f t="shared" si="171"/>
        <v>#VALUE!</v>
      </c>
      <c r="BP723" s="4" t="e">
        <f t="shared" si="172"/>
        <v>#VALUE!</v>
      </c>
      <c r="BQ723" s="7" t="e">
        <f t="shared" si="173"/>
        <v>#VALUE!</v>
      </c>
    </row>
    <row r="724" spans="1:69" ht="15" customHeight="1" x14ac:dyDescent="0.3">
      <c r="A724" s="5"/>
      <c r="B724" s="5"/>
      <c r="C724" s="5"/>
      <c r="D724" s="5"/>
      <c r="F724" s="6" t="s">
        <v>17</v>
      </c>
      <c r="G724" s="4" t="e">
        <f t="shared" si="174"/>
        <v>#VALUE!</v>
      </c>
      <c r="H724" s="4" t="e">
        <f t="shared" si="175"/>
        <v>#VALUE!</v>
      </c>
      <c r="I724" s="4" t="str">
        <f t="shared" si="164"/>
        <v/>
      </c>
      <c r="J724" s="4" t="e">
        <f>CLEAN(SUBSTITUTE(MID(A724,G724,H724-G724)," ",""))</f>
        <v>#VALUE!</v>
      </c>
      <c r="K724" s="4" t="e">
        <f>FIND("Filing or 371 (c) date",A724)+LEN("Filing or 371 (c) date")</f>
        <v>#VALUE!</v>
      </c>
      <c r="L724" s="4" t="e">
        <f>FIND("Status",A724,K724)</f>
        <v>#VALUE!</v>
      </c>
      <c r="M724" s="4" t="e">
        <f>TRIM(CLEAN(MID(A724,K724,L724-K724)))</f>
        <v>#VALUE!</v>
      </c>
      <c r="N724" s="4" t="e">
        <f>FIND("Patent #",A724)+LEN("Patent #")</f>
        <v>#VALUE!</v>
      </c>
      <c r="O724" s="4" t="e">
        <f>FIND("Filing or 371 (c) date",A724)</f>
        <v>#VALUE!</v>
      </c>
      <c r="P724" s="4" t="e">
        <f>MID(A724,N724,O724-N724)</f>
        <v>#VALUE!</v>
      </c>
      <c r="Q724" s="4" t="e">
        <f t="shared" si="165"/>
        <v>#VALUE!</v>
      </c>
      <c r="R724" s="4" t="e">
        <f>CLEAN(SUBSTITUTE(MID(P724,1,FIND("open",P724)-1)," ",""))</f>
        <v>#VALUE!</v>
      </c>
      <c r="S724" s="4" t="e">
        <f>FIND("open_in_new",P724)+LEN("open_in_new")</f>
        <v>#VALUE!</v>
      </c>
      <c r="T724" s="4" t="e">
        <f>FIND("-",P724,S724)</f>
        <v>#VALUE!</v>
      </c>
      <c r="U724" s="4" t="e">
        <f>CLEAN(SUBSTITUTE(MID(P724,S724,T724-S724)," ",""))</f>
        <v>#VALUE!</v>
      </c>
      <c r="V724" s="4" t="e">
        <f>RIGHT(CLEAN(SUBSTITUTE(P724," ","")),10)</f>
        <v>#VALUE!</v>
      </c>
      <c r="W724" s="4" t="e">
        <f>FIND("Status",A724,K724)+LEN("Status")</f>
        <v>#VALUE!</v>
      </c>
      <c r="X724" s="4" t="e">
        <f>FIND("Application Data 
Documents &amp; Transactions",A724)</f>
        <v>#VALUE!</v>
      </c>
      <c r="Y724" s="4" t="e">
        <f>MID(A724,W724,(X724-11)-W724)</f>
        <v>#VALUE!</v>
      </c>
      <c r="Z724" s="4" t="e">
        <f t="shared" si="162"/>
        <v>#VALUE!</v>
      </c>
      <c r="AA724" s="4" t="e">
        <f>FIND("Earliest publication #",A724)+LEN("Earliest publication #
")</f>
        <v>#VALUE!</v>
      </c>
      <c r="AB724" s="4" t="e">
        <f>FIND("Earliest publication date",A724,AA724)</f>
        <v>#VALUE!</v>
      </c>
      <c r="AC724" s="4" t="e">
        <f>CLEAN(TRIM(MID(A724,AA724,AB724-AA724)))</f>
        <v>#VALUE!</v>
      </c>
      <c r="AD724" s="4" t="e">
        <f t="shared" si="163"/>
        <v>#VALUE!</v>
      </c>
      <c r="AE724" s="4" t="e">
        <f>FIND("Earliest publication date",A724,AA724)+LEN("Earliest publication date")</f>
        <v>#VALUE!</v>
      </c>
      <c r="AF724" s="4" t="e">
        <f>FIND("Assignee for publication",A724)</f>
        <v>#VALUE!</v>
      </c>
      <c r="AG724" s="4" t="e">
        <f>CLEAN(SUBSTITUTE(MID(A724,AE724,AF724-AE724)," ",""))</f>
        <v>#VALUE!</v>
      </c>
      <c r="AH724" s="4" t="e">
        <f>FIND("Entity status",A724)+LEN("Entity status")</f>
        <v>#VALUE!</v>
      </c>
      <c r="AI724" s="4" t="e">
        <f>FIND("Earliest publication #",A724,AH724)</f>
        <v>#VALUE!</v>
      </c>
      <c r="AJ724" s="4" t="e">
        <f>CLEAN(TRIM(MID(A724,AH724,AI724-AH724)))</f>
        <v>#VALUE!</v>
      </c>
      <c r="AK724" s="4" t="e">
        <f>FIND("Applicants",A724)+LEN("Applicants")</f>
        <v>#VALUE!</v>
      </c>
      <c r="AL724" s="4" t="e">
        <f>FIND("United States Patent and Trademark Office 
United States Patent and Trademark Office 
 Browse By Topic",A724,AK724)</f>
        <v>#VALUE!</v>
      </c>
      <c r="AM724" s="4" t="e">
        <f>TRIM(CLEAN(MID(A724,AK724,AL724-AK724)))</f>
        <v>#VALUE!</v>
      </c>
      <c r="AN724" s="4" t="e">
        <f>FIND("Assignee for publication",A724)+LEN("Assignee for publication")</f>
        <v>#VALUE!</v>
      </c>
      <c r="AO724" s="4" t="e">
        <f>FIND("Confirmation #",A724,AN724)</f>
        <v>#VALUE!</v>
      </c>
      <c r="AP724" s="4" t="e">
        <f>MID(A724,AN724,AO724-AN724)</f>
        <v>#VALUE!</v>
      </c>
      <c r="AQ724" s="4" t="e">
        <f>FIND("Inventors",A724)+LEN("Inventors")</f>
        <v>#VALUE!</v>
      </c>
      <c r="AR724" s="4" t="e">
        <f>FIND("Applicants",A724,AQ724)</f>
        <v>#VALUE!</v>
      </c>
      <c r="AS724" s="4" t="e">
        <f>FIND("Show all inventors",A724)</f>
        <v>#VALUE!</v>
      </c>
      <c r="AT724" s="4" t="str">
        <f>IFERROR(MID(A724,AS724,24),"")</f>
        <v/>
      </c>
      <c r="AU724" s="7" t="e">
        <f>CLEAN(TRIM(MID(A724,AQ724,AR724-AQ724)))</f>
        <v>#VALUE!</v>
      </c>
      <c r="BJ724" s="4">
        <f t="shared" si="166"/>
        <v>0</v>
      </c>
      <c r="BK724" s="4" t="str">
        <f t="shared" si="167"/>
        <v/>
      </c>
      <c r="BL724" s="4" t="e">
        <f t="shared" si="168"/>
        <v>#VALUE!</v>
      </c>
      <c r="BM724" s="4" t="e">
        <f t="shared" si="169"/>
        <v>#VALUE!</v>
      </c>
      <c r="BN724" s="7" t="e">
        <f t="shared" si="170"/>
        <v>#VALUE!</v>
      </c>
      <c r="BO724" s="4" t="e">
        <f t="shared" si="171"/>
        <v>#VALUE!</v>
      </c>
      <c r="BP724" s="4" t="e">
        <f t="shared" si="172"/>
        <v>#VALUE!</v>
      </c>
      <c r="BQ724" s="7" t="e">
        <f t="shared" si="173"/>
        <v>#VALUE!</v>
      </c>
    </row>
    <row r="725" spans="1:69" ht="15" customHeight="1" x14ac:dyDescent="0.3">
      <c r="A725" s="5"/>
      <c r="B725" s="5"/>
      <c r="C725" s="5"/>
      <c r="D725" s="5"/>
      <c r="F725" s="6" t="s">
        <v>17</v>
      </c>
      <c r="G725" s="4" t="e">
        <f t="shared" si="174"/>
        <v>#VALUE!</v>
      </c>
      <c r="H725" s="4" t="e">
        <f t="shared" si="175"/>
        <v>#VALUE!</v>
      </c>
      <c r="I725" s="4" t="str">
        <f t="shared" si="164"/>
        <v/>
      </c>
      <c r="J725" s="4" t="e">
        <f>CLEAN(SUBSTITUTE(MID(A725,G725,H725-G725)," ",""))</f>
        <v>#VALUE!</v>
      </c>
      <c r="K725" s="4" t="e">
        <f>FIND("Filing or 371 (c) date",A725)+LEN("Filing or 371 (c) date")</f>
        <v>#VALUE!</v>
      </c>
      <c r="L725" s="4" t="e">
        <f>FIND("Status",A725,K725)</f>
        <v>#VALUE!</v>
      </c>
      <c r="M725" s="4" t="e">
        <f>TRIM(CLEAN(MID(A725,K725,L725-K725)))</f>
        <v>#VALUE!</v>
      </c>
      <c r="N725" s="4" t="e">
        <f>FIND("Patent #",A725)+LEN("Patent #")</f>
        <v>#VALUE!</v>
      </c>
      <c r="O725" s="4" t="e">
        <f>FIND("Filing or 371 (c) date",A725)</f>
        <v>#VALUE!</v>
      </c>
      <c r="P725" s="4" t="e">
        <f>MID(A725,N725,O725-N725)</f>
        <v>#VALUE!</v>
      </c>
      <c r="Q725" s="4" t="e">
        <f t="shared" si="165"/>
        <v>#VALUE!</v>
      </c>
      <c r="R725" s="4" t="e">
        <f>CLEAN(SUBSTITUTE(MID(P725,1,FIND("open",P725)-1)," ",""))</f>
        <v>#VALUE!</v>
      </c>
      <c r="S725" s="4" t="e">
        <f>FIND("open_in_new",P725)+LEN("open_in_new")</f>
        <v>#VALUE!</v>
      </c>
      <c r="T725" s="4" t="e">
        <f>FIND("-",P725,S725)</f>
        <v>#VALUE!</v>
      </c>
      <c r="U725" s="4" t="e">
        <f>CLEAN(SUBSTITUTE(MID(P725,S725,T725-S725)," ",""))</f>
        <v>#VALUE!</v>
      </c>
      <c r="V725" s="4" t="e">
        <f>RIGHT(CLEAN(SUBSTITUTE(P725," ","")),10)</f>
        <v>#VALUE!</v>
      </c>
      <c r="W725" s="4" t="e">
        <f>FIND("Status",A725,K725)+LEN("Status")</f>
        <v>#VALUE!</v>
      </c>
      <c r="X725" s="4" t="e">
        <f>FIND("Application Data 
Documents &amp; Transactions",A725)</f>
        <v>#VALUE!</v>
      </c>
      <c r="Y725" s="4" t="e">
        <f>MID(A725,W725,(X725-11)-W725)</f>
        <v>#VALUE!</v>
      </c>
      <c r="Z725" s="4" t="e">
        <f t="shared" si="162"/>
        <v>#VALUE!</v>
      </c>
      <c r="AA725" s="4" t="e">
        <f>FIND("Earliest publication #",A725)+LEN("Earliest publication #
")</f>
        <v>#VALUE!</v>
      </c>
      <c r="AB725" s="4" t="e">
        <f>FIND("Earliest publication date",A725,AA725)</f>
        <v>#VALUE!</v>
      </c>
      <c r="AC725" s="4" t="e">
        <f>CLEAN(TRIM(MID(A725,AA725,AB725-AA725)))</f>
        <v>#VALUE!</v>
      </c>
      <c r="AD725" s="4" t="e">
        <f t="shared" si="163"/>
        <v>#VALUE!</v>
      </c>
      <c r="AE725" s="4" t="e">
        <f>FIND("Earliest publication date",A725,AA725)+LEN("Earliest publication date")</f>
        <v>#VALUE!</v>
      </c>
      <c r="AF725" s="4" t="e">
        <f>FIND("Assignee for publication",A725)</f>
        <v>#VALUE!</v>
      </c>
      <c r="AG725" s="4" t="e">
        <f>CLEAN(SUBSTITUTE(MID(A725,AE725,AF725-AE725)," ",""))</f>
        <v>#VALUE!</v>
      </c>
      <c r="AH725" s="4" t="e">
        <f>FIND("Entity status",A725)+LEN("Entity status")</f>
        <v>#VALUE!</v>
      </c>
      <c r="AI725" s="4" t="e">
        <f>FIND("Earliest publication #",A725,AH725)</f>
        <v>#VALUE!</v>
      </c>
      <c r="AJ725" s="4" t="e">
        <f>CLEAN(TRIM(MID(A725,AH725,AI725-AH725)))</f>
        <v>#VALUE!</v>
      </c>
      <c r="AK725" s="4" t="e">
        <f>FIND("Applicants",A725)+LEN("Applicants")</f>
        <v>#VALUE!</v>
      </c>
      <c r="AL725" s="4" t="e">
        <f>FIND("United States Patent and Trademark Office 
United States Patent and Trademark Office 
 Browse By Topic",A725,AK725)</f>
        <v>#VALUE!</v>
      </c>
      <c r="AM725" s="4" t="e">
        <f>TRIM(CLEAN(MID(A725,AK725,AL725-AK725)))</f>
        <v>#VALUE!</v>
      </c>
      <c r="AN725" s="4" t="e">
        <f>FIND("Assignee for publication",A725)+LEN("Assignee for publication")</f>
        <v>#VALUE!</v>
      </c>
      <c r="AO725" s="4" t="e">
        <f>FIND("Confirmation #",A725,AN725)</f>
        <v>#VALUE!</v>
      </c>
      <c r="AP725" s="4" t="e">
        <f>MID(A725,AN725,AO725-AN725)</f>
        <v>#VALUE!</v>
      </c>
      <c r="AQ725" s="4" t="e">
        <f>FIND("Inventors",A725)+LEN("Inventors")</f>
        <v>#VALUE!</v>
      </c>
      <c r="AR725" s="4" t="e">
        <f>FIND("Applicants",A725,AQ725)</f>
        <v>#VALUE!</v>
      </c>
      <c r="AS725" s="4" t="e">
        <f>FIND("Show all inventors",A725)</f>
        <v>#VALUE!</v>
      </c>
      <c r="AT725" s="4" t="str">
        <f>IFERROR(MID(A725,AS725,24),"")</f>
        <v/>
      </c>
      <c r="AU725" s="7" t="e">
        <f>CLEAN(TRIM(MID(A725,AQ725,AR725-AQ725)))</f>
        <v>#VALUE!</v>
      </c>
      <c r="BJ725" s="4">
        <f t="shared" si="166"/>
        <v>0</v>
      </c>
      <c r="BK725" s="4" t="str">
        <f t="shared" si="167"/>
        <v/>
      </c>
      <c r="BL725" s="4" t="e">
        <f t="shared" si="168"/>
        <v>#VALUE!</v>
      </c>
      <c r="BM725" s="4" t="e">
        <f t="shared" si="169"/>
        <v>#VALUE!</v>
      </c>
      <c r="BN725" s="7" t="e">
        <f t="shared" si="170"/>
        <v>#VALUE!</v>
      </c>
      <c r="BO725" s="4" t="e">
        <f t="shared" si="171"/>
        <v>#VALUE!</v>
      </c>
      <c r="BP725" s="4" t="e">
        <f t="shared" si="172"/>
        <v>#VALUE!</v>
      </c>
      <c r="BQ725" s="7" t="e">
        <f t="shared" si="173"/>
        <v>#VALUE!</v>
      </c>
    </row>
    <row r="726" spans="1:69" ht="15" customHeight="1" x14ac:dyDescent="0.3">
      <c r="A726" s="5"/>
      <c r="B726" s="5"/>
      <c r="C726" s="5"/>
      <c r="D726" s="5"/>
      <c r="F726" s="6" t="s">
        <v>17</v>
      </c>
      <c r="G726" s="4" t="e">
        <f t="shared" si="174"/>
        <v>#VALUE!</v>
      </c>
      <c r="H726" s="4" t="e">
        <f t="shared" si="175"/>
        <v>#VALUE!</v>
      </c>
      <c r="I726" s="4" t="str">
        <f t="shared" si="164"/>
        <v/>
      </c>
      <c r="J726" s="4" t="e">
        <f>CLEAN(SUBSTITUTE(MID(A726,G726,H726-G726)," ",""))</f>
        <v>#VALUE!</v>
      </c>
      <c r="K726" s="4" t="e">
        <f>FIND("Filing or 371 (c) date",A726)+LEN("Filing or 371 (c) date")</f>
        <v>#VALUE!</v>
      </c>
      <c r="L726" s="4" t="e">
        <f>FIND("Status",A726,K726)</f>
        <v>#VALUE!</v>
      </c>
      <c r="M726" s="4" t="e">
        <f>TRIM(CLEAN(MID(A726,K726,L726-K726)))</f>
        <v>#VALUE!</v>
      </c>
      <c r="N726" s="4" t="e">
        <f>FIND("Patent #",A726)+LEN("Patent #")</f>
        <v>#VALUE!</v>
      </c>
      <c r="O726" s="4" t="e">
        <f>FIND("Filing or 371 (c) date",A726)</f>
        <v>#VALUE!</v>
      </c>
      <c r="P726" s="4" t="e">
        <f>MID(A726,N726,O726-N726)</f>
        <v>#VALUE!</v>
      </c>
      <c r="Q726" s="4" t="e">
        <f t="shared" si="165"/>
        <v>#VALUE!</v>
      </c>
      <c r="R726" s="4" t="e">
        <f>CLEAN(SUBSTITUTE(MID(P726,1,FIND("open",P726)-1)," ",""))</f>
        <v>#VALUE!</v>
      </c>
      <c r="S726" s="4" t="e">
        <f>FIND("open_in_new",P726)+LEN("open_in_new")</f>
        <v>#VALUE!</v>
      </c>
      <c r="T726" s="4" t="e">
        <f>FIND("-",P726,S726)</f>
        <v>#VALUE!</v>
      </c>
      <c r="U726" s="4" t="e">
        <f>CLEAN(SUBSTITUTE(MID(P726,S726,T726-S726)," ",""))</f>
        <v>#VALUE!</v>
      </c>
      <c r="V726" s="4" t="e">
        <f>RIGHT(CLEAN(SUBSTITUTE(P726," ","")),10)</f>
        <v>#VALUE!</v>
      </c>
      <c r="W726" s="4" t="e">
        <f>FIND("Status",A726,K726)+LEN("Status")</f>
        <v>#VALUE!</v>
      </c>
      <c r="X726" s="4" t="e">
        <f>FIND("Application Data 
Documents &amp; Transactions",A726)</f>
        <v>#VALUE!</v>
      </c>
      <c r="Y726" s="4" t="e">
        <f>MID(A726,W726,(X726-11)-W726)</f>
        <v>#VALUE!</v>
      </c>
      <c r="Z726" s="4" t="e">
        <f t="shared" si="162"/>
        <v>#VALUE!</v>
      </c>
      <c r="AA726" s="4" t="e">
        <f>FIND("Earliest publication #",A726)+LEN("Earliest publication #
")</f>
        <v>#VALUE!</v>
      </c>
      <c r="AB726" s="4" t="e">
        <f>FIND("Earliest publication date",A726,AA726)</f>
        <v>#VALUE!</v>
      </c>
      <c r="AC726" s="4" t="e">
        <f>CLEAN(TRIM(MID(A726,AA726,AB726-AA726)))</f>
        <v>#VALUE!</v>
      </c>
      <c r="AD726" s="4" t="e">
        <f t="shared" si="163"/>
        <v>#VALUE!</v>
      </c>
      <c r="AE726" s="4" t="e">
        <f>FIND("Earliest publication date",A726,AA726)+LEN("Earliest publication date")</f>
        <v>#VALUE!</v>
      </c>
      <c r="AF726" s="4" t="e">
        <f>FIND("Assignee for publication",A726)</f>
        <v>#VALUE!</v>
      </c>
      <c r="AG726" s="4" t="e">
        <f>CLEAN(SUBSTITUTE(MID(A726,AE726,AF726-AE726)," ",""))</f>
        <v>#VALUE!</v>
      </c>
      <c r="AH726" s="4" t="e">
        <f>FIND("Entity status",A726)+LEN("Entity status")</f>
        <v>#VALUE!</v>
      </c>
      <c r="AI726" s="4" t="e">
        <f>FIND("Earliest publication #",A726,AH726)</f>
        <v>#VALUE!</v>
      </c>
      <c r="AJ726" s="4" t="e">
        <f>CLEAN(TRIM(MID(A726,AH726,AI726-AH726)))</f>
        <v>#VALUE!</v>
      </c>
      <c r="AK726" s="4" t="e">
        <f>FIND("Applicants",A726)+LEN("Applicants")</f>
        <v>#VALUE!</v>
      </c>
      <c r="AL726" s="4" t="e">
        <f>FIND("United States Patent and Trademark Office 
United States Patent and Trademark Office 
 Browse By Topic",A726,AK726)</f>
        <v>#VALUE!</v>
      </c>
      <c r="AM726" s="4" t="e">
        <f>TRIM(CLEAN(MID(A726,AK726,AL726-AK726)))</f>
        <v>#VALUE!</v>
      </c>
      <c r="AN726" s="4" t="e">
        <f>FIND("Assignee for publication",A726)+LEN("Assignee for publication")</f>
        <v>#VALUE!</v>
      </c>
      <c r="AO726" s="4" t="e">
        <f>FIND("Confirmation #",A726,AN726)</f>
        <v>#VALUE!</v>
      </c>
      <c r="AP726" s="4" t="e">
        <f>MID(A726,AN726,AO726-AN726)</f>
        <v>#VALUE!</v>
      </c>
      <c r="AQ726" s="4" t="e">
        <f>FIND("Inventors",A726)+LEN("Inventors")</f>
        <v>#VALUE!</v>
      </c>
      <c r="AR726" s="4" t="e">
        <f>FIND("Applicants",A726,AQ726)</f>
        <v>#VALUE!</v>
      </c>
      <c r="AS726" s="4" t="e">
        <f>FIND("Show all inventors",A726)</f>
        <v>#VALUE!</v>
      </c>
      <c r="AT726" s="4" t="str">
        <f>IFERROR(MID(A726,AS726,24),"")</f>
        <v/>
      </c>
      <c r="AU726" s="7" t="e">
        <f>CLEAN(TRIM(MID(A726,AQ726,AR726-AQ726)))</f>
        <v>#VALUE!</v>
      </c>
      <c r="BJ726" s="4">
        <f t="shared" si="166"/>
        <v>0</v>
      </c>
      <c r="BK726" s="4" t="str">
        <f t="shared" si="167"/>
        <v/>
      </c>
      <c r="BL726" s="4" t="e">
        <f t="shared" si="168"/>
        <v>#VALUE!</v>
      </c>
      <c r="BM726" s="4" t="e">
        <f t="shared" si="169"/>
        <v>#VALUE!</v>
      </c>
      <c r="BN726" s="7" t="e">
        <f t="shared" si="170"/>
        <v>#VALUE!</v>
      </c>
      <c r="BO726" s="4" t="e">
        <f t="shared" si="171"/>
        <v>#VALUE!</v>
      </c>
      <c r="BP726" s="4" t="e">
        <f t="shared" si="172"/>
        <v>#VALUE!</v>
      </c>
      <c r="BQ726" s="7" t="e">
        <f t="shared" si="173"/>
        <v>#VALUE!</v>
      </c>
    </row>
    <row r="727" spans="1:69" ht="15" customHeight="1" x14ac:dyDescent="0.3">
      <c r="A727" s="5"/>
      <c r="B727" s="5"/>
      <c r="C727" s="5"/>
      <c r="D727" s="5"/>
      <c r="F727" s="6" t="s">
        <v>17</v>
      </c>
      <c r="G727" s="4" t="e">
        <f t="shared" si="174"/>
        <v>#VALUE!</v>
      </c>
      <c r="H727" s="4" t="e">
        <f t="shared" si="175"/>
        <v>#VALUE!</v>
      </c>
      <c r="I727" s="4" t="str">
        <f t="shared" si="164"/>
        <v/>
      </c>
      <c r="J727" s="4" t="e">
        <f>CLEAN(SUBSTITUTE(MID(A727,G727,H727-G727)," ",""))</f>
        <v>#VALUE!</v>
      </c>
      <c r="K727" s="4" t="e">
        <f>FIND("Filing or 371 (c) date",A727)+LEN("Filing or 371 (c) date")</f>
        <v>#VALUE!</v>
      </c>
      <c r="L727" s="4" t="e">
        <f>FIND("Status",A727,K727)</f>
        <v>#VALUE!</v>
      </c>
      <c r="M727" s="4" t="e">
        <f>TRIM(CLEAN(MID(A727,K727,L727-K727)))</f>
        <v>#VALUE!</v>
      </c>
      <c r="N727" s="4" t="e">
        <f>FIND("Patent #",A727)+LEN("Patent #")</f>
        <v>#VALUE!</v>
      </c>
      <c r="O727" s="4" t="e">
        <f>FIND("Filing or 371 (c) date",A727)</f>
        <v>#VALUE!</v>
      </c>
      <c r="P727" s="4" t="e">
        <f>MID(A727,N727,O727-N727)</f>
        <v>#VALUE!</v>
      </c>
      <c r="Q727" s="4" t="e">
        <f t="shared" si="165"/>
        <v>#VALUE!</v>
      </c>
      <c r="R727" s="4" t="e">
        <f>CLEAN(SUBSTITUTE(MID(P727,1,FIND("open",P727)-1)," ",""))</f>
        <v>#VALUE!</v>
      </c>
      <c r="S727" s="4" t="e">
        <f>FIND("open_in_new",P727)+LEN("open_in_new")</f>
        <v>#VALUE!</v>
      </c>
      <c r="T727" s="4" t="e">
        <f>FIND("-",P727,S727)</f>
        <v>#VALUE!</v>
      </c>
      <c r="U727" s="4" t="e">
        <f>CLEAN(SUBSTITUTE(MID(P727,S727,T727-S727)," ",""))</f>
        <v>#VALUE!</v>
      </c>
      <c r="V727" s="4" t="e">
        <f>RIGHT(CLEAN(SUBSTITUTE(P727," ","")),10)</f>
        <v>#VALUE!</v>
      </c>
      <c r="W727" s="4" t="e">
        <f>FIND("Status",A727,K727)+LEN("Status")</f>
        <v>#VALUE!</v>
      </c>
      <c r="X727" s="4" t="e">
        <f>FIND("Application Data 
Documents &amp; Transactions",A727)</f>
        <v>#VALUE!</v>
      </c>
      <c r="Y727" s="4" t="e">
        <f>MID(A727,W727,(X727-11)-W727)</f>
        <v>#VALUE!</v>
      </c>
      <c r="Z727" s="4" t="e">
        <f t="shared" si="162"/>
        <v>#VALUE!</v>
      </c>
      <c r="AA727" s="4" t="e">
        <f>FIND("Earliest publication #",A727)+LEN("Earliest publication #
")</f>
        <v>#VALUE!</v>
      </c>
      <c r="AB727" s="4" t="e">
        <f>FIND("Earliest publication date",A727,AA727)</f>
        <v>#VALUE!</v>
      </c>
      <c r="AC727" s="4" t="e">
        <f>CLEAN(TRIM(MID(A727,AA727,AB727-AA727)))</f>
        <v>#VALUE!</v>
      </c>
      <c r="AD727" s="4" t="e">
        <f t="shared" si="163"/>
        <v>#VALUE!</v>
      </c>
      <c r="AE727" s="4" t="e">
        <f>FIND("Earliest publication date",A727,AA727)+LEN("Earliest publication date")</f>
        <v>#VALUE!</v>
      </c>
      <c r="AF727" s="4" t="e">
        <f>FIND("Assignee for publication",A727)</f>
        <v>#VALUE!</v>
      </c>
      <c r="AG727" s="4" t="e">
        <f>CLEAN(SUBSTITUTE(MID(A727,AE727,AF727-AE727)," ",""))</f>
        <v>#VALUE!</v>
      </c>
      <c r="AH727" s="4" t="e">
        <f>FIND("Entity status",A727)+LEN("Entity status")</f>
        <v>#VALUE!</v>
      </c>
      <c r="AI727" s="4" t="e">
        <f>FIND("Earliest publication #",A727,AH727)</f>
        <v>#VALUE!</v>
      </c>
      <c r="AJ727" s="4" t="e">
        <f>CLEAN(TRIM(MID(A727,AH727,AI727-AH727)))</f>
        <v>#VALUE!</v>
      </c>
      <c r="AK727" s="4" t="e">
        <f>FIND("Applicants",A727)+LEN("Applicants")</f>
        <v>#VALUE!</v>
      </c>
      <c r="AL727" s="4" t="e">
        <f>FIND("United States Patent and Trademark Office 
United States Patent and Trademark Office 
 Browse By Topic",A727,AK727)</f>
        <v>#VALUE!</v>
      </c>
      <c r="AM727" s="4" t="e">
        <f>TRIM(CLEAN(MID(A727,AK727,AL727-AK727)))</f>
        <v>#VALUE!</v>
      </c>
      <c r="AN727" s="4" t="e">
        <f>FIND("Assignee for publication",A727)+LEN("Assignee for publication")</f>
        <v>#VALUE!</v>
      </c>
      <c r="AO727" s="4" t="e">
        <f>FIND("Confirmation #",A727,AN727)</f>
        <v>#VALUE!</v>
      </c>
      <c r="AP727" s="4" t="e">
        <f>MID(A727,AN727,AO727-AN727)</f>
        <v>#VALUE!</v>
      </c>
      <c r="AQ727" s="4" t="e">
        <f>FIND("Inventors",A727)+LEN("Inventors")</f>
        <v>#VALUE!</v>
      </c>
      <c r="AR727" s="4" t="e">
        <f>FIND("Applicants",A727,AQ727)</f>
        <v>#VALUE!</v>
      </c>
      <c r="AS727" s="4" t="e">
        <f>FIND("Show all inventors",A727)</f>
        <v>#VALUE!</v>
      </c>
      <c r="AT727" s="4" t="str">
        <f>IFERROR(MID(A727,AS727,24),"")</f>
        <v/>
      </c>
      <c r="AU727" s="7" t="e">
        <f>CLEAN(TRIM(MID(A727,AQ727,AR727-AQ727)))</f>
        <v>#VALUE!</v>
      </c>
      <c r="BJ727" s="4">
        <f t="shared" si="166"/>
        <v>0</v>
      </c>
      <c r="BK727" s="4" t="str">
        <f t="shared" si="167"/>
        <v/>
      </c>
      <c r="BL727" s="4" t="e">
        <f t="shared" si="168"/>
        <v>#VALUE!</v>
      </c>
      <c r="BM727" s="4" t="e">
        <f t="shared" si="169"/>
        <v>#VALUE!</v>
      </c>
      <c r="BN727" s="7" t="e">
        <f t="shared" si="170"/>
        <v>#VALUE!</v>
      </c>
      <c r="BO727" s="4" t="e">
        <f t="shared" si="171"/>
        <v>#VALUE!</v>
      </c>
      <c r="BP727" s="4" t="e">
        <f t="shared" si="172"/>
        <v>#VALUE!</v>
      </c>
      <c r="BQ727" s="7" t="e">
        <f t="shared" si="173"/>
        <v>#VALUE!</v>
      </c>
    </row>
    <row r="728" spans="1:69" ht="15" customHeight="1" x14ac:dyDescent="0.3">
      <c r="A728" s="5"/>
      <c r="B728" s="5"/>
      <c r="C728" s="5"/>
      <c r="D728" s="5"/>
      <c r="F728" s="6" t="s">
        <v>17</v>
      </c>
      <c r="G728" s="4" t="e">
        <f t="shared" si="174"/>
        <v>#VALUE!</v>
      </c>
      <c r="H728" s="4" t="e">
        <f t="shared" si="175"/>
        <v>#VALUE!</v>
      </c>
      <c r="I728" s="4" t="str">
        <f t="shared" si="164"/>
        <v/>
      </c>
      <c r="J728" s="4" t="e">
        <f>CLEAN(SUBSTITUTE(MID(A728,G728,H728-G728)," ",""))</f>
        <v>#VALUE!</v>
      </c>
      <c r="K728" s="4" t="e">
        <f>FIND("Filing or 371 (c) date",A728)+LEN("Filing or 371 (c) date")</f>
        <v>#VALUE!</v>
      </c>
      <c r="L728" s="4" t="e">
        <f>FIND("Status",A728,K728)</f>
        <v>#VALUE!</v>
      </c>
      <c r="M728" s="4" t="e">
        <f>TRIM(CLEAN(MID(A728,K728,L728-K728)))</f>
        <v>#VALUE!</v>
      </c>
      <c r="N728" s="4" t="e">
        <f>FIND("Patent #",A728)+LEN("Patent #")</f>
        <v>#VALUE!</v>
      </c>
      <c r="O728" s="4" t="e">
        <f>FIND("Filing or 371 (c) date",A728)</f>
        <v>#VALUE!</v>
      </c>
      <c r="P728" s="4" t="e">
        <f>MID(A728,N728,O728-N728)</f>
        <v>#VALUE!</v>
      </c>
      <c r="Q728" s="4" t="e">
        <f t="shared" si="165"/>
        <v>#VALUE!</v>
      </c>
      <c r="R728" s="4" t="e">
        <f>CLEAN(SUBSTITUTE(MID(P728,1,FIND("open",P728)-1)," ",""))</f>
        <v>#VALUE!</v>
      </c>
      <c r="S728" s="4" t="e">
        <f>FIND("open_in_new",P728)+LEN("open_in_new")</f>
        <v>#VALUE!</v>
      </c>
      <c r="T728" s="4" t="e">
        <f>FIND("-",P728,S728)</f>
        <v>#VALUE!</v>
      </c>
      <c r="U728" s="4" t="e">
        <f>CLEAN(SUBSTITUTE(MID(P728,S728,T728-S728)," ",""))</f>
        <v>#VALUE!</v>
      </c>
      <c r="V728" s="4" t="e">
        <f>RIGHT(CLEAN(SUBSTITUTE(P728," ","")),10)</f>
        <v>#VALUE!</v>
      </c>
      <c r="W728" s="4" t="e">
        <f>FIND("Status",A728,K728)+LEN("Status")</f>
        <v>#VALUE!</v>
      </c>
      <c r="X728" s="4" t="e">
        <f>FIND("Application Data 
Documents &amp; Transactions",A728)</f>
        <v>#VALUE!</v>
      </c>
      <c r="Y728" s="4" t="e">
        <f>MID(A728,W728,(X728-11)-W728)</f>
        <v>#VALUE!</v>
      </c>
      <c r="Z728" s="4" t="e">
        <f t="shared" si="162"/>
        <v>#VALUE!</v>
      </c>
      <c r="AA728" s="4" t="e">
        <f>FIND("Earliest publication #",A728)+LEN("Earliest publication #
")</f>
        <v>#VALUE!</v>
      </c>
      <c r="AB728" s="4" t="e">
        <f>FIND("Earliest publication date",A728,AA728)</f>
        <v>#VALUE!</v>
      </c>
      <c r="AC728" s="4" t="e">
        <f>CLEAN(TRIM(MID(A728,AA728,AB728-AA728)))</f>
        <v>#VALUE!</v>
      </c>
      <c r="AD728" s="4" t="e">
        <f t="shared" si="163"/>
        <v>#VALUE!</v>
      </c>
      <c r="AE728" s="4" t="e">
        <f>FIND("Earliest publication date",A728,AA728)+LEN("Earliest publication date")</f>
        <v>#VALUE!</v>
      </c>
      <c r="AF728" s="4" t="e">
        <f>FIND("Assignee for publication",A728)</f>
        <v>#VALUE!</v>
      </c>
      <c r="AG728" s="4" t="e">
        <f>CLEAN(SUBSTITUTE(MID(A728,AE728,AF728-AE728)," ",""))</f>
        <v>#VALUE!</v>
      </c>
      <c r="AH728" s="4" t="e">
        <f>FIND("Entity status",A728)+LEN("Entity status")</f>
        <v>#VALUE!</v>
      </c>
      <c r="AI728" s="4" t="e">
        <f>FIND("Earliest publication #",A728,AH728)</f>
        <v>#VALUE!</v>
      </c>
      <c r="AJ728" s="4" t="e">
        <f>CLEAN(TRIM(MID(A728,AH728,AI728-AH728)))</f>
        <v>#VALUE!</v>
      </c>
      <c r="AK728" s="4" t="e">
        <f>FIND("Applicants",A728)+LEN("Applicants")</f>
        <v>#VALUE!</v>
      </c>
      <c r="AL728" s="4" t="e">
        <f>FIND("United States Patent and Trademark Office 
United States Patent and Trademark Office 
 Browse By Topic",A728,AK728)</f>
        <v>#VALUE!</v>
      </c>
      <c r="AM728" s="4" t="e">
        <f>TRIM(CLEAN(MID(A728,AK728,AL728-AK728)))</f>
        <v>#VALUE!</v>
      </c>
      <c r="AN728" s="4" t="e">
        <f>FIND("Assignee for publication",A728)+LEN("Assignee for publication")</f>
        <v>#VALUE!</v>
      </c>
      <c r="AO728" s="4" t="e">
        <f>FIND("Confirmation #",A728,AN728)</f>
        <v>#VALUE!</v>
      </c>
      <c r="AP728" s="4" t="e">
        <f>MID(A728,AN728,AO728-AN728)</f>
        <v>#VALUE!</v>
      </c>
      <c r="AQ728" s="4" t="e">
        <f>FIND("Inventors",A728)+LEN("Inventors")</f>
        <v>#VALUE!</v>
      </c>
      <c r="AR728" s="4" t="e">
        <f>FIND("Applicants",A728,AQ728)</f>
        <v>#VALUE!</v>
      </c>
      <c r="AS728" s="4" t="e">
        <f>FIND("Show all inventors",A728)</f>
        <v>#VALUE!</v>
      </c>
      <c r="AT728" s="4" t="str">
        <f>IFERROR(MID(A728,AS728,24),"")</f>
        <v/>
      </c>
      <c r="AU728" s="7" t="e">
        <f>CLEAN(TRIM(MID(A728,AQ728,AR728-AQ728)))</f>
        <v>#VALUE!</v>
      </c>
      <c r="BJ728" s="4">
        <f t="shared" si="166"/>
        <v>0</v>
      </c>
      <c r="BK728" s="4" t="str">
        <f t="shared" si="167"/>
        <v/>
      </c>
      <c r="BL728" s="4" t="e">
        <f t="shared" si="168"/>
        <v>#VALUE!</v>
      </c>
      <c r="BM728" s="4" t="e">
        <f t="shared" si="169"/>
        <v>#VALUE!</v>
      </c>
      <c r="BN728" s="7" t="e">
        <f t="shared" si="170"/>
        <v>#VALUE!</v>
      </c>
      <c r="BO728" s="4" t="e">
        <f t="shared" si="171"/>
        <v>#VALUE!</v>
      </c>
      <c r="BP728" s="4" t="e">
        <f t="shared" si="172"/>
        <v>#VALUE!</v>
      </c>
      <c r="BQ728" s="7" t="e">
        <f t="shared" si="173"/>
        <v>#VALUE!</v>
      </c>
    </row>
    <row r="729" spans="1:69" ht="15" customHeight="1" x14ac:dyDescent="0.3">
      <c r="A729" s="5"/>
      <c r="B729" s="5"/>
      <c r="C729" s="5"/>
      <c r="D729" s="5"/>
      <c r="F729" s="6" t="s">
        <v>17</v>
      </c>
      <c r="G729" s="4" t="e">
        <f t="shared" si="174"/>
        <v>#VALUE!</v>
      </c>
      <c r="H729" s="4" t="e">
        <f t="shared" si="175"/>
        <v>#VALUE!</v>
      </c>
      <c r="I729" s="4" t="str">
        <f t="shared" si="164"/>
        <v/>
      </c>
      <c r="J729" s="4" t="e">
        <f>CLEAN(SUBSTITUTE(MID(A729,G729,H729-G729)," ",""))</f>
        <v>#VALUE!</v>
      </c>
      <c r="K729" s="4" t="e">
        <f>FIND("Filing or 371 (c) date",A729)+LEN("Filing or 371 (c) date")</f>
        <v>#VALUE!</v>
      </c>
      <c r="L729" s="4" t="e">
        <f>FIND("Status",A729,K729)</f>
        <v>#VALUE!</v>
      </c>
      <c r="M729" s="4" t="e">
        <f>TRIM(CLEAN(MID(A729,K729,L729-K729)))</f>
        <v>#VALUE!</v>
      </c>
      <c r="N729" s="4" t="e">
        <f>FIND("Patent #",A729)+LEN("Patent #")</f>
        <v>#VALUE!</v>
      </c>
      <c r="O729" s="4" t="e">
        <f>FIND("Filing or 371 (c) date",A729)</f>
        <v>#VALUE!</v>
      </c>
      <c r="P729" s="4" t="e">
        <f>MID(A729,N729,O729-N729)</f>
        <v>#VALUE!</v>
      </c>
      <c r="Q729" s="4" t="e">
        <f t="shared" si="165"/>
        <v>#VALUE!</v>
      </c>
      <c r="R729" s="4" t="e">
        <f>CLEAN(SUBSTITUTE(MID(P729,1,FIND("open",P729)-1)," ",""))</f>
        <v>#VALUE!</v>
      </c>
      <c r="S729" s="4" t="e">
        <f>FIND("open_in_new",P729)+LEN("open_in_new")</f>
        <v>#VALUE!</v>
      </c>
      <c r="T729" s="4" t="e">
        <f>FIND("-",P729,S729)</f>
        <v>#VALUE!</v>
      </c>
      <c r="U729" s="4" t="e">
        <f>CLEAN(SUBSTITUTE(MID(P729,S729,T729-S729)," ",""))</f>
        <v>#VALUE!</v>
      </c>
      <c r="V729" s="4" t="e">
        <f>RIGHT(CLEAN(SUBSTITUTE(P729," ","")),10)</f>
        <v>#VALUE!</v>
      </c>
      <c r="W729" s="4" t="e">
        <f>FIND("Status",A729,K729)+LEN("Status")</f>
        <v>#VALUE!</v>
      </c>
      <c r="X729" s="4" t="e">
        <f>FIND("Application Data 
Documents &amp; Transactions",A729)</f>
        <v>#VALUE!</v>
      </c>
      <c r="Y729" s="4" t="e">
        <f>MID(A729,W729,(X729-11)-W729)</f>
        <v>#VALUE!</v>
      </c>
      <c r="Z729" s="4" t="e">
        <f t="shared" si="162"/>
        <v>#VALUE!</v>
      </c>
      <c r="AA729" s="4" t="e">
        <f>FIND("Earliest publication #",A729)+LEN("Earliest publication #
")</f>
        <v>#VALUE!</v>
      </c>
      <c r="AB729" s="4" t="e">
        <f>FIND("Earliest publication date",A729,AA729)</f>
        <v>#VALUE!</v>
      </c>
      <c r="AC729" s="4" t="e">
        <f>CLEAN(TRIM(MID(A729,AA729,AB729-AA729)))</f>
        <v>#VALUE!</v>
      </c>
      <c r="AD729" s="4" t="e">
        <f t="shared" si="163"/>
        <v>#VALUE!</v>
      </c>
      <c r="AE729" s="4" t="e">
        <f>FIND("Earliest publication date",A729,AA729)+LEN("Earliest publication date")</f>
        <v>#VALUE!</v>
      </c>
      <c r="AF729" s="4" t="e">
        <f>FIND("Assignee for publication",A729)</f>
        <v>#VALUE!</v>
      </c>
      <c r="AG729" s="4" t="e">
        <f>CLEAN(SUBSTITUTE(MID(A729,AE729,AF729-AE729)," ",""))</f>
        <v>#VALUE!</v>
      </c>
      <c r="AH729" s="4" t="e">
        <f>FIND("Entity status",A729)+LEN("Entity status")</f>
        <v>#VALUE!</v>
      </c>
      <c r="AI729" s="4" t="e">
        <f>FIND("Earliest publication #",A729,AH729)</f>
        <v>#VALUE!</v>
      </c>
      <c r="AJ729" s="4" t="e">
        <f>CLEAN(TRIM(MID(A729,AH729,AI729-AH729)))</f>
        <v>#VALUE!</v>
      </c>
      <c r="AK729" s="4" t="e">
        <f>FIND("Applicants",A729)+LEN("Applicants")</f>
        <v>#VALUE!</v>
      </c>
      <c r="AL729" s="4" t="e">
        <f>FIND("United States Patent and Trademark Office 
United States Patent and Trademark Office 
 Browse By Topic",A729,AK729)</f>
        <v>#VALUE!</v>
      </c>
      <c r="AM729" s="4" t="e">
        <f>TRIM(CLEAN(MID(A729,AK729,AL729-AK729)))</f>
        <v>#VALUE!</v>
      </c>
      <c r="AN729" s="4" t="e">
        <f>FIND("Assignee for publication",A729)+LEN("Assignee for publication")</f>
        <v>#VALUE!</v>
      </c>
      <c r="AO729" s="4" t="e">
        <f>FIND("Confirmation #",A729,AN729)</f>
        <v>#VALUE!</v>
      </c>
      <c r="AP729" s="4" t="e">
        <f>MID(A729,AN729,AO729-AN729)</f>
        <v>#VALUE!</v>
      </c>
      <c r="AQ729" s="4" t="e">
        <f>FIND("Inventors",A729)+LEN("Inventors")</f>
        <v>#VALUE!</v>
      </c>
      <c r="AR729" s="4" t="e">
        <f>FIND("Applicants",A729,AQ729)</f>
        <v>#VALUE!</v>
      </c>
      <c r="AS729" s="4" t="e">
        <f>FIND("Show all inventors",A729)</f>
        <v>#VALUE!</v>
      </c>
      <c r="AT729" s="4" t="str">
        <f>IFERROR(MID(A729,AS729,24),"")</f>
        <v/>
      </c>
      <c r="AU729" s="7" t="e">
        <f>CLEAN(TRIM(MID(A729,AQ729,AR729-AQ729)))</f>
        <v>#VALUE!</v>
      </c>
      <c r="BJ729" s="4">
        <f t="shared" si="166"/>
        <v>0</v>
      </c>
      <c r="BK729" s="4" t="str">
        <f t="shared" si="167"/>
        <v/>
      </c>
      <c r="BL729" s="4" t="e">
        <f t="shared" si="168"/>
        <v>#VALUE!</v>
      </c>
      <c r="BM729" s="4" t="e">
        <f t="shared" si="169"/>
        <v>#VALUE!</v>
      </c>
      <c r="BN729" s="7" t="e">
        <f t="shared" si="170"/>
        <v>#VALUE!</v>
      </c>
      <c r="BO729" s="4" t="e">
        <f t="shared" si="171"/>
        <v>#VALUE!</v>
      </c>
      <c r="BP729" s="4" t="e">
        <f t="shared" si="172"/>
        <v>#VALUE!</v>
      </c>
      <c r="BQ729" s="7" t="e">
        <f t="shared" si="173"/>
        <v>#VALUE!</v>
      </c>
    </row>
    <row r="730" spans="1:69" ht="15" customHeight="1" x14ac:dyDescent="0.3">
      <c r="A730" s="5"/>
      <c r="B730" s="5"/>
      <c r="C730" s="5"/>
      <c r="D730" s="5"/>
      <c r="F730" s="6" t="s">
        <v>17</v>
      </c>
      <c r="G730" s="4" t="e">
        <f t="shared" si="174"/>
        <v>#VALUE!</v>
      </c>
      <c r="H730" s="4" t="e">
        <f t="shared" si="175"/>
        <v>#VALUE!</v>
      </c>
      <c r="I730" s="4" t="str">
        <f t="shared" si="164"/>
        <v/>
      </c>
      <c r="J730" s="4" t="e">
        <f>CLEAN(SUBSTITUTE(MID(A730,G730,H730-G730)," ",""))</f>
        <v>#VALUE!</v>
      </c>
      <c r="K730" s="4" t="e">
        <f>FIND("Filing or 371 (c) date",A730)+LEN("Filing or 371 (c) date")</f>
        <v>#VALUE!</v>
      </c>
      <c r="L730" s="4" t="e">
        <f>FIND("Status",A730,K730)</f>
        <v>#VALUE!</v>
      </c>
      <c r="M730" s="4" t="e">
        <f>TRIM(CLEAN(MID(A730,K730,L730-K730)))</f>
        <v>#VALUE!</v>
      </c>
      <c r="N730" s="4" t="e">
        <f>FIND("Patent #",A730)+LEN("Patent #")</f>
        <v>#VALUE!</v>
      </c>
      <c r="O730" s="4" t="e">
        <f>FIND("Filing or 371 (c) date",A730)</f>
        <v>#VALUE!</v>
      </c>
      <c r="P730" s="4" t="e">
        <f>MID(A730,N730,O730-N730)</f>
        <v>#VALUE!</v>
      </c>
      <c r="Q730" s="4" t="e">
        <f t="shared" si="165"/>
        <v>#VALUE!</v>
      </c>
      <c r="R730" s="4" t="e">
        <f>CLEAN(SUBSTITUTE(MID(P730,1,FIND("open",P730)-1)," ",""))</f>
        <v>#VALUE!</v>
      </c>
      <c r="S730" s="4" t="e">
        <f>FIND("open_in_new",P730)+LEN("open_in_new")</f>
        <v>#VALUE!</v>
      </c>
      <c r="T730" s="4" t="e">
        <f>FIND("-",P730,S730)</f>
        <v>#VALUE!</v>
      </c>
      <c r="U730" s="4" t="e">
        <f>CLEAN(SUBSTITUTE(MID(P730,S730,T730-S730)," ",""))</f>
        <v>#VALUE!</v>
      </c>
      <c r="V730" s="4" t="e">
        <f>RIGHT(CLEAN(SUBSTITUTE(P730," ","")),10)</f>
        <v>#VALUE!</v>
      </c>
      <c r="W730" s="4" t="e">
        <f>FIND("Status",A730,K730)+LEN("Status")</f>
        <v>#VALUE!</v>
      </c>
      <c r="X730" s="4" t="e">
        <f>FIND("Application Data 
Documents &amp; Transactions",A730)</f>
        <v>#VALUE!</v>
      </c>
      <c r="Y730" s="4" t="e">
        <f>MID(A730,W730,(X730-11)-W730)</f>
        <v>#VALUE!</v>
      </c>
      <c r="Z730" s="4" t="e">
        <f t="shared" si="162"/>
        <v>#VALUE!</v>
      </c>
      <c r="AA730" s="4" t="e">
        <f>FIND("Earliest publication #",A730)+LEN("Earliest publication #
")</f>
        <v>#VALUE!</v>
      </c>
      <c r="AB730" s="4" t="e">
        <f>FIND("Earliest publication date",A730,AA730)</f>
        <v>#VALUE!</v>
      </c>
      <c r="AC730" s="4" t="e">
        <f>CLEAN(TRIM(MID(A730,AA730,AB730-AA730)))</f>
        <v>#VALUE!</v>
      </c>
      <c r="AD730" s="4" t="e">
        <f t="shared" si="163"/>
        <v>#VALUE!</v>
      </c>
      <c r="AE730" s="4" t="e">
        <f>FIND("Earliest publication date",A730,AA730)+LEN("Earliest publication date")</f>
        <v>#VALUE!</v>
      </c>
      <c r="AF730" s="4" t="e">
        <f>FIND("Assignee for publication",A730)</f>
        <v>#VALUE!</v>
      </c>
      <c r="AG730" s="4" t="e">
        <f>CLEAN(SUBSTITUTE(MID(A730,AE730,AF730-AE730)," ",""))</f>
        <v>#VALUE!</v>
      </c>
      <c r="AH730" s="4" t="e">
        <f>FIND("Entity status",A730)+LEN("Entity status")</f>
        <v>#VALUE!</v>
      </c>
      <c r="AI730" s="4" t="e">
        <f>FIND("Earliest publication #",A730,AH730)</f>
        <v>#VALUE!</v>
      </c>
      <c r="AJ730" s="4" t="e">
        <f>CLEAN(TRIM(MID(A730,AH730,AI730-AH730)))</f>
        <v>#VALUE!</v>
      </c>
      <c r="AK730" s="4" t="e">
        <f>FIND("Applicants",A730)+LEN("Applicants")</f>
        <v>#VALUE!</v>
      </c>
      <c r="AL730" s="4" t="e">
        <f>FIND("United States Patent and Trademark Office 
United States Patent and Trademark Office 
 Browse By Topic",A730,AK730)</f>
        <v>#VALUE!</v>
      </c>
      <c r="AM730" s="4" t="e">
        <f>TRIM(CLEAN(MID(A730,AK730,AL730-AK730)))</f>
        <v>#VALUE!</v>
      </c>
      <c r="AN730" s="4" t="e">
        <f>FIND("Assignee for publication",A730)+LEN("Assignee for publication")</f>
        <v>#VALUE!</v>
      </c>
      <c r="AO730" s="4" t="e">
        <f>FIND("Confirmation #",A730,AN730)</f>
        <v>#VALUE!</v>
      </c>
      <c r="AP730" s="4" t="e">
        <f>MID(A730,AN730,AO730-AN730)</f>
        <v>#VALUE!</v>
      </c>
      <c r="AQ730" s="4" t="e">
        <f>FIND("Inventors",A730)+LEN("Inventors")</f>
        <v>#VALUE!</v>
      </c>
      <c r="AR730" s="4" t="e">
        <f>FIND("Applicants",A730,AQ730)</f>
        <v>#VALUE!</v>
      </c>
      <c r="AS730" s="4" t="e">
        <f>FIND("Show all inventors",A730)</f>
        <v>#VALUE!</v>
      </c>
      <c r="AT730" s="4" t="str">
        <f>IFERROR(MID(A730,AS730,24),"")</f>
        <v/>
      </c>
      <c r="AU730" s="7" t="e">
        <f>CLEAN(TRIM(MID(A730,AQ730,AR730-AQ730)))</f>
        <v>#VALUE!</v>
      </c>
      <c r="BJ730" s="4">
        <f t="shared" si="166"/>
        <v>0</v>
      </c>
      <c r="BK730" s="4" t="str">
        <f t="shared" si="167"/>
        <v/>
      </c>
      <c r="BL730" s="4" t="e">
        <f t="shared" si="168"/>
        <v>#VALUE!</v>
      </c>
      <c r="BM730" s="4" t="e">
        <f t="shared" si="169"/>
        <v>#VALUE!</v>
      </c>
      <c r="BN730" s="7" t="e">
        <f t="shared" si="170"/>
        <v>#VALUE!</v>
      </c>
      <c r="BO730" s="4" t="e">
        <f t="shared" si="171"/>
        <v>#VALUE!</v>
      </c>
      <c r="BP730" s="4" t="e">
        <f t="shared" si="172"/>
        <v>#VALUE!</v>
      </c>
      <c r="BQ730" s="7" t="e">
        <f t="shared" si="173"/>
        <v>#VALUE!</v>
      </c>
    </row>
    <row r="731" spans="1:69" ht="15" customHeight="1" x14ac:dyDescent="0.3">
      <c r="A731" s="5"/>
      <c r="B731" s="5"/>
      <c r="C731" s="5"/>
      <c r="D731" s="5"/>
      <c r="F731" s="6" t="s">
        <v>17</v>
      </c>
      <c r="G731" s="4" t="e">
        <f t="shared" si="174"/>
        <v>#VALUE!</v>
      </c>
      <c r="H731" s="4" t="e">
        <f t="shared" si="175"/>
        <v>#VALUE!</v>
      </c>
      <c r="I731" s="4" t="str">
        <f t="shared" si="164"/>
        <v/>
      </c>
      <c r="J731" s="4" t="e">
        <f>CLEAN(SUBSTITUTE(MID(A731,G731,H731-G731)," ",""))</f>
        <v>#VALUE!</v>
      </c>
      <c r="K731" s="4" t="e">
        <f>FIND("Filing or 371 (c) date",A731)+LEN("Filing or 371 (c) date")</f>
        <v>#VALUE!</v>
      </c>
      <c r="L731" s="4" t="e">
        <f>FIND("Status",A731,K731)</f>
        <v>#VALUE!</v>
      </c>
      <c r="M731" s="4" t="e">
        <f>TRIM(CLEAN(MID(A731,K731,L731-K731)))</f>
        <v>#VALUE!</v>
      </c>
      <c r="N731" s="4" t="e">
        <f>FIND("Patent #",A731)+LEN("Patent #")</f>
        <v>#VALUE!</v>
      </c>
      <c r="O731" s="4" t="e">
        <f>FIND("Filing or 371 (c) date",A731)</f>
        <v>#VALUE!</v>
      </c>
      <c r="P731" s="4" t="e">
        <f>MID(A731,N731,O731-N731)</f>
        <v>#VALUE!</v>
      </c>
      <c r="Q731" s="4" t="e">
        <f t="shared" si="165"/>
        <v>#VALUE!</v>
      </c>
      <c r="R731" s="4" t="e">
        <f>CLEAN(SUBSTITUTE(MID(P731,1,FIND("open",P731)-1)," ",""))</f>
        <v>#VALUE!</v>
      </c>
      <c r="S731" s="4" t="e">
        <f>FIND("open_in_new",P731)+LEN("open_in_new")</f>
        <v>#VALUE!</v>
      </c>
      <c r="T731" s="4" t="e">
        <f>FIND("-",P731,S731)</f>
        <v>#VALUE!</v>
      </c>
      <c r="U731" s="4" t="e">
        <f>CLEAN(SUBSTITUTE(MID(P731,S731,T731-S731)," ",""))</f>
        <v>#VALUE!</v>
      </c>
      <c r="V731" s="4" t="e">
        <f>RIGHT(CLEAN(SUBSTITUTE(P731," ","")),10)</f>
        <v>#VALUE!</v>
      </c>
      <c r="W731" s="4" t="e">
        <f>FIND("Status",A731,K731)+LEN("Status")</f>
        <v>#VALUE!</v>
      </c>
      <c r="X731" s="4" t="e">
        <f>FIND("Application Data 
Documents &amp; Transactions",A731)</f>
        <v>#VALUE!</v>
      </c>
      <c r="Y731" s="4" t="e">
        <f>MID(A731,W731,(X731-11)-W731)</f>
        <v>#VALUE!</v>
      </c>
      <c r="Z731" s="4" t="e">
        <f t="shared" si="162"/>
        <v>#VALUE!</v>
      </c>
      <c r="AA731" s="4" t="e">
        <f>FIND("Earliest publication #",A731)+LEN("Earliest publication #
")</f>
        <v>#VALUE!</v>
      </c>
      <c r="AB731" s="4" t="e">
        <f>FIND("Earliest publication date",A731,AA731)</f>
        <v>#VALUE!</v>
      </c>
      <c r="AC731" s="4" t="e">
        <f>CLEAN(TRIM(MID(A731,AA731,AB731-AA731)))</f>
        <v>#VALUE!</v>
      </c>
      <c r="AD731" s="4" t="e">
        <f t="shared" si="163"/>
        <v>#VALUE!</v>
      </c>
      <c r="AE731" s="4" t="e">
        <f>FIND("Earliest publication date",A731,AA731)+LEN("Earliest publication date")</f>
        <v>#VALUE!</v>
      </c>
      <c r="AF731" s="4" t="e">
        <f>FIND("Assignee for publication",A731)</f>
        <v>#VALUE!</v>
      </c>
      <c r="AG731" s="4" t="e">
        <f>CLEAN(SUBSTITUTE(MID(A731,AE731,AF731-AE731)," ",""))</f>
        <v>#VALUE!</v>
      </c>
      <c r="AH731" s="4" t="e">
        <f>FIND("Entity status",A731)+LEN("Entity status")</f>
        <v>#VALUE!</v>
      </c>
      <c r="AI731" s="4" t="e">
        <f>FIND("Earliest publication #",A731,AH731)</f>
        <v>#VALUE!</v>
      </c>
      <c r="AJ731" s="4" t="e">
        <f>CLEAN(TRIM(MID(A731,AH731,AI731-AH731)))</f>
        <v>#VALUE!</v>
      </c>
      <c r="AK731" s="4" t="e">
        <f>FIND("Applicants",A731)+LEN("Applicants")</f>
        <v>#VALUE!</v>
      </c>
      <c r="AL731" s="4" t="e">
        <f>FIND("United States Patent and Trademark Office 
United States Patent and Trademark Office 
 Browse By Topic",A731,AK731)</f>
        <v>#VALUE!</v>
      </c>
      <c r="AM731" s="4" t="e">
        <f>TRIM(CLEAN(MID(A731,AK731,AL731-AK731)))</f>
        <v>#VALUE!</v>
      </c>
      <c r="AN731" s="4" t="e">
        <f>FIND("Assignee for publication",A731)+LEN("Assignee for publication")</f>
        <v>#VALUE!</v>
      </c>
      <c r="AO731" s="4" t="e">
        <f>FIND("Confirmation #",A731,AN731)</f>
        <v>#VALUE!</v>
      </c>
      <c r="AP731" s="4" t="e">
        <f>MID(A731,AN731,AO731-AN731)</f>
        <v>#VALUE!</v>
      </c>
      <c r="AQ731" s="4" t="e">
        <f>FIND("Inventors",A731)+LEN("Inventors")</f>
        <v>#VALUE!</v>
      </c>
      <c r="AR731" s="4" t="e">
        <f>FIND("Applicants",A731,AQ731)</f>
        <v>#VALUE!</v>
      </c>
      <c r="AS731" s="4" t="e">
        <f>FIND("Show all inventors",A731)</f>
        <v>#VALUE!</v>
      </c>
      <c r="AT731" s="4" t="str">
        <f>IFERROR(MID(A731,AS731,24),"")</f>
        <v/>
      </c>
      <c r="AU731" s="7" t="e">
        <f>CLEAN(TRIM(MID(A731,AQ731,AR731-AQ731)))</f>
        <v>#VALUE!</v>
      </c>
      <c r="BJ731" s="4">
        <f t="shared" si="166"/>
        <v>0</v>
      </c>
      <c r="BK731" s="4" t="str">
        <f t="shared" si="167"/>
        <v/>
      </c>
      <c r="BL731" s="4" t="e">
        <f t="shared" si="168"/>
        <v>#VALUE!</v>
      </c>
      <c r="BM731" s="4" t="e">
        <f t="shared" si="169"/>
        <v>#VALUE!</v>
      </c>
      <c r="BN731" s="7" t="e">
        <f t="shared" si="170"/>
        <v>#VALUE!</v>
      </c>
      <c r="BO731" s="4" t="e">
        <f t="shared" si="171"/>
        <v>#VALUE!</v>
      </c>
      <c r="BP731" s="4" t="e">
        <f t="shared" si="172"/>
        <v>#VALUE!</v>
      </c>
      <c r="BQ731" s="7" t="e">
        <f t="shared" si="173"/>
        <v>#VALUE!</v>
      </c>
    </row>
    <row r="732" spans="1:69" ht="15" customHeight="1" x14ac:dyDescent="0.3">
      <c r="A732" s="5"/>
      <c r="B732" s="5"/>
      <c r="C732" s="5"/>
      <c r="D732" s="5"/>
      <c r="F732" s="6" t="s">
        <v>17</v>
      </c>
      <c r="G732" s="4" t="e">
        <f t="shared" si="174"/>
        <v>#VALUE!</v>
      </c>
      <c r="H732" s="4" t="e">
        <f t="shared" si="175"/>
        <v>#VALUE!</v>
      </c>
      <c r="I732" s="4" t="str">
        <f t="shared" si="164"/>
        <v/>
      </c>
      <c r="J732" s="4" t="e">
        <f>CLEAN(SUBSTITUTE(MID(A732,G732,H732-G732)," ",""))</f>
        <v>#VALUE!</v>
      </c>
      <c r="K732" s="4" t="e">
        <f>FIND("Filing or 371 (c) date",A732)+LEN("Filing or 371 (c) date")</f>
        <v>#VALUE!</v>
      </c>
      <c r="L732" s="4" t="e">
        <f>FIND("Status",A732,K732)</f>
        <v>#VALUE!</v>
      </c>
      <c r="M732" s="4" t="e">
        <f>TRIM(CLEAN(MID(A732,K732,L732-K732)))</f>
        <v>#VALUE!</v>
      </c>
      <c r="N732" s="4" t="e">
        <f>FIND("Patent #",A732)+LEN("Patent #")</f>
        <v>#VALUE!</v>
      </c>
      <c r="O732" s="4" t="e">
        <f>FIND("Filing or 371 (c) date",A732)</f>
        <v>#VALUE!</v>
      </c>
      <c r="P732" s="4" t="e">
        <f>MID(A732,N732,O732-N732)</f>
        <v>#VALUE!</v>
      </c>
      <c r="Q732" s="4" t="e">
        <f t="shared" si="165"/>
        <v>#VALUE!</v>
      </c>
      <c r="R732" s="4" t="e">
        <f>CLEAN(SUBSTITUTE(MID(P732,1,FIND("open",P732)-1)," ",""))</f>
        <v>#VALUE!</v>
      </c>
      <c r="S732" s="4" t="e">
        <f>FIND("open_in_new",P732)+LEN("open_in_new")</f>
        <v>#VALUE!</v>
      </c>
      <c r="T732" s="4" t="e">
        <f>FIND("-",P732,S732)</f>
        <v>#VALUE!</v>
      </c>
      <c r="U732" s="4" t="e">
        <f>CLEAN(SUBSTITUTE(MID(P732,S732,T732-S732)," ",""))</f>
        <v>#VALUE!</v>
      </c>
      <c r="V732" s="4" t="e">
        <f>RIGHT(CLEAN(SUBSTITUTE(P732," ","")),10)</f>
        <v>#VALUE!</v>
      </c>
      <c r="W732" s="4" t="e">
        <f>FIND("Status",A732,K732)+LEN("Status")</f>
        <v>#VALUE!</v>
      </c>
      <c r="X732" s="4" t="e">
        <f>FIND("Application Data 
Documents &amp; Transactions",A732)</f>
        <v>#VALUE!</v>
      </c>
      <c r="Y732" s="4" t="e">
        <f>MID(A732,W732,(X732-11)-W732)</f>
        <v>#VALUE!</v>
      </c>
      <c r="Z732" s="4" t="e">
        <f t="shared" si="162"/>
        <v>#VALUE!</v>
      </c>
      <c r="AA732" s="4" t="e">
        <f>FIND("Earliest publication #",A732)+LEN("Earliest publication #
")</f>
        <v>#VALUE!</v>
      </c>
      <c r="AB732" s="4" t="e">
        <f>FIND("Earliest publication date",A732,AA732)</f>
        <v>#VALUE!</v>
      </c>
      <c r="AC732" s="4" t="e">
        <f>CLEAN(TRIM(MID(A732,AA732,AB732-AA732)))</f>
        <v>#VALUE!</v>
      </c>
      <c r="AD732" s="4" t="e">
        <f t="shared" si="163"/>
        <v>#VALUE!</v>
      </c>
      <c r="AE732" s="4" t="e">
        <f>FIND("Earliest publication date",A732,AA732)+LEN("Earliest publication date")</f>
        <v>#VALUE!</v>
      </c>
      <c r="AF732" s="4" t="e">
        <f>FIND("Assignee for publication",A732)</f>
        <v>#VALUE!</v>
      </c>
      <c r="AG732" s="4" t="e">
        <f>CLEAN(SUBSTITUTE(MID(A732,AE732,AF732-AE732)," ",""))</f>
        <v>#VALUE!</v>
      </c>
      <c r="AH732" s="4" t="e">
        <f>FIND("Entity status",A732)+LEN("Entity status")</f>
        <v>#VALUE!</v>
      </c>
      <c r="AI732" s="4" t="e">
        <f>FIND("Earliest publication #",A732,AH732)</f>
        <v>#VALUE!</v>
      </c>
      <c r="AJ732" s="4" t="e">
        <f>CLEAN(TRIM(MID(A732,AH732,AI732-AH732)))</f>
        <v>#VALUE!</v>
      </c>
      <c r="AK732" s="4" t="e">
        <f>FIND("Applicants",A732)+LEN("Applicants")</f>
        <v>#VALUE!</v>
      </c>
      <c r="AL732" s="4" t="e">
        <f>FIND("United States Patent and Trademark Office 
United States Patent and Trademark Office 
 Browse By Topic",A732,AK732)</f>
        <v>#VALUE!</v>
      </c>
      <c r="AM732" s="4" t="e">
        <f>TRIM(CLEAN(MID(A732,AK732,AL732-AK732)))</f>
        <v>#VALUE!</v>
      </c>
      <c r="AN732" s="4" t="e">
        <f>FIND("Assignee for publication",A732)+LEN("Assignee for publication")</f>
        <v>#VALUE!</v>
      </c>
      <c r="AO732" s="4" t="e">
        <f>FIND("Confirmation #",A732,AN732)</f>
        <v>#VALUE!</v>
      </c>
      <c r="AP732" s="4" t="e">
        <f>MID(A732,AN732,AO732-AN732)</f>
        <v>#VALUE!</v>
      </c>
      <c r="AQ732" s="4" t="e">
        <f>FIND("Inventors",A732)+LEN("Inventors")</f>
        <v>#VALUE!</v>
      </c>
      <c r="AR732" s="4" t="e">
        <f>FIND("Applicants",A732,AQ732)</f>
        <v>#VALUE!</v>
      </c>
      <c r="AS732" s="4" t="e">
        <f>FIND("Show all inventors",A732)</f>
        <v>#VALUE!</v>
      </c>
      <c r="AT732" s="4" t="str">
        <f>IFERROR(MID(A732,AS732,24),"")</f>
        <v/>
      </c>
      <c r="AU732" s="7" t="e">
        <f>CLEAN(TRIM(MID(A732,AQ732,AR732-AQ732)))</f>
        <v>#VALUE!</v>
      </c>
      <c r="BJ732" s="4">
        <f t="shared" si="166"/>
        <v>0</v>
      </c>
      <c r="BK732" s="4" t="str">
        <f t="shared" si="167"/>
        <v/>
      </c>
      <c r="BL732" s="4" t="e">
        <f t="shared" si="168"/>
        <v>#VALUE!</v>
      </c>
      <c r="BM732" s="4" t="e">
        <f t="shared" si="169"/>
        <v>#VALUE!</v>
      </c>
      <c r="BN732" s="7" t="e">
        <f t="shared" si="170"/>
        <v>#VALUE!</v>
      </c>
      <c r="BO732" s="4" t="e">
        <f t="shared" si="171"/>
        <v>#VALUE!</v>
      </c>
      <c r="BP732" s="4" t="e">
        <f t="shared" si="172"/>
        <v>#VALUE!</v>
      </c>
      <c r="BQ732" s="7" t="e">
        <f t="shared" si="173"/>
        <v>#VALUE!</v>
      </c>
    </row>
    <row r="733" spans="1:69" ht="15" customHeight="1" x14ac:dyDescent="0.3">
      <c r="A733" s="5"/>
      <c r="B733" s="5"/>
      <c r="C733" s="5"/>
      <c r="D733" s="5"/>
      <c r="F733" s="6" t="s">
        <v>17</v>
      </c>
      <c r="G733" s="4" t="e">
        <f t="shared" si="174"/>
        <v>#VALUE!</v>
      </c>
      <c r="H733" s="4" t="e">
        <f t="shared" si="175"/>
        <v>#VALUE!</v>
      </c>
      <c r="I733" s="4" t="str">
        <f t="shared" si="164"/>
        <v/>
      </c>
      <c r="J733" s="4" t="e">
        <f>CLEAN(SUBSTITUTE(MID(A733,G733,H733-G733)," ",""))</f>
        <v>#VALUE!</v>
      </c>
      <c r="K733" s="4" t="e">
        <f>FIND("Filing or 371 (c) date",A733)+LEN("Filing or 371 (c) date")</f>
        <v>#VALUE!</v>
      </c>
      <c r="L733" s="4" t="e">
        <f>FIND("Status",A733,K733)</f>
        <v>#VALUE!</v>
      </c>
      <c r="M733" s="4" t="e">
        <f>TRIM(CLEAN(MID(A733,K733,L733-K733)))</f>
        <v>#VALUE!</v>
      </c>
      <c r="N733" s="4" t="e">
        <f>FIND("Patent #",A733)+LEN("Patent #")</f>
        <v>#VALUE!</v>
      </c>
      <c r="O733" s="4" t="e">
        <f>FIND("Filing or 371 (c) date",A733)</f>
        <v>#VALUE!</v>
      </c>
      <c r="P733" s="4" t="e">
        <f>MID(A733,N733,O733-N733)</f>
        <v>#VALUE!</v>
      </c>
      <c r="Q733" s="4" t="e">
        <f t="shared" si="165"/>
        <v>#VALUE!</v>
      </c>
      <c r="R733" s="4" t="e">
        <f>CLEAN(SUBSTITUTE(MID(P733,1,FIND("open",P733)-1)," ",""))</f>
        <v>#VALUE!</v>
      </c>
      <c r="S733" s="4" t="e">
        <f>FIND("open_in_new",P733)+LEN("open_in_new")</f>
        <v>#VALUE!</v>
      </c>
      <c r="T733" s="4" t="e">
        <f>FIND("-",P733,S733)</f>
        <v>#VALUE!</v>
      </c>
      <c r="U733" s="4" t="e">
        <f>CLEAN(SUBSTITUTE(MID(P733,S733,T733-S733)," ",""))</f>
        <v>#VALUE!</v>
      </c>
      <c r="V733" s="4" t="e">
        <f>RIGHT(CLEAN(SUBSTITUTE(P733," ","")),10)</f>
        <v>#VALUE!</v>
      </c>
      <c r="W733" s="4" t="e">
        <f>FIND("Status",A733,K733)+LEN("Status")</f>
        <v>#VALUE!</v>
      </c>
      <c r="X733" s="4" t="e">
        <f>FIND("Application Data 
Documents &amp; Transactions",A733)</f>
        <v>#VALUE!</v>
      </c>
      <c r="Y733" s="4" t="e">
        <f>MID(A733,W733,(X733-11)-W733)</f>
        <v>#VALUE!</v>
      </c>
      <c r="Z733" s="4" t="e">
        <f t="shared" si="162"/>
        <v>#VALUE!</v>
      </c>
      <c r="AA733" s="4" t="e">
        <f>FIND("Earliest publication #",A733)+LEN("Earliest publication #
")</f>
        <v>#VALUE!</v>
      </c>
      <c r="AB733" s="4" t="e">
        <f>FIND("Earliest publication date",A733,AA733)</f>
        <v>#VALUE!</v>
      </c>
      <c r="AC733" s="4" t="e">
        <f>CLEAN(TRIM(MID(A733,AA733,AB733-AA733)))</f>
        <v>#VALUE!</v>
      </c>
      <c r="AD733" s="4" t="e">
        <f t="shared" si="163"/>
        <v>#VALUE!</v>
      </c>
      <c r="AE733" s="4" t="e">
        <f>FIND("Earliest publication date",A733,AA733)+LEN("Earliest publication date")</f>
        <v>#VALUE!</v>
      </c>
      <c r="AF733" s="4" t="e">
        <f>FIND("Assignee for publication",A733)</f>
        <v>#VALUE!</v>
      </c>
      <c r="AG733" s="4" t="e">
        <f>CLEAN(SUBSTITUTE(MID(A733,AE733,AF733-AE733)," ",""))</f>
        <v>#VALUE!</v>
      </c>
      <c r="AH733" s="4" t="e">
        <f>FIND("Entity status",A733)+LEN("Entity status")</f>
        <v>#VALUE!</v>
      </c>
      <c r="AI733" s="4" t="e">
        <f>FIND("Earliest publication #",A733,AH733)</f>
        <v>#VALUE!</v>
      </c>
      <c r="AJ733" s="4" t="e">
        <f>CLEAN(TRIM(MID(A733,AH733,AI733-AH733)))</f>
        <v>#VALUE!</v>
      </c>
      <c r="AK733" s="4" t="e">
        <f>FIND("Applicants",A733)+LEN("Applicants")</f>
        <v>#VALUE!</v>
      </c>
      <c r="AL733" s="4" t="e">
        <f>FIND("United States Patent and Trademark Office 
United States Patent and Trademark Office 
 Browse By Topic",A733,AK733)</f>
        <v>#VALUE!</v>
      </c>
      <c r="AM733" s="4" t="e">
        <f>TRIM(CLEAN(MID(A733,AK733,AL733-AK733)))</f>
        <v>#VALUE!</v>
      </c>
      <c r="AN733" s="4" t="e">
        <f>FIND("Assignee for publication",A733)+LEN("Assignee for publication")</f>
        <v>#VALUE!</v>
      </c>
      <c r="AO733" s="4" t="e">
        <f>FIND("Confirmation #",A733,AN733)</f>
        <v>#VALUE!</v>
      </c>
      <c r="AP733" s="4" t="e">
        <f>MID(A733,AN733,AO733-AN733)</f>
        <v>#VALUE!</v>
      </c>
      <c r="AQ733" s="4" t="e">
        <f>FIND("Inventors",A733)+LEN("Inventors")</f>
        <v>#VALUE!</v>
      </c>
      <c r="AR733" s="4" t="e">
        <f>FIND("Applicants",A733,AQ733)</f>
        <v>#VALUE!</v>
      </c>
      <c r="AS733" s="4" t="e">
        <f>FIND("Show all inventors",A733)</f>
        <v>#VALUE!</v>
      </c>
      <c r="AT733" s="4" t="str">
        <f>IFERROR(MID(A733,AS733,24),"")</f>
        <v/>
      </c>
      <c r="AU733" s="7" t="e">
        <f>CLEAN(TRIM(MID(A733,AQ733,AR733-AQ733)))</f>
        <v>#VALUE!</v>
      </c>
      <c r="BJ733" s="4">
        <f t="shared" si="166"/>
        <v>0</v>
      </c>
      <c r="BK733" s="4" t="str">
        <f t="shared" si="167"/>
        <v/>
      </c>
      <c r="BL733" s="4" t="e">
        <f t="shared" si="168"/>
        <v>#VALUE!</v>
      </c>
      <c r="BM733" s="4" t="e">
        <f t="shared" si="169"/>
        <v>#VALUE!</v>
      </c>
      <c r="BN733" s="7" t="e">
        <f t="shared" si="170"/>
        <v>#VALUE!</v>
      </c>
      <c r="BO733" s="4" t="e">
        <f t="shared" si="171"/>
        <v>#VALUE!</v>
      </c>
      <c r="BP733" s="4" t="e">
        <f t="shared" si="172"/>
        <v>#VALUE!</v>
      </c>
      <c r="BQ733" s="7" t="e">
        <f t="shared" si="173"/>
        <v>#VALUE!</v>
      </c>
    </row>
    <row r="734" spans="1:69" ht="15" customHeight="1" x14ac:dyDescent="0.3">
      <c r="A734" s="5"/>
      <c r="B734" s="5"/>
      <c r="C734" s="5"/>
      <c r="D734" s="5"/>
      <c r="F734" s="6" t="s">
        <v>17</v>
      </c>
      <c r="G734" s="4" t="e">
        <f t="shared" si="174"/>
        <v>#VALUE!</v>
      </c>
      <c r="H734" s="4" t="e">
        <f t="shared" si="175"/>
        <v>#VALUE!</v>
      </c>
      <c r="I734" s="4" t="str">
        <f t="shared" si="164"/>
        <v/>
      </c>
      <c r="J734" s="4" t="e">
        <f>CLEAN(SUBSTITUTE(MID(A734,G734,H734-G734)," ",""))</f>
        <v>#VALUE!</v>
      </c>
      <c r="K734" s="4" t="e">
        <f>FIND("Filing or 371 (c) date",A734)+LEN("Filing or 371 (c) date")</f>
        <v>#VALUE!</v>
      </c>
      <c r="L734" s="4" t="e">
        <f>FIND("Status",A734,K734)</f>
        <v>#VALUE!</v>
      </c>
      <c r="M734" s="4" t="e">
        <f>TRIM(CLEAN(MID(A734,K734,L734-K734)))</f>
        <v>#VALUE!</v>
      </c>
      <c r="N734" s="4" t="e">
        <f>FIND("Patent #",A734)+LEN("Patent #")</f>
        <v>#VALUE!</v>
      </c>
      <c r="O734" s="4" t="e">
        <f>FIND("Filing or 371 (c) date",A734)</f>
        <v>#VALUE!</v>
      </c>
      <c r="P734" s="4" t="e">
        <f>MID(A734,N734,O734-N734)</f>
        <v>#VALUE!</v>
      </c>
      <c r="Q734" s="4" t="e">
        <f t="shared" si="165"/>
        <v>#VALUE!</v>
      </c>
      <c r="R734" s="4" t="e">
        <f>CLEAN(SUBSTITUTE(MID(P734,1,FIND("open",P734)-1)," ",""))</f>
        <v>#VALUE!</v>
      </c>
      <c r="S734" s="4" t="e">
        <f>FIND("open_in_new",P734)+LEN("open_in_new")</f>
        <v>#VALUE!</v>
      </c>
      <c r="T734" s="4" t="e">
        <f>FIND("-",P734,S734)</f>
        <v>#VALUE!</v>
      </c>
      <c r="U734" s="4" t="e">
        <f>CLEAN(SUBSTITUTE(MID(P734,S734,T734-S734)," ",""))</f>
        <v>#VALUE!</v>
      </c>
      <c r="V734" s="4" t="e">
        <f>RIGHT(CLEAN(SUBSTITUTE(P734," ","")),10)</f>
        <v>#VALUE!</v>
      </c>
      <c r="W734" s="4" t="e">
        <f>FIND("Status",A734,K734)+LEN("Status")</f>
        <v>#VALUE!</v>
      </c>
      <c r="X734" s="4" t="e">
        <f>FIND("Application Data 
Documents &amp; Transactions",A734)</f>
        <v>#VALUE!</v>
      </c>
      <c r="Y734" s="4" t="e">
        <f>MID(A734,W734,(X734-11)-W734)</f>
        <v>#VALUE!</v>
      </c>
      <c r="Z734" s="4" t="e">
        <f t="shared" si="162"/>
        <v>#VALUE!</v>
      </c>
      <c r="AA734" s="4" t="e">
        <f>FIND("Earliest publication #",A734)+LEN("Earliest publication #
")</f>
        <v>#VALUE!</v>
      </c>
      <c r="AB734" s="4" t="e">
        <f>FIND("Earliest publication date",A734,AA734)</f>
        <v>#VALUE!</v>
      </c>
      <c r="AC734" s="4" t="e">
        <f>CLEAN(TRIM(MID(A734,AA734,AB734-AA734)))</f>
        <v>#VALUE!</v>
      </c>
      <c r="AD734" s="4" t="e">
        <f t="shared" si="163"/>
        <v>#VALUE!</v>
      </c>
      <c r="AE734" s="4" t="e">
        <f>FIND("Earliest publication date",A734,AA734)+LEN("Earliest publication date")</f>
        <v>#VALUE!</v>
      </c>
      <c r="AF734" s="4" t="e">
        <f>FIND("Assignee for publication",A734)</f>
        <v>#VALUE!</v>
      </c>
      <c r="AG734" s="4" t="e">
        <f>CLEAN(SUBSTITUTE(MID(A734,AE734,AF734-AE734)," ",""))</f>
        <v>#VALUE!</v>
      </c>
      <c r="AH734" s="4" t="e">
        <f>FIND("Entity status",A734)+LEN("Entity status")</f>
        <v>#VALUE!</v>
      </c>
      <c r="AI734" s="4" t="e">
        <f>FIND("Earliest publication #",A734,AH734)</f>
        <v>#VALUE!</v>
      </c>
      <c r="AJ734" s="4" t="e">
        <f>CLEAN(TRIM(MID(A734,AH734,AI734-AH734)))</f>
        <v>#VALUE!</v>
      </c>
      <c r="AK734" s="4" t="e">
        <f>FIND("Applicants",A734)+LEN("Applicants")</f>
        <v>#VALUE!</v>
      </c>
      <c r="AL734" s="4" t="e">
        <f>FIND("United States Patent and Trademark Office 
United States Patent and Trademark Office 
 Browse By Topic",A734,AK734)</f>
        <v>#VALUE!</v>
      </c>
      <c r="AM734" s="4" t="e">
        <f>TRIM(CLEAN(MID(A734,AK734,AL734-AK734)))</f>
        <v>#VALUE!</v>
      </c>
      <c r="AN734" s="4" t="e">
        <f>FIND("Assignee for publication",A734)+LEN("Assignee for publication")</f>
        <v>#VALUE!</v>
      </c>
      <c r="AO734" s="4" t="e">
        <f>FIND("Confirmation #",A734,AN734)</f>
        <v>#VALUE!</v>
      </c>
      <c r="AP734" s="4" t="e">
        <f>MID(A734,AN734,AO734-AN734)</f>
        <v>#VALUE!</v>
      </c>
      <c r="AQ734" s="4" t="e">
        <f>FIND("Inventors",A734)+LEN("Inventors")</f>
        <v>#VALUE!</v>
      </c>
      <c r="AR734" s="4" t="e">
        <f>FIND("Applicants",A734,AQ734)</f>
        <v>#VALUE!</v>
      </c>
      <c r="AS734" s="4" t="e">
        <f>FIND("Show all inventors",A734)</f>
        <v>#VALUE!</v>
      </c>
      <c r="AT734" s="4" t="str">
        <f>IFERROR(MID(A734,AS734,24),"")</f>
        <v/>
      </c>
      <c r="AU734" s="7" t="e">
        <f>CLEAN(TRIM(MID(A734,AQ734,AR734-AQ734)))</f>
        <v>#VALUE!</v>
      </c>
      <c r="BJ734" s="4">
        <f t="shared" si="166"/>
        <v>0</v>
      </c>
      <c r="BK734" s="4" t="str">
        <f t="shared" si="167"/>
        <v/>
      </c>
      <c r="BL734" s="4" t="e">
        <f t="shared" si="168"/>
        <v>#VALUE!</v>
      </c>
      <c r="BM734" s="4" t="e">
        <f t="shared" si="169"/>
        <v>#VALUE!</v>
      </c>
      <c r="BN734" s="7" t="e">
        <f t="shared" si="170"/>
        <v>#VALUE!</v>
      </c>
      <c r="BO734" s="4" t="e">
        <f t="shared" si="171"/>
        <v>#VALUE!</v>
      </c>
      <c r="BP734" s="4" t="e">
        <f t="shared" si="172"/>
        <v>#VALUE!</v>
      </c>
      <c r="BQ734" s="7" t="e">
        <f t="shared" si="173"/>
        <v>#VALUE!</v>
      </c>
    </row>
    <row r="735" spans="1:69" ht="15" customHeight="1" x14ac:dyDescent="0.3">
      <c r="A735" s="5"/>
      <c r="B735" s="5"/>
      <c r="C735" s="5"/>
      <c r="D735" s="5"/>
      <c r="F735" s="6" t="s">
        <v>17</v>
      </c>
      <c r="G735" s="4" t="e">
        <f t="shared" si="174"/>
        <v>#VALUE!</v>
      </c>
      <c r="H735" s="4" t="e">
        <f t="shared" si="175"/>
        <v>#VALUE!</v>
      </c>
      <c r="I735" s="4" t="str">
        <f t="shared" si="164"/>
        <v/>
      </c>
      <c r="J735" s="4" t="e">
        <f>CLEAN(SUBSTITUTE(MID(A735,G735,H735-G735)," ",""))</f>
        <v>#VALUE!</v>
      </c>
      <c r="K735" s="4" t="e">
        <f>FIND("Filing or 371 (c) date",A735)+LEN("Filing or 371 (c) date")</f>
        <v>#VALUE!</v>
      </c>
      <c r="L735" s="4" t="e">
        <f>FIND("Status",A735,K735)</f>
        <v>#VALUE!</v>
      </c>
      <c r="M735" s="4" t="e">
        <f>TRIM(CLEAN(MID(A735,K735,L735-K735)))</f>
        <v>#VALUE!</v>
      </c>
      <c r="N735" s="4" t="e">
        <f>FIND("Patent #",A735)+LEN("Patent #")</f>
        <v>#VALUE!</v>
      </c>
      <c r="O735" s="4" t="e">
        <f>FIND("Filing or 371 (c) date",A735)</f>
        <v>#VALUE!</v>
      </c>
      <c r="P735" s="4" t="e">
        <f>MID(A735,N735,O735-N735)</f>
        <v>#VALUE!</v>
      </c>
      <c r="Q735" s="4" t="e">
        <f t="shared" si="165"/>
        <v>#VALUE!</v>
      </c>
      <c r="R735" s="4" t="e">
        <f>CLEAN(SUBSTITUTE(MID(P735,1,FIND("open",P735)-1)," ",""))</f>
        <v>#VALUE!</v>
      </c>
      <c r="S735" s="4" t="e">
        <f>FIND("open_in_new",P735)+LEN("open_in_new")</f>
        <v>#VALUE!</v>
      </c>
      <c r="T735" s="4" t="e">
        <f>FIND("-",P735,S735)</f>
        <v>#VALUE!</v>
      </c>
      <c r="U735" s="4" t="e">
        <f>CLEAN(SUBSTITUTE(MID(P735,S735,T735-S735)," ",""))</f>
        <v>#VALUE!</v>
      </c>
      <c r="V735" s="4" t="e">
        <f>RIGHT(CLEAN(SUBSTITUTE(P735," ","")),10)</f>
        <v>#VALUE!</v>
      </c>
      <c r="W735" s="4" t="e">
        <f>FIND("Status",A735,K735)+LEN("Status")</f>
        <v>#VALUE!</v>
      </c>
      <c r="X735" s="4" t="e">
        <f>FIND("Application Data 
Documents &amp; Transactions",A735)</f>
        <v>#VALUE!</v>
      </c>
      <c r="Y735" s="4" t="e">
        <f>MID(A735,W735,(X735-11)-W735)</f>
        <v>#VALUE!</v>
      </c>
      <c r="Z735" s="4" t="e">
        <f t="shared" si="162"/>
        <v>#VALUE!</v>
      </c>
      <c r="AA735" s="4" t="e">
        <f>FIND("Earliest publication #",A735)+LEN("Earliest publication #
")</f>
        <v>#VALUE!</v>
      </c>
      <c r="AB735" s="4" t="e">
        <f>FIND("Earliest publication date",A735,AA735)</f>
        <v>#VALUE!</v>
      </c>
      <c r="AC735" s="4" t="e">
        <f>CLEAN(TRIM(MID(A735,AA735,AB735-AA735)))</f>
        <v>#VALUE!</v>
      </c>
      <c r="AD735" s="4" t="e">
        <f t="shared" si="163"/>
        <v>#VALUE!</v>
      </c>
      <c r="AE735" s="4" t="e">
        <f>FIND("Earliest publication date",A735,AA735)+LEN("Earliest publication date")</f>
        <v>#VALUE!</v>
      </c>
      <c r="AF735" s="4" t="e">
        <f>FIND("Assignee for publication",A735)</f>
        <v>#VALUE!</v>
      </c>
      <c r="AG735" s="4" t="e">
        <f>CLEAN(SUBSTITUTE(MID(A735,AE735,AF735-AE735)," ",""))</f>
        <v>#VALUE!</v>
      </c>
      <c r="AH735" s="4" t="e">
        <f>FIND("Entity status",A735)+LEN("Entity status")</f>
        <v>#VALUE!</v>
      </c>
      <c r="AI735" s="4" t="e">
        <f>FIND("Earliest publication #",A735,AH735)</f>
        <v>#VALUE!</v>
      </c>
      <c r="AJ735" s="4" t="e">
        <f>CLEAN(TRIM(MID(A735,AH735,AI735-AH735)))</f>
        <v>#VALUE!</v>
      </c>
      <c r="AK735" s="4" t="e">
        <f>FIND("Applicants",A735)+LEN("Applicants")</f>
        <v>#VALUE!</v>
      </c>
      <c r="AL735" s="4" t="e">
        <f>FIND("United States Patent and Trademark Office 
United States Patent and Trademark Office 
 Browse By Topic",A735,AK735)</f>
        <v>#VALUE!</v>
      </c>
      <c r="AM735" s="4" t="e">
        <f>TRIM(CLEAN(MID(A735,AK735,AL735-AK735)))</f>
        <v>#VALUE!</v>
      </c>
      <c r="AN735" s="4" t="e">
        <f>FIND("Assignee for publication",A735)+LEN("Assignee for publication")</f>
        <v>#VALUE!</v>
      </c>
      <c r="AO735" s="4" t="e">
        <f>FIND("Confirmation #",A735,AN735)</f>
        <v>#VALUE!</v>
      </c>
      <c r="AP735" s="4" t="e">
        <f>MID(A735,AN735,AO735-AN735)</f>
        <v>#VALUE!</v>
      </c>
      <c r="AQ735" s="4" t="e">
        <f>FIND("Inventors",A735)+LEN("Inventors")</f>
        <v>#VALUE!</v>
      </c>
      <c r="AR735" s="4" t="e">
        <f>FIND("Applicants",A735,AQ735)</f>
        <v>#VALUE!</v>
      </c>
      <c r="AS735" s="4" t="e">
        <f>FIND("Show all inventors",A735)</f>
        <v>#VALUE!</v>
      </c>
      <c r="AT735" s="4" t="str">
        <f>IFERROR(MID(A735,AS735,24),"")</f>
        <v/>
      </c>
      <c r="AU735" s="7" t="e">
        <f>CLEAN(TRIM(MID(A735,AQ735,AR735-AQ735)))</f>
        <v>#VALUE!</v>
      </c>
      <c r="BJ735" s="4">
        <f t="shared" si="166"/>
        <v>0</v>
      </c>
      <c r="BK735" s="4" t="str">
        <f t="shared" si="167"/>
        <v/>
      </c>
      <c r="BL735" s="4" t="e">
        <f t="shared" si="168"/>
        <v>#VALUE!</v>
      </c>
      <c r="BM735" s="4" t="e">
        <f t="shared" si="169"/>
        <v>#VALUE!</v>
      </c>
      <c r="BN735" s="7" t="e">
        <f t="shared" si="170"/>
        <v>#VALUE!</v>
      </c>
      <c r="BO735" s="4" t="e">
        <f t="shared" si="171"/>
        <v>#VALUE!</v>
      </c>
      <c r="BP735" s="4" t="e">
        <f t="shared" si="172"/>
        <v>#VALUE!</v>
      </c>
      <c r="BQ735" s="7" t="e">
        <f t="shared" si="173"/>
        <v>#VALUE!</v>
      </c>
    </row>
    <row r="736" spans="1:69" ht="15" customHeight="1" x14ac:dyDescent="0.3">
      <c r="A736" s="5"/>
      <c r="B736" s="5"/>
      <c r="C736" s="5"/>
      <c r="D736" s="5"/>
      <c r="F736" s="6" t="s">
        <v>17</v>
      </c>
      <c r="G736" s="4" t="e">
        <f t="shared" si="174"/>
        <v>#VALUE!</v>
      </c>
      <c r="H736" s="4" t="e">
        <f t="shared" si="175"/>
        <v>#VALUE!</v>
      </c>
      <c r="I736" s="4" t="str">
        <f t="shared" si="164"/>
        <v/>
      </c>
      <c r="J736" s="4" t="e">
        <f>CLEAN(SUBSTITUTE(MID(A736,G736,H736-G736)," ",""))</f>
        <v>#VALUE!</v>
      </c>
      <c r="K736" s="4" t="e">
        <f>FIND("Filing or 371 (c) date",A736)+LEN("Filing or 371 (c) date")</f>
        <v>#VALUE!</v>
      </c>
      <c r="L736" s="4" t="e">
        <f>FIND("Status",A736,K736)</f>
        <v>#VALUE!</v>
      </c>
      <c r="M736" s="4" t="e">
        <f>TRIM(CLEAN(MID(A736,K736,L736-K736)))</f>
        <v>#VALUE!</v>
      </c>
      <c r="N736" s="4" t="e">
        <f>FIND("Patent #",A736)+LEN("Patent #")</f>
        <v>#VALUE!</v>
      </c>
      <c r="O736" s="4" t="e">
        <f>FIND("Filing or 371 (c) date",A736)</f>
        <v>#VALUE!</v>
      </c>
      <c r="P736" s="4" t="e">
        <f>MID(A736,N736,O736-N736)</f>
        <v>#VALUE!</v>
      </c>
      <c r="Q736" s="4" t="e">
        <f t="shared" si="165"/>
        <v>#VALUE!</v>
      </c>
      <c r="R736" s="4" t="e">
        <f>CLEAN(SUBSTITUTE(MID(P736,1,FIND("open",P736)-1)," ",""))</f>
        <v>#VALUE!</v>
      </c>
      <c r="S736" s="4" t="e">
        <f>FIND("open_in_new",P736)+LEN("open_in_new")</f>
        <v>#VALUE!</v>
      </c>
      <c r="T736" s="4" t="e">
        <f>FIND("-",P736,S736)</f>
        <v>#VALUE!</v>
      </c>
      <c r="U736" s="4" t="e">
        <f>CLEAN(SUBSTITUTE(MID(P736,S736,T736-S736)," ",""))</f>
        <v>#VALUE!</v>
      </c>
      <c r="V736" s="4" t="e">
        <f>RIGHT(CLEAN(SUBSTITUTE(P736," ","")),10)</f>
        <v>#VALUE!</v>
      </c>
      <c r="W736" s="4" t="e">
        <f>FIND("Status",A736,K736)+LEN("Status")</f>
        <v>#VALUE!</v>
      </c>
      <c r="X736" s="4" t="e">
        <f>FIND("Application Data 
Documents &amp; Transactions",A736)</f>
        <v>#VALUE!</v>
      </c>
      <c r="Y736" s="4" t="e">
        <f>MID(A736,W736,(X736-11)-W736)</f>
        <v>#VALUE!</v>
      </c>
      <c r="Z736" s="4" t="e">
        <f t="shared" si="162"/>
        <v>#VALUE!</v>
      </c>
      <c r="AA736" s="4" t="e">
        <f>FIND("Earliest publication #",A736)+LEN("Earliest publication #
")</f>
        <v>#VALUE!</v>
      </c>
      <c r="AB736" s="4" t="e">
        <f>FIND("Earliest publication date",A736,AA736)</f>
        <v>#VALUE!</v>
      </c>
      <c r="AC736" s="4" t="e">
        <f>CLEAN(TRIM(MID(A736,AA736,AB736-AA736)))</f>
        <v>#VALUE!</v>
      </c>
      <c r="AD736" s="4" t="e">
        <f t="shared" si="163"/>
        <v>#VALUE!</v>
      </c>
      <c r="AE736" s="4" t="e">
        <f>FIND("Earliest publication date",A736,AA736)+LEN("Earliest publication date")</f>
        <v>#VALUE!</v>
      </c>
      <c r="AF736" s="4" t="e">
        <f>FIND("Assignee for publication",A736)</f>
        <v>#VALUE!</v>
      </c>
      <c r="AG736" s="4" t="e">
        <f>CLEAN(SUBSTITUTE(MID(A736,AE736,AF736-AE736)," ",""))</f>
        <v>#VALUE!</v>
      </c>
      <c r="AH736" s="4" t="e">
        <f>FIND("Entity status",A736)+LEN("Entity status")</f>
        <v>#VALUE!</v>
      </c>
      <c r="AI736" s="4" t="e">
        <f>FIND("Earliest publication #",A736,AH736)</f>
        <v>#VALUE!</v>
      </c>
      <c r="AJ736" s="4" t="e">
        <f>CLEAN(TRIM(MID(A736,AH736,AI736-AH736)))</f>
        <v>#VALUE!</v>
      </c>
      <c r="AK736" s="4" t="e">
        <f>FIND("Applicants",A736)+LEN("Applicants")</f>
        <v>#VALUE!</v>
      </c>
      <c r="AL736" s="4" t="e">
        <f>FIND("United States Patent and Trademark Office 
United States Patent and Trademark Office 
 Browse By Topic",A736,AK736)</f>
        <v>#VALUE!</v>
      </c>
      <c r="AM736" s="4" t="e">
        <f>TRIM(CLEAN(MID(A736,AK736,AL736-AK736)))</f>
        <v>#VALUE!</v>
      </c>
      <c r="AN736" s="4" t="e">
        <f>FIND("Assignee for publication",A736)+LEN("Assignee for publication")</f>
        <v>#VALUE!</v>
      </c>
      <c r="AO736" s="4" t="e">
        <f>FIND("Confirmation #",A736,AN736)</f>
        <v>#VALUE!</v>
      </c>
      <c r="AP736" s="4" t="e">
        <f>MID(A736,AN736,AO736-AN736)</f>
        <v>#VALUE!</v>
      </c>
      <c r="AQ736" s="4" t="e">
        <f>FIND("Inventors",A736)+LEN("Inventors")</f>
        <v>#VALUE!</v>
      </c>
      <c r="AR736" s="4" t="e">
        <f>FIND("Applicants",A736,AQ736)</f>
        <v>#VALUE!</v>
      </c>
      <c r="AS736" s="4" t="e">
        <f>FIND("Show all inventors",A736)</f>
        <v>#VALUE!</v>
      </c>
      <c r="AT736" s="4" t="str">
        <f>IFERROR(MID(A736,AS736,24),"")</f>
        <v/>
      </c>
      <c r="AU736" s="7" t="e">
        <f>CLEAN(TRIM(MID(A736,AQ736,AR736-AQ736)))</f>
        <v>#VALUE!</v>
      </c>
      <c r="BJ736" s="4">
        <f t="shared" si="166"/>
        <v>0</v>
      </c>
      <c r="BK736" s="4" t="str">
        <f t="shared" si="167"/>
        <v/>
      </c>
      <c r="BL736" s="4" t="e">
        <f t="shared" si="168"/>
        <v>#VALUE!</v>
      </c>
      <c r="BM736" s="4" t="e">
        <f t="shared" si="169"/>
        <v>#VALUE!</v>
      </c>
      <c r="BN736" s="7" t="e">
        <f t="shared" si="170"/>
        <v>#VALUE!</v>
      </c>
      <c r="BO736" s="4" t="e">
        <f t="shared" si="171"/>
        <v>#VALUE!</v>
      </c>
      <c r="BP736" s="4" t="e">
        <f t="shared" si="172"/>
        <v>#VALUE!</v>
      </c>
      <c r="BQ736" s="7" t="e">
        <f t="shared" si="173"/>
        <v>#VALUE!</v>
      </c>
    </row>
    <row r="737" spans="1:69" ht="15" customHeight="1" x14ac:dyDescent="0.3">
      <c r="A737" s="5"/>
      <c r="B737" s="5"/>
      <c r="C737" s="5"/>
      <c r="D737" s="5"/>
      <c r="F737" s="6" t="s">
        <v>17</v>
      </c>
      <c r="G737" s="4" t="e">
        <f t="shared" si="174"/>
        <v>#VALUE!</v>
      </c>
      <c r="H737" s="4" t="e">
        <f t="shared" si="175"/>
        <v>#VALUE!</v>
      </c>
      <c r="I737" s="4" t="str">
        <f t="shared" si="164"/>
        <v/>
      </c>
      <c r="J737" s="4" t="e">
        <f>CLEAN(SUBSTITUTE(MID(A737,G737,H737-G737)," ",""))</f>
        <v>#VALUE!</v>
      </c>
      <c r="K737" s="4" t="e">
        <f>FIND("Filing or 371 (c) date",A737)+LEN("Filing or 371 (c) date")</f>
        <v>#VALUE!</v>
      </c>
      <c r="L737" s="4" t="e">
        <f>FIND("Status",A737,K737)</f>
        <v>#VALUE!</v>
      </c>
      <c r="M737" s="4" t="e">
        <f>TRIM(CLEAN(MID(A737,K737,L737-K737)))</f>
        <v>#VALUE!</v>
      </c>
      <c r="N737" s="4" t="e">
        <f>FIND("Patent #",A737)+LEN("Patent #")</f>
        <v>#VALUE!</v>
      </c>
      <c r="O737" s="4" t="e">
        <f>FIND("Filing or 371 (c) date",A737)</f>
        <v>#VALUE!</v>
      </c>
      <c r="P737" s="4" t="e">
        <f>MID(A737,N737,O737-N737)</f>
        <v>#VALUE!</v>
      </c>
      <c r="Q737" s="4" t="e">
        <f t="shared" si="165"/>
        <v>#VALUE!</v>
      </c>
      <c r="R737" s="4" t="e">
        <f>CLEAN(SUBSTITUTE(MID(P737,1,FIND("open",P737)-1)," ",""))</f>
        <v>#VALUE!</v>
      </c>
      <c r="S737" s="4" t="e">
        <f>FIND("open_in_new",P737)+LEN("open_in_new")</f>
        <v>#VALUE!</v>
      </c>
      <c r="T737" s="4" t="e">
        <f>FIND("-",P737,S737)</f>
        <v>#VALUE!</v>
      </c>
      <c r="U737" s="4" t="e">
        <f>CLEAN(SUBSTITUTE(MID(P737,S737,T737-S737)," ",""))</f>
        <v>#VALUE!</v>
      </c>
      <c r="V737" s="4" t="e">
        <f>RIGHT(CLEAN(SUBSTITUTE(P737," ","")),10)</f>
        <v>#VALUE!</v>
      </c>
      <c r="W737" s="4" t="e">
        <f>FIND("Status",A737,K737)+LEN("Status")</f>
        <v>#VALUE!</v>
      </c>
      <c r="X737" s="4" t="e">
        <f>FIND("Application Data 
Documents &amp; Transactions",A737)</f>
        <v>#VALUE!</v>
      </c>
      <c r="Y737" s="4" t="e">
        <f>MID(A737,W737,(X737-11)-W737)</f>
        <v>#VALUE!</v>
      </c>
      <c r="Z737" s="4" t="e">
        <f t="shared" si="162"/>
        <v>#VALUE!</v>
      </c>
      <c r="AA737" s="4" t="e">
        <f>FIND("Earliest publication #",A737)+LEN("Earliest publication #
")</f>
        <v>#VALUE!</v>
      </c>
      <c r="AB737" s="4" t="e">
        <f>FIND("Earliest publication date",A737,AA737)</f>
        <v>#VALUE!</v>
      </c>
      <c r="AC737" s="4" t="e">
        <f>CLEAN(TRIM(MID(A737,AA737,AB737-AA737)))</f>
        <v>#VALUE!</v>
      </c>
      <c r="AD737" s="4" t="e">
        <f t="shared" si="163"/>
        <v>#VALUE!</v>
      </c>
      <c r="AE737" s="4" t="e">
        <f>FIND("Earliest publication date",A737,AA737)+LEN("Earliest publication date")</f>
        <v>#VALUE!</v>
      </c>
      <c r="AF737" s="4" t="e">
        <f>FIND("Assignee for publication",A737)</f>
        <v>#VALUE!</v>
      </c>
      <c r="AG737" s="4" t="e">
        <f>CLEAN(SUBSTITUTE(MID(A737,AE737,AF737-AE737)," ",""))</f>
        <v>#VALUE!</v>
      </c>
      <c r="AH737" s="4" t="e">
        <f>FIND("Entity status",A737)+LEN("Entity status")</f>
        <v>#VALUE!</v>
      </c>
      <c r="AI737" s="4" t="e">
        <f>FIND("Earliest publication #",A737,AH737)</f>
        <v>#VALUE!</v>
      </c>
      <c r="AJ737" s="4" t="e">
        <f>CLEAN(TRIM(MID(A737,AH737,AI737-AH737)))</f>
        <v>#VALUE!</v>
      </c>
      <c r="AK737" s="4" t="e">
        <f>FIND("Applicants",A737)+LEN("Applicants")</f>
        <v>#VALUE!</v>
      </c>
      <c r="AL737" s="4" t="e">
        <f>FIND("United States Patent and Trademark Office 
United States Patent and Trademark Office 
 Browse By Topic",A737,AK737)</f>
        <v>#VALUE!</v>
      </c>
      <c r="AM737" s="4" t="e">
        <f>TRIM(CLEAN(MID(A737,AK737,AL737-AK737)))</f>
        <v>#VALUE!</v>
      </c>
      <c r="AN737" s="4" t="e">
        <f>FIND("Assignee for publication",A737)+LEN("Assignee for publication")</f>
        <v>#VALUE!</v>
      </c>
      <c r="AO737" s="4" t="e">
        <f>FIND("Confirmation #",A737,AN737)</f>
        <v>#VALUE!</v>
      </c>
      <c r="AP737" s="4" t="e">
        <f>MID(A737,AN737,AO737-AN737)</f>
        <v>#VALUE!</v>
      </c>
      <c r="AQ737" s="4" t="e">
        <f>FIND("Inventors",A737)+LEN("Inventors")</f>
        <v>#VALUE!</v>
      </c>
      <c r="AR737" s="4" t="e">
        <f>FIND("Applicants",A737,AQ737)</f>
        <v>#VALUE!</v>
      </c>
      <c r="AS737" s="4" t="e">
        <f>FIND("Show all inventors",A737)</f>
        <v>#VALUE!</v>
      </c>
      <c r="AT737" s="4" t="str">
        <f>IFERROR(MID(A737,AS737,24),"")</f>
        <v/>
      </c>
      <c r="AU737" s="7" t="e">
        <f>CLEAN(TRIM(MID(A737,AQ737,AR737-AQ737)))</f>
        <v>#VALUE!</v>
      </c>
      <c r="BJ737" s="4">
        <f t="shared" si="166"/>
        <v>0</v>
      </c>
      <c r="BK737" s="4" t="str">
        <f t="shared" si="167"/>
        <v/>
      </c>
      <c r="BL737" s="4" t="e">
        <f t="shared" si="168"/>
        <v>#VALUE!</v>
      </c>
      <c r="BM737" s="4" t="e">
        <f t="shared" si="169"/>
        <v>#VALUE!</v>
      </c>
      <c r="BN737" s="7" t="e">
        <f t="shared" si="170"/>
        <v>#VALUE!</v>
      </c>
      <c r="BO737" s="4" t="e">
        <f t="shared" si="171"/>
        <v>#VALUE!</v>
      </c>
      <c r="BP737" s="4" t="e">
        <f t="shared" si="172"/>
        <v>#VALUE!</v>
      </c>
      <c r="BQ737" s="7" t="e">
        <f t="shared" si="173"/>
        <v>#VALUE!</v>
      </c>
    </row>
    <row r="738" spans="1:69" ht="15" customHeight="1" x14ac:dyDescent="0.3">
      <c r="A738" s="5"/>
      <c r="B738" s="5"/>
      <c r="C738" s="5"/>
      <c r="D738" s="5"/>
      <c r="F738" s="6" t="s">
        <v>17</v>
      </c>
      <c r="G738" s="4" t="e">
        <f t="shared" si="174"/>
        <v>#VALUE!</v>
      </c>
      <c r="H738" s="4" t="e">
        <f t="shared" si="175"/>
        <v>#VALUE!</v>
      </c>
      <c r="I738" s="4" t="str">
        <f t="shared" si="164"/>
        <v/>
      </c>
      <c r="J738" s="4" t="e">
        <f>CLEAN(SUBSTITUTE(MID(A738,G738,H738-G738)," ",""))</f>
        <v>#VALUE!</v>
      </c>
      <c r="K738" s="4" t="e">
        <f>FIND("Filing or 371 (c) date",A738)+LEN("Filing or 371 (c) date")</f>
        <v>#VALUE!</v>
      </c>
      <c r="L738" s="4" t="e">
        <f>FIND("Status",A738,K738)</f>
        <v>#VALUE!</v>
      </c>
      <c r="M738" s="4" t="e">
        <f>TRIM(CLEAN(MID(A738,K738,L738-K738)))</f>
        <v>#VALUE!</v>
      </c>
      <c r="N738" s="4" t="e">
        <f>FIND("Patent #",A738)+LEN("Patent #")</f>
        <v>#VALUE!</v>
      </c>
      <c r="O738" s="4" t="e">
        <f>FIND("Filing or 371 (c) date",A738)</f>
        <v>#VALUE!</v>
      </c>
      <c r="P738" s="4" t="e">
        <f>MID(A738,N738,O738-N738)</f>
        <v>#VALUE!</v>
      </c>
      <c r="Q738" s="4" t="e">
        <f t="shared" si="165"/>
        <v>#VALUE!</v>
      </c>
      <c r="R738" s="4" t="e">
        <f>CLEAN(SUBSTITUTE(MID(P738,1,FIND("open",P738)-1)," ",""))</f>
        <v>#VALUE!</v>
      </c>
      <c r="S738" s="4" t="e">
        <f>FIND("open_in_new",P738)+LEN("open_in_new")</f>
        <v>#VALUE!</v>
      </c>
      <c r="T738" s="4" t="e">
        <f>FIND("-",P738,S738)</f>
        <v>#VALUE!</v>
      </c>
      <c r="U738" s="4" t="e">
        <f>CLEAN(SUBSTITUTE(MID(P738,S738,T738-S738)," ",""))</f>
        <v>#VALUE!</v>
      </c>
      <c r="V738" s="4" t="e">
        <f>RIGHT(CLEAN(SUBSTITUTE(P738," ","")),10)</f>
        <v>#VALUE!</v>
      </c>
      <c r="W738" s="4" t="e">
        <f>FIND("Status",A738,K738)+LEN("Status")</f>
        <v>#VALUE!</v>
      </c>
      <c r="X738" s="4" t="e">
        <f>FIND("Application Data 
Documents &amp; Transactions",A738)</f>
        <v>#VALUE!</v>
      </c>
      <c r="Y738" s="4" t="e">
        <f>MID(A738,W738,(X738-11)-W738)</f>
        <v>#VALUE!</v>
      </c>
      <c r="Z738" s="4" t="e">
        <f t="shared" si="162"/>
        <v>#VALUE!</v>
      </c>
      <c r="AA738" s="4" t="e">
        <f>FIND("Earliest publication #",A738)+LEN("Earliest publication #
")</f>
        <v>#VALUE!</v>
      </c>
      <c r="AB738" s="4" t="e">
        <f>FIND("Earliest publication date",A738,AA738)</f>
        <v>#VALUE!</v>
      </c>
      <c r="AC738" s="4" t="e">
        <f>CLEAN(TRIM(MID(A738,AA738,AB738-AA738)))</f>
        <v>#VALUE!</v>
      </c>
      <c r="AD738" s="4" t="e">
        <f t="shared" si="163"/>
        <v>#VALUE!</v>
      </c>
      <c r="AE738" s="4" t="e">
        <f>FIND("Earliest publication date",A738,AA738)+LEN("Earliest publication date")</f>
        <v>#VALUE!</v>
      </c>
      <c r="AF738" s="4" t="e">
        <f>FIND("Assignee for publication",A738)</f>
        <v>#VALUE!</v>
      </c>
      <c r="AG738" s="4" t="e">
        <f>CLEAN(SUBSTITUTE(MID(A738,AE738,AF738-AE738)," ",""))</f>
        <v>#VALUE!</v>
      </c>
      <c r="AH738" s="4" t="e">
        <f>FIND("Entity status",A738)+LEN("Entity status")</f>
        <v>#VALUE!</v>
      </c>
      <c r="AI738" s="4" t="e">
        <f>FIND("Earliest publication #",A738,AH738)</f>
        <v>#VALUE!</v>
      </c>
      <c r="AJ738" s="4" t="e">
        <f>CLEAN(TRIM(MID(A738,AH738,AI738-AH738)))</f>
        <v>#VALUE!</v>
      </c>
      <c r="AK738" s="4" t="e">
        <f>FIND("Applicants",A738)+LEN("Applicants")</f>
        <v>#VALUE!</v>
      </c>
      <c r="AL738" s="4" t="e">
        <f>FIND("United States Patent and Trademark Office 
United States Patent and Trademark Office 
 Browse By Topic",A738,AK738)</f>
        <v>#VALUE!</v>
      </c>
      <c r="AM738" s="4" t="e">
        <f>TRIM(CLEAN(MID(A738,AK738,AL738-AK738)))</f>
        <v>#VALUE!</v>
      </c>
      <c r="AN738" s="4" t="e">
        <f>FIND("Assignee for publication",A738)+LEN("Assignee for publication")</f>
        <v>#VALUE!</v>
      </c>
      <c r="AO738" s="4" t="e">
        <f>FIND("Confirmation #",A738,AN738)</f>
        <v>#VALUE!</v>
      </c>
      <c r="AP738" s="4" t="e">
        <f>MID(A738,AN738,AO738-AN738)</f>
        <v>#VALUE!</v>
      </c>
      <c r="AQ738" s="4" t="e">
        <f>FIND("Inventors",A738)+LEN("Inventors")</f>
        <v>#VALUE!</v>
      </c>
      <c r="AR738" s="4" t="e">
        <f>FIND("Applicants",A738,AQ738)</f>
        <v>#VALUE!</v>
      </c>
      <c r="AS738" s="4" t="e">
        <f>FIND("Show all inventors",A738)</f>
        <v>#VALUE!</v>
      </c>
      <c r="AT738" s="4" t="str">
        <f>IFERROR(MID(A738,AS738,24),"")</f>
        <v/>
      </c>
      <c r="AU738" s="7" t="e">
        <f>CLEAN(TRIM(MID(A738,AQ738,AR738-AQ738)))</f>
        <v>#VALUE!</v>
      </c>
      <c r="BJ738" s="4">
        <f t="shared" si="166"/>
        <v>0</v>
      </c>
      <c r="BK738" s="4" t="str">
        <f t="shared" si="167"/>
        <v/>
      </c>
      <c r="BL738" s="4" t="e">
        <f t="shared" si="168"/>
        <v>#VALUE!</v>
      </c>
      <c r="BM738" s="4" t="e">
        <f t="shared" si="169"/>
        <v>#VALUE!</v>
      </c>
      <c r="BN738" s="7" t="e">
        <f t="shared" si="170"/>
        <v>#VALUE!</v>
      </c>
      <c r="BO738" s="4" t="e">
        <f t="shared" si="171"/>
        <v>#VALUE!</v>
      </c>
      <c r="BP738" s="4" t="e">
        <f t="shared" si="172"/>
        <v>#VALUE!</v>
      </c>
      <c r="BQ738" s="7" t="e">
        <f t="shared" si="173"/>
        <v>#VALUE!</v>
      </c>
    </row>
    <row r="739" spans="1:69" ht="15" customHeight="1" x14ac:dyDescent="0.3">
      <c r="A739" s="5"/>
      <c r="B739" s="5"/>
      <c r="C739" s="5"/>
      <c r="D739" s="5"/>
      <c r="F739" s="6" t="s">
        <v>17</v>
      </c>
      <c r="G739" s="4" t="e">
        <f t="shared" si="174"/>
        <v>#VALUE!</v>
      </c>
      <c r="H739" s="4" t="e">
        <f t="shared" si="175"/>
        <v>#VALUE!</v>
      </c>
      <c r="I739" s="4" t="str">
        <f t="shared" si="164"/>
        <v/>
      </c>
      <c r="J739" s="4" t="e">
        <f>CLEAN(SUBSTITUTE(MID(A739,G739,H739-G739)," ",""))</f>
        <v>#VALUE!</v>
      </c>
      <c r="K739" s="4" t="e">
        <f>FIND("Filing or 371 (c) date",A739)+LEN("Filing or 371 (c) date")</f>
        <v>#VALUE!</v>
      </c>
      <c r="L739" s="4" t="e">
        <f>FIND("Status",A739,K739)</f>
        <v>#VALUE!</v>
      </c>
      <c r="M739" s="4" t="e">
        <f>TRIM(CLEAN(MID(A739,K739,L739-K739)))</f>
        <v>#VALUE!</v>
      </c>
      <c r="N739" s="4" t="e">
        <f>FIND("Patent #",A739)+LEN("Patent #")</f>
        <v>#VALUE!</v>
      </c>
      <c r="O739" s="4" t="e">
        <f>FIND("Filing or 371 (c) date",A739)</f>
        <v>#VALUE!</v>
      </c>
      <c r="P739" s="4" t="e">
        <f>MID(A739,N739,O739-N739)</f>
        <v>#VALUE!</v>
      </c>
      <c r="Q739" s="4" t="e">
        <f t="shared" si="165"/>
        <v>#VALUE!</v>
      </c>
      <c r="R739" s="4" t="e">
        <f>CLEAN(SUBSTITUTE(MID(P739,1,FIND("open",P739)-1)," ",""))</f>
        <v>#VALUE!</v>
      </c>
      <c r="S739" s="4" t="e">
        <f>FIND("open_in_new",P739)+LEN("open_in_new")</f>
        <v>#VALUE!</v>
      </c>
      <c r="T739" s="4" t="e">
        <f>FIND("-",P739,S739)</f>
        <v>#VALUE!</v>
      </c>
      <c r="U739" s="4" t="e">
        <f>CLEAN(SUBSTITUTE(MID(P739,S739,T739-S739)," ",""))</f>
        <v>#VALUE!</v>
      </c>
      <c r="V739" s="4" t="e">
        <f>RIGHT(CLEAN(SUBSTITUTE(P739," ","")),10)</f>
        <v>#VALUE!</v>
      </c>
      <c r="W739" s="4" t="e">
        <f>FIND("Status",A739,K739)+LEN("Status")</f>
        <v>#VALUE!</v>
      </c>
      <c r="X739" s="4" t="e">
        <f>FIND("Application Data 
Documents &amp; Transactions",A739)</f>
        <v>#VALUE!</v>
      </c>
      <c r="Y739" s="4" t="e">
        <f>MID(A739,W739,(X739-11)-W739)</f>
        <v>#VALUE!</v>
      </c>
      <c r="Z739" s="4" t="e">
        <f t="shared" si="162"/>
        <v>#VALUE!</v>
      </c>
      <c r="AA739" s="4" t="e">
        <f>FIND("Earliest publication #",A739)+LEN("Earliest publication #
")</f>
        <v>#VALUE!</v>
      </c>
      <c r="AB739" s="4" t="e">
        <f>FIND("Earliest publication date",A739,AA739)</f>
        <v>#VALUE!</v>
      </c>
      <c r="AC739" s="4" t="e">
        <f>CLEAN(TRIM(MID(A739,AA739,AB739-AA739)))</f>
        <v>#VALUE!</v>
      </c>
      <c r="AD739" s="4" t="e">
        <f t="shared" si="163"/>
        <v>#VALUE!</v>
      </c>
      <c r="AE739" s="4" t="e">
        <f>FIND("Earliest publication date",A739,AA739)+LEN("Earliest publication date")</f>
        <v>#VALUE!</v>
      </c>
      <c r="AF739" s="4" t="e">
        <f>FIND("Assignee for publication",A739)</f>
        <v>#VALUE!</v>
      </c>
      <c r="AG739" s="4" t="e">
        <f>CLEAN(SUBSTITUTE(MID(A739,AE739,AF739-AE739)," ",""))</f>
        <v>#VALUE!</v>
      </c>
      <c r="AH739" s="4" t="e">
        <f>FIND("Entity status",A739)+LEN("Entity status")</f>
        <v>#VALUE!</v>
      </c>
      <c r="AI739" s="4" t="e">
        <f>FIND("Earliest publication #",A739,AH739)</f>
        <v>#VALUE!</v>
      </c>
      <c r="AJ739" s="4" t="e">
        <f>CLEAN(TRIM(MID(A739,AH739,AI739-AH739)))</f>
        <v>#VALUE!</v>
      </c>
      <c r="AK739" s="4" t="e">
        <f>FIND("Applicants",A739)+LEN("Applicants")</f>
        <v>#VALUE!</v>
      </c>
      <c r="AL739" s="4" t="e">
        <f>FIND("United States Patent and Trademark Office 
United States Patent and Trademark Office 
 Browse By Topic",A739,AK739)</f>
        <v>#VALUE!</v>
      </c>
      <c r="AM739" s="4" t="e">
        <f>TRIM(CLEAN(MID(A739,AK739,AL739-AK739)))</f>
        <v>#VALUE!</v>
      </c>
      <c r="AN739" s="4" t="e">
        <f>FIND("Assignee for publication",A739)+LEN("Assignee for publication")</f>
        <v>#VALUE!</v>
      </c>
      <c r="AO739" s="4" t="e">
        <f>FIND("Confirmation #",A739,AN739)</f>
        <v>#VALUE!</v>
      </c>
      <c r="AP739" s="4" t="e">
        <f>MID(A739,AN739,AO739-AN739)</f>
        <v>#VALUE!</v>
      </c>
      <c r="AQ739" s="4" t="e">
        <f>FIND("Inventors",A739)+LEN("Inventors")</f>
        <v>#VALUE!</v>
      </c>
      <c r="AR739" s="4" t="e">
        <f>FIND("Applicants",A739,AQ739)</f>
        <v>#VALUE!</v>
      </c>
      <c r="AS739" s="4" t="e">
        <f>FIND("Show all inventors",A739)</f>
        <v>#VALUE!</v>
      </c>
      <c r="AT739" s="4" t="str">
        <f>IFERROR(MID(A739,AS739,24),"")</f>
        <v/>
      </c>
      <c r="AU739" s="7" t="e">
        <f>CLEAN(TRIM(MID(A739,AQ739,AR739-AQ739)))</f>
        <v>#VALUE!</v>
      </c>
      <c r="BJ739" s="4">
        <f t="shared" si="166"/>
        <v>0</v>
      </c>
      <c r="BK739" s="4" t="str">
        <f t="shared" si="167"/>
        <v/>
      </c>
      <c r="BL739" s="4" t="e">
        <f t="shared" si="168"/>
        <v>#VALUE!</v>
      </c>
      <c r="BM739" s="4" t="e">
        <f t="shared" si="169"/>
        <v>#VALUE!</v>
      </c>
      <c r="BN739" s="7" t="e">
        <f t="shared" si="170"/>
        <v>#VALUE!</v>
      </c>
      <c r="BO739" s="4" t="e">
        <f t="shared" si="171"/>
        <v>#VALUE!</v>
      </c>
      <c r="BP739" s="4" t="e">
        <f t="shared" si="172"/>
        <v>#VALUE!</v>
      </c>
      <c r="BQ739" s="7" t="e">
        <f t="shared" si="173"/>
        <v>#VALUE!</v>
      </c>
    </row>
    <row r="740" spans="1:69" ht="15" customHeight="1" x14ac:dyDescent="0.3">
      <c r="A740" s="5"/>
      <c r="B740" s="5"/>
      <c r="C740" s="5"/>
      <c r="D740" s="5"/>
      <c r="F740" s="6" t="s">
        <v>17</v>
      </c>
      <c r="G740" s="4" t="e">
        <f t="shared" si="174"/>
        <v>#VALUE!</v>
      </c>
      <c r="H740" s="4" t="e">
        <f t="shared" si="175"/>
        <v>#VALUE!</v>
      </c>
      <c r="I740" s="4" t="str">
        <f t="shared" si="164"/>
        <v/>
      </c>
      <c r="J740" s="4" t="e">
        <f>CLEAN(SUBSTITUTE(MID(A740,G740,H740-G740)," ",""))</f>
        <v>#VALUE!</v>
      </c>
      <c r="K740" s="4" t="e">
        <f>FIND("Filing or 371 (c) date",A740)+LEN("Filing or 371 (c) date")</f>
        <v>#VALUE!</v>
      </c>
      <c r="L740" s="4" t="e">
        <f>FIND("Status",A740,K740)</f>
        <v>#VALUE!</v>
      </c>
      <c r="M740" s="4" t="e">
        <f>TRIM(CLEAN(MID(A740,K740,L740-K740)))</f>
        <v>#VALUE!</v>
      </c>
      <c r="N740" s="4" t="e">
        <f>FIND("Patent #",A740)+LEN("Patent #")</f>
        <v>#VALUE!</v>
      </c>
      <c r="O740" s="4" t="e">
        <f>FIND("Filing or 371 (c) date",A740)</f>
        <v>#VALUE!</v>
      </c>
      <c r="P740" s="4" t="e">
        <f>MID(A740,N740,O740-N740)</f>
        <v>#VALUE!</v>
      </c>
      <c r="Q740" s="4" t="e">
        <f t="shared" si="165"/>
        <v>#VALUE!</v>
      </c>
      <c r="R740" s="4" t="e">
        <f>CLEAN(SUBSTITUTE(MID(P740,1,FIND("open",P740)-1)," ",""))</f>
        <v>#VALUE!</v>
      </c>
      <c r="S740" s="4" t="e">
        <f>FIND("open_in_new",P740)+LEN("open_in_new")</f>
        <v>#VALUE!</v>
      </c>
      <c r="T740" s="4" t="e">
        <f>FIND("-",P740,S740)</f>
        <v>#VALUE!</v>
      </c>
      <c r="U740" s="4" t="e">
        <f>CLEAN(SUBSTITUTE(MID(P740,S740,T740-S740)," ",""))</f>
        <v>#VALUE!</v>
      </c>
      <c r="V740" s="4" t="e">
        <f>RIGHT(CLEAN(SUBSTITUTE(P740," ","")),10)</f>
        <v>#VALUE!</v>
      </c>
      <c r="W740" s="4" t="e">
        <f>FIND("Status",A740,K740)+LEN("Status")</f>
        <v>#VALUE!</v>
      </c>
      <c r="X740" s="4" t="e">
        <f>FIND("Application Data 
Documents &amp; Transactions",A740)</f>
        <v>#VALUE!</v>
      </c>
      <c r="Y740" s="4" t="e">
        <f>MID(A740,W740,(X740-11)-W740)</f>
        <v>#VALUE!</v>
      </c>
      <c r="Z740" s="4" t="e">
        <f t="shared" si="162"/>
        <v>#VALUE!</v>
      </c>
      <c r="AA740" s="4" t="e">
        <f>FIND("Earliest publication #",A740)+LEN("Earliest publication #
")</f>
        <v>#VALUE!</v>
      </c>
      <c r="AB740" s="4" t="e">
        <f>FIND("Earliest publication date",A740,AA740)</f>
        <v>#VALUE!</v>
      </c>
      <c r="AC740" s="4" t="e">
        <f>CLEAN(TRIM(MID(A740,AA740,AB740-AA740)))</f>
        <v>#VALUE!</v>
      </c>
      <c r="AD740" s="4" t="e">
        <f t="shared" si="163"/>
        <v>#VALUE!</v>
      </c>
      <c r="AE740" s="4" t="e">
        <f>FIND("Earliest publication date",A740,AA740)+LEN("Earliest publication date")</f>
        <v>#VALUE!</v>
      </c>
      <c r="AF740" s="4" t="e">
        <f>FIND("Assignee for publication",A740)</f>
        <v>#VALUE!</v>
      </c>
      <c r="AG740" s="4" t="e">
        <f>CLEAN(SUBSTITUTE(MID(A740,AE740,AF740-AE740)," ",""))</f>
        <v>#VALUE!</v>
      </c>
      <c r="AH740" s="4" t="e">
        <f>FIND("Entity status",A740)+LEN("Entity status")</f>
        <v>#VALUE!</v>
      </c>
      <c r="AI740" s="4" t="e">
        <f>FIND("Earliest publication #",A740,AH740)</f>
        <v>#VALUE!</v>
      </c>
      <c r="AJ740" s="4" t="e">
        <f>CLEAN(TRIM(MID(A740,AH740,AI740-AH740)))</f>
        <v>#VALUE!</v>
      </c>
      <c r="AK740" s="4" t="e">
        <f>FIND("Applicants",A740)+LEN("Applicants")</f>
        <v>#VALUE!</v>
      </c>
      <c r="AL740" s="4" t="e">
        <f>FIND("United States Patent and Trademark Office 
United States Patent and Trademark Office 
 Browse By Topic",A740,AK740)</f>
        <v>#VALUE!</v>
      </c>
      <c r="AM740" s="4" t="e">
        <f>TRIM(CLEAN(MID(A740,AK740,AL740-AK740)))</f>
        <v>#VALUE!</v>
      </c>
      <c r="AN740" s="4" t="e">
        <f>FIND("Assignee for publication",A740)+LEN("Assignee for publication")</f>
        <v>#VALUE!</v>
      </c>
      <c r="AO740" s="4" t="e">
        <f>FIND("Confirmation #",A740,AN740)</f>
        <v>#VALUE!</v>
      </c>
      <c r="AP740" s="4" t="e">
        <f>MID(A740,AN740,AO740-AN740)</f>
        <v>#VALUE!</v>
      </c>
      <c r="AQ740" s="4" t="e">
        <f>FIND("Inventors",A740)+LEN("Inventors")</f>
        <v>#VALUE!</v>
      </c>
      <c r="AR740" s="4" t="e">
        <f>FIND("Applicants",A740,AQ740)</f>
        <v>#VALUE!</v>
      </c>
      <c r="AS740" s="4" t="e">
        <f>FIND("Show all inventors",A740)</f>
        <v>#VALUE!</v>
      </c>
      <c r="AT740" s="4" t="str">
        <f>IFERROR(MID(A740,AS740,24),"")</f>
        <v/>
      </c>
      <c r="AU740" s="7" t="e">
        <f>CLEAN(TRIM(MID(A740,AQ740,AR740-AQ740)))</f>
        <v>#VALUE!</v>
      </c>
      <c r="BJ740" s="4">
        <f t="shared" si="166"/>
        <v>0</v>
      </c>
      <c r="BK740" s="4" t="str">
        <f t="shared" si="167"/>
        <v/>
      </c>
      <c r="BL740" s="4" t="e">
        <f t="shared" si="168"/>
        <v>#VALUE!</v>
      </c>
      <c r="BM740" s="4" t="e">
        <f t="shared" si="169"/>
        <v>#VALUE!</v>
      </c>
      <c r="BN740" s="7" t="e">
        <f t="shared" si="170"/>
        <v>#VALUE!</v>
      </c>
      <c r="BO740" s="4" t="e">
        <f t="shared" si="171"/>
        <v>#VALUE!</v>
      </c>
      <c r="BP740" s="4" t="e">
        <f t="shared" si="172"/>
        <v>#VALUE!</v>
      </c>
      <c r="BQ740" s="7" t="e">
        <f t="shared" si="173"/>
        <v>#VALUE!</v>
      </c>
    </row>
    <row r="741" spans="1:69" ht="15" customHeight="1" x14ac:dyDescent="0.3">
      <c r="A741" s="5"/>
      <c r="B741" s="5"/>
      <c r="C741" s="5"/>
      <c r="D741" s="5"/>
      <c r="F741" s="6" t="s">
        <v>17</v>
      </c>
      <c r="G741" s="4" t="e">
        <f t="shared" si="174"/>
        <v>#VALUE!</v>
      </c>
      <c r="H741" s="4" t="e">
        <f t="shared" si="175"/>
        <v>#VALUE!</v>
      </c>
      <c r="I741" s="4" t="str">
        <f t="shared" si="164"/>
        <v/>
      </c>
      <c r="J741" s="4" t="e">
        <f>CLEAN(SUBSTITUTE(MID(A741,G741,H741-G741)," ",""))</f>
        <v>#VALUE!</v>
      </c>
      <c r="K741" s="4" t="e">
        <f>FIND("Filing or 371 (c) date",A741)+LEN("Filing or 371 (c) date")</f>
        <v>#VALUE!</v>
      </c>
      <c r="L741" s="4" t="e">
        <f>FIND("Status",A741,K741)</f>
        <v>#VALUE!</v>
      </c>
      <c r="M741" s="4" t="e">
        <f>TRIM(CLEAN(MID(A741,K741,L741-K741)))</f>
        <v>#VALUE!</v>
      </c>
      <c r="N741" s="4" t="e">
        <f>FIND("Patent #",A741)+LEN("Patent #")</f>
        <v>#VALUE!</v>
      </c>
      <c r="O741" s="4" t="e">
        <f>FIND("Filing or 371 (c) date",A741)</f>
        <v>#VALUE!</v>
      </c>
      <c r="P741" s="4" t="e">
        <f>MID(A741,N741,O741-N741)</f>
        <v>#VALUE!</v>
      </c>
      <c r="Q741" s="4" t="e">
        <f t="shared" si="165"/>
        <v>#VALUE!</v>
      </c>
      <c r="R741" s="4" t="e">
        <f>CLEAN(SUBSTITUTE(MID(P741,1,FIND("open",P741)-1)," ",""))</f>
        <v>#VALUE!</v>
      </c>
      <c r="S741" s="4" t="e">
        <f>FIND("open_in_new",P741)+LEN("open_in_new")</f>
        <v>#VALUE!</v>
      </c>
      <c r="T741" s="4" t="e">
        <f>FIND("-",P741,S741)</f>
        <v>#VALUE!</v>
      </c>
      <c r="U741" s="4" t="e">
        <f>CLEAN(SUBSTITUTE(MID(P741,S741,T741-S741)," ",""))</f>
        <v>#VALUE!</v>
      </c>
      <c r="V741" s="4" t="e">
        <f>RIGHT(CLEAN(SUBSTITUTE(P741," ","")),10)</f>
        <v>#VALUE!</v>
      </c>
      <c r="W741" s="4" t="e">
        <f>FIND("Status",A741,K741)+LEN("Status")</f>
        <v>#VALUE!</v>
      </c>
      <c r="X741" s="4" t="e">
        <f>FIND("Application Data 
Documents &amp; Transactions",A741)</f>
        <v>#VALUE!</v>
      </c>
      <c r="Y741" s="4" t="e">
        <f>MID(A741,W741,(X741-11)-W741)</f>
        <v>#VALUE!</v>
      </c>
      <c r="Z741" s="4" t="e">
        <f t="shared" si="162"/>
        <v>#VALUE!</v>
      </c>
      <c r="AA741" s="4" t="e">
        <f>FIND("Earliest publication #",A741)+LEN("Earliest publication #
")</f>
        <v>#VALUE!</v>
      </c>
      <c r="AB741" s="4" t="e">
        <f>FIND("Earliest publication date",A741,AA741)</f>
        <v>#VALUE!</v>
      </c>
      <c r="AC741" s="4" t="e">
        <f>CLEAN(TRIM(MID(A741,AA741,AB741-AA741)))</f>
        <v>#VALUE!</v>
      </c>
      <c r="AD741" s="4" t="e">
        <f t="shared" si="163"/>
        <v>#VALUE!</v>
      </c>
      <c r="AE741" s="4" t="e">
        <f>FIND("Earliest publication date",A741,AA741)+LEN("Earliest publication date")</f>
        <v>#VALUE!</v>
      </c>
      <c r="AF741" s="4" t="e">
        <f>FIND("Assignee for publication",A741)</f>
        <v>#VALUE!</v>
      </c>
      <c r="AG741" s="4" t="e">
        <f>CLEAN(SUBSTITUTE(MID(A741,AE741,AF741-AE741)," ",""))</f>
        <v>#VALUE!</v>
      </c>
      <c r="AH741" s="4" t="e">
        <f>FIND("Entity status",A741)+LEN("Entity status")</f>
        <v>#VALUE!</v>
      </c>
      <c r="AI741" s="4" t="e">
        <f>FIND("Earliest publication #",A741,AH741)</f>
        <v>#VALUE!</v>
      </c>
      <c r="AJ741" s="4" t="e">
        <f>CLEAN(TRIM(MID(A741,AH741,AI741-AH741)))</f>
        <v>#VALUE!</v>
      </c>
      <c r="AK741" s="4" t="e">
        <f>FIND("Applicants",A741)+LEN("Applicants")</f>
        <v>#VALUE!</v>
      </c>
      <c r="AL741" s="4" t="e">
        <f>FIND("United States Patent and Trademark Office 
United States Patent and Trademark Office 
 Browse By Topic",A741,AK741)</f>
        <v>#VALUE!</v>
      </c>
      <c r="AM741" s="4" t="e">
        <f>TRIM(CLEAN(MID(A741,AK741,AL741-AK741)))</f>
        <v>#VALUE!</v>
      </c>
      <c r="AN741" s="4" t="e">
        <f>FIND("Assignee for publication",A741)+LEN("Assignee for publication")</f>
        <v>#VALUE!</v>
      </c>
      <c r="AO741" s="4" t="e">
        <f>FIND("Confirmation #",A741,AN741)</f>
        <v>#VALUE!</v>
      </c>
      <c r="AP741" s="4" t="e">
        <f>MID(A741,AN741,AO741-AN741)</f>
        <v>#VALUE!</v>
      </c>
      <c r="AQ741" s="4" t="e">
        <f>FIND("Inventors",A741)+LEN("Inventors")</f>
        <v>#VALUE!</v>
      </c>
      <c r="AR741" s="4" t="e">
        <f>FIND("Applicants",A741,AQ741)</f>
        <v>#VALUE!</v>
      </c>
      <c r="AS741" s="4" t="e">
        <f>FIND("Show all inventors",A741)</f>
        <v>#VALUE!</v>
      </c>
      <c r="AT741" s="4" t="str">
        <f>IFERROR(MID(A741,AS741,24),"")</f>
        <v/>
      </c>
      <c r="AU741" s="7" t="e">
        <f>CLEAN(TRIM(MID(A741,AQ741,AR741-AQ741)))</f>
        <v>#VALUE!</v>
      </c>
      <c r="BJ741" s="4">
        <f t="shared" si="166"/>
        <v>0</v>
      </c>
      <c r="BK741" s="4" t="str">
        <f t="shared" si="167"/>
        <v/>
      </c>
      <c r="BL741" s="4" t="e">
        <f t="shared" si="168"/>
        <v>#VALUE!</v>
      </c>
      <c r="BM741" s="4" t="e">
        <f t="shared" si="169"/>
        <v>#VALUE!</v>
      </c>
      <c r="BN741" s="7" t="e">
        <f t="shared" si="170"/>
        <v>#VALUE!</v>
      </c>
      <c r="BO741" s="4" t="e">
        <f t="shared" si="171"/>
        <v>#VALUE!</v>
      </c>
      <c r="BP741" s="4" t="e">
        <f t="shared" si="172"/>
        <v>#VALUE!</v>
      </c>
      <c r="BQ741" s="7" t="e">
        <f t="shared" si="173"/>
        <v>#VALUE!</v>
      </c>
    </row>
    <row r="742" spans="1:69" ht="15" customHeight="1" x14ac:dyDescent="0.3">
      <c r="A742" s="5"/>
      <c r="B742" s="5"/>
      <c r="C742" s="5"/>
      <c r="D742" s="5"/>
      <c r="F742" s="6" t="s">
        <v>17</v>
      </c>
      <c r="G742" s="4" t="e">
        <f t="shared" si="174"/>
        <v>#VALUE!</v>
      </c>
      <c r="H742" s="4" t="e">
        <f t="shared" si="175"/>
        <v>#VALUE!</v>
      </c>
      <c r="I742" s="4" t="str">
        <f t="shared" si="164"/>
        <v/>
      </c>
      <c r="J742" s="4" t="e">
        <f>CLEAN(SUBSTITUTE(MID(A742,G742,H742-G742)," ",""))</f>
        <v>#VALUE!</v>
      </c>
      <c r="K742" s="4" t="e">
        <f>FIND("Filing or 371 (c) date",A742)+LEN("Filing or 371 (c) date")</f>
        <v>#VALUE!</v>
      </c>
      <c r="L742" s="4" t="e">
        <f>FIND("Status",A742,K742)</f>
        <v>#VALUE!</v>
      </c>
      <c r="M742" s="4" t="e">
        <f>TRIM(CLEAN(MID(A742,K742,L742-K742)))</f>
        <v>#VALUE!</v>
      </c>
      <c r="N742" s="4" t="e">
        <f>FIND("Patent #",A742)+LEN("Patent #")</f>
        <v>#VALUE!</v>
      </c>
      <c r="O742" s="4" t="e">
        <f>FIND("Filing or 371 (c) date",A742)</f>
        <v>#VALUE!</v>
      </c>
      <c r="P742" s="4" t="e">
        <f>MID(A742,N742,O742-N742)</f>
        <v>#VALUE!</v>
      </c>
      <c r="Q742" s="4" t="e">
        <f t="shared" si="165"/>
        <v>#VALUE!</v>
      </c>
      <c r="R742" s="4" t="e">
        <f>CLEAN(SUBSTITUTE(MID(P742,1,FIND("open",P742)-1)," ",""))</f>
        <v>#VALUE!</v>
      </c>
      <c r="S742" s="4" t="e">
        <f>FIND("open_in_new",P742)+LEN("open_in_new")</f>
        <v>#VALUE!</v>
      </c>
      <c r="T742" s="4" t="e">
        <f>FIND("-",P742,S742)</f>
        <v>#VALUE!</v>
      </c>
      <c r="U742" s="4" t="e">
        <f>CLEAN(SUBSTITUTE(MID(P742,S742,T742-S742)," ",""))</f>
        <v>#VALUE!</v>
      </c>
      <c r="V742" s="4" t="e">
        <f>RIGHT(CLEAN(SUBSTITUTE(P742," ","")),10)</f>
        <v>#VALUE!</v>
      </c>
      <c r="W742" s="4" t="e">
        <f>FIND("Status",A742,K742)+LEN("Status")</f>
        <v>#VALUE!</v>
      </c>
      <c r="X742" s="4" t="e">
        <f>FIND("Application Data 
Documents &amp; Transactions",A742)</f>
        <v>#VALUE!</v>
      </c>
      <c r="Y742" s="4" t="e">
        <f>MID(A742,W742,(X742-11)-W742)</f>
        <v>#VALUE!</v>
      </c>
      <c r="Z742" s="4" t="e">
        <f t="shared" si="162"/>
        <v>#VALUE!</v>
      </c>
      <c r="AA742" s="4" t="e">
        <f>FIND("Earliest publication #",A742)+LEN("Earliest publication #
")</f>
        <v>#VALUE!</v>
      </c>
      <c r="AB742" s="4" t="e">
        <f>FIND("Earliest publication date",A742,AA742)</f>
        <v>#VALUE!</v>
      </c>
      <c r="AC742" s="4" t="e">
        <f>CLEAN(TRIM(MID(A742,AA742,AB742-AA742)))</f>
        <v>#VALUE!</v>
      </c>
      <c r="AD742" s="4" t="e">
        <f t="shared" si="163"/>
        <v>#VALUE!</v>
      </c>
      <c r="AE742" s="4" t="e">
        <f>FIND("Earliest publication date",A742,AA742)+LEN("Earliest publication date")</f>
        <v>#VALUE!</v>
      </c>
      <c r="AF742" s="4" t="e">
        <f>FIND("Assignee for publication",A742)</f>
        <v>#VALUE!</v>
      </c>
      <c r="AG742" s="4" t="e">
        <f>CLEAN(SUBSTITUTE(MID(A742,AE742,AF742-AE742)," ",""))</f>
        <v>#VALUE!</v>
      </c>
      <c r="AH742" s="4" t="e">
        <f>FIND("Entity status",A742)+LEN("Entity status")</f>
        <v>#VALUE!</v>
      </c>
      <c r="AI742" s="4" t="e">
        <f>FIND("Earliest publication #",A742,AH742)</f>
        <v>#VALUE!</v>
      </c>
      <c r="AJ742" s="4" t="e">
        <f>CLEAN(TRIM(MID(A742,AH742,AI742-AH742)))</f>
        <v>#VALUE!</v>
      </c>
      <c r="AK742" s="4" t="e">
        <f>FIND("Applicants",A742)+LEN("Applicants")</f>
        <v>#VALUE!</v>
      </c>
      <c r="AL742" s="4" t="e">
        <f>FIND("United States Patent and Trademark Office 
United States Patent and Trademark Office 
 Browse By Topic",A742,AK742)</f>
        <v>#VALUE!</v>
      </c>
      <c r="AM742" s="4" t="e">
        <f>TRIM(CLEAN(MID(A742,AK742,AL742-AK742)))</f>
        <v>#VALUE!</v>
      </c>
      <c r="AN742" s="4" t="e">
        <f>FIND("Assignee for publication",A742)+LEN("Assignee for publication")</f>
        <v>#VALUE!</v>
      </c>
      <c r="AO742" s="4" t="e">
        <f>FIND("Confirmation #",A742,AN742)</f>
        <v>#VALUE!</v>
      </c>
      <c r="AP742" s="4" t="e">
        <f>MID(A742,AN742,AO742-AN742)</f>
        <v>#VALUE!</v>
      </c>
      <c r="AQ742" s="4" t="e">
        <f>FIND("Inventors",A742)+LEN("Inventors")</f>
        <v>#VALUE!</v>
      </c>
      <c r="AR742" s="4" t="e">
        <f>FIND("Applicants",A742,AQ742)</f>
        <v>#VALUE!</v>
      </c>
      <c r="AS742" s="4" t="e">
        <f>FIND("Show all inventors",A742)</f>
        <v>#VALUE!</v>
      </c>
      <c r="AT742" s="4" t="str">
        <f>IFERROR(MID(A742,AS742,24),"")</f>
        <v/>
      </c>
      <c r="AU742" s="7" t="e">
        <f>CLEAN(TRIM(MID(A742,AQ742,AR742-AQ742)))</f>
        <v>#VALUE!</v>
      </c>
      <c r="BJ742" s="4">
        <f t="shared" si="166"/>
        <v>0</v>
      </c>
      <c r="BK742" s="4" t="str">
        <f t="shared" si="167"/>
        <v/>
      </c>
      <c r="BL742" s="4" t="e">
        <f t="shared" si="168"/>
        <v>#VALUE!</v>
      </c>
      <c r="BM742" s="4" t="e">
        <f t="shared" si="169"/>
        <v>#VALUE!</v>
      </c>
      <c r="BN742" s="7" t="e">
        <f t="shared" si="170"/>
        <v>#VALUE!</v>
      </c>
      <c r="BO742" s="4" t="e">
        <f t="shared" si="171"/>
        <v>#VALUE!</v>
      </c>
      <c r="BP742" s="4" t="e">
        <f t="shared" si="172"/>
        <v>#VALUE!</v>
      </c>
      <c r="BQ742" s="7" t="e">
        <f t="shared" si="173"/>
        <v>#VALUE!</v>
      </c>
    </row>
    <row r="743" spans="1:69" ht="15" customHeight="1" x14ac:dyDescent="0.3">
      <c r="A743" s="5"/>
      <c r="B743" s="5"/>
      <c r="C743" s="5"/>
      <c r="D743" s="5"/>
      <c r="F743" s="6" t="s">
        <v>17</v>
      </c>
      <c r="G743" s="4" t="e">
        <f t="shared" si="174"/>
        <v>#VALUE!</v>
      </c>
      <c r="H743" s="4" t="e">
        <f t="shared" si="175"/>
        <v>#VALUE!</v>
      </c>
      <c r="I743" s="4" t="str">
        <f t="shared" si="164"/>
        <v/>
      </c>
      <c r="J743" s="4" t="e">
        <f>CLEAN(SUBSTITUTE(MID(A743,G743,H743-G743)," ",""))</f>
        <v>#VALUE!</v>
      </c>
      <c r="K743" s="4" t="e">
        <f>FIND("Filing or 371 (c) date",A743)+LEN("Filing or 371 (c) date")</f>
        <v>#VALUE!</v>
      </c>
      <c r="L743" s="4" t="e">
        <f>FIND("Status",A743,K743)</f>
        <v>#VALUE!</v>
      </c>
      <c r="M743" s="4" t="e">
        <f>TRIM(CLEAN(MID(A743,K743,L743-K743)))</f>
        <v>#VALUE!</v>
      </c>
      <c r="N743" s="4" t="e">
        <f>FIND("Patent #",A743)+LEN("Patent #")</f>
        <v>#VALUE!</v>
      </c>
      <c r="O743" s="4" t="e">
        <f>FIND("Filing or 371 (c) date",A743)</f>
        <v>#VALUE!</v>
      </c>
      <c r="P743" s="4" t="e">
        <f>MID(A743,N743,O743-N743)</f>
        <v>#VALUE!</v>
      </c>
      <c r="Q743" s="4" t="e">
        <f t="shared" si="165"/>
        <v>#VALUE!</v>
      </c>
      <c r="R743" s="4" t="e">
        <f>CLEAN(SUBSTITUTE(MID(P743,1,FIND("open",P743)-1)," ",""))</f>
        <v>#VALUE!</v>
      </c>
      <c r="S743" s="4" t="e">
        <f>FIND("open_in_new",P743)+LEN("open_in_new")</f>
        <v>#VALUE!</v>
      </c>
      <c r="T743" s="4" t="e">
        <f>FIND("-",P743,S743)</f>
        <v>#VALUE!</v>
      </c>
      <c r="U743" s="4" t="e">
        <f>CLEAN(SUBSTITUTE(MID(P743,S743,T743-S743)," ",""))</f>
        <v>#VALUE!</v>
      </c>
      <c r="V743" s="4" t="e">
        <f>RIGHT(CLEAN(SUBSTITUTE(P743," ","")),10)</f>
        <v>#VALUE!</v>
      </c>
      <c r="W743" s="4" t="e">
        <f>FIND("Status",A743,K743)+LEN("Status")</f>
        <v>#VALUE!</v>
      </c>
      <c r="X743" s="4" t="e">
        <f>FIND("Application Data 
Documents &amp; Transactions",A743)</f>
        <v>#VALUE!</v>
      </c>
      <c r="Y743" s="4" t="e">
        <f>MID(A743,W743,(X743-11)-W743)</f>
        <v>#VALUE!</v>
      </c>
      <c r="Z743" s="4" t="e">
        <f t="shared" si="162"/>
        <v>#VALUE!</v>
      </c>
      <c r="AA743" s="4" t="e">
        <f>FIND("Earliest publication #",A743)+LEN("Earliest publication #
")</f>
        <v>#VALUE!</v>
      </c>
      <c r="AB743" s="4" t="e">
        <f>FIND("Earliest publication date",A743,AA743)</f>
        <v>#VALUE!</v>
      </c>
      <c r="AC743" s="4" t="e">
        <f>CLEAN(TRIM(MID(A743,AA743,AB743-AA743)))</f>
        <v>#VALUE!</v>
      </c>
      <c r="AD743" s="4" t="e">
        <f t="shared" si="163"/>
        <v>#VALUE!</v>
      </c>
      <c r="AE743" s="4" t="e">
        <f>FIND("Earliest publication date",A743,AA743)+LEN("Earliest publication date")</f>
        <v>#VALUE!</v>
      </c>
      <c r="AF743" s="4" t="e">
        <f>FIND("Assignee for publication",A743)</f>
        <v>#VALUE!</v>
      </c>
      <c r="AG743" s="4" t="e">
        <f>CLEAN(SUBSTITUTE(MID(A743,AE743,AF743-AE743)," ",""))</f>
        <v>#VALUE!</v>
      </c>
      <c r="AH743" s="4" t="e">
        <f>FIND("Entity status",A743)+LEN("Entity status")</f>
        <v>#VALUE!</v>
      </c>
      <c r="AI743" s="4" t="e">
        <f>FIND("Earliest publication #",A743,AH743)</f>
        <v>#VALUE!</v>
      </c>
      <c r="AJ743" s="4" t="e">
        <f>CLEAN(TRIM(MID(A743,AH743,AI743-AH743)))</f>
        <v>#VALUE!</v>
      </c>
      <c r="AK743" s="4" t="e">
        <f>FIND("Applicants",A743)+LEN("Applicants")</f>
        <v>#VALUE!</v>
      </c>
      <c r="AL743" s="4" t="e">
        <f>FIND("United States Patent and Trademark Office 
United States Patent and Trademark Office 
 Browse By Topic",A743,AK743)</f>
        <v>#VALUE!</v>
      </c>
      <c r="AM743" s="4" t="e">
        <f>TRIM(CLEAN(MID(A743,AK743,AL743-AK743)))</f>
        <v>#VALUE!</v>
      </c>
      <c r="AN743" s="4" t="e">
        <f>FIND("Assignee for publication",A743)+LEN("Assignee for publication")</f>
        <v>#VALUE!</v>
      </c>
      <c r="AO743" s="4" t="e">
        <f>FIND("Confirmation #",A743,AN743)</f>
        <v>#VALUE!</v>
      </c>
      <c r="AP743" s="4" t="e">
        <f>MID(A743,AN743,AO743-AN743)</f>
        <v>#VALUE!</v>
      </c>
      <c r="AQ743" s="4" t="e">
        <f>FIND("Inventors",A743)+LEN("Inventors")</f>
        <v>#VALUE!</v>
      </c>
      <c r="AR743" s="4" t="e">
        <f>FIND("Applicants",A743,AQ743)</f>
        <v>#VALUE!</v>
      </c>
      <c r="AS743" s="4" t="e">
        <f>FIND("Show all inventors",A743)</f>
        <v>#VALUE!</v>
      </c>
      <c r="AT743" s="4" t="str">
        <f>IFERROR(MID(A743,AS743,24),"")</f>
        <v/>
      </c>
      <c r="AU743" s="7" t="e">
        <f>CLEAN(TRIM(MID(A743,AQ743,AR743-AQ743)))</f>
        <v>#VALUE!</v>
      </c>
      <c r="BJ743" s="4">
        <f t="shared" si="166"/>
        <v>0</v>
      </c>
      <c r="BK743" s="4" t="str">
        <f t="shared" si="167"/>
        <v/>
      </c>
      <c r="BL743" s="4" t="e">
        <f t="shared" si="168"/>
        <v>#VALUE!</v>
      </c>
      <c r="BM743" s="4" t="e">
        <f t="shared" si="169"/>
        <v>#VALUE!</v>
      </c>
      <c r="BN743" s="7" t="e">
        <f t="shared" si="170"/>
        <v>#VALUE!</v>
      </c>
      <c r="BO743" s="4" t="e">
        <f t="shared" si="171"/>
        <v>#VALUE!</v>
      </c>
      <c r="BP743" s="4" t="e">
        <f t="shared" si="172"/>
        <v>#VALUE!</v>
      </c>
      <c r="BQ743" s="7" t="e">
        <f t="shared" si="173"/>
        <v>#VALUE!</v>
      </c>
    </row>
    <row r="744" spans="1:69" ht="15" customHeight="1" x14ac:dyDescent="0.3">
      <c r="A744" s="5"/>
      <c r="B744" s="5"/>
      <c r="C744" s="5"/>
      <c r="D744" s="5"/>
      <c r="F744" s="6" t="s">
        <v>17</v>
      </c>
      <c r="G744" s="4" t="e">
        <f t="shared" si="174"/>
        <v>#VALUE!</v>
      </c>
      <c r="H744" s="4" t="e">
        <f t="shared" si="175"/>
        <v>#VALUE!</v>
      </c>
      <c r="I744" s="4" t="str">
        <f t="shared" si="164"/>
        <v/>
      </c>
      <c r="J744" s="4" t="e">
        <f>CLEAN(SUBSTITUTE(MID(A744,G744,H744-G744)," ",""))</f>
        <v>#VALUE!</v>
      </c>
      <c r="K744" s="4" t="e">
        <f>FIND("Filing or 371 (c) date",A744)+LEN("Filing or 371 (c) date")</f>
        <v>#VALUE!</v>
      </c>
      <c r="L744" s="4" t="e">
        <f>FIND("Status",A744,K744)</f>
        <v>#VALUE!</v>
      </c>
      <c r="M744" s="4" t="e">
        <f>TRIM(CLEAN(MID(A744,K744,L744-K744)))</f>
        <v>#VALUE!</v>
      </c>
      <c r="N744" s="4" t="e">
        <f>FIND("Patent #",A744)+LEN("Patent #")</f>
        <v>#VALUE!</v>
      </c>
      <c r="O744" s="4" t="e">
        <f>FIND("Filing or 371 (c) date",A744)</f>
        <v>#VALUE!</v>
      </c>
      <c r="P744" s="4" t="e">
        <f>MID(A744,N744,O744-N744)</f>
        <v>#VALUE!</v>
      </c>
      <c r="Q744" s="4" t="e">
        <f t="shared" si="165"/>
        <v>#VALUE!</v>
      </c>
      <c r="R744" s="4" t="e">
        <f>CLEAN(SUBSTITUTE(MID(P744,1,FIND("open",P744)-1)," ",""))</f>
        <v>#VALUE!</v>
      </c>
      <c r="S744" s="4" t="e">
        <f>FIND("open_in_new",P744)+LEN("open_in_new")</f>
        <v>#VALUE!</v>
      </c>
      <c r="T744" s="4" t="e">
        <f>FIND("-",P744,S744)</f>
        <v>#VALUE!</v>
      </c>
      <c r="U744" s="4" t="e">
        <f>CLEAN(SUBSTITUTE(MID(P744,S744,T744-S744)," ",""))</f>
        <v>#VALUE!</v>
      </c>
      <c r="V744" s="4" t="e">
        <f>RIGHT(CLEAN(SUBSTITUTE(P744," ","")),10)</f>
        <v>#VALUE!</v>
      </c>
      <c r="W744" s="4" t="e">
        <f>FIND("Status",A744,K744)+LEN("Status")</f>
        <v>#VALUE!</v>
      </c>
      <c r="X744" s="4" t="e">
        <f>FIND("Application Data 
Documents &amp; Transactions",A744)</f>
        <v>#VALUE!</v>
      </c>
      <c r="Y744" s="4" t="e">
        <f>MID(A744,W744,(X744-11)-W744)</f>
        <v>#VALUE!</v>
      </c>
      <c r="Z744" s="4" t="e">
        <f t="shared" si="162"/>
        <v>#VALUE!</v>
      </c>
      <c r="AA744" s="4" t="e">
        <f>FIND("Earliest publication #",A744)+LEN("Earliest publication #
")</f>
        <v>#VALUE!</v>
      </c>
      <c r="AB744" s="4" t="e">
        <f>FIND("Earliest publication date",A744,AA744)</f>
        <v>#VALUE!</v>
      </c>
      <c r="AC744" s="4" t="e">
        <f>CLEAN(TRIM(MID(A744,AA744,AB744-AA744)))</f>
        <v>#VALUE!</v>
      </c>
      <c r="AD744" s="4" t="e">
        <f t="shared" si="163"/>
        <v>#VALUE!</v>
      </c>
      <c r="AE744" s="4" t="e">
        <f>FIND("Earliest publication date",A744,AA744)+LEN("Earliest publication date")</f>
        <v>#VALUE!</v>
      </c>
      <c r="AF744" s="4" t="e">
        <f>FIND("Assignee for publication",A744)</f>
        <v>#VALUE!</v>
      </c>
      <c r="AG744" s="4" t="e">
        <f>CLEAN(SUBSTITUTE(MID(A744,AE744,AF744-AE744)," ",""))</f>
        <v>#VALUE!</v>
      </c>
      <c r="AH744" s="4" t="e">
        <f>FIND("Entity status",A744)+LEN("Entity status")</f>
        <v>#VALUE!</v>
      </c>
      <c r="AI744" s="4" t="e">
        <f>FIND("Earliest publication #",A744,AH744)</f>
        <v>#VALUE!</v>
      </c>
      <c r="AJ744" s="4" t="e">
        <f>CLEAN(TRIM(MID(A744,AH744,AI744-AH744)))</f>
        <v>#VALUE!</v>
      </c>
      <c r="AK744" s="4" t="e">
        <f>FIND("Applicants",A744)+LEN("Applicants")</f>
        <v>#VALUE!</v>
      </c>
      <c r="AL744" s="4" t="e">
        <f>FIND("United States Patent and Trademark Office 
United States Patent and Trademark Office 
 Browse By Topic",A744,AK744)</f>
        <v>#VALUE!</v>
      </c>
      <c r="AM744" s="4" t="e">
        <f>TRIM(CLEAN(MID(A744,AK744,AL744-AK744)))</f>
        <v>#VALUE!</v>
      </c>
      <c r="AN744" s="4" t="e">
        <f>FIND("Assignee for publication",A744)+LEN("Assignee for publication")</f>
        <v>#VALUE!</v>
      </c>
      <c r="AO744" s="4" t="e">
        <f>FIND("Confirmation #",A744,AN744)</f>
        <v>#VALUE!</v>
      </c>
      <c r="AP744" s="4" t="e">
        <f>MID(A744,AN744,AO744-AN744)</f>
        <v>#VALUE!</v>
      </c>
      <c r="AQ744" s="4" t="e">
        <f>FIND("Inventors",A744)+LEN("Inventors")</f>
        <v>#VALUE!</v>
      </c>
      <c r="AR744" s="4" t="e">
        <f>FIND("Applicants",A744,AQ744)</f>
        <v>#VALUE!</v>
      </c>
      <c r="AS744" s="4" t="e">
        <f>FIND("Show all inventors",A744)</f>
        <v>#VALUE!</v>
      </c>
      <c r="AT744" s="4" t="str">
        <f>IFERROR(MID(A744,AS744,24),"")</f>
        <v/>
      </c>
      <c r="AU744" s="7" t="e">
        <f>CLEAN(TRIM(MID(A744,AQ744,AR744-AQ744)))</f>
        <v>#VALUE!</v>
      </c>
      <c r="BJ744" s="4">
        <f t="shared" si="166"/>
        <v>0</v>
      </c>
      <c r="BK744" s="4" t="str">
        <f t="shared" si="167"/>
        <v/>
      </c>
      <c r="BL744" s="4" t="e">
        <f t="shared" si="168"/>
        <v>#VALUE!</v>
      </c>
      <c r="BM744" s="4" t="e">
        <f t="shared" si="169"/>
        <v>#VALUE!</v>
      </c>
      <c r="BN744" s="7" t="e">
        <f t="shared" si="170"/>
        <v>#VALUE!</v>
      </c>
      <c r="BO744" s="4" t="e">
        <f t="shared" si="171"/>
        <v>#VALUE!</v>
      </c>
      <c r="BP744" s="4" t="e">
        <f t="shared" si="172"/>
        <v>#VALUE!</v>
      </c>
      <c r="BQ744" s="7" t="e">
        <f t="shared" si="173"/>
        <v>#VALUE!</v>
      </c>
    </row>
    <row r="745" spans="1:69" ht="15" customHeight="1" x14ac:dyDescent="0.3">
      <c r="A745" s="5"/>
      <c r="B745" s="5"/>
      <c r="C745" s="5"/>
      <c r="D745" s="5"/>
      <c r="F745" s="6" t="s">
        <v>17</v>
      </c>
      <c r="G745" s="4" t="e">
        <f t="shared" si="174"/>
        <v>#VALUE!</v>
      </c>
      <c r="H745" s="4" t="e">
        <f t="shared" si="175"/>
        <v>#VALUE!</v>
      </c>
      <c r="I745" s="4" t="str">
        <f t="shared" si="164"/>
        <v/>
      </c>
      <c r="J745" s="4" t="e">
        <f>CLEAN(SUBSTITUTE(MID(A745,G745,H745-G745)," ",""))</f>
        <v>#VALUE!</v>
      </c>
      <c r="K745" s="4" t="e">
        <f>FIND("Filing or 371 (c) date",A745)+LEN("Filing or 371 (c) date")</f>
        <v>#VALUE!</v>
      </c>
      <c r="L745" s="4" t="e">
        <f>FIND("Status",A745,K745)</f>
        <v>#VALUE!</v>
      </c>
      <c r="M745" s="4" t="e">
        <f>TRIM(CLEAN(MID(A745,K745,L745-K745)))</f>
        <v>#VALUE!</v>
      </c>
      <c r="N745" s="4" t="e">
        <f>FIND("Patent #",A745)+LEN("Patent #")</f>
        <v>#VALUE!</v>
      </c>
      <c r="O745" s="4" t="e">
        <f>FIND("Filing or 371 (c) date",A745)</f>
        <v>#VALUE!</v>
      </c>
      <c r="P745" s="4" t="e">
        <f>MID(A745,N745,O745-N745)</f>
        <v>#VALUE!</v>
      </c>
      <c r="Q745" s="4" t="e">
        <f t="shared" si="165"/>
        <v>#VALUE!</v>
      </c>
      <c r="R745" s="4" t="e">
        <f>CLEAN(SUBSTITUTE(MID(P745,1,FIND("open",P745)-1)," ",""))</f>
        <v>#VALUE!</v>
      </c>
      <c r="S745" s="4" t="e">
        <f>FIND("open_in_new",P745)+LEN("open_in_new")</f>
        <v>#VALUE!</v>
      </c>
      <c r="T745" s="4" t="e">
        <f>FIND("-",P745,S745)</f>
        <v>#VALUE!</v>
      </c>
      <c r="U745" s="4" t="e">
        <f>CLEAN(SUBSTITUTE(MID(P745,S745,T745-S745)," ",""))</f>
        <v>#VALUE!</v>
      </c>
      <c r="V745" s="4" t="e">
        <f>RIGHT(CLEAN(SUBSTITUTE(P745," ","")),10)</f>
        <v>#VALUE!</v>
      </c>
      <c r="W745" s="4" t="e">
        <f>FIND("Status",A745,K745)+LEN("Status")</f>
        <v>#VALUE!</v>
      </c>
      <c r="X745" s="4" t="e">
        <f>FIND("Application Data 
Documents &amp; Transactions",A745)</f>
        <v>#VALUE!</v>
      </c>
      <c r="Y745" s="4" t="e">
        <f>MID(A745,W745,(X745-11)-W745)</f>
        <v>#VALUE!</v>
      </c>
      <c r="Z745" s="4" t="e">
        <f t="shared" si="162"/>
        <v>#VALUE!</v>
      </c>
      <c r="AA745" s="4" t="e">
        <f>FIND("Earliest publication #",A745)+LEN("Earliest publication #
")</f>
        <v>#VALUE!</v>
      </c>
      <c r="AB745" s="4" t="e">
        <f>FIND("Earliest publication date",A745,AA745)</f>
        <v>#VALUE!</v>
      </c>
      <c r="AC745" s="4" t="e">
        <f>CLEAN(TRIM(MID(A745,AA745,AB745-AA745)))</f>
        <v>#VALUE!</v>
      </c>
      <c r="AD745" s="4" t="e">
        <f t="shared" si="163"/>
        <v>#VALUE!</v>
      </c>
      <c r="AE745" s="4" t="e">
        <f>FIND("Earliest publication date",A745,AA745)+LEN("Earliest publication date")</f>
        <v>#VALUE!</v>
      </c>
      <c r="AF745" s="4" t="e">
        <f>FIND("Assignee for publication",A745)</f>
        <v>#VALUE!</v>
      </c>
      <c r="AG745" s="4" t="e">
        <f>CLEAN(SUBSTITUTE(MID(A745,AE745,AF745-AE745)," ",""))</f>
        <v>#VALUE!</v>
      </c>
      <c r="AH745" s="4" t="e">
        <f>FIND("Entity status",A745)+LEN("Entity status")</f>
        <v>#VALUE!</v>
      </c>
      <c r="AI745" s="4" t="e">
        <f>FIND("Earliest publication #",A745,AH745)</f>
        <v>#VALUE!</v>
      </c>
      <c r="AJ745" s="4" t="e">
        <f>CLEAN(TRIM(MID(A745,AH745,AI745-AH745)))</f>
        <v>#VALUE!</v>
      </c>
      <c r="AK745" s="4" t="e">
        <f>FIND("Applicants",A745)+LEN("Applicants")</f>
        <v>#VALUE!</v>
      </c>
      <c r="AL745" s="4" t="e">
        <f>FIND("United States Patent and Trademark Office 
United States Patent and Trademark Office 
 Browse By Topic",A745,AK745)</f>
        <v>#VALUE!</v>
      </c>
      <c r="AM745" s="4" t="e">
        <f>TRIM(CLEAN(MID(A745,AK745,AL745-AK745)))</f>
        <v>#VALUE!</v>
      </c>
      <c r="AN745" s="4" t="e">
        <f>FIND("Assignee for publication",A745)+LEN("Assignee for publication")</f>
        <v>#VALUE!</v>
      </c>
      <c r="AO745" s="4" t="e">
        <f>FIND("Confirmation #",A745,AN745)</f>
        <v>#VALUE!</v>
      </c>
      <c r="AP745" s="4" t="e">
        <f>MID(A745,AN745,AO745-AN745)</f>
        <v>#VALUE!</v>
      </c>
      <c r="AQ745" s="4" t="e">
        <f>FIND("Inventors",A745)+LEN("Inventors")</f>
        <v>#VALUE!</v>
      </c>
      <c r="AR745" s="4" t="e">
        <f>FIND("Applicants",A745,AQ745)</f>
        <v>#VALUE!</v>
      </c>
      <c r="AS745" s="4" t="e">
        <f>FIND("Show all inventors",A745)</f>
        <v>#VALUE!</v>
      </c>
      <c r="AT745" s="4" t="str">
        <f>IFERROR(MID(A745,AS745,24),"")</f>
        <v/>
      </c>
      <c r="AU745" s="7" t="e">
        <f>CLEAN(TRIM(MID(A745,AQ745,AR745-AQ745)))</f>
        <v>#VALUE!</v>
      </c>
      <c r="BJ745" s="4">
        <f t="shared" si="166"/>
        <v>0</v>
      </c>
      <c r="BK745" s="4" t="str">
        <f t="shared" si="167"/>
        <v/>
      </c>
      <c r="BL745" s="4" t="e">
        <f t="shared" si="168"/>
        <v>#VALUE!</v>
      </c>
      <c r="BM745" s="4" t="e">
        <f t="shared" si="169"/>
        <v>#VALUE!</v>
      </c>
      <c r="BN745" s="7" t="e">
        <f t="shared" si="170"/>
        <v>#VALUE!</v>
      </c>
      <c r="BO745" s="4" t="e">
        <f t="shared" si="171"/>
        <v>#VALUE!</v>
      </c>
      <c r="BP745" s="4" t="e">
        <f t="shared" si="172"/>
        <v>#VALUE!</v>
      </c>
      <c r="BQ745" s="7" t="e">
        <f t="shared" si="173"/>
        <v>#VALUE!</v>
      </c>
    </row>
    <row r="746" spans="1:69" ht="15" customHeight="1" x14ac:dyDescent="0.3">
      <c r="A746" s="5"/>
      <c r="B746" s="5"/>
      <c r="C746" s="5"/>
      <c r="D746" s="5"/>
      <c r="F746" s="6" t="s">
        <v>17</v>
      </c>
      <c r="G746" s="4" t="e">
        <f t="shared" si="174"/>
        <v>#VALUE!</v>
      </c>
      <c r="H746" s="4" t="e">
        <f t="shared" si="175"/>
        <v>#VALUE!</v>
      </c>
      <c r="I746" s="4" t="str">
        <f t="shared" si="164"/>
        <v/>
      </c>
      <c r="J746" s="4" t="e">
        <f>CLEAN(SUBSTITUTE(MID(A746,G746,H746-G746)," ",""))</f>
        <v>#VALUE!</v>
      </c>
      <c r="K746" s="4" t="e">
        <f>FIND("Filing or 371 (c) date",A746)+LEN("Filing or 371 (c) date")</f>
        <v>#VALUE!</v>
      </c>
      <c r="L746" s="4" t="e">
        <f>FIND("Status",A746,K746)</f>
        <v>#VALUE!</v>
      </c>
      <c r="M746" s="4" t="e">
        <f>TRIM(CLEAN(MID(A746,K746,L746-K746)))</f>
        <v>#VALUE!</v>
      </c>
      <c r="N746" s="4" t="e">
        <f>FIND("Patent #",A746)+LEN("Patent #")</f>
        <v>#VALUE!</v>
      </c>
      <c r="O746" s="4" t="e">
        <f>FIND("Filing or 371 (c) date",A746)</f>
        <v>#VALUE!</v>
      </c>
      <c r="P746" s="4" t="e">
        <f>MID(A746,N746,O746-N746)</f>
        <v>#VALUE!</v>
      </c>
      <c r="Q746" s="4" t="e">
        <f t="shared" si="165"/>
        <v>#VALUE!</v>
      </c>
      <c r="R746" s="4" t="e">
        <f>CLEAN(SUBSTITUTE(MID(P746,1,FIND("open",P746)-1)," ",""))</f>
        <v>#VALUE!</v>
      </c>
      <c r="S746" s="4" t="e">
        <f>FIND("open_in_new",P746)+LEN("open_in_new")</f>
        <v>#VALUE!</v>
      </c>
      <c r="T746" s="4" t="e">
        <f>FIND("-",P746,S746)</f>
        <v>#VALUE!</v>
      </c>
      <c r="U746" s="4" t="e">
        <f>CLEAN(SUBSTITUTE(MID(P746,S746,T746-S746)," ",""))</f>
        <v>#VALUE!</v>
      </c>
      <c r="V746" s="4" t="e">
        <f>RIGHT(CLEAN(SUBSTITUTE(P746," ","")),10)</f>
        <v>#VALUE!</v>
      </c>
      <c r="W746" s="4" t="e">
        <f>FIND("Status",A746,K746)+LEN("Status")</f>
        <v>#VALUE!</v>
      </c>
      <c r="X746" s="4" t="e">
        <f>FIND("Application Data 
Documents &amp; Transactions",A746)</f>
        <v>#VALUE!</v>
      </c>
      <c r="Y746" s="4" t="e">
        <f>MID(A746,W746,(X746-11)-W746)</f>
        <v>#VALUE!</v>
      </c>
      <c r="Z746" s="4" t="e">
        <f t="shared" si="162"/>
        <v>#VALUE!</v>
      </c>
      <c r="AA746" s="4" t="e">
        <f>FIND("Earliest publication #",A746)+LEN("Earliest publication #
")</f>
        <v>#VALUE!</v>
      </c>
      <c r="AB746" s="4" t="e">
        <f>FIND("Earliest publication date",A746,AA746)</f>
        <v>#VALUE!</v>
      </c>
      <c r="AC746" s="4" t="e">
        <f>CLEAN(TRIM(MID(A746,AA746,AB746-AA746)))</f>
        <v>#VALUE!</v>
      </c>
      <c r="AD746" s="4" t="e">
        <f t="shared" si="163"/>
        <v>#VALUE!</v>
      </c>
      <c r="AE746" s="4" t="e">
        <f>FIND("Earliest publication date",A746,AA746)+LEN("Earliest publication date")</f>
        <v>#VALUE!</v>
      </c>
      <c r="AF746" s="4" t="e">
        <f>FIND("Assignee for publication",A746)</f>
        <v>#VALUE!</v>
      </c>
      <c r="AG746" s="4" t="e">
        <f>CLEAN(SUBSTITUTE(MID(A746,AE746,AF746-AE746)," ",""))</f>
        <v>#VALUE!</v>
      </c>
      <c r="AH746" s="4" t="e">
        <f>FIND("Entity status",A746)+LEN("Entity status")</f>
        <v>#VALUE!</v>
      </c>
      <c r="AI746" s="4" t="e">
        <f>FIND("Earliest publication #",A746,AH746)</f>
        <v>#VALUE!</v>
      </c>
      <c r="AJ746" s="4" t="e">
        <f>CLEAN(TRIM(MID(A746,AH746,AI746-AH746)))</f>
        <v>#VALUE!</v>
      </c>
      <c r="AK746" s="4" t="e">
        <f>FIND("Applicants",A746)+LEN("Applicants")</f>
        <v>#VALUE!</v>
      </c>
      <c r="AL746" s="4" t="e">
        <f>FIND("United States Patent and Trademark Office 
United States Patent and Trademark Office 
 Browse By Topic",A746,AK746)</f>
        <v>#VALUE!</v>
      </c>
      <c r="AM746" s="4" t="e">
        <f>TRIM(CLEAN(MID(A746,AK746,AL746-AK746)))</f>
        <v>#VALUE!</v>
      </c>
      <c r="AN746" s="4" t="e">
        <f>FIND("Assignee for publication",A746)+LEN("Assignee for publication")</f>
        <v>#VALUE!</v>
      </c>
      <c r="AO746" s="4" t="e">
        <f>FIND("Confirmation #",A746,AN746)</f>
        <v>#VALUE!</v>
      </c>
      <c r="AP746" s="4" t="e">
        <f>MID(A746,AN746,AO746-AN746)</f>
        <v>#VALUE!</v>
      </c>
      <c r="AQ746" s="4" t="e">
        <f>FIND("Inventors",A746)+LEN("Inventors")</f>
        <v>#VALUE!</v>
      </c>
      <c r="AR746" s="4" t="e">
        <f>FIND("Applicants",A746,AQ746)</f>
        <v>#VALUE!</v>
      </c>
      <c r="AS746" s="4" t="e">
        <f>FIND("Show all inventors",A746)</f>
        <v>#VALUE!</v>
      </c>
      <c r="AT746" s="4" t="str">
        <f>IFERROR(MID(A746,AS746,24),"")</f>
        <v/>
      </c>
      <c r="AU746" s="7" t="e">
        <f>CLEAN(TRIM(MID(A746,AQ746,AR746-AQ746)))</f>
        <v>#VALUE!</v>
      </c>
      <c r="BJ746" s="4">
        <f t="shared" si="166"/>
        <v>0</v>
      </c>
      <c r="BK746" s="4" t="str">
        <f t="shared" si="167"/>
        <v/>
      </c>
      <c r="BL746" s="4" t="e">
        <f t="shared" si="168"/>
        <v>#VALUE!</v>
      </c>
      <c r="BM746" s="4" t="e">
        <f t="shared" si="169"/>
        <v>#VALUE!</v>
      </c>
      <c r="BN746" s="7" t="e">
        <f t="shared" si="170"/>
        <v>#VALUE!</v>
      </c>
      <c r="BO746" s="4" t="e">
        <f t="shared" si="171"/>
        <v>#VALUE!</v>
      </c>
      <c r="BP746" s="4" t="e">
        <f t="shared" si="172"/>
        <v>#VALUE!</v>
      </c>
      <c r="BQ746" s="7" t="e">
        <f t="shared" si="173"/>
        <v>#VALUE!</v>
      </c>
    </row>
    <row r="747" spans="1:69" ht="15" customHeight="1" x14ac:dyDescent="0.3">
      <c r="A747" s="5"/>
      <c r="B747" s="5"/>
      <c r="C747" s="5"/>
      <c r="D747" s="5"/>
      <c r="F747" s="6" t="s">
        <v>17</v>
      </c>
      <c r="G747" s="4" t="e">
        <f t="shared" si="174"/>
        <v>#VALUE!</v>
      </c>
      <c r="H747" s="4" t="e">
        <f t="shared" si="175"/>
        <v>#VALUE!</v>
      </c>
      <c r="I747" s="4" t="str">
        <f t="shared" si="164"/>
        <v/>
      </c>
      <c r="J747" s="4" t="e">
        <f>CLEAN(SUBSTITUTE(MID(A747,G747,H747-G747)," ",""))</f>
        <v>#VALUE!</v>
      </c>
      <c r="K747" s="4" t="e">
        <f>FIND("Filing or 371 (c) date",A747)+LEN("Filing or 371 (c) date")</f>
        <v>#VALUE!</v>
      </c>
      <c r="L747" s="4" t="e">
        <f>FIND("Status",A747,K747)</f>
        <v>#VALUE!</v>
      </c>
      <c r="M747" s="4" t="e">
        <f>TRIM(CLEAN(MID(A747,K747,L747-K747)))</f>
        <v>#VALUE!</v>
      </c>
      <c r="N747" s="4" t="e">
        <f>FIND("Patent #",A747)+LEN("Patent #")</f>
        <v>#VALUE!</v>
      </c>
      <c r="O747" s="4" t="e">
        <f>FIND("Filing or 371 (c) date",A747)</f>
        <v>#VALUE!</v>
      </c>
      <c r="P747" s="4" t="e">
        <f>MID(A747,N747,O747-N747)</f>
        <v>#VALUE!</v>
      </c>
      <c r="Q747" s="4" t="e">
        <f t="shared" si="165"/>
        <v>#VALUE!</v>
      </c>
      <c r="R747" s="4" t="e">
        <f>CLEAN(SUBSTITUTE(MID(P747,1,FIND("open",P747)-1)," ",""))</f>
        <v>#VALUE!</v>
      </c>
      <c r="S747" s="4" t="e">
        <f>FIND("open_in_new",P747)+LEN("open_in_new")</f>
        <v>#VALUE!</v>
      </c>
      <c r="T747" s="4" t="e">
        <f>FIND("-",P747,S747)</f>
        <v>#VALUE!</v>
      </c>
      <c r="U747" s="4" t="e">
        <f>CLEAN(SUBSTITUTE(MID(P747,S747,T747-S747)," ",""))</f>
        <v>#VALUE!</v>
      </c>
      <c r="V747" s="4" t="e">
        <f>RIGHT(CLEAN(SUBSTITUTE(P747," ","")),10)</f>
        <v>#VALUE!</v>
      </c>
      <c r="W747" s="4" t="e">
        <f>FIND("Status",A747,K747)+LEN("Status")</f>
        <v>#VALUE!</v>
      </c>
      <c r="X747" s="4" t="e">
        <f>FIND("Application Data 
Documents &amp; Transactions",A747)</f>
        <v>#VALUE!</v>
      </c>
      <c r="Y747" s="4" t="e">
        <f>MID(A747,W747,(X747-11)-W747)</f>
        <v>#VALUE!</v>
      </c>
      <c r="Z747" s="4" t="e">
        <f t="shared" si="162"/>
        <v>#VALUE!</v>
      </c>
      <c r="AA747" s="4" t="e">
        <f>FIND("Earliest publication #",A747)+LEN("Earliest publication #
")</f>
        <v>#VALUE!</v>
      </c>
      <c r="AB747" s="4" t="e">
        <f>FIND("Earliest publication date",A747,AA747)</f>
        <v>#VALUE!</v>
      </c>
      <c r="AC747" s="4" t="e">
        <f>CLEAN(TRIM(MID(A747,AA747,AB747-AA747)))</f>
        <v>#VALUE!</v>
      </c>
      <c r="AD747" s="4" t="e">
        <f t="shared" si="163"/>
        <v>#VALUE!</v>
      </c>
      <c r="AE747" s="4" t="e">
        <f>FIND("Earliest publication date",A747,AA747)+LEN("Earliest publication date")</f>
        <v>#VALUE!</v>
      </c>
      <c r="AF747" s="4" t="e">
        <f>FIND("Assignee for publication",A747)</f>
        <v>#VALUE!</v>
      </c>
      <c r="AG747" s="4" t="e">
        <f>CLEAN(SUBSTITUTE(MID(A747,AE747,AF747-AE747)," ",""))</f>
        <v>#VALUE!</v>
      </c>
      <c r="AH747" s="4" t="e">
        <f>FIND("Entity status",A747)+LEN("Entity status")</f>
        <v>#VALUE!</v>
      </c>
      <c r="AI747" s="4" t="e">
        <f>FIND("Earliest publication #",A747,AH747)</f>
        <v>#VALUE!</v>
      </c>
      <c r="AJ747" s="4" t="e">
        <f>CLEAN(TRIM(MID(A747,AH747,AI747-AH747)))</f>
        <v>#VALUE!</v>
      </c>
      <c r="AK747" s="4" t="e">
        <f>FIND("Applicants",A747)+LEN("Applicants")</f>
        <v>#VALUE!</v>
      </c>
      <c r="AL747" s="4" t="e">
        <f>FIND("United States Patent and Trademark Office 
United States Patent and Trademark Office 
 Browse By Topic",A747,AK747)</f>
        <v>#VALUE!</v>
      </c>
      <c r="AM747" s="4" t="e">
        <f>TRIM(CLEAN(MID(A747,AK747,AL747-AK747)))</f>
        <v>#VALUE!</v>
      </c>
      <c r="AN747" s="4" t="e">
        <f>FIND("Assignee for publication",A747)+LEN("Assignee for publication")</f>
        <v>#VALUE!</v>
      </c>
      <c r="AO747" s="4" t="e">
        <f>FIND("Confirmation #",A747,AN747)</f>
        <v>#VALUE!</v>
      </c>
      <c r="AP747" s="4" t="e">
        <f>MID(A747,AN747,AO747-AN747)</f>
        <v>#VALUE!</v>
      </c>
      <c r="AQ747" s="4" t="e">
        <f>FIND("Inventors",A747)+LEN("Inventors")</f>
        <v>#VALUE!</v>
      </c>
      <c r="AR747" s="4" t="e">
        <f>FIND("Applicants",A747,AQ747)</f>
        <v>#VALUE!</v>
      </c>
      <c r="AS747" s="4" t="e">
        <f>FIND("Show all inventors",A747)</f>
        <v>#VALUE!</v>
      </c>
      <c r="AT747" s="4" t="str">
        <f>IFERROR(MID(A747,AS747,24),"")</f>
        <v/>
      </c>
      <c r="AU747" s="7" t="e">
        <f>CLEAN(TRIM(MID(A747,AQ747,AR747-AQ747)))</f>
        <v>#VALUE!</v>
      </c>
      <c r="BJ747" s="4">
        <f t="shared" si="166"/>
        <v>0</v>
      </c>
      <c r="BK747" s="4" t="str">
        <f t="shared" si="167"/>
        <v/>
      </c>
      <c r="BL747" s="4" t="e">
        <f t="shared" si="168"/>
        <v>#VALUE!</v>
      </c>
      <c r="BM747" s="4" t="e">
        <f t="shared" si="169"/>
        <v>#VALUE!</v>
      </c>
      <c r="BN747" s="7" t="e">
        <f t="shared" si="170"/>
        <v>#VALUE!</v>
      </c>
      <c r="BO747" s="4" t="e">
        <f t="shared" si="171"/>
        <v>#VALUE!</v>
      </c>
      <c r="BP747" s="4" t="e">
        <f t="shared" si="172"/>
        <v>#VALUE!</v>
      </c>
      <c r="BQ747" s="7" t="e">
        <f t="shared" si="173"/>
        <v>#VALUE!</v>
      </c>
    </row>
    <row r="748" spans="1:69" ht="15" customHeight="1" x14ac:dyDescent="0.3">
      <c r="A748" s="5"/>
      <c r="B748" s="5"/>
      <c r="C748" s="5"/>
      <c r="D748" s="5"/>
      <c r="F748" s="6" t="s">
        <v>17</v>
      </c>
      <c r="G748" s="4" t="e">
        <f t="shared" si="174"/>
        <v>#VALUE!</v>
      </c>
      <c r="H748" s="4" t="e">
        <f t="shared" si="175"/>
        <v>#VALUE!</v>
      </c>
      <c r="I748" s="4" t="str">
        <f t="shared" si="164"/>
        <v/>
      </c>
      <c r="J748" s="4" t="e">
        <f>CLEAN(SUBSTITUTE(MID(A748,G748,H748-G748)," ",""))</f>
        <v>#VALUE!</v>
      </c>
      <c r="K748" s="4" t="e">
        <f>FIND("Filing or 371 (c) date",A748)+LEN("Filing or 371 (c) date")</f>
        <v>#VALUE!</v>
      </c>
      <c r="L748" s="4" t="e">
        <f>FIND("Status",A748,K748)</f>
        <v>#VALUE!</v>
      </c>
      <c r="M748" s="4" t="e">
        <f>TRIM(CLEAN(MID(A748,K748,L748-K748)))</f>
        <v>#VALUE!</v>
      </c>
      <c r="N748" s="4" t="e">
        <f>FIND("Patent #",A748)+LEN("Patent #")</f>
        <v>#VALUE!</v>
      </c>
      <c r="O748" s="4" t="e">
        <f>FIND("Filing or 371 (c) date",A748)</f>
        <v>#VALUE!</v>
      </c>
      <c r="P748" s="4" t="e">
        <f>MID(A748,N748,O748-N748)</f>
        <v>#VALUE!</v>
      </c>
      <c r="Q748" s="4" t="e">
        <f t="shared" si="165"/>
        <v>#VALUE!</v>
      </c>
      <c r="R748" s="4" t="e">
        <f>CLEAN(SUBSTITUTE(MID(P748,1,FIND("open",P748)-1)," ",""))</f>
        <v>#VALUE!</v>
      </c>
      <c r="S748" s="4" t="e">
        <f>FIND("open_in_new",P748)+LEN("open_in_new")</f>
        <v>#VALUE!</v>
      </c>
      <c r="T748" s="4" t="e">
        <f>FIND("-",P748,S748)</f>
        <v>#VALUE!</v>
      </c>
      <c r="U748" s="4" t="e">
        <f>CLEAN(SUBSTITUTE(MID(P748,S748,T748-S748)," ",""))</f>
        <v>#VALUE!</v>
      </c>
      <c r="V748" s="4" t="e">
        <f>RIGHT(CLEAN(SUBSTITUTE(P748," ","")),10)</f>
        <v>#VALUE!</v>
      </c>
      <c r="W748" s="4" t="e">
        <f>FIND("Status",A748,K748)+LEN("Status")</f>
        <v>#VALUE!</v>
      </c>
      <c r="X748" s="4" t="e">
        <f>FIND("Application Data 
Documents &amp; Transactions",A748)</f>
        <v>#VALUE!</v>
      </c>
      <c r="Y748" s="4" t="e">
        <f>MID(A748,W748,(X748-11)-W748)</f>
        <v>#VALUE!</v>
      </c>
      <c r="Z748" s="4" t="e">
        <f t="shared" si="162"/>
        <v>#VALUE!</v>
      </c>
      <c r="AA748" s="4" t="e">
        <f>FIND("Earliest publication #",A748)+LEN("Earliest publication #
")</f>
        <v>#VALUE!</v>
      </c>
      <c r="AB748" s="4" t="e">
        <f>FIND("Earliest publication date",A748,AA748)</f>
        <v>#VALUE!</v>
      </c>
      <c r="AC748" s="4" t="e">
        <f>CLEAN(TRIM(MID(A748,AA748,AB748-AA748)))</f>
        <v>#VALUE!</v>
      </c>
      <c r="AD748" s="4" t="e">
        <f t="shared" si="163"/>
        <v>#VALUE!</v>
      </c>
      <c r="AE748" s="4" t="e">
        <f>FIND("Earliest publication date",A748,AA748)+LEN("Earliest publication date")</f>
        <v>#VALUE!</v>
      </c>
      <c r="AF748" s="4" t="e">
        <f>FIND("Assignee for publication",A748)</f>
        <v>#VALUE!</v>
      </c>
      <c r="AG748" s="4" t="e">
        <f>CLEAN(SUBSTITUTE(MID(A748,AE748,AF748-AE748)," ",""))</f>
        <v>#VALUE!</v>
      </c>
      <c r="AH748" s="4" t="e">
        <f>FIND("Entity status",A748)+LEN("Entity status")</f>
        <v>#VALUE!</v>
      </c>
      <c r="AI748" s="4" t="e">
        <f>FIND("Earliest publication #",A748,AH748)</f>
        <v>#VALUE!</v>
      </c>
      <c r="AJ748" s="4" t="e">
        <f>CLEAN(TRIM(MID(A748,AH748,AI748-AH748)))</f>
        <v>#VALUE!</v>
      </c>
      <c r="AK748" s="4" t="e">
        <f>FIND("Applicants",A748)+LEN("Applicants")</f>
        <v>#VALUE!</v>
      </c>
      <c r="AL748" s="4" t="e">
        <f>FIND("United States Patent and Trademark Office 
United States Patent and Trademark Office 
 Browse By Topic",A748,AK748)</f>
        <v>#VALUE!</v>
      </c>
      <c r="AM748" s="4" t="e">
        <f>TRIM(CLEAN(MID(A748,AK748,AL748-AK748)))</f>
        <v>#VALUE!</v>
      </c>
      <c r="AN748" s="4" t="e">
        <f>FIND("Assignee for publication",A748)+LEN("Assignee for publication")</f>
        <v>#VALUE!</v>
      </c>
      <c r="AO748" s="4" t="e">
        <f>FIND("Confirmation #",A748,AN748)</f>
        <v>#VALUE!</v>
      </c>
      <c r="AP748" s="4" t="e">
        <f>MID(A748,AN748,AO748-AN748)</f>
        <v>#VALUE!</v>
      </c>
      <c r="AQ748" s="4" t="e">
        <f>FIND("Inventors",A748)+LEN("Inventors")</f>
        <v>#VALUE!</v>
      </c>
      <c r="AR748" s="4" t="e">
        <f>FIND("Applicants",A748,AQ748)</f>
        <v>#VALUE!</v>
      </c>
      <c r="AS748" s="4" t="e">
        <f>FIND("Show all inventors",A748)</f>
        <v>#VALUE!</v>
      </c>
      <c r="AT748" s="4" t="str">
        <f>IFERROR(MID(A748,AS748,24),"")</f>
        <v/>
      </c>
      <c r="AU748" s="7" t="e">
        <f>CLEAN(TRIM(MID(A748,AQ748,AR748-AQ748)))</f>
        <v>#VALUE!</v>
      </c>
      <c r="BJ748" s="4">
        <f t="shared" si="166"/>
        <v>0</v>
      </c>
      <c r="BK748" s="4" t="str">
        <f t="shared" si="167"/>
        <v/>
      </c>
      <c r="BL748" s="4" t="e">
        <f t="shared" si="168"/>
        <v>#VALUE!</v>
      </c>
      <c r="BM748" s="4" t="e">
        <f t="shared" si="169"/>
        <v>#VALUE!</v>
      </c>
      <c r="BN748" s="7" t="e">
        <f t="shared" si="170"/>
        <v>#VALUE!</v>
      </c>
      <c r="BO748" s="4" t="e">
        <f t="shared" si="171"/>
        <v>#VALUE!</v>
      </c>
      <c r="BP748" s="4" t="e">
        <f t="shared" si="172"/>
        <v>#VALUE!</v>
      </c>
      <c r="BQ748" s="7" t="e">
        <f t="shared" si="173"/>
        <v>#VALUE!</v>
      </c>
    </row>
    <row r="749" spans="1:69" ht="15" customHeight="1" x14ac:dyDescent="0.3">
      <c r="A749" s="5"/>
      <c r="B749" s="5"/>
      <c r="C749" s="5"/>
      <c r="D749" s="5"/>
      <c r="F749" s="6" t="s">
        <v>17</v>
      </c>
      <c r="G749" s="4" t="e">
        <f t="shared" si="174"/>
        <v>#VALUE!</v>
      </c>
      <c r="H749" s="4" t="e">
        <f t="shared" si="175"/>
        <v>#VALUE!</v>
      </c>
      <c r="I749" s="4" t="str">
        <f t="shared" si="164"/>
        <v/>
      </c>
      <c r="J749" s="4" t="e">
        <f>CLEAN(SUBSTITUTE(MID(A749,G749,H749-G749)," ",""))</f>
        <v>#VALUE!</v>
      </c>
      <c r="K749" s="4" t="e">
        <f>FIND("Filing or 371 (c) date",A749)+LEN("Filing or 371 (c) date")</f>
        <v>#VALUE!</v>
      </c>
      <c r="L749" s="4" t="e">
        <f>FIND("Status",A749,K749)</f>
        <v>#VALUE!</v>
      </c>
      <c r="M749" s="4" t="e">
        <f>TRIM(CLEAN(MID(A749,K749,L749-K749)))</f>
        <v>#VALUE!</v>
      </c>
      <c r="N749" s="4" t="e">
        <f>FIND("Patent #",A749)+LEN("Patent #")</f>
        <v>#VALUE!</v>
      </c>
      <c r="O749" s="4" t="e">
        <f>FIND("Filing or 371 (c) date",A749)</f>
        <v>#VALUE!</v>
      </c>
      <c r="P749" s="4" t="e">
        <f>MID(A749,N749,O749-N749)</f>
        <v>#VALUE!</v>
      </c>
      <c r="Q749" s="4" t="e">
        <f t="shared" si="165"/>
        <v>#VALUE!</v>
      </c>
      <c r="R749" s="4" t="e">
        <f>CLEAN(SUBSTITUTE(MID(P749,1,FIND("open",P749)-1)," ",""))</f>
        <v>#VALUE!</v>
      </c>
      <c r="S749" s="4" t="e">
        <f>FIND("open_in_new",P749)+LEN("open_in_new")</f>
        <v>#VALUE!</v>
      </c>
      <c r="T749" s="4" t="e">
        <f>FIND("-",P749,S749)</f>
        <v>#VALUE!</v>
      </c>
      <c r="U749" s="4" t="e">
        <f>CLEAN(SUBSTITUTE(MID(P749,S749,T749-S749)," ",""))</f>
        <v>#VALUE!</v>
      </c>
      <c r="V749" s="4" t="e">
        <f>RIGHT(CLEAN(SUBSTITUTE(P749," ","")),10)</f>
        <v>#VALUE!</v>
      </c>
      <c r="W749" s="4" t="e">
        <f>FIND("Status",A749,K749)+LEN("Status")</f>
        <v>#VALUE!</v>
      </c>
      <c r="X749" s="4" t="e">
        <f>FIND("Application Data 
Documents &amp; Transactions",A749)</f>
        <v>#VALUE!</v>
      </c>
      <c r="Y749" s="4" t="e">
        <f>MID(A749,W749,(X749-11)-W749)</f>
        <v>#VALUE!</v>
      </c>
      <c r="Z749" s="4" t="e">
        <f t="shared" si="162"/>
        <v>#VALUE!</v>
      </c>
      <c r="AA749" s="4" t="e">
        <f>FIND("Earliest publication #",A749)+LEN("Earliest publication #
")</f>
        <v>#VALUE!</v>
      </c>
      <c r="AB749" s="4" t="e">
        <f>FIND("Earliest publication date",A749,AA749)</f>
        <v>#VALUE!</v>
      </c>
      <c r="AC749" s="4" t="e">
        <f>CLEAN(TRIM(MID(A749,AA749,AB749-AA749)))</f>
        <v>#VALUE!</v>
      </c>
      <c r="AD749" s="4" t="e">
        <f t="shared" si="163"/>
        <v>#VALUE!</v>
      </c>
      <c r="AE749" s="4" t="e">
        <f>FIND("Earliest publication date",A749,AA749)+LEN("Earliest publication date")</f>
        <v>#VALUE!</v>
      </c>
      <c r="AF749" s="4" t="e">
        <f>FIND("Assignee for publication",A749)</f>
        <v>#VALUE!</v>
      </c>
      <c r="AG749" s="4" t="e">
        <f>CLEAN(SUBSTITUTE(MID(A749,AE749,AF749-AE749)," ",""))</f>
        <v>#VALUE!</v>
      </c>
      <c r="AH749" s="4" t="e">
        <f>FIND("Entity status",A749)+LEN("Entity status")</f>
        <v>#VALUE!</v>
      </c>
      <c r="AI749" s="4" t="e">
        <f>FIND("Earliest publication #",A749,AH749)</f>
        <v>#VALUE!</v>
      </c>
      <c r="AJ749" s="4" t="e">
        <f>CLEAN(TRIM(MID(A749,AH749,AI749-AH749)))</f>
        <v>#VALUE!</v>
      </c>
      <c r="AK749" s="4" t="e">
        <f>FIND("Applicants",A749)+LEN("Applicants")</f>
        <v>#VALUE!</v>
      </c>
      <c r="AL749" s="4" t="e">
        <f>FIND("United States Patent and Trademark Office 
United States Patent and Trademark Office 
 Browse By Topic",A749,AK749)</f>
        <v>#VALUE!</v>
      </c>
      <c r="AM749" s="4" t="e">
        <f>TRIM(CLEAN(MID(A749,AK749,AL749-AK749)))</f>
        <v>#VALUE!</v>
      </c>
      <c r="AN749" s="4" t="e">
        <f>FIND("Assignee for publication",A749)+LEN("Assignee for publication")</f>
        <v>#VALUE!</v>
      </c>
      <c r="AO749" s="4" t="e">
        <f>FIND("Confirmation #",A749,AN749)</f>
        <v>#VALUE!</v>
      </c>
      <c r="AP749" s="4" t="e">
        <f>MID(A749,AN749,AO749-AN749)</f>
        <v>#VALUE!</v>
      </c>
      <c r="AQ749" s="4" t="e">
        <f>FIND("Inventors",A749)+LEN("Inventors")</f>
        <v>#VALUE!</v>
      </c>
      <c r="AR749" s="4" t="e">
        <f>FIND("Applicants",A749,AQ749)</f>
        <v>#VALUE!</v>
      </c>
      <c r="AS749" s="4" t="e">
        <f>FIND("Show all inventors",A749)</f>
        <v>#VALUE!</v>
      </c>
      <c r="AT749" s="4" t="str">
        <f>IFERROR(MID(A749,AS749,24),"")</f>
        <v/>
      </c>
      <c r="AU749" s="7" t="e">
        <f>CLEAN(TRIM(MID(A749,AQ749,AR749-AQ749)))</f>
        <v>#VALUE!</v>
      </c>
      <c r="BJ749" s="4">
        <f t="shared" si="166"/>
        <v>0</v>
      </c>
      <c r="BK749" s="4" t="str">
        <f t="shared" si="167"/>
        <v/>
      </c>
      <c r="BL749" s="4" t="e">
        <f t="shared" si="168"/>
        <v>#VALUE!</v>
      </c>
      <c r="BM749" s="4" t="e">
        <f t="shared" si="169"/>
        <v>#VALUE!</v>
      </c>
      <c r="BN749" s="7" t="e">
        <f t="shared" si="170"/>
        <v>#VALUE!</v>
      </c>
      <c r="BO749" s="4" t="e">
        <f t="shared" si="171"/>
        <v>#VALUE!</v>
      </c>
      <c r="BP749" s="4" t="e">
        <f t="shared" si="172"/>
        <v>#VALUE!</v>
      </c>
      <c r="BQ749" s="7" t="e">
        <f t="shared" si="173"/>
        <v>#VALUE!</v>
      </c>
    </row>
    <row r="750" spans="1:69" ht="15" customHeight="1" x14ac:dyDescent="0.3">
      <c r="A750" s="5"/>
      <c r="B750" s="5"/>
      <c r="C750" s="5"/>
      <c r="D750" s="5"/>
      <c r="F750" s="6" t="s">
        <v>17</v>
      </c>
      <c r="G750" s="4" t="e">
        <f t="shared" si="174"/>
        <v>#VALUE!</v>
      </c>
      <c r="H750" s="4" t="e">
        <f t="shared" si="175"/>
        <v>#VALUE!</v>
      </c>
      <c r="I750" s="4" t="str">
        <f t="shared" si="164"/>
        <v/>
      </c>
      <c r="J750" s="4" t="e">
        <f>CLEAN(SUBSTITUTE(MID(A750,G750,H750-G750)," ",""))</f>
        <v>#VALUE!</v>
      </c>
      <c r="K750" s="4" t="e">
        <f>FIND("Filing or 371 (c) date",A750)+LEN("Filing or 371 (c) date")</f>
        <v>#VALUE!</v>
      </c>
      <c r="L750" s="4" t="e">
        <f>FIND("Status",A750,K750)</f>
        <v>#VALUE!</v>
      </c>
      <c r="M750" s="4" t="e">
        <f>TRIM(CLEAN(MID(A750,K750,L750-K750)))</f>
        <v>#VALUE!</v>
      </c>
      <c r="N750" s="4" t="e">
        <f>FIND("Patent #",A750)+LEN("Patent #")</f>
        <v>#VALUE!</v>
      </c>
      <c r="O750" s="4" t="e">
        <f>FIND("Filing or 371 (c) date",A750)</f>
        <v>#VALUE!</v>
      </c>
      <c r="P750" s="4" t="e">
        <f>MID(A750,N750,O750-N750)</f>
        <v>#VALUE!</v>
      </c>
      <c r="Q750" s="4" t="e">
        <f t="shared" si="165"/>
        <v>#VALUE!</v>
      </c>
      <c r="R750" s="4" t="e">
        <f>CLEAN(SUBSTITUTE(MID(P750,1,FIND("open",P750)-1)," ",""))</f>
        <v>#VALUE!</v>
      </c>
      <c r="S750" s="4" t="e">
        <f>FIND("open_in_new",P750)+LEN("open_in_new")</f>
        <v>#VALUE!</v>
      </c>
      <c r="T750" s="4" t="e">
        <f>FIND("-",P750,S750)</f>
        <v>#VALUE!</v>
      </c>
      <c r="U750" s="4" t="e">
        <f>CLEAN(SUBSTITUTE(MID(P750,S750,T750-S750)," ",""))</f>
        <v>#VALUE!</v>
      </c>
      <c r="V750" s="4" t="e">
        <f>RIGHT(CLEAN(SUBSTITUTE(P750," ","")),10)</f>
        <v>#VALUE!</v>
      </c>
      <c r="W750" s="4" t="e">
        <f>FIND("Status",A750,K750)+LEN("Status")</f>
        <v>#VALUE!</v>
      </c>
      <c r="X750" s="4" t="e">
        <f>FIND("Application Data 
Documents &amp; Transactions",A750)</f>
        <v>#VALUE!</v>
      </c>
      <c r="Y750" s="4" t="e">
        <f>MID(A750,W750,(X750-11)-W750)</f>
        <v>#VALUE!</v>
      </c>
      <c r="Z750" s="4" t="e">
        <f t="shared" si="162"/>
        <v>#VALUE!</v>
      </c>
      <c r="AA750" s="4" t="e">
        <f>FIND("Earliest publication #",A750)+LEN("Earliest publication #
")</f>
        <v>#VALUE!</v>
      </c>
      <c r="AB750" s="4" t="e">
        <f>FIND("Earliest publication date",A750,AA750)</f>
        <v>#VALUE!</v>
      </c>
      <c r="AC750" s="4" t="e">
        <f>CLEAN(TRIM(MID(A750,AA750,AB750-AA750)))</f>
        <v>#VALUE!</v>
      </c>
      <c r="AD750" s="4" t="e">
        <f t="shared" si="163"/>
        <v>#VALUE!</v>
      </c>
      <c r="AE750" s="4" t="e">
        <f>FIND("Earliest publication date",A750,AA750)+LEN("Earliest publication date")</f>
        <v>#VALUE!</v>
      </c>
      <c r="AF750" s="4" t="e">
        <f>FIND("Assignee for publication",A750)</f>
        <v>#VALUE!</v>
      </c>
      <c r="AG750" s="4" t="e">
        <f>CLEAN(SUBSTITUTE(MID(A750,AE750,AF750-AE750)," ",""))</f>
        <v>#VALUE!</v>
      </c>
      <c r="AH750" s="4" t="e">
        <f>FIND("Entity status",A750)+LEN("Entity status")</f>
        <v>#VALUE!</v>
      </c>
      <c r="AI750" s="4" t="e">
        <f>FIND("Earliest publication #",A750,AH750)</f>
        <v>#VALUE!</v>
      </c>
      <c r="AJ750" s="4" t="e">
        <f>CLEAN(TRIM(MID(A750,AH750,AI750-AH750)))</f>
        <v>#VALUE!</v>
      </c>
      <c r="AK750" s="4" t="e">
        <f>FIND("Applicants",A750)+LEN("Applicants")</f>
        <v>#VALUE!</v>
      </c>
      <c r="AL750" s="4" t="e">
        <f>FIND("United States Patent and Trademark Office 
United States Patent and Trademark Office 
 Browse By Topic",A750,AK750)</f>
        <v>#VALUE!</v>
      </c>
      <c r="AM750" s="4" t="e">
        <f>TRIM(CLEAN(MID(A750,AK750,AL750-AK750)))</f>
        <v>#VALUE!</v>
      </c>
      <c r="AN750" s="4" t="e">
        <f>FIND("Assignee for publication",A750)+LEN("Assignee for publication")</f>
        <v>#VALUE!</v>
      </c>
      <c r="AO750" s="4" t="e">
        <f>FIND("Confirmation #",A750,AN750)</f>
        <v>#VALUE!</v>
      </c>
      <c r="AP750" s="4" t="e">
        <f>MID(A750,AN750,AO750-AN750)</f>
        <v>#VALUE!</v>
      </c>
      <c r="AQ750" s="4" t="e">
        <f>FIND("Inventors",A750)+LEN("Inventors")</f>
        <v>#VALUE!</v>
      </c>
      <c r="AR750" s="4" t="e">
        <f>FIND("Applicants",A750,AQ750)</f>
        <v>#VALUE!</v>
      </c>
      <c r="AS750" s="4" t="e">
        <f>FIND("Show all inventors",A750)</f>
        <v>#VALUE!</v>
      </c>
      <c r="AT750" s="4" t="str">
        <f>IFERROR(MID(A750,AS750,24),"")</f>
        <v/>
      </c>
      <c r="AU750" s="7" t="e">
        <f>CLEAN(TRIM(MID(A750,AQ750,AR750-AQ750)))</f>
        <v>#VALUE!</v>
      </c>
      <c r="BJ750" s="4">
        <f t="shared" si="166"/>
        <v>0</v>
      </c>
      <c r="BK750" s="4" t="str">
        <f t="shared" si="167"/>
        <v/>
      </c>
      <c r="BL750" s="4" t="e">
        <f t="shared" si="168"/>
        <v>#VALUE!</v>
      </c>
      <c r="BM750" s="4" t="e">
        <f t="shared" si="169"/>
        <v>#VALUE!</v>
      </c>
      <c r="BN750" s="7" t="e">
        <f t="shared" si="170"/>
        <v>#VALUE!</v>
      </c>
      <c r="BO750" s="4" t="e">
        <f t="shared" si="171"/>
        <v>#VALUE!</v>
      </c>
      <c r="BP750" s="4" t="e">
        <f t="shared" si="172"/>
        <v>#VALUE!</v>
      </c>
      <c r="BQ750" s="7" t="e">
        <f t="shared" si="173"/>
        <v>#VALUE!</v>
      </c>
    </row>
    <row r="751" spans="1:69" ht="15" customHeight="1" x14ac:dyDescent="0.3">
      <c r="A751" s="5"/>
      <c r="B751" s="5"/>
      <c r="C751" s="5"/>
      <c r="D751" s="5"/>
      <c r="F751" s="6" t="s">
        <v>17</v>
      </c>
      <c r="G751" s="4" t="e">
        <f t="shared" si="174"/>
        <v>#VALUE!</v>
      </c>
      <c r="H751" s="4" t="e">
        <f t="shared" si="175"/>
        <v>#VALUE!</v>
      </c>
      <c r="I751" s="4" t="str">
        <f t="shared" si="164"/>
        <v/>
      </c>
      <c r="J751" s="4" t="e">
        <f>CLEAN(SUBSTITUTE(MID(A751,G751,H751-G751)," ",""))</f>
        <v>#VALUE!</v>
      </c>
      <c r="K751" s="4" t="e">
        <f>FIND("Filing or 371 (c) date",A751)+LEN("Filing or 371 (c) date")</f>
        <v>#VALUE!</v>
      </c>
      <c r="L751" s="4" t="e">
        <f>FIND("Status",A751,K751)</f>
        <v>#VALUE!</v>
      </c>
      <c r="M751" s="4" t="e">
        <f>TRIM(CLEAN(MID(A751,K751,L751-K751)))</f>
        <v>#VALUE!</v>
      </c>
      <c r="N751" s="4" t="e">
        <f>FIND("Patent #",A751)+LEN("Patent #")</f>
        <v>#VALUE!</v>
      </c>
      <c r="O751" s="4" t="e">
        <f>FIND("Filing or 371 (c) date",A751)</f>
        <v>#VALUE!</v>
      </c>
      <c r="P751" s="4" t="e">
        <f>MID(A751,N751,O751-N751)</f>
        <v>#VALUE!</v>
      </c>
      <c r="Q751" s="4" t="e">
        <f t="shared" si="165"/>
        <v>#VALUE!</v>
      </c>
      <c r="R751" s="4" t="e">
        <f>CLEAN(SUBSTITUTE(MID(P751,1,FIND("open",P751)-1)," ",""))</f>
        <v>#VALUE!</v>
      </c>
      <c r="S751" s="4" t="e">
        <f>FIND("open_in_new",P751)+LEN("open_in_new")</f>
        <v>#VALUE!</v>
      </c>
      <c r="T751" s="4" t="e">
        <f>FIND("-",P751,S751)</f>
        <v>#VALUE!</v>
      </c>
      <c r="U751" s="4" t="e">
        <f>CLEAN(SUBSTITUTE(MID(P751,S751,T751-S751)," ",""))</f>
        <v>#VALUE!</v>
      </c>
      <c r="V751" s="4" t="e">
        <f>RIGHT(CLEAN(SUBSTITUTE(P751," ","")),10)</f>
        <v>#VALUE!</v>
      </c>
      <c r="W751" s="4" t="e">
        <f>FIND("Status",A751,K751)+LEN("Status")</f>
        <v>#VALUE!</v>
      </c>
      <c r="X751" s="4" t="e">
        <f>FIND("Application Data 
Documents &amp; Transactions",A751)</f>
        <v>#VALUE!</v>
      </c>
      <c r="Y751" s="4" t="e">
        <f>MID(A751,W751,(X751-11)-W751)</f>
        <v>#VALUE!</v>
      </c>
      <c r="Z751" s="4" t="e">
        <f t="shared" si="162"/>
        <v>#VALUE!</v>
      </c>
      <c r="AA751" s="4" t="e">
        <f>FIND("Earliest publication #",A751)+LEN("Earliest publication #
")</f>
        <v>#VALUE!</v>
      </c>
      <c r="AB751" s="4" t="e">
        <f>FIND("Earliest publication date",A751,AA751)</f>
        <v>#VALUE!</v>
      </c>
      <c r="AC751" s="4" t="e">
        <f>CLEAN(TRIM(MID(A751,AA751,AB751-AA751)))</f>
        <v>#VALUE!</v>
      </c>
      <c r="AD751" s="4" t="e">
        <f t="shared" si="163"/>
        <v>#VALUE!</v>
      </c>
      <c r="AE751" s="4" t="e">
        <f>FIND("Earliest publication date",A751,AA751)+LEN("Earliest publication date")</f>
        <v>#VALUE!</v>
      </c>
      <c r="AF751" s="4" t="e">
        <f>FIND("Assignee for publication",A751)</f>
        <v>#VALUE!</v>
      </c>
      <c r="AG751" s="4" t="e">
        <f>CLEAN(SUBSTITUTE(MID(A751,AE751,AF751-AE751)," ",""))</f>
        <v>#VALUE!</v>
      </c>
      <c r="AH751" s="4" t="e">
        <f>FIND("Entity status",A751)+LEN("Entity status")</f>
        <v>#VALUE!</v>
      </c>
      <c r="AI751" s="4" t="e">
        <f>FIND("Earliest publication #",A751,AH751)</f>
        <v>#VALUE!</v>
      </c>
      <c r="AJ751" s="4" t="e">
        <f>CLEAN(TRIM(MID(A751,AH751,AI751-AH751)))</f>
        <v>#VALUE!</v>
      </c>
      <c r="AK751" s="4" t="e">
        <f>FIND("Applicants",A751)+LEN("Applicants")</f>
        <v>#VALUE!</v>
      </c>
      <c r="AL751" s="4" t="e">
        <f>FIND("United States Patent and Trademark Office 
United States Patent and Trademark Office 
 Browse By Topic",A751,AK751)</f>
        <v>#VALUE!</v>
      </c>
      <c r="AM751" s="4" t="e">
        <f>TRIM(CLEAN(MID(A751,AK751,AL751-AK751)))</f>
        <v>#VALUE!</v>
      </c>
      <c r="AN751" s="4" t="e">
        <f>FIND("Assignee for publication",A751)+LEN("Assignee for publication")</f>
        <v>#VALUE!</v>
      </c>
      <c r="AO751" s="4" t="e">
        <f>FIND("Confirmation #",A751,AN751)</f>
        <v>#VALUE!</v>
      </c>
      <c r="AP751" s="4" t="e">
        <f>MID(A751,AN751,AO751-AN751)</f>
        <v>#VALUE!</v>
      </c>
      <c r="AQ751" s="4" t="e">
        <f>FIND("Inventors",A751)+LEN("Inventors")</f>
        <v>#VALUE!</v>
      </c>
      <c r="AR751" s="4" t="e">
        <f>FIND("Applicants",A751,AQ751)</f>
        <v>#VALUE!</v>
      </c>
      <c r="AS751" s="4" t="e">
        <f>FIND("Show all inventors",A751)</f>
        <v>#VALUE!</v>
      </c>
      <c r="AT751" s="4" t="str">
        <f>IFERROR(MID(A751,AS751,24),"")</f>
        <v/>
      </c>
      <c r="AU751" s="7" t="e">
        <f>CLEAN(TRIM(MID(A751,AQ751,AR751-AQ751)))</f>
        <v>#VALUE!</v>
      </c>
      <c r="BJ751" s="4">
        <f t="shared" si="166"/>
        <v>0</v>
      </c>
      <c r="BK751" s="4" t="str">
        <f t="shared" si="167"/>
        <v/>
      </c>
      <c r="BL751" s="4" t="e">
        <f t="shared" si="168"/>
        <v>#VALUE!</v>
      </c>
      <c r="BM751" s="4" t="e">
        <f t="shared" si="169"/>
        <v>#VALUE!</v>
      </c>
      <c r="BN751" s="7" t="e">
        <f t="shared" si="170"/>
        <v>#VALUE!</v>
      </c>
      <c r="BO751" s="4" t="e">
        <f t="shared" si="171"/>
        <v>#VALUE!</v>
      </c>
      <c r="BP751" s="4" t="e">
        <f t="shared" si="172"/>
        <v>#VALUE!</v>
      </c>
      <c r="BQ751" s="7" t="e">
        <f t="shared" si="173"/>
        <v>#VALUE!</v>
      </c>
    </row>
    <row r="752" spans="1:69" ht="15" customHeight="1" x14ac:dyDescent="0.3">
      <c r="A752" s="5"/>
      <c r="B752" s="5"/>
      <c r="C752" s="5"/>
      <c r="D752" s="5"/>
      <c r="F752" s="6" t="s">
        <v>17</v>
      </c>
      <c r="G752" s="4" t="e">
        <f t="shared" si="174"/>
        <v>#VALUE!</v>
      </c>
      <c r="H752" s="4" t="e">
        <f t="shared" si="175"/>
        <v>#VALUE!</v>
      </c>
      <c r="I752" s="4" t="str">
        <f t="shared" si="164"/>
        <v/>
      </c>
      <c r="J752" s="4" t="e">
        <f>CLEAN(SUBSTITUTE(MID(A752,G752,H752-G752)," ",""))</f>
        <v>#VALUE!</v>
      </c>
      <c r="K752" s="4" t="e">
        <f>FIND("Filing or 371 (c) date",A752)+LEN("Filing or 371 (c) date")</f>
        <v>#VALUE!</v>
      </c>
      <c r="L752" s="4" t="e">
        <f>FIND("Status",A752,K752)</f>
        <v>#VALUE!</v>
      </c>
      <c r="M752" s="4" t="e">
        <f>TRIM(CLEAN(MID(A752,K752,L752-K752)))</f>
        <v>#VALUE!</v>
      </c>
      <c r="N752" s="4" t="e">
        <f>FIND("Patent #",A752)+LEN("Patent #")</f>
        <v>#VALUE!</v>
      </c>
      <c r="O752" s="4" t="e">
        <f>FIND("Filing or 371 (c) date",A752)</f>
        <v>#VALUE!</v>
      </c>
      <c r="P752" s="4" t="e">
        <f>MID(A752,N752,O752-N752)</f>
        <v>#VALUE!</v>
      </c>
      <c r="Q752" s="4" t="e">
        <f t="shared" si="165"/>
        <v>#VALUE!</v>
      </c>
      <c r="R752" s="4" t="e">
        <f>CLEAN(SUBSTITUTE(MID(P752,1,FIND("open",P752)-1)," ",""))</f>
        <v>#VALUE!</v>
      </c>
      <c r="S752" s="4" t="e">
        <f>FIND("open_in_new",P752)+LEN("open_in_new")</f>
        <v>#VALUE!</v>
      </c>
      <c r="T752" s="4" t="e">
        <f>FIND("-",P752,S752)</f>
        <v>#VALUE!</v>
      </c>
      <c r="U752" s="4" t="e">
        <f>CLEAN(SUBSTITUTE(MID(P752,S752,T752-S752)," ",""))</f>
        <v>#VALUE!</v>
      </c>
      <c r="V752" s="4" t="e">
        <f>RIGHT(CLEAN(SUBSTITUTE(P752," ","")),10)</f>
        <v>#VALUE!</v>
      </c>
      <c r="W752" s="4" t="e">
        <f>FIND("Status",A752,K752)+LEN("Status")</f>
        <v>#VALUE!</v>
      </c>
      <c r="X752" s="4" t="e">
        <f>FIND("Application Data 
Documents &amp; Transactions",A752)</f>
        <v>#VALUE!</v>
      </c>
      <c r="Y752" s="4" t="e">
        <f>MID(A752,W752,(X752-11)-W752)</f>
        <v>#VALUE!</v>
      </c>
      <c r="Z752" s="4" t="e">
        <f t="shared" si="162"/>
        <v>#VALUE!</v>
      </c>
      <c r="AA752" s="4" t="e">
        <f>FIND("Earliest publication #",A752)+LEN("Earliest publication #
")</f>
        <v>#VALUE!</v>
      </c>
      <c r="AB752" s="4" t="e">
        <f>FIND("Earliest publication date",A752,AA752)</f>
        <v>#VALUE!</v>
      </c>
      <c r="AC752" s="4" t="e">
        <f>CLEAN(TRIM(MID(A752,AA752,AB752-AA752)))</f>
        <v>#VALUE!</v>
      </c>
      <c r="AD752" s="4" t="e">
        <f t="shared" si="163"/>
        <v>#VALUE!</v>
      </c>
      <c r="AE752" s="4" t="e">
        <f>FIND("Earliest publication date",A752,AA752)+LEN("Earliest publication date")</f>
        <v>#VALUE!</v>
      </c>
      <c r="AF752" s="4" t="e">
        <f>FIND("Assignee for publication",A752)</f>
        <v>#VALUE!</v>
      </c>
      <c r="AG752" s="4" t="e">
        <f>CLEAN(SUBSTITUTE(MID(A752,AE752,AF752-AE752)," ",""))</f>
        <v>#VALUE!</v>
      </c>
      <c r="AH752" s="4" t="e">
        <f>FIND("Entity status",A752)+LEN("Entity status")</f>
        <v>#VALUE!</v>
      </c>
      <c r="AI752" s="4" t="e">
        <f>FIND("Earliest publication #",A752,AH752)</f>
        <v>#VALUE!</v>
      </c>
      <c r="AJ752" s="4" t="e">
        <f>CLEAN(TRIM(MID(A752,AH752,AI752-AH752)))</f>
        <v>#VALUE!</v>
      </c>
      <c r="AK752" s="4" t="e">
        <f>FIND("Applicants",A752)+LEN("Applicants")</f>
        <v>#VALUE!</v>
      </c>
      <c r="AL752" s="4" t="e">
        <f>FIND("United States Patent and Trademark Office 
United States Patent and Trademark Office 
 Browse By Topic",A752,AK752)</f>
        <v>#VALUE!</v>
      </c>
      <c r="AM752" s="4" t="e">
        <f>TRIM(CLEAN(MID(A752,AK752,AL752-AK752)))</f>
        <v>#VALUE!</v>
      </c>
      <c r="AN752" s="4" t="e">
        <f>FIND("Assignee for publication",A752)+LEN("Assignee for publication")</f>
        <v>#VALUE!</v>
      </c>
      <c r="AO752" s="4" t="e">
        <f>FIND("Confirmation #",A752,AN752)</f>
        <v>#VALUE!</v>
      </c>
      <c r="AP752" s="4" t="e">
        <f>MID(A752,AN752,AO752-AN752)</f>
        <v>#VALUE!</v>
      </c>
      <c r="AQ752" s="4" t="e">
        <f>FIND("Inventors",A752)+LEN("Inventors")</f>
        <v>#VALUE!</v>
      </c>
      <c r="AR752" s="4" t="e">
        <f>FIND("Applicants",A752,AQ752)</f>
        <v>#VALUE!</v>
      </c>
      <c r="AS752" s="4" t="e">
        <f>FIND("Show all inventors",A752)</f>
        <v>#VALUE!</v>
      </c>
      <c r="AT752" s="4" t="str">
        <f>IFERROR(MID(A752,AS752,24),"")</f>
        <v/>
      </c>
      <c r="AU752" s="7" t="e">
        <f>CLEAN(TRIM(MID(A752,AQ752,AR752-AQ752)))</f>
        <v>#VALUE!</v>
      </c>
      <c r="BJ752" s="4">
        <f t="shared" si="166"/>
        <v>0</v>
      </c>
      <c r="BK752" s="4" t="str">
        <f t="shared" si="167"/>
        <v/>
      </c>
      <c r="BL752" s="4" t="e">
        <f t="shared" si="168"/>
        <v>#VALUE!</v>
      </c>
      <c r="BM752" s="4" t="e">
        <f t="shared" si="169"/>
        <v>#VALUE!</v>
      </c>
      <c r="BN752" s="7" t="e">
        <f t="shared" si="170"/>
        <v>#VALUE!</v>
      </c>
      <c r="BO752" s="4" t="e">
        <f t="shared" si="171"/>
        <v>#VALUE!</v>
      </c>
      <c r="BP752" s="4" t="e">
        <f t="shared" si="172"/>
        <v>#VALUE!</v>
      </c>
      <c r="BQ752" s="7" t="e">
        <f t="shared" si="173"/>
        <v>#VALUE!</v>
      </c>
    </row>
    <row r="753" spans="1:69" ht="15" customHeight="1" x14ac:dyDescent="0.3">
      <c r="A753" s="5"/>
      <c r="B753" s="5"/>
      <c r="C753" s="5"/>
      <c r="D753" s="5"/>
      <c r="F753" s="6" t="s">
        <v>17</v>
      </c>
      <c r="G753" s="4" t="e">
        <f t="shared" si="174"/>
        <v>#VALUE!</v>
      </c>
      <c r="H753" s="4" t="e">
        <f t="shared" si="175"/>
        <v>#VALUE!</v>
      </c>
      <c r="I753" s="4" t="str">
        <f t="shared" si="164"/>
        <v/>
      </c>
      <c r="J753" s="4" t="e">
        <f>CLEAN(SUBSTITUTE(MID(A753,G753,H753-G753)," ",""))</f>
        <v>#VALUE!</v>
      </c>
      <c r="K753" s="4" t="e">
        <f>FIND("Filing or 371 (c) date",A753)+LEN("Filing or 371 (c) date")</f>
        <v>#VALUE!</v>
      </c>
      <c r="L753" s="4" t="e">
        <f>FIND("Status",A753,K753)</f>
        <v>#VALUE!</v>
      </c>
      <c r="M753" s="4" t="e">
        <f>TRIM(CLEAN(MID(A753,K753,L753-K753)))</f>
        <v>#VALUE!</v>
      </c>
      <c r="N753" s="4" t="e">
        <f>FIND("Patent #",A753)+LEN("Patent #")</f>
        <v>#VALUE!</v>
      </c>
      <c r="O753" s="4" t="e">
        <f>FIND("Filing or 371 (c) date",A753)</f>
        <v>#VALUE!</v>
      </c>
      <c r="P753" s="4" t="e">
        <f>MID(A753,N753,O753-N753)</f>
        <v>#VALUE!</v>
      </c>
      <c r="Q753" s="4" t="e">
        <f t="shared" si="165"/>
        <v>#VALUE!</v>
      </c>
      <c r="R753" s="4" t="e">
        <f>CLEAN(SUBSTITUTE(MID(P753,1,FIND("open",P753)-1)," ",""))</f>
        <v>#VALUE!</v>
      </c>
      <c r="S753" s="4" t="e">
        <f>FIND("open_in_new",P753)+LEN("open_in_new")</f>
        <v>#VALUE!</v>
      </c>
      <c r="T753" s="4" t="e">
        <f>FIND("-",P753,S753)</f>
        <v>#VALUE!</v>
      </c>
      <c r="U753" s="4" t="e">
        <f>CLEAN(SUBSTITUTE(MID(P753,S753,T753-S753)," ",""))</f>
        <v>#VALUE!</v>
      </c>
      <c r="V753" s="4" t="e">
        <f>RIGHT(CLEAN(SUBSTITUTE(P753," ","")),10)</f>
        <v>#VALUE!</v>
      </c>
      <c r="W753" s="4" t="e">
        <f>FIND("Status",A753,K753)+LEN("Status")</f>
        <v>#VALUE!</v>
      </c>
      <c r="X753" s="4" t="e">
        <f>FIND("Application Data 
Documents &amp; Transactions",A753)</f>
        <v>#VALUE!</v>
      </c>
      <c r="Y753" s="4" t="e">
        <f>MID(A753,W753,(X753-11)-W753)</f>
        <v>#VALUE!</v>
      </c>
      <c r="Z753" s="4" t="e">
        <f t="shared" si="162"/>
        <v>#VALUE!</v>
      </c>
      <c r="AA753" s="4" t="e">
        <f>FIND("Earliest publication #",A753)+LEN("Earliest publication #
")</f>
        <v>#VALUE!</v>
      </c>
      <c r="AB753" s="4" t="e">
        <f>FIND("Earliest publication date",A753,AA753)</f>
        <v>#VALUE!</v>
      </c>
      <c r="AC753" s="4" t="e">
        <f>CLEAN(TRIM(MID(A753,AA753,AB753-AA753)))</f>
        <v>#VALUE!</v>
      </c>
      <c r="AD753" s="4" t="e">
        <f t="shared" si="163"/>
        <v>#VALUE!</v>
      </c>
      <c r="AE753" s="4" t="e">
        <f>FIND("Earliest publication date",A753,AA753)+LEN("Earliest publication date")</f>
        <v>#VALUE!</v>
      </c>
      <c r="AF753" s="4" t="e">
        <f>FIND("Assignee for publication",A753)</f>
        <v>#VALUE!</v>
      </c>
      <c r="AG753" s="4" t="e">
        <f>CLEAN(SUBSTITUTE(MID(A753,AE753,AF753-AE753)," ",""))</f>
        <v>#VALUE!</v>
      </c>
      <c r="AH753" s="4" t="e">
        <f>FIND("Entity status",A753)+LEN("Entity status")</f>
        <v>#VALUE!</v>
      </c>
      <c r="AI753" s="4" t="e">
        <f>FIND("Earliest publication #",A753,AH753)</f>
        <v>#VALUE!</v>
      </c>
      <c r="AJ753" s="4" t="e">
        <f>CLEAN(TRIM(MID(A753,AH753,AI753-AH753)))</f>
        <v>#VALUE!</v>
      </c>
      <c r="AK753" s="4" t="e">
        <f>FIND("Applicants",A753)+LEN("Applicants")</f>
        <v>#VALUE!</v>
      </c>
      <c r="AL753" s="4" t="e">
        <f>FIND("United States Patent and Trademark Office 
United States Patent and Trademark Office 
 Browse By Topic",A753,AK753)</f>
        <v>#VALUE!</v>
      </c>
      <c r="AM753" s="4" t="e">
        <f>TRIM(CLEAN(MID(A753,AK753,AL753-AK753)))</f>
        <v>#VALUE!</v>
      </c>
      <c r="AN753" s="4" t="e">
        <f>FIND("Assignee for publication",A753)+LEN("Assignee for publication")</f>
        <v>#VALUE!</v>
      </c>
      <c r="AO753" s="4" t="e">
        <f>FIND("Confirmation #",A753,AN753)</f>
        <v>#VALUE!</v>
      </c>
      <c r="AP753" s="4" t="e">
        <f>MID(A753,AN753,AO753-AN753)</f>
        <v>#VALUE!</v>
      </c>
      <c r="AQ753" s="4" t="e">
        <f>FIND("Inventors",A753)+LEN("Inventors")</f>
        <v>#VALUE!</v>
      </c>
      <c r="AR753" s="4" t="e">
        <f>FIND("Applicants",A753,AQ753)</f>
        <v>#VALUE!</v>
      </c>
      <c r="AS753" s="4" t="e">
        <f>FIND("Show all inventors",A753)</f>
        <v>#VALUE!</v>
      </c>
      <c r="AT753" s="4" t="str">
        <f>IFERROR(MID(A753,AS753,24),"")</f>
        <v/>
      </c>
      <c r="AU753" s="7" t="e">
        <f>CLEAN(TRIM(MID(A753,AQ753,AR753-AQ753)))</f>
        <v>#VALUE!</v>
      </c>
      <c r="BJ753" s="4">
        <f t="shared" si="166"/>
        <v>0</v>
      </c>
      <c r="BK753" s="4" t="str">
        <f t="shared" si="167"/>
        <v/>
      </c>
      <c r="BL753" s="4" t="e">
        <f t="shared" si="168"/>
        <v>#VALUE!</v>
      </c>
      <c r="BM753" s="4" t="e">
        <f t="shared" si="169"/>
        <v>#VALUE!</v>
      </c>
      <c r="BN753" s="7" t="e">
        <f t="shared" si="170"/>
        <v>#VALUE!</v>
      </c>
      <c r="BO753" s="4" t="e">
        <f t="shared" si="171"/>
        <v>#VALUE!</v>
      </c>
      <c r="BP753" s="4" t="e">
        <f t="shared" si="172"/>
        <v>#VALUE!</v>
      </c>
      <c r="BQ753" s="7" t="e">
        <f t="shared" si="173"/>
        <v>#VALUE!</v>
      </c>
    </row>
    <row r="754" spans="1:69" ht="15" customHeight="1" x14ac:dyDescent="0.3">
      <c r="A754" s="5"/>
      <c r="B754" s="5"/>
      <c r="C754" s="5"/>
      <c r="D754" s="5"/>
      <c r="F754" s="6" t="s">
        <v>17</v>
      </c>
      <c r="G754" s="4" t="e">
        <f t="shared" si="174"/>
        <v>#VALUE!</v>
      </c>
      <c r="H754" s="4" t="e">
        <f t="shared" si="175"/>
        <v>#VALUE!</v>
      </c>
      <c r="I754" s="4" t="str">
        <f t="shared" si="164"/>
        <v/>
      </c>
      <c r="J754" s="4" t="e">
        <f>CLEAN(SUBSTITUTE(MID(A754,G754,H754-G754)," ",""))</f>
        <v>#VALUE!</v>
      </c>
      <c r="K754" s="4" t="e">
        <f>FIND("Filing or 371 (c) date",A754)+LEN("Filing or 371 (c) date")</f>
        <v>#VALUE!</v>
      </c>
      <c r="L754" s="4" t="e">
        <f>FIND("Status",A754,K754)</f>
        <v>#VALUE!</v>
      </c>
      <c r="M754" s="4" t="e">
        <f>TRIM(CLEAN(MID(A754,K754,L754-K754)))</f>
        <v>#VALUE!</v>
      </c>
      <c r="N754" s="4" t="e">
        <f>FIND("Patent #",A754)+LEN("Patent #")</f>
        <v>#VALUE!</v>
      </c>
      <c r="O754" s="4" t="e">
        <f>FIND("Filing or 371 (c) date",A754)</f>
        <v>#VALUE!</v>
      </c>
      <c r="P754" s="4" t="e">
        <f>MID(A754,N754,O754-N754)</f>
        <v>#VALUE!</v>
      </c>
      <c r="Q754" s="4" t="e">
        <f t="shared" si="165"/>
        <v>#VALUE!</v>
      </c>
      <c r="R754" s="4" t="e">
        <f>CLEAN(SUBSTITUTE(MID(P754,1,FIND("open",P754)-1)," ",""))</f>
        <v>#VALUE!</v>
      </c>
      <c r="S754" s="4" t="e">
        <f>FIND("open_in_new",P754)+LEN("open_in_new")</f>
        <v>#VALUE!</v>
      </c>
      <c r="T754" s="4" t="e">
        <f>FIND("-",P754,S754)</f>
        <v>#VALUE!</v>
      </c>
      <c r="U754" s="4" t="e">
        <f>CLEAN(SUBSTITUTE(MID(P754,S754,T754-S754)," ",""))</f>
        <v>#VALUE!</v>
      </c>
      <c r="V754" s="4" t="e">
        <f>RIGHT(CLEAN(SUBSTITUTE(P754," ","")),10)</f>
        <v>#VALUE!</v>
      </c>
      <c r="W754" s="4" t="e">
        <f>FIND("Status",A754,K754)+LEN("Status")</f>
        <v>#VALUE!</v>
      </c>
      <c r="X754" s="4" t="e">
        <f>FIND("Application Data 
Documents &amp; Transactions",A754)</f>
        <v>#VALUE!</v>
      </c>
      <c r="Y754" s="4" t="e">
        <f>MID(A754,W754,(X754-11)-W754)</f>
        <v>#VALUE!</v>
      </c>
      <c r="Z754" s="4" t="e">
        <f t="shared" si="162"/>
        <v>#VALUE!</v>
      </c>
      <c r="AA754" s="4" t="e">
        <f>FIND("Earliest publication #",A754)+LEN("Earliest publication #
")</f>
        <v>#VALUE!</v>
      </c>
      <c r="AB754" s="4" t="e">
        <f>FIND("Earliest publication date",A754,AA754)</f>
        <v>#VALUE!</v>
      </c>
      <c r="AC754" s="4" t="e">
        <f>CLEAN(TRIM(MID(A754,AA754,AB754-AA754)))</f>
        <v>#VALUE!</v>
      </c>
      <c r="AD754" s="4" t="e">
        <f t="shared" si="163"/>
        <v>#VALUE!</v>
      </c>
      <c r="AE754" s="4" t="e">
        <f>FIND("Earliest publication date",A754,AA754)+LEN("Earliest publication date")</f>
        <v>#VALUE!</v>
      </c>
      <c r="AF754" s="4" t="e">
        <f>FIND("Assignee for publication",A754)</f>
        <v>#VALUE!</v>
      </c>
      <c r="AG754" s="4" t="e">
        <f>CLEAN(SUBSTITUTE(MID(A754,AE754,AF754-AE754)," ",""))</f>
        <v>#VALUE!</v>
      </c>
      <c r="AH754" s="4" t="e">
        <f>FIND("Entity status",A754)+LEN("Entity status")</f>
        <v>#VALUE!</v>
      </c>
      <c r="AI754" s="4" t="e">
        <f>FIND("Earliest publication #",A754,AH754)</f>
        <v>#VALUE!</v>
      </c>
      <c r="AJ754" s="4" t="e">
        <f>CLEAN(TRIM(MID(A754,AH754,AI754-AH754)))</f>
        <v>#VALUE!</v>
      </c>
      <c r="AK754" s="4" t="e">
        <f>FIND("Applicants",A754)+LEN("Applicants")</f>
        <v>#VALUE!</v>
      </c>
      <c r="AL754" s="4" t="e">
        <f>FIND("United States Patent and Trademark Office 
United States Patent and Trademark Office 
 Browse By Topic",A754,AK754)</f>
        <v>#VALUE!</v>
      </c>
      <c r="AM754" s="4" t="e">
        <f>TRIM(CLEAN(MID(A754,AK754,AL754-AK754)))</f>
        <v>#VALUE!</v>
      </c>
      <c r="AN754" s="4" t="e">
        <f>FIND("Assignee for publication",A754)+LEN("Assignee for publication")</f>
        <v>#VALUE!</v>
      </c>
      <c r="AO754" s="4" t="e">
        <f>FIND("Confirmation #",A754,AN754)</f>
        <v>#VALUE!</v>
      </c>
      <c r="AP754" s="4" t="e">
        <f>MID(A754,AN754,AO754-AN754)</f>
        <v>#VALUE!</v>
      </c>
      <c r="AQ754" s="4" t="e">
        <f>FIND("Inventors",A754)+LEN("Inventors")</f>
        <v>#VALUE!</v>
      </c>
      <c r="AR754" s="4" t="e">
        <f>FIND("Applicants",A754,AQ754)</f>
        <v>#VALUE!</v>
      </c>
      <c r="AS754" s="4" t="e">
        <f>FIND("Show all inventors",A754)</f>
        <v>#VALUE!</v>
      </c>
      <c r="AT754" s="4" t="str">
        <f>IFERROR(MID(A754,AS754,24),"")</f>
        <v/>
      </c>
      <c r="AU754" s="7" t="e">
        <f>CLEAN(TRIM(MID(A754,AQ754,AR754-AQ754)))</f>
        <v>#VALUE!</v>
      </c>
      <c r="BJ754" s="4">
        <f t="shared" si="166"/>
        <v>0</v>
      </c>
      <c r="BK754" s="4" t="str">
        <f t="shared" si="167"/>
        <v/>
      </c>
      <c r="BL754" s="4" t="e">
        <f t="shared" si="168"/>
        <v>#VALUE!</v>
      </c>
      <c r="BM754" s="4" t="e">
        <f t="shared" si="169"/>
        <v>#VALUE!</v>
      </c>
      <c r="BN754" s="7" t="e">
        <f t="shared" si="170"/>
        <v>#VALUE!</v>
      </c>
      <c r="BO754" s="4" t="e">
        <f t="shared" si="171"/>
        <v>#VALUE!</v>
      </c>
      <c r="BP754" s="4" t="e">
        <f t="shared" si="172"/>
        <v>#VALUE!</v>
      </c>
      <c r="BQ754" s="7" t="e">
        <f t="shared" si="173"/>
        <v>#VALUE!</v>
      </c>
    </row>
    <row r="755" spans="1:69" ht="15" customHeight="1" x14ac:dyDescent="0.3">
      <c r="A755" s="5"/>
      <c r="B755" s="5"/>
      <c r="C755" s="5"/>
      <c r="D755" s="5"/>
      <c r="F755" s="6" t="s">
        <v>17</v>
      </c>
      <c r="G755" s="4" t="e">
        <f t="shared" si="174"/>
        <v>#VALUE!</v>
      </c>
      <c r="H755" s="4" t="e">
        <f t="shared" si="175"/>
        <v>#VALUE!</v>
      </c>
      <c r="I755" s="4" t="str">
        <f t="shared" si="164"/>
        <v/>
      </c>
      <c r="J755" s="4" t="e">
        <f>CLEAN(SUBSTITUTE(MID(A755,G755,H755-G755)," ",""))</f>
        <v>#VALUE!</v>
      </c>
      <c r="K755" s="4" t="e">
        <f>FIND("Filing or 371 (c) date",A755)+LEN("Filing or 371 (c) date")</f>
        <v>#VALUE!</v>
      </c>
      <c r="L755" s="4" t="e">
        <f>FIND("Status",A755,K755)</f>
        <v>#VALUE!</v>
      </c>
      <c r="M755" s="4" t="e">
        <f>TRIM(CLEAN(MID(A755,K755,L755-K755)))</f>
        <v>#VALUE!</v>
      </c>
      <c r="N755" s="4" t="e">
        <f>FIND("Patent #",A755)+LEN("Patent #")</f>
        <v>#VALUE!</v>
      </c>
      <c r="O755" s="4" t="e">
        <f>FIND("Filing or 371 (c) date",A755)</f>
        <v>#VALUE!</v>
      </c>
      <c r="P755" s="4" t="e">
        <f>MID(A755,N755,O755-N755)</f>
        <v>#VALUE!</v>
      </c>
      <c r="Q755" s="4" t="e">
        <f t="shared" si="165"/>
        <v>#VALUE!</v>
      </c>
      <c r="R755" s="4" t="e">
        <f>CLEAN(SUBSTITUTE(MID(P755,1,FIND("open",P755)-1)," ",""))</f>
        <v>#VALUE!</v>
      </c>
      <c r="S755" s="4" t="e">
        <f>FIND("open_in_new",P755)+LEN("open_in_new")</f>
        <v>#VALUE!</v>
      </c>
      <c r="T755" s="4" t="e">
        <f>FIND("-",P755,S755)</f>
        <v>#VALUE!</v>
      </c>
      <c r="U755" s="4" t="e">
        <f>CLEAN(SUBSTITUTE(MID(P755,S755,T755-S755)," ",""))</f>
        <v>#VALUE!</v>
      </c>
      <c r="V755" s="4" t="e">
        <f>RIGHT(CLEAN(SUBSTITUTE(P755," ","")),10)</f>
        <v>#VALUE!</v>
      </c>
      <c r="W755" s="4" t="e">
        <f>FIND("Status",A755,K755)+LEN("Status")</f>
        <v>#VALUE!</v>
      </c>
      <c r="X755" s="4" t="e">
        <f>FIND("Application Data 
Documents &amp; Transactions",A755)</f>
        <v>#VALUE!</v>
      </c>
      <c r="Y755" s="4" t="e">
        <f>MID(A755,W755,(X755-11)-W755)</f>
        <v>#VALUE!</v>
      </c>
      <c r="Z755" s="4" t="e">
        <f t="shared" si="162"/>
        <v>#VALUE!</v>
      </c>
      <c r="AA755" s="4" t="e">
        <f>FIND("Earliest publication #",A755)+LEN("Earliest publication #
")</f>
        <v>#VALUE!</v>
      </c>
      <c r="AB755" s="4" t="e">
        <f>FIND("Earliest publication date",A755,AA755)</f>
        <v>#VALUE!</v>
      </c>
      <c r="AC755" s="4" t="e">
        <f>CLEAN(TRIM(MID(A755,AA755,AB755-AA755)))</f>
        <v>#VALUE!</v>
      </c>
      <c r="AD755" s="4" t="e">
        <f t="shared" si="163"/>
        <v>#VALUE!</v>
      </c>
      <c r="AE755" s="4" t="e">
        <f>FIND("Earliest publication date",A755,AA755)+LEN("Earliest publication date")</f>
        <v>#VALUE!</v>
      </c>
      <c r="AF755" s="4" t="e">
        <f>FIND("Assignee for publication",A755)</f>
        <v>#VALUE!</v>
      </c>
      <c r="AG755" s="4" t="e">
        <f>CLEAN(SUBSTITUTE(MID(A755,AE755,AF755-AE755)," ",""))</f>
        <v>#VALUE!</v>
      </c>
      <c r="AH755" s="4" t="e">
        <f>FIND("Entity status",A755)+LEN("Entity status")</f>
        <v>#VALUE!</v>
      </c>
      <c r="AI755" s="4" t="e">
        <f>FIND("Earliest publication #",A755,AH755)</f>
        <v>#VALUE!</v>
      </c>
      <c r="AJ755" s="4" t="e">
        <f>CLEAN(TRIM(MID(A755,AH755,AI755-AH755)))</f>
        <v>#VALUE!</v>
      </c>
      <c r="AK755" s="4" t="e">
        <f>FIND("Applicants",A755)+LEN("Applicants")</f>
        <v>#VALUE!</v>
      </c>
      <c r="AL755" s="4" t="e">
        <f>FIND("United States Patent and Trademark Office 
United States Patent and Trademark Office 
 Browse By Topic",A755,AK755)</f>
        <v>#VALUE!</v>
      </c>
      <c r="AM755" s="4" t="e">
        <f>TRIM(CLEAN(MID(A755,AK755,AL755-AK755)))</f>
        <v>#VALUE!</v>
      </c>
      <c r="AN755" s="4" t="e">
        <f>FIND("Assignee for publication",A755)+LEN("Assignee for publication")</f>
        <v>#VALUE!</v>
      </c>
      <c r="AO755" s="4" t="e">
        <f>FIND("Confirmation #",A755,AN755)</f>
        <v>#VALUE!</v>
      </c>
      <c r="AP755" s="4" t="e">
        <f>MID(A755,AN755,AO755-AN755)</f>
        <v>#VALUE!</v>
      </c>
      <c r="AQ755" s="4" t="e">
        <f>FIND("Inventors",A755)+LEN("Inventors")</f>
        <v>#VALUE!</v>
      </c>
      <c r="AR755" s="4" t="e">
        <f>FIND("Applicants",A755,AQ755)</f>
        <v>#VALUE!</v>
      </c>
      <c r="AS755" s="4" t="e">
        <f>FIND("Show all inventors",A755)</f>
        <v>#VALUE!</v>
      </c>
      <c r="AT755" s="4" t="str">
        <f>IFERROR(MID(A755,AS755,24),"")</f>
        <v/>
      </c>
      <c r="AU755" s="7" t="e">
        <f>CLEAN(TRIM(MID(A755,AQ755,AR755-AQ755)))</f>
        <v>#VALUE!</v>
      </c>
      <c r="BJ755" s="4">
        <f t="shared" si="166"/>
        <v>0</v>
      </c>
      <c r="BK755" s="4" t="str">
        <f t="shared" si="167"/>
        <v/>
      </c>
      <c r="BL755" s="4" t="e">
        <f t="shared" si="168"/>
        <v>#VALUE!</v>
      </c>
      <c r="BM755" s="4" t="e">
        <f t="shared" si="169"/>
        <v>#VALUE!</v>
      </c>
      <c r="BN755" s="7" t="e">
        <f t="shared" si="170"/>
        <v>#VALUE!</v>
      </c>
      <c r="BO755" s="4" t="e">
        <f t="shared" si="171"/>
        <v>#VALUE!</v>
      </c>
      <c r="BP755" s="4" t="e">
        <f t="shared" si="172"/>
        <v>#VALUE!</v>
      </c>
      <c r="BQ755" s="7" t="e">
        <f t="shared" si="173"/>
        <v>#VALUE!</v>
      </c>
    </row>
    <row r="756" spans="1:69" ht="15" customHeight="1" x14ac:dyDescent="0.3">
      <c r="A756" s="5"/>
      <c r="B756" s="5"/>
      <c r="C756" s="5"/>
      <c r="D756" s="5"/>
      <c r="F756" s="6" t="s">
        <v>17</v>
      </c>
      <c r="G756" s="4" t="e">
        <f t="shared" si="174"/>
        <v>#VALUE!</v>
      </c>
      <c r="H756" s="4" t="e">
        <f t="shared" si="175"/>
        <v>#VALUE!</v>
      </c>
      <c r="I756" s="4" t="str">
        <f t="shared" si="164"/>
        <v/>
      </c>
      <c r="J756" s="4" t="e">
        <f>CLEAN(SUBSTITUTE(MID(A756,G756,H756-G756)," ",""))</f>
        <v>#VALUE!</v>
      </c>
      <c r="K756" s="4" t="e">
        <f>FIND("Filing or 371 (c) date",A756)+LEN("Filing or 371 (c) date")</f>
        <v>#VALUE!</v>
      </c>
      <c r="L756" s="4" t="e">
        <f>FIND("Status",A756,K756)</f>
        <v>#VALUE!</v>
      </c>
      <c r="M756" s="4" t="e">
        <f>TRIM(CLEAN(MID(A756,K756,L756-K756)))</f>
        <v>#VALUE!</v>
      </c>
      <c r="N756" s="4" t="e">
        <f>FIND("Patent #",A756)+LEN("Patent #")</f>
        <v>#VALUE!</v>
      </c>
      <c r="O756" s="4" t="e">
        <f>FIND("Filing or 371 (c) date",A756)</f>
        <v>#VALUE!</v>
      </c>
      <c r="P756" s="4" t="e">
        <f>MID(A756,N756,O756-N756)</f>
        <v>#VALUE!</v>
      </c>
      <c r="Q756" s="4" t="e">
        <f t="shared" si="165"/>
        <v>#VALUE!</v>
      </c>
      <c r="R756" s="4" t="e">
        <f>CLEAN(SUBSTITUTE(MID(P756,1,FIND("open",P756)-1)," ",""))</f>
        <v>#VALUE!</v>
      </c>
      <c r="S756" s="4" t="e">
        <f>FIND("open_in_new",P756)+LEN("open_in_new")</f>
        <v>#VALUE!</v>
      </c>
      <c r="T756" s="4" t="e">
        <f>FIND("-",P756,S756)</f>
        <v>#VALUE!</v>
      </c>
      <c r="U756" s="4" t="e">
        <f>CLEAN(SUBSTITUTE(MID(P756,S756,T756-S756)," ",""))</f>
        <v>#VALUE!</v>
      </c>
      <c r="V756" s="4" t="e">
        <f>RIGHT(CLEAN(SUBSTITUTE(P756," ","")),10)</f>
        <v>#VALUE!</v>
      </c>
      <c r="W756" s="4" t="e">
        <f>FIND("Status",A756,K756)+LEN("Status")</f>
        <v>#VALUE!</v>
      </c>
      <c r="X756" s="4" t="e">
        <f>FIND("Application Data 
Documents &amp; Transactions",A756)</f>
        <v>#VALUE!</v>
      </c>
      <c r="Y756" s="4" t="e">
        <f>MID(A756,W756,(X756-11)-W756)</f>
        <v>#VALUE!</v>
      </c>
      <c r="Z756" s="4" t="e">
        <f t="shared" si="162"/>
        <v>#VALUE!</v>
      </c>
      <c r="AA756" s="4" t="e">
        <f>FIND("Earliest publication #",A756)+LEN("Earliest publication #
")</f>
        <v>#VALUE!</v>
      </c>
      <c r="AB756" s="4" t="e">
        <f>FIND("Earliest publication date",A756,AA756)</f>
        <v>#VALUE!</v>
      </c>
      <c r="AC756" s="4" t="e">
        <f>CLEAN(TRIM(MID(A756,AA756,AB756-AA756)))</f>
        <v>#VALUE!</v>
      </c>
      <c r="AD756" s="4" t="e">
        <f t="shared" si="163"/>
        <v>#VALUE!</v>
      </c>
      <c r="AE756" s="4" t="e">
        <f>FIND("Earliest publication date",A756,AA756)+LEN("Earliest publication date")</f>
        <v>#VALUE!</v>
      </c>
      <c r="AF756" s="4" t="e">
        <f>FIND("Assignee for publication",A756)</f>
        <v>#VALUE!</v>
      </c>
      <c r="AG756" s="4" t="e">
        <f>CLEAN(SUBSTITUTE(MID(A756,AE756,AF756-AE756)," ",""))</f>
        <v>#VALUE!</v>
      </c>
      <c r="AH756" s="4" t="e">
        <f>FIND("Entity status",A756)+LEN("Entity status")</f>
        <v>#VALUE!</v>
      </c>
      <c r="AI756" s="4" t="e">
        <f>FIND("Earliest publication #",A756,AH756)</f>
        <v>#VALUE!</v>
      </c>
      <c r="AJ756" s="4" t="e">
        <f>CLEAN(TRIM(MID(A756,AH756,AI756-AH756)))</f>
        <v>#VALUE!</v>
      </c>
      <c r="AK756" s="4" t="e">
        <f>FIND("Applicants",A756)+LEN("Applicants")</f>
        <v>#VALUE!</v>
      </c>
      <c r="AL756" s="4" t="e">
        <f>FIND("United States Patent and Trademark Office 
United States Patent and Trademark Office 
 Browse By Topic",A756,AK756)</f>
        <v>#VALUE!</v>
      </c>
      <c r="AM756" s="4" t="e">
        <f>TRIM(CLEAN(MID(A756,AK756,AL756-AK756)))</f>
        <v>#VALUE!</v>
      </c>
      <c r="AN756" s="4" t="e">
        <f>FIND("Assignee for publication",A756)+LEN("Assignee for publication")</f>
        <v>#VALUE!</v>
      </c>
      <c r="AO756" s="4" t="e">
        <f>FIND("Confirmation #",A756,AN756)</f>
        <v>#VALUE!</v>
      </c>
      <c r="AP756" s="4" t="e">
        <f>MID(A756,AN756,AO756-AN756)</f>
        <v>#VALUE!</v>
      </c>
      <c r="AQ756" s="4" t="e">
        <f>FIND("Inventors",A756)+LEN("Inventors")</f>
        <v>#VALUE!</v>
      </c>
      <c r="AR756" s="4" t="e">
        <f>FIND("Applicants",A756,AQ756)</f>
        <v>#VALUE!</v>
      </c>
      <c r="AS756" s="4" t="e">
        <f>FIND("Show all inventors",A756)</f>
        <v>#VALUE!</v>
      </c>
      <c r="AT756" s="4" t="str">
        <f>IFERROR(MID(A756,AS756,24),"")</f>
        <v/>
      </c>
      <c r="AU756" s="7" t="e">
        <f>CLEAN(TRIM(MID(A756,AQ756,AR756-AQ756)))</f>
        <v>#VALUE!</v>
      </c>
      <c r="BJ756" s="4">
        <f t="shared" si="166"/>
        <v>0</v>
      </c>
      <c r="BK756" s="4" t="str">
        <f t="shared" si="167"/>
        <v/>
      </c>
      <c r="BL756" s="4" t="e">
        <f t="shared" si="168"/>
        <v>#VALUE!</v>
      </c>
      <c r="BM756" s="4" t="e">
        <f t="shared" si="169"/>
        <v>#VALUE!</v>
      </c>
      <c r="BN756" s="7" t="e">
        <f t="shared" si="170"/>
        <v>#VALUE!</v>
      </c>
      <c r="BO756" s="4" t="e">
        <f t="shared" si="171"/>
        <v>#VALUE!</v>
      </c>
      <c r="BP756" s="4" t="e">
        <f t="shared" si="172"/>
        <v>#VALUE!</v>
      </c>
      <c r="BQ756" s="7" t="e">
        <f t="shared" si="173"/>
        <v>#VALUE!</v>
      </c>
    </row>
    <row r="757" spans="1:69" ht="15" customHeight="1" x14ac:dyDescent="0.3">
      <c r="A757" s="5"/>
      <c r="B757" s="5"/>
      <c r="C757" s="5"/>
      <c r="D757" s="5"/>
      <c r="F757" s="6" t="s">
        <v>17</v>
      </c>
      <c r="G757" s="4" t="e">
        <f t="shared" si="174"/>
        <v>#VALUE!</v>
      </c>
      <c r="H757" s="4" t="e">
        <f t="shared" si="175"/>
        <v>#VALUE!</v>
      </c>
      <c r="I757" s="4" t="str">
        <f t="shared" si="164"/>
        <v/>
      </c>
      <c r="J757" s="4" t="e">
        <f>CLEAN(SUBSTITUTE(MID(A757,G757,H757-G757)," ",""))</f>
        <v>#VALUE!</v>
      </c>
      <c r="K757" s="4" t="e">
        <f>FIND("Filing or 371 (c) date",A757)+LEN("Filing or 371 (c) date")</f>
        <v>#VALUE!</v>
      </c>
      <c r="L757" s="4" t="e">
        <f>FIND("Status",A757,K757)</f>
        <v>#VALUE!</v>
      </c>
      <c r="M757" s="4" t="e">
        <f>TRIM(CLEAN(MID(A757,K757,L757-K757)))</f>
        <v>#VALUE!</v>
      </c>
      <c r="N757" s="4" t="e">
        <f>FIND("Patent #",A757)+LEN("Patent #")</f>
        <v>#VALUE!</v>
      </c>
      <c r="O757" s="4" t="e">
        <f>FIND("Filing or 371 (c) date",A757)</f>
        <v>#VALUE!</v>
      </c>
      <c r="P757" s="4" t="e">
        <f>MID(A757,N757,O757-N757)</f>
        <v>#VALUE!</v>
      </c>
      <c r="Q757" s="4" t="e">
        <f t="shared" si="165"/>
        <v>#VALUE!</v>
      </c>
      <c r="R757" s="4" t="e">
        <f>CLEAN(SUBSTITUTE(MID(P757,1,FIND("open",P757)-1)," ",""))</f>
        <v>#VALUE!</v>
      </c>
      <c r="S757" s="4" t="e">
        <f>FIND("open_in_new",P757)+LEN("open_in_new")</f>
        <v>#VALUE!</v>
      </c>
      <c r="T757" s="4" t="e">
        <f>FIND("-",P757,S757)</f>
        <v>#VALUE!</v>
      </c>
      <c r="U757" s="4" t="e">
        <f>CLEAN(SUBSTITUTE(MID(P757,S757,T757-S757)," ",""))</f>
        <v>#VALUE!</v>
      </c>
      <c r="V757" s="4" t="e">
        <f>RIGHT(CLEAN(SUBSTITUTE(P757," ","")),10)</f>
        <v>#VALUE!</v>
      </c>
      <c r="W757" s="4" t="e">
        <f>FIND("Status",A757,K757)+LEN("Status")</f>
        <v>#VALUE!</v>
      </c>
      <c r="X757" s="4" t="e">
        <f>FIND("Application Data 
Documents &amp; Transactions",A757)</f>
        <v>#VALUE!</v>
      </c>
      <c r="Y757" s="4" t="e">
        <f>MID(A757,W757,(X757-11)-W757)</f>
        <v>#VALUE!</v>
      </c>
      <c r="Z757" s="4" t="e">
        <f t="shared" si="162"/>
        <v>#VALUE!</v>
      </c>
      <c r="AA757" s="4" t="e">
        <f>FIND("Earliest publication #",A757)+LEN("Earliest publication #
")</f>
        <v>#VALUE!</v>
      </c>
      <c r="AB757" s="4" t="e">
        <f>FIND("Earliest publication date",A757,AA757)</f>
        <v>#VALUE!</v>
      </c>
      <c r="AC757" s="4" t="e">
        <f>CLEAN(TRIM(MID(A757,AA757,AB757-AA757)))</f>
        <v>#VALUE!</v>
      </c>
      <c r="AD757" s="4" t="e">
        <f t="shared" si="163"/>
        <v>#VALUE!</v>
      </c>
      <c r="AE757" s="4" t="e">
        <f>FIND("Earliest publication date",A757,AA757)+LEN("Earliest publication date")</f>
        <v>#VALUE!</v>
      </c>
      <c r="AF757" s="4" t="e">
        <f>FIND("Assignee for publication",A757)</f>
        <v>#VALUE!</v>
      </c>
      <c r="AG757" s="4" t="e">
        <f>CLEAN(SUBSTITUTE(MID(A757,AE757,AF757-AE757)," ",""))</f>
        <v>#VALUE!</v>
      </c>
      <c r="AH757" s="4" t="e">
        <f>FIND("Entity status",A757)+LEN("Entity status")</f>
        <v>#VALUE!</v>
      </c>
      <c r="AI757" s="4" t="e">
        <f>FIND("Earliest publication #",A757,AH757)</f>
        <v>#VALUE!</v>
      </c>
      <c r="AJ757" s="4" t="e">
        <f>CLEAN(TRIM(MID(A757,AH757,AI757-AH757)))</f>
        <v>#VALUE!</v>
      </c>
      <c r="AK757" s="4" t="e">
        <f>FIND("Applicants",A757)+LEN("Applicants")</f>
        <v>#VALUE!</v>
      </c>
      <c r="AL757" s="4" t="e">
        <f>FIND("United States Patent and Trademark Office 
United States Patent and Trademark Office 
 Browse By Topic",A757,AK757)</f>
        <v>#VALUE!</v>
      </c>
      <c r="AM757" s="4" t="e">
        <f>TRIM(CLEAN(MID(A757,AK757,AL757-AK757)))</f>
        <v>#VALUE!</v>
      </c>
      <c r="AN757" s="4" t="e">
        <f>FIND("Assignee for publication",A757)+LEN("Assignee for publication")</f>
        <v>#VALUE!</v>
      </c>
      <c r="AO757" s="4" t="e">
        <f>FIND("Confirmation #",A757,AN757)</f>
        <v>#VALUE!</v>
      </c>
      <c r="AP757" s="4" t="e">
        <f>MID(A757,AN757,AO757-AN757)</f>
        <v>#VALUE!</v>
      </c>
      <c r="AQ757" s="4" t="e">
        <f>FIND("Inventors",A757)+LEN("Inventors")</f>
        <v>#VALUE!</v>
      </c>
      <c r="AR757" s="4" t="e">
        <f>FIND("Applicants",A757,AQ757)</f>
        <v>#VALUE!</v>
      </c>
      <c r="AS757" s="4" t="e">
        <f>FIND("Show all inventors",A757)</f>
        <v>#VALUE!</v>
      </c>
      <c r="AT757" s="4" t="str">
        <f>IFERROR(MID(A757,AS757,24),"")</f>
        <v/>
      </c>
      <c r="AU757" s="7" t="e">
        <f>CLEAN(TRIM(MID(A757,AQ757,AR757-AQ757)))</f>
        <v>#VALUE!</v>
      </c>
      <c r="BJ757" s="4">
        <f t="shared" si="166"/>
        <v>0</v>
      </c>
      <c r="BK757" s="4" t="str">
        <f t="shared" si="167"/>
        <v/>
      </c>
      <c r="BL757" s="4" t="e">
        <f t="shared" si="168"/>
        <v>#VALUE!</v>
      </c>
      <c r="BM757" s="4" t="e">
        <f t="shared" si="169"/>
        <v>#VALUE!</v>
      </c>
      <c r="BN757" s="7" t="e">
        <f t="shared" si="170"/>
        <v>#VALUE!</v>
      </c>
      <c r="BO757" s="4" t="e">
        <f t="shared" si="171"/>
        <v>#VALUE!</v>
      </c>
      <c r="BP757" s="4" t="e">
        <f t="shared" si="172"/>
        <v>#VALUE!</v>
      </c>
      <c r="BQ757" s="7" t="e">
        <f t="shared" si="173"/>
        <v>#VALUE!</v>
      </c>
    </row>
    <row r="758" spans="1:69" ht="15" customHeight="1" x14ac:dyDescent="0.3">
      <c r="A758" s="5"/>
      <c r="B758" s="5"/>
      <c r="C758" s="5"/>
      <c r="D758" s="5"/>
      <c r="F758" s="6" t="s">
        <v>17</v>
      </c>
      <c r="G758" s="4" t="e">
        <f t="shared" si="174"/>
        <v>#VALUE!</v>
      </c>
      <c r="H758" s="4" t="e">
        <f t="shared" si="175"/>
        <v>#VALUE!</v>
      </c>
      <c r="I758" s="4" t="str">
        <f t="shared" si="164"/>
        <v/>
      </c>
      <c r="J758" s="4" t="e">
        <f>CLEAN(SUBSTITUTE(MID(A758,G758,H758-G758)," ",""))</f>
        <v>#VALUE!</v>
      </c>
      <c r="K758" s="4" t="e">
        <f>FIND("Filing or 371 (c) date",A758)+LEN("Filing or 371 (c) date")</f>
        <v>#VALUE!</v>
      </c>
      <c r="L758" s="4" t="e">
        <f>FIND("Status",A758,K758)</f>
        <v>#VALUE!</v>
      </c>
      <c r="M758" s="4" t="e">
        <f>TRIM(CLEAN(MID(A758,K758,L758-K758)))</f>
        <v>#VALUE!</v>
      </c>
      <c r="N758" s="4" t="e">
        <f>FIND("Patent #",A758)+LEN("Patent #")</f>
        <v>#VALUE!</v>
      </c>
      <c r="O758" s="4" t="e">
        <f>FIND("Filing or 371 (c) date",A758)</f>
        <v>#VALUE!</v>
      </c>
      <c r="P758" s="4" t="e">
        <f>MID(A758,N758,O758-N758)</f>
        <v>#VALUE!</v>
      </c>
      <c r="Q758" s="4" t="e">
        <f t="shared" si="165"/>
        <v>#VALUE!</v>
      </c>
      <c r="R758" s="4" t="e">
        <f>CLEAN(SUBSTITUTE(MID(P758,1,FIND("open",P758)-1)," ",""))</f>
        <v>#VALUE!</v>
      </c>
      <c r="S758" s="4" t="e">
        <f>FIND("open_in_new",P758)+LEN("open_in_new")</f>
        <v>#VALUE!</v>
      </c>
      <c r="T758" s="4" t="e">
        <f>FIND("-",P758,S758)</f>
        <v>#VALUE!</v>
      </c>
      <c r="U758" s="4" t="e">
        <f>CLEAN(SUBSTITUTE(MID(P758,S758,T758-S758)," ",""))</f>
        <v>#VALUE!</v>
      </c>
      <c r="V758" s="4" t="e">
        <f>RIGHT(CLEAN(SUBSTITUTE(P758," ","")),10)</f>
        <v>#VALUE!</v>
      </c>
      <c r="W758" s="4" t="e">
        <f>FIND("Status",A758,K758)+LEN("Status")</f>
        <v>#VALUE!</v>
      </c>
      <c r="X758" s="4" t="e">
        <f>FIND("Application Data 
Documents &amp; Transactions",A758)</f>
        <v>#VALUE!</v>
      </c>
      <c r="Y758" s="4" t="e">
        <f>MID(A758,W758,(X758-11)-W758)</f>
        <v>#VALUE!</v>
      </c>
      <c r="Z758" s="4" t="e">
        <f t="shared" si="162"/>
        <v>#VALUE!</v>
      </c>
      <c r="AA758" s="4" t="e">
        <f>FIND("Earliest publication #",A758)+LEN("Earliest publication #
")</f>
        <v>#VALUE!</v>
      </c>
      <c r="AB758" s="4" t="e">
        <f>FIND("Earliest publication date",A758,AA758)</f>
        <v>#VALUE!</v>
      </c>
      <c r="AC758" s="4" t="e">
        <f>CLEAN(TRIM(MID(A758,AA758,AB758-AA758)))</f>
        <v>#VALUE!</v>
      </c>
      <c r="AD758" s="4" t="e">
        <f t="shared" si="163"/>
        <v>#VALUE!</v>
      </c>
      <c r="AE758" s="4" t="e">
        <f>FIND("Earliest publication date",A758,AA758)+LEN("Earliest publication date")</f>
        <v>#VALUE!</v>
      </c>
      <c r="AF758" s="4" t="e">
        <f>FIND("Assignee for publication",A758)</f>
        <v>#VALUE!</v>
      </c>
      <c r="AG758" s="4" t="e">
        <f>CLEAN(SUBSTITUTE(MID(A758,AE758,AF758-AE758)," ",""))</f>
        <v>#VALUE!</v>
      </c>
      <c r="AH758" s="4" t="e">
        <f>FIND("Entity status",A758)+LEN("Entity status")</f>
        <v>#VALUE!</v>
      </c>
      <c r="AI758" s="4" t="e">
        <f>FIND("Earliest publication #",A758,AH758)</f>
        <v>#VALUE!</v>
      </c>
      <c r="AJ758" s="4" t="e">
        <f>CLEAN(TRIM(MID(A758,AH758,AI758-AH758)))</f>
        <v>#VALUE!</v>
      </c>
      <c r="AK758" s="4" t="e">
        <f>FIND("Applicants",A758)+LEN("Applicants")</f>
        <v>#VALUE!</v>
      </c>
      <c r="AL758" s="4" t="e">
        <f>FIND("United States Patent and Trademark Office 
United States Patent and Trademark Office 
 Browse By Topic",A758,AK758)</f>
        <v>#VALUE!</v>
      </c>
      <c r="AM758" s="4" t="e">
        <f>TRIM(CLEAN(MID(A758,AK758,AL758-AK758)))</f>
        <v>#VALUE!</v>
      </c>
      <c r="AN758" s="4" t="e">
        <f>FIND("Assignee for publication",A758)+LEN("Assignee for publication")</f>
        <v>#VALUE!</v>
      </c>
      <c r="AO758" s="4" t="e">
        <f>FIND("Confirmation #",A758,AN758)</f>
        <v>#VALUE!</v>
      </c>
      <c r="AP758" s="4" t="e">
        <f>MID(A758,AN758,AO758-AN758)</f>
        <v>#VALUE!</v>
      </c>
      <c r="AQ758" s="4" t="e">
        <f>FIND("Inventors",A758)+LEN("Inventors")</f>
        <v>#VALUE!</v>
      </c>
      <c r="AR758" s="4" t="e">
        <f>FIND("Applicants",A758,AQ758)</f>
        <v>#VALUE!</v>
      </c>
      <c r="AS758" s="4" t="e">
        <f>FIND("Show all inventors",A758)</f>
        <v>#VALUE!</v>
      </c>
      <c r="AT758" s="4" t="str">
        <f>IFERROR(MID(A758,AS758,24),"")</f>
        <v/>
      </c>
      <c r="AU758" s="7" t="e">
        <f>CLEAN(TRIM(MID(A758,AQ758,AR758-AQ758)))</f>
        <v>#VALUE!</v>
      </c>
      <c r="BJ758" s="4">
        <f t="shared" si="166"/>
        <v>0</v>
      </c>
      <c r="BK758" s="4" t="str">
        <f t="shared" si="167"/>
        <v/>
      </c>
      <c r="BL758" s="4" t="e">
        <f t="shared" si="168"/>
        <v>#VALUE!</v>
      </c>
      <c r="BM758" s="4" t="e">
        <f t="shared" si="169"/>
        <v>#VALUE!</v>
      </c>
      <c r="BN758" s="7" t="e">
        <f t="shared" si="170"/>
        <v>#VALUE!</v>
      </c>
      <c r="BO758" s="4" t="e">
        <f t="shared" si="171"/>
        <v>#VALUE!</v>
      </c>
      <c r="BP758" s="4" t="e">
        <f t="shared" si="172"/>
        <v>#VALUE!</v>
      </c>
      <c r="BQ758" s="7" t="e">
        <f t="shared" si="173"/>
        <v>#VALUE!</v>
      </c>
    </row>
    <row r="759" spans="1:69" ht="15" customHeight="1" x14ac:dyDescent="0.3">
      <c r="A759" s="5"/>
      <c r="B759" s="5"/>
      <c r="C759" s="5"/>
      <c r="D759" s="5"/>
      <c r="F759" s="6" t="s">
        <v>17</v>
      </c>
      <c r="G759" s="4" t="e">
        <f t="shared" si="174"/>
        <v>#VALUE!</v>
      </c>
      <c r="H759" s="4" t="e">
        <f t="shared" si="175"/>
        <v>#VALUE!</v>
      </c>
      <c r="I759" s="4" t="str">
        <f t="shared" si="164"/>
        <v/>
      </c>
      <c r="J759" s="4" t="e">
        <f>CLEAN(SUBSTITUTE(MID(A759,G759,H759-G759)," ",""))</f>
        <v>#VALUE!</v>
      </c>
      <c r="K759" s="4" t="e">
        <f>FIND("Filing or 371 (c) date",A759)+LEN("Filing or 371 (c) date")</f>
        <v>#VALUE!</v>
      </c>
      <c r="L759" s="4" t="e">
        <f>FIND("Status",A759,K759)</f>
        <v>#VALUE!</v>
      </c>
      <c r="M759" s="4" t="e">
        <f>TRIM(CLEAN(MID(A759,K759,L759-K759)))</f>
        <v>#VALUE!</v>
      </c>
      <c r="N759" s="4" t="e">
        <f>FIND("Patent #",A759)+LEN("Patent #")</f>
        <v>#VALUE!</v>
      </c>
      <c r="O759" s="4" t="e">
        <f>FIND("Filing or 371 (c) date",A759)</f>
        <v>#VALUE!</v>
      </c>
      <c r="P759" s="4" t="e">
        <f>MID(A759,N759,O759-N759)</f>
        <v>#VALUE!</v>
      </c>
      <c r="Q759" s="4" t="e">
        <f t="shared" si="165"/>
        <v>#VALUE!</v>
      </c>
      <c r="R759" s="4" t="e">
        <f>CLEAN(SUBSTITUTE(MID(P759,1,FIND("open",P759)-1)," ",""))</f>
        <v>#VALUE!</v>
      </c>
      <c r="S759" s="4" t="e">
        <f>FIND("open_in_new",P759)+LEN("open_in_new")</f>
        <v>#VALUE!</v>
      </c>
      <c r="T759" s="4" t="e">
        <f>FIND("-",P759,S759)</f>
        <v>#VALUE!</v>
      </c>
      <c r="U759" s="4" t="e">
        <f>CLEAN(SUBSTITUTE(MID(P759,S759,T759-S759)," ",""))</f>
        <v>#VALUE!</v>
      </c>
      <c r="V759" s="4" t="e">
        <f>RIGHT(CLEAN(SUBSTITUTE(P759," ","")),10)</f>
        <v>#VALUE!</v>
      </c>
      <c r="W759" s="4" t="e">
        <f>FIND("Status",A759,K759)+LEN("Status")</f>
        <v>#VALUE!</v>
      </c>
      <c r="X759" s="4" t="e">
        <f>FIND("Application Data 
Documents &amp; Transactions",A759)</f>
        <v>#VALUE!</v>
      </c>
      <c r="Y759" s="4" t="e">
        <f>MID(A759,W759,(X759-11)-W759)</f>
        <v>#VALUE!</v>
      </c>
      <c r="Z759" s="4" t="e">
        <f t="shared" si="162"/>
        <v>#VALUE!</v>
      </c>
      <c r="AA759" s="4" t="e">
        <f>FIND("Earliest publication #",A759)+LEN("Earliest publication #
")</f>
        <v>#VALUE!</v>
      </c>
      <c r="AB759" s="4" t="e">
        <f>FIND("Earliest publication date",A759,AA759)</f>
        <v>#VALUE!</v>
      </c>
      <c r="AC759" s="4" t="e">
        <f>CLEAN(TRIM(MID(A759,AA759,AB759-AA759)))</f>
        <v>#VALUE!</v>
      </c>
      <c r="AD759" s="4" t="e">
        <f t="shared" si="163"/>
        <v>#VALUE!</v>
      </c>
      <c r="AE759" s="4" t="e">
        <f>FIND("Earliest publication date",A759,AA759)+LEN("Earliest publication date")</f>
        <v>#VALUE!</v>
      </c>
      <c r="AF759" s="4" t="e">
        <f>FIND("Assignee for publication",A759)</f>
        <v>#VALUE!</v>
      </c>
      <c r="AG759" s="4" t="e">
        <f>CLEAN(SUBSTITUTE(MID(A759,AE759,AF759-AE759)," ",""))</f>
        <v>#VALUE!</v>
      </c>
      <c r="AH759" s="4" t="e">
        <f>FIND("Entity status",A759)+LEN("Entity status")</f>
        <v>#VALUE!</v>
      </c>
      <c r="AI759" s="4" t="e">
        <f>FIND("Earliest publication #",A759,AH759)</f>
        <v>#VALUE!</v>
      </c>
      <c r="AJ759" s="4" t="e">
        <f>CLEAN(TRIM(MID(A759,AH759,AI759-AH759)))</f>
        <v>#VALUE!</v>
      </c>
      <c r="AK759" s="4" t="e">
        <f>FIND("Applicants",A759)+LEN("Applicants")</f>
        <v>#VALUE!</v>
      </c>
      <c r="AL759" s="4" t="e">
        <f>FIND("United States Patent and Trademark Office 
United States Patent and Trademark Office 
 Browse By Topic",A759,AK759)</f>
        <v>#VALUE!</v>
      </c>
      <c r="AM759" s="4" t="e">
        <f>TRIM(CLEAN(MID(A759,AK759,AL759-AK759)))</f>
        <v>#VALUE!</v>
      </c>
      <c r="AN759" s="4" t="e">
        <f>FIND("Assignee for publication",A759)+LEN("Assignee for publication")</f>
        <v>#VALUE!</v>
      </c>
      <c r="AO759" s="4" t="e">
        <f>FIND("Confirmation #",A759,AN759)</f>
        <v>#VALUE!</v>
      </c>
      <c r="AP759" s="4" t="e">
        <f>MID(A759,AN759,AO759-AN759)</f>
        <v>#VALUE!</v>
      </c>
      <c r="AQ759" s="4" t="e">
        <f>FIND("Inventors",A759)+LEN("Inventors")</f>
        <v>#VALUE!</v>
      </c>
      <c r="AR759" s="4" t="e">
        <f>FIND("Applicants",A759,AQ759)</f>
        <v>#VALUE!</v>
      </c>
      <c r="AS759" s="4" t="e">
        <f>FIND("Show all inventors",A759)</f>
        <v>#VALUE!</v>
      </c>
      <c r="AT759" s="4" t="str">
        <f>IFERROR(MID(A759,AS759,24),"")</f>
        <v/>
      </c>
      <c r="AU759" s="7" t="e">
        <f>CLEAN(TRIM(MID(A759,AQ759,AR759-AQ759)))</f>
        <v>#VALUE!</v>
      </c>
      <c r="BJ759" s="4">
        <f t="shared" si="166"/>
        <v>0</v>
      </c>
      <c r="BK759" s="4" t="str">
        <f t="shared" si="167"/>
        <v/>
      </c>
      <c r="BL759" s="4" t="e">
        <f t="shared" si="168"/>
        <v>#VALUE!</v>
      </c>
      <c r="BM759" s="4" t="e">
        <f t="shared" si="169"/>
        <v>#VALUE!</v>
      </c>
      <c r="BN759" s="7" t="e">
        <f t="shared" si="170"/>
        <v>#VALUE!</v>
      </c>
      <c r="BO759" s="4" t="e">
        <f t="shared" si="171"/>
        <v>#VALUE!</v>
      </c>
      <c r="BP759" s="4" t="e">
        <f t="shared" si="172"/>
        <v>#VALUE!</v>
      </c>
      <c r="BQ759" s="7" t="e">
        <f t="shared" si="173"/>
        <v>#VALUE!</v>
      </c>
    </row>
    <row r="760" spans="1:69" ht="15" customHeight="1" x14ac:dyDescent="0.3">
      <c r="A760" s="5"/>
      <c r="B760" s="5"/>
      <c r="C760" s="5"/>
      <c r="D760" s="5"/>
      <c r="F760" s="6" t="s">
        <v>17</v>
      </c>
      <c r="G760" s="4" t="e">
        <f t="shared" si="174"/>
        <v>#VALUE!</v>
      </c>
      <c r="H760" s="4" t="e">
        <f t="shared" si="175"/>
        <v>#VALUE!</v>
      </c>
      <c r="I760" s="4" t="str">
        <f t="shared" si="164"/>
        <v/>
      </c>
      <c r="J760" s="4" t="e">
        <f>CLEAN(SUBSTITUTE(MID(A760,G760,H760-G760)," ",""))</f>
        <v>#VALUE!</v>
      </c>
      <c r="K760" s="4" t="e">
        <f>FIND("Filing or 371 (c) date",A760)+LEN("Filing or 371 (c) date")</f>
        <v>#VALUE!</v>
      </c>
      <c r="L760" s="4" t="e">
        <f>FIND("Status",A760,K760)</f>
        <v>#VALUE!</v>
      </c>
      <c r="M760" s="4" t="e">
        <f>TRIM(CLEAN(MID(A760,K760,L760-K760)))</f>
        <v>#VALUE!</v>
      </c>
      <c r="N760" s="4" t="e">
        <f>FIND("Patent #",A760)+LEN("Patent #")</f>
        <v>#VALUE!</v>
      </c>
      <c r="O760" s="4" t="e">
        <f>FIND("Filing or 371 (c) date",A760)</f>
        <v>#VALUE!</v>
      </c>
      <c r="P760" s="4" t="e">
        <f>MID(A760,N760,O760-N760)</f>
        <v>#VALUE!</v>
      </c>
      <c r="Q760" s="4" t="e">
        <f t="shared" si="165"/>
        <v>#VALUE!</v>
      </c>
      <c r="R760" s="4" t="e">
        <f>CLEAN(SUBSTITUTE(MID(P760,1,FIND("open",P760)-1)," ",""))</f>
        <v>#VALUE!</v>
      </c>
      <c r="S760" s="4" t="e">
        <f>FIND("open_in_new",P760)+LEN("open_in_new")</f>
        <v>#VALUE!</v>
      </c>
      <c r="T760" s="4" t="e">
        <f>FIND("-",P760,S760)</f>
        <v>#VALUE!</v>
      </c>
      <c r="U760" s="4" t="e">
        <f>CLEAN(SUBSTITUTE(MID(P760,S760,T760-S760)," ",""))</f>
        <v>#VALUE!</v>
      </c>
      <c r="V760" s="4" t="e">
        <f>RIGHT(CLEAN(SUBSTITUTE(P760," ","")),10)</f>
        <v>#VALUE!</v>
      </c>
      <c r="W760" s="4" t="e">
        <f>FIND("Status",A760,K760)+LEN("Status")</f>
        <v>#VALUE!</v>
      </c>
      <c r="X760" s="4" t="e">
        <f>FIND("Application Data 
Documents &amp; Transactions",A760)</f>
        <v>#VALUE!</v>
      </c>
      <c r="Y760" s="4" t="e">
        <f>MID(A760,W760,(X760-11)-W760)</f>
        <v>#VALUE!</v>
      </c>
      <c r="Z760" s="4" t="e">
        <f t="shared" si="162"/>
        <v>#VALUE!</v>
      </c>
      <c r="AA760" s="4" t="e">
        <f>FIND("Earliest publication #",A760)+LEN("Earliest publication #
")</f>
        <v>#VALUE!</v>
      </c>
      <c r="AB760" s="4" t="e">
        <f>FIND("Earliest publication date",A760,AA760)</f>
        <v>#VALUE!</v>
      </c>
      <c r="AC760" s="4" t="e">
        <f>CLEAN(TRIM(MID(A760,AA760,AB760-AA760)))</f>
        <v>#VALUE!</v>
      </c>
      <c r="AD760" s="4" t="e">
        <f t="shared" si="163"/>
        <v>#VALUE!</v>
      </c>
      <c r="AE760" s="4" t="e">
        <f>FIND("Earliest publication date",A760,AA760)+LEN("Earliest publication date")</f>
        <v>#VALUE!</v>
      </c>
      <c r="AF760" s="4" t="e">
        <f>FIND("Assignee for publication",A760)</f>
        <v>#VALUE!</v>
      </c>
      <c r="AG760" s="4" t="e">
        <f>CLEAN(SUBSTITUTE(MID(A760,AE760,AF760-AE760)," ",""))</f>
        <v>#VALUE!</v>
      </c>
      <c r="AH760" s="4" t="e">
        <f>FIND("Entity status",A760)+LEN("Entity status")</f>
        <v>#VALUE!</v>
      </c>
      <c r="AI760" s="4" t="e">
        <f>FIND("Earliest publication #",A760,AH760)</f>
        <v>#VALUE!</v>
      </c>
      <c r="AJ760" s="4" t="e">
        <f>CLEAN(TRIM(MID(A760,AH760,AI760-AH760)))</f>
        <v>#VALUE!</v>
      </c>
      <c r="AK760" s="4" t="e">
        <f>FIND("Applicants",A760)+LEN("Applicants")</f>
        <v>#VALUE!</v>
      </c>
      <c r="AL760" s="4" t="e">
        <f>FIND("United States Patent and Trademark Office 
United States Patent and Trademark Office 
 Browse By Topic",A760,AK760)</f>
        <v>#VALUE!</v>
      </c>
      <c r="AM760" s="4" t="e">
        <f>TRIM(CLEAN(MID(A760,AK760,AL760-AK760)))</f>
        <v>#VALUE!</v>
      </c>
      <c r="AN760" s="4" t="e">
        <f>FIND("Assignee for publication",A760)+LEN("Assignee for publication")</f>
        <v>#VALUE!</v>
      </c>
      <c r="AO760" s="4" t="e">
        <f>FIND("Confirmation #",A760,AN760)</f>
        <v>#VALUE!</v>
      </c>
      <c r="AP760" s="4" t="e">
        <f>MID(A760,AN760,AO760-AN760)</f>
        <v>#VALUE!</v>
      </c>
      <c r="AQ760" s="4" t="e">
        <f>FIND("Inventors",A760)+LEN("Inventors")</f>
        <v>#VALUE!</v>
      </c>
      <c r="AR760" s="4" t="e">
        <f>FIND("Applicants",A760,AQ760)</f>
        <v>#VALUE!</v>
      </c>
      <c r="AS760" s="4" t="e">
        <f>FIND("Show all inventors",A760)</f>
        <v>#VALUE!</v>
      </c>
      <c r="AT760" s="4" t="str">
        <f>IFERROR(MID(A760,AS760,24),"")</f>
        <v/>
      </c>
      <c r="AU760" s="7" t="e">
        <f>CLEAN(TRIM(MID(A760,AQ760,AR760-AQ760)))</f>
        <v>#VALUE!</v>
      </c>
      <c r="BJ760" s="4">
        <f t="shared" si="166"/>
        <v>0</v>
      </c>
      <c r="BK760" s="4" t="str">
        <f t="shared" si="167"/>
        <v/>
      </c>
      <c r="BL760" s="4" t="e">
        <f t="shared" si="168"/>
        <v>#VALUE!</v>
      </c>
      <c r="BM760" s="4" t="e">
        <f t="shared" si="169"/>
        <v>#VALUE!</v>
      </c>
      <c r="BN760" s="7" t="e">
        <f t="shared" si="170"/>
        <v>#VALUE!</v>
      </c>
      <c r="BO760" s="4" t="e">
        <f t="shared" si="171"/>
        <v>#VALUE!</v>
      </c>
      <c r="BP760" s="4" t="e">
        <f t="shared" si="172"/>
        <v>#VALUE!</v>
      </c>
      <c r="BQ760" s="7" t="e">
        <f t="shared" si="173"/>
        <v>#VALUE!</v>
      </c>
    </row>
    <row r="761" spans="1:69" ht="15" customHeight="1" x14ac:dyDescent="0.3">
      <c r="A761" s="5"/>
      <c r="B761" s="5"/>
      <c r="C761" s="5"/>
      <c r="D761" s="5"/>
      <c r="F761" s="6" t="s">
        <v>17</v>
      </c>
      <c r="G761" s="4" t="e">
        <f t="shared" si="174"/>
        <v>#VALUE!</v>
      </c>
      <c r="H761" s="4" t="e">
        <f t="shared" si="175"/>
        <v>#VALUE!</v>
      </c>
      <c r="I761" s="4" t="str">
        <f t="shared" si="164"/>
        <v/>
      </c>
      <c r="J761" s="4" t="e">
        <f>CLEAN(SUBSTITUTE(MID(A761,G761,H761-G761)," ",""))</f>
        <v>#VALUE!</v>
      </c>
      <c r="K761" s="4" t="e">
        <f>FIND("Filing or 371 (c) date",A761)+LEN("Filing or 371 (c) date")</f>
        <v>#VALUE!</v>
      </c>
      <c r="L761" s="4" t="e">
        <f>FIND("Status",A761,K761)</f>
        <v>#VALUE!</v>
      </c>
      <c r="M761" s="4" t="e">
        <f>TRIM(CLEAN(MID(A761,K761,L761-K761)))</f>
        <v>#VALUE!</v>
      </c>
      <c r="N761" s="4" t="e">
        <f>FIND("Patent #",A761)+LEN("Patent #")</f>
        <v>#VALUE!</v>
      </c>
      <c r="O761" s="4" t="e">
        <f>FIND("Filing or 371 (c) date",A761)</f>
        <v>#VALUE!</v>
      </c>
      <c r="P761" s="4" t="e">
        <f>MID(A761,N761,O761-N761)</f>
        <v>#VALUE!</v>
      </c>
      <c r="Q761" s="4" t="e">
        <f t="shared" si="165"/>
        <v>#VALUE!</v>
      </c>
      <c r="R761" s="4" t="e">
        <f>CLEAN(SUBSTITUTE(MID(P761,1,FIND("open",P761)-1)," ",""))</f>
        <v>#VALUE!</v>
      </c>
      <c r="S761" s="4" t="e">
        <f>FIND("open_in_new",P761)+LEN("open_in_new")</f>
        <v>#VALUE!</v>
      </c>
      <c r="T761" s="4" t="e">
        <f>FIND("-",P761,S761)</f>
        <v>#VALUE!</v>
      </c>
      <c r="U761" s="4" t="e">
        <f>CLEAN(SUBSTITUTE(MID(P761,S761,T761-S761)," ",""))</f>
        <v>#VALUE!</v>
      </c>
      <c r="V761" s="4" t="e">
        <f>RIGHT(CLEAN(SUBSTITUTE(P761," ","")),10)</f>
        <v>#VALUE!</v>
      </c>
      <c r="W761" s="4" t="e">
        <f>FIND("Status",A761,K761)+LEN("Status")</f>
        <v>#VALUE!</v>
      </c>
      <c r="X761" s="4" t="e">
        <f>FIND("Application Data 
Documents &amp; Transactions",A761)</f>
        <v>#VALUE!</v>
      </c>
      <c r="Y761" s="4" t="e">
        <f>MID(A761,W761,(X761-11)-W761)</f>
        <v>#VALUE!</v>
      </c>
      <c r="Z761" s="4" t="e">
        <f t="shared" si="162"/>
        <v>#VALUE!</v>
      </c>
      <c r="AA761" s="4" t="e">
        <f>FIND("Earliest publication #",A761)+LEN("Earliest publication #
")</f>
        <v>#VALUE!</v>
      </c>
      <c r="AB761" s="4" t="e">
        <f>FIND("Earliest publication date",A761,AA761)</f>
        <v>#VALUE!</v>
      </c>
      <c r="AC761" s="4" t="e">
        <f>CLEAN(TRIM(MID(A761,AA761,AB761-AA761)))</f>
        <v>#VALUE!</v>
      </c>
      <c r="AD761" s="4" t="e">
        <f t="shared" si="163"/>
        <v>#VALUE!</v>
      </c>
      <c r="AE761" s="4" t="e">
        <f>FIND("Earliest publication date",A761,AA761)+LEN("Earliest publication date")</f>
        <v>#VALUE!</v>
      </c>
      <c r="AF761" s="4" t="e">
        <f>FIND("Assignee for publication",A761)</f>
        <v>#VALUE!</v>
      </c>
      <c r="AG761" s="4" t="e">
        <f>CLEAN(SUBSTITUTE(MID(A761,AE761,AF761-AE761)," ",""))</f>
        <v>#VALUE!</v>
      </c>
      <c r="AH761" s="4" t="e">
        <f>FIND("Entity status",A761)+LEN("Entity status")</f>
        <v>#VALUE!</v>
      </c>
      <c r="AI761" s="4" t="e">
        <f>FIND("Earliest publication #",A761,AH761)</f>
        <v>#VALUE!</v>
      </c>
      <c r="AJ761" s="4" t="e">
        <f>CLEAN(TRIM(MID(A761,AH761,AI761-AH761)))</f>
        <v>#VALUE!</v>
      </c>
      <c r="AK761" s="4" t="e">
        <f>FIND("Applicants",A761)+LEN("Applicants")</f>
        <v>#VALUE!</v>
      </c>
      <c r="AL761" s="4" t="e">
        <f>FIND("United States Patent and Trademark Office 
United States Patent and Trademark Office 
 Browse By Topic",A761,AK761)</f>
        <v>#VALUE!</v>
      </c>
      <c r="AM761" s="4" t="e">
        <f>TRIM(CLEAN(MID(A761,AK761,AL761-AK761)))</f>
        <v>#VALUE!</v>
      </c>
      <c r="AN761" s="4" t="e">
        <f>FIND("Assignee for publication",A761)+LEN("Assignee for publication")</f>
        <v>#VALUE!</v>
      </c>
      <c r="AO761" s="4" t="e">
        <f>FIND("Confirmation #",A761,AN761)</f>
        <v>#VALUE!</v>
      </c>
      <c r="AP761" s="4" t="e">
        <f>MID(A761,AN761,AO761-AN761)</f>
        <v>#VALUE!</v>
      </c>
      <c r="AQ761" s="4" t="e">
        <f>FIND("Inventors",A761)+LEN("Inventors")</f>
        <v>#VALUE!</v>
      </c>
      <c r="AR761" s="4" t="e">
        <f>FIND("Applicants",A761,AQ761)</f>
        <v>#VALUE!</v>
      </c>
      <c r="AS761" s="4" t="e">
        <f>FIND("Show all inventors",A761)</f>
        <v>#VALUE!</v>
      </c>
      <c r="AT761" s="4" t="str">
        <f>IFERROR(MID(A761,AS761,24),"")</f>
        <v/>
      </c>
      <c r="AU761" s="7" t="e">
        <f>CLEAN(TRIM(MID(A761,AQ761,AR761-AQ761)))</f>
        <v>#VALUE!</v>
      </c>
      <c r="BJ761" s="4">
        <f t="shared" si="166"/>
        <v>0</v>
      </c>
      <c r="BK761" s="4" t="str">
        <f t="shared" si="167"/>
        <v/>
      </c>
      <c r="BL761" s="4" t="e">
        <f t="shared" si="168"/>
        <v>#VALUE!</v>
      </c>
      <c r="BM761" s="4" t="e">
        <f t="shared" si="169"/>
        <v>#VALUE!</v>
      </c>
      <c r="BN761" s="7" t="e">
        <f t="shared" si="170"/>
        <v>#VALUE!</v>
      </c>
      <c r="BO761" s="4" t="e">
        <f t="shared" si="171"/>
        <v>#VALUE!</v>
      </c>
      <c r="BP761" s="4" t="e">
        <f t="shared" si="172"/>
        <v>#VALUE!</v>
      </c>
      <c r="BQ761" s="7" t="e">
        <f t="shared" si="173"/>
        <v>#VALUE!</v>
      </c>
    </row>
    <row r="762" spans="1:69" ht="15" customHeight="1" x14ac:dyDescent="0.3">
      <c r="A762" s="5"/>
      <c r="B762" s="5"/>
      <c r="C762" s="5"/>
      <c r="D762" s="5"/>
      <c r="F762" s="6" t="s">
        <v>17</v>
      </c>
      <c r="G762" s="4" t="e">
        <f t="shared" si="174"/>
        <v>#VALUE!</v>
      </c>
      <c r="H762" s="4" t="e">
        <f t="shared" si="175"/>
        <v>#VALUE!</v>
      </c>
      <c r="I762" s="4" t="str">
        <f t="shared" si="164"/>
        <v/>
      </c>
      <c r="J762" s="4" t="e">
        <f>CLEAN(SUBSTITUTE(MID(A762,G762,H762-G762)," ",""))</f>
        <v>#VALUE!</v>
      </c>
      <c r="K762" s="4" t="e">
        <f>FIND("Filing or 371 (c) date",A762)+LEN("Filing or 371 (c) date")</f>
        <v>#VALUE!</v>
      </c>
      <c r="L762" s="4" t="e">
        <f>FIND("Status",A762,K762)</f>
        <v>#VALUE!</v>
      </c>
      <c r="M762" s="4" t="e">
        <f>TRIM(CLEAN(MID(A762,K762,L762-K762)))</f>
        <v>#VALUE!</v>
      </c>
      <c r="N762" s="4" t="e">
        <f>FIND("Patent #",A762)+LEN("Patent #")</f>
        <v>#VALUE!</v>
      </c>
      <c r="O762" s="4" t="e">
        <f>FIND("Filing or 371 (c) date",A762)</f>
        <v>#VALUE!</v>
      </c>
      <c r="P762" s="4" t="e">
        <f>MID(A762,N762,O762-N762)</f>
        <v>#VALUE!</v>
      </c>
      <c r="Q762" s="4" t="e">
        <f t="shared" si="165"/>
        <v>#VALUE!</v>
      </c>
      <c r="R762" s="4" t="e">
        <f>CLEAN(SUBSTITUTE(MID(P762,1,FIND("open",P762)-1)," ",""))</f>
        <v>#VALUE!</v>
      </c>
      <c r="S762" s="4" t="e">
        <f>FIND("open_in_new",P762)+LEN("open_in_new")</f>
        <v>#VALUE!</v>
      </c>
      <c r="T762" s="4" t="e">
        <f>FIND("-",P762,S762)</f>
        <v>#VALUE!</v>
      </c>
      <c r="U762" s="4" t="e">
        <f>CLEAN(SUBSTITUTE(MID(P762,S762,T762-S762)," ",""))</f>
        <v>#VALUE!</v>
      </c>
      <c r="V762" s="4" t="e">
        <f>RIGHT(CLEAN(SUBSTITUTE(P762," ","")),10)</f>
        <v>#VALUE!</v>
      </c>
      <c r="W762" s="4" t="e">
        <f>FIND("Status",A762,K762)+LEN("Status")</f>
        <v>#VALUE!</v>
      </c>
      <c r="X762" s="4" t="e">
        <f>FIND("Application Data 
Documents &amp; Transactions",A762)</f>
        <v>#VALUE!</v>
      </c>
      <c r="Y762" s="4" t="e">
        <f>MID(A762,W762,(X762-11)-W762)</f>
        <v>#VALUE!</v>
      </c>
      <c r="Z762" s="4" t="e">
        <f t="shared" si="162"/>
        <v>#VALUE!</v>
      </c>
      <c r="AA762" s="4" t="e">
        <f>FIND("Earliest publication #",A762)+LEN("Earliest publication #
")</f>
        <v>#VALUE!</v>
      </c>
      <c r="AB762" s="4" t="e">
        <f>FIND("Earliest publication date",A762,AA762)</f>
        <v>#VALUE!</v>
      </c>
      <c r="AC762" s="4" t="e">
        <f>CLEAN(TRIM(MID(A762,AA762,AB762-AA762)))</f>
        <v>#VALUE!</v>
      </c>
      <c r="AD762" s="4" t="e">
        <f t="shared" si="163"/>
        <v>#VALUE!</v>
      </c>
      <c r="AE762" s="4" t="e">
        <f>FIND("Earliest publication date",A762,AA762)+LEN("Earliest publication date")</f>
        <v>#VALUE!</v>
      </c>
      <c r="AF762" s="4" t="e">
        <f>FIND("Assignee for publication",A762)</f>
        <v>#VALUE!</v>
      </c>
      <c r="AG762" s="4" t="e">
        <f>CLEAN(SUBSTITUTE(MID(A762,AE762,AF762-AE762)," ",""))</f>
        <v>#VALUE!</v>
      </c>
      <c r="AH762" s="4" t="e">
        <f>FIND("Entity status",A762)+LEN("Entity status")</f>
        <v>#VALUE!</v>
      </c>
      <c r="AI762" s="4" t="e">
        <f>FIND("Earliest publication #",A762,AH762)</f>
        <v>#VALUE!</v>
      </c>
      <c r="AJ762" s="4" t="e">
        <f>CLEAN(TRIM(MID(A762,AH762,AI762-AH762)))</f>
        <v>#VALUE!</v>
      </c>
      <c r="AK762" s="4" t="e">
        <f>FIND("Applicants",A762)+LEN("Applicants")</f>
        <v>#VALUE!</v>
      </c>
      <c r="AL762" s="4" t="e">
        <f>FIND("United States Patent and Trademark Office 
United States Patent and Trademark Office 
 Browse By Topic",A762,AK762)</f>
        <v>#VALUE!</v>
      </c>
      <c r="AM762" s="4" t="e">
        <f>TRIM(CLEAN(MID(A762,AK762,AL762-AK762)))</f>
        <v>#VALUE!</v>
      </c>
      <c r="AN762" s="4" t="e">
        <f>FIND("Assignee for publication",A762)+LEN("Assignee for publication")</f>
        <v>#VALUE!</v>
      </c>
      <c r="AO762" s="4" t="e">
        <f>FIND("Confirmation #",A762,AN762)</f>
        <v>#VALUE!</v>
      </c>
      <c r="AP762" s="4" t="e">
        <f>MID(A762,AN762,AO762-AN762)</f>
        <v>#VALUE!</v>
      </c>
      <c r="AQ762" s="4" t="e">
        <f>FIND("Inventors",A762)+LEN("Inventors")</f>
        <v>#VALUE!</v>
      </c>
      <c r="AR762" s="4" t="e">
        <f>FIND("Applicants",A762,AQ762)</f>
        <v>#VALUE!</v>
      </c>
      <c r="AS762" s="4" t="e">
        <f>FIND("Show all inventors",A762)</f>
        <v>#VALUE!</v>
      </c>
      <c r="AT762" s="4" t="str">
        <f>IFERROR(MID(A762,AS762,24),"")</f>
        <v/>
      </c>
      <c r="AU762" s="7" t="e">
        <f>CLEAN(TRIM(MID(A762,AQ762,AR762-AQ762)))</f>
        <v>#VALUE!</v>
      </c>
      <c r="BJ762" s="4">
        <f t="shared" si="166"/>
        <v>0</v>
      </c>
      <c r="BK762" s="4" t="str">
        <f t="shared" si="167"/>
        <v/>
      </c>
      <c r="BL762" s="4" t="e">
        <f t="shared" si="168"/>
        <v>#VALUE!</v>
      </c>
      <c r="BM762" s="4" t="e">
        <f t="shared" si="169"/>
        <v>#VALUE!</v>
      </c>
      <c r="BN762" s="7" t="e">
        <f t="shared" si="170"/>
        <v>#VALUE!</v>
      </c>
      <c r="BO762" s="4" t="e">
        <f t="shared" si="171"/>
        <v>#VALUE!</v>
      </c>
      <c r="BP762" s="4" t="e">
        <f t="shared" si="172"/>
        <v>#VALUE!</v>
      </c>
      <c r="BQ762" s="7" t="e">
        <f t="shared" si="173"/>
        <v>#VALUE!</v>
      </c>
    </row>
    <row r="763" spans="1:69" ht="15" customHeight="1" x14ac:dyDescent="0.3">
      <c r="A763" s="5"/>
      <c r="B763" s="5"/>
      <c r="C763" s="5"/>
      <c r="D763" s="5"/>
      <c r="F763" s="6" t="s">
        <v>17</v>
      </c>
      <c r="G763" s="4" t="e">
        <f t="shared" si="174"/>
        <v>#VALUE!</v>
      </c>
      <c r="H763" s="4" t="e">
        <f t="shared" si="175"/>
        <v>#VALUE!</v>
      </c>
      <c r="I763" s="4" t="str">
        <f t="shared" si="164"/>
        <v/>
      </c>
      <c r="J763" s="4" t="e">
        <f>CLEAN(SUBSTITUTE(MID(A763,G763,H763-G763)," ",""))</f>
        <v>#VALUE!</v>
      </c>
      <c r="K763" s="4" t="e">
        <f>FIND("Filing or 371 (c) date",A763)+LEN("Filing or 371 (c) date")</f>
        <v>#VALUE!</v>
      </c>
      <c r="L763" s="4" t="e">
        <f>FIND("Status",A763,K763)</f>
        <v>#VALUE!</v>
      </c>
      <c r="M763" s="4" t="e">
        <f>TRIM(CLEAN(MID(A763,K763,L763-K763)))</f>
        <v>#VALUE!</v>
      </c>
      <c r="N763" s="4" t="e">
        <f>FIND("Patent #",A763)+LEN("Patent #")</f>
        <v>#VALUE!</v>
      </c>
      <c r="O763" s="4" t="e">
        <f>FIND("Filing or 371 (c) date",A763)</f>
        <v>#VALUE!</v>
      </c>
      <c r="P763" s="4" t="e">
        <f>MID(A763,N763,O763-N763)</f>
        <v>#VALUE!</v>
      </c>
      <c r="Q763" s="4" t="e">
        <f t="shared" si="165"/>
        <v>#VALUE!</v>
      </c>
      <c r="R763" s="4" t="e">
        <f>CLEAN(SUBSTITUTE(MID(P763,1,FIND("open",P763)-1)," ",""))</f>
        <v>#VALUE!</v>
      </c>
      <c r="S763" s="4" t="e">
        <f>FIND("open_in_new",P763)+LEN("open_in_new")</f>
        <v>#VALUE!</v>
      </c>
      <c r="T763" s="4" t="e">
        <f>FIND("-",P763,S763)</f>
        <v>#VALUE!</v>
      </c>
      <c r="U763" s="4" t="e">
        <f>CLEAN(SUBSTITUTE(MID(P763,S763,T763-S763)," ",""))</f>
        <v>#VALUE!</v>
      </c>
      <c r="V763" s="4" t="e">
        <f>RIGHT(CLEAN(SUBSTITUTE(P763," ","")),10)</f>
        <v>#VALUE!</v>
      </c>
      <c r="W763" s="4" t="e">
        <f>FIND("Status",A763,K763)+LEN("Status")</f>
        <v>#VALUE!</v>
      </c>
      <c r="X763" s="4" t="e">
        <f>FIND("Application Data 
Documents &amp; Transactions",A763)</f>
        <v>#VALUE!</v>
      </c>
      <c r="Y763" s="4" t="e">
        <f>MID(A763,W763,(X763-11)-W763)</f>
        <v>#VALUE!</v>
      </c>
      <c r="Z763" s="4" t="e">
        <f t="shared" si="162"/>
        <v>#VALUE!</v>
      </c>
      <c r="AA763" s="4" t="e">
        <f>FIND("Earliest publication #",A763)+LEN("Earliest publication #
")</f>
        <v>#VALUE!</v>
      </c>
      <c r="AB763" s="4" t="e">
        <f>FIND("Earliest publication date",A763,AA763)</f>
        <v>#VALUE!</v>
      </c>
      <c r="AC763" s="4" t="e">
        <f>CLEAN(TRIM(MID(A763,AA763,AB763-AA763)))</f>
        <v>#VALUE!</v>
      </c>
      <c r="AD763" s="4" t="e">
        <f t="shared" si="163"/>
        <v>#VALUE!</v>
      </c>
      <c r="AE763" s="4" t="e">
        <f>FIND("Earliest publication date",A763,AA763)+LEN("Earliest publication date")</f>
        <v>#VALUE!</v>
      </c>
      <c r="AF763" s="4" t="e">
        <f>FIND("Assignee for publication",A763)</f>
        <v>#VALUE!</v>
      </c>
      <c r="AG763" s="4" t="e">
        <f>CLEAN(SUBSTITUTE(MID(A763,AE763,AF763-AE763)," ",""))</f>
        <v>#VALUE!</v>
      </c>
      <c r="AH763" s="4" t="e">
        <f>FIND("Entity status",A763)+LEN("Entity status")</f>
        <v>#VALUE!</v>
      </c>
      <c r="AI763" s="4" t="e">
        <f>FIND("Earliest publication #",A763,AH763)</f>
        <v>#VALUE!</v>
      </c>
      <c r="AJ763" s="4" t="e">
        <f>CLEAN(TRIM(MID(A763,AH763,AI763-AH763)))</f>
        <v>#VALUE!</v>
      </c>
      <c r="AK763" s="4" t="e">
        <f>FIND("Applicants",A763)+LEN("Applicants")</f>
        <v>#VALUE!</v>
      </c>
      <c r="AL763" s="4" t="e">
        <f>FIND("United States Patent and Trademark Office 
United States Patent and Trademark Office 
 Browse By Topic",A763,AK763)</f>
        <v>#VALUE!</v>
      </c>
      <c r="AM763" s="4" t="e">
        <f>TRIM(CLEAN(MID(A763,AK763,AL763-AK763)))</f>
        <v>#VALUE!</v>
      </c>
      <c r="AN763" s="4" t="e">
        <f>FIND("Assignee for publication",A763)+LEN("Assignee for publication")</f>
        <v>#VALUE!</v>
      </c>
      <c r="AO763" s="4" t="e">
        <f>FIND("Confirmation #",A763,AN763)</f>
        <v>#VALUE!</v>
      </c>
      <c r="AP763" s="4" t="e">
        <f>MID(A763,AN763,AO763-AN763)</f>
        <v>#VALUE!</v>
      </c>
      <c r="AQ763" s="4" t="e">
        <f>FIND("Inventors",A763)+LEN("Inventors")</f>
        <v>#VALUE!</v>
      </c>
      <c r="AR763" s="4" t="e">
        <f>FIND("Applicants",A763,AQ763)</f>
        <v>#VALUE!</v>
      </c>
      <c r="AS763" s="4" t="e">
        <f>FIND("Show all inventors",A763)</f>
        <v>#VALUE!</v>
      </c>
      <c r="AT763" s="4" t="str">
        <f>IFERROR(MID(A763,AS763,24),"")</f>
        <v/>
      </c>
      <c r="AU763" s="7" t="e">
        <f>CLEAN(TRIM(MID(A763,AQ763,AR763-AQ763)))</f>
        <v>#VALUE!</v>
      </c>
      <c r="BJ763" s="4">
        <f t="shared" si="166"/>
        <v>0</v>
      </c>
      <c r="BK763" s="4" t="str">
        <f t="shared" si="167"/>
        <v/>
      </c>
      <c r="BL763" s="4" t="e">
        <f t="shared" si="168"/>
        <v>#VALUE!</v>
      </c>
      <c r="BM763" s="4" t="e">
        <f t="shared" si="169"/>
        <v>#VALUE!</v>
      </c>
      <c r="BN763" s="7" t="e">
        <f t="shared" si="170"/>
        <v>#VALUE!</v>
      </c>
      <c r="BO763" s="4" t="e">
        <f t="shared" si="171"/>
        <v>#VALUE!</v>
      </c>
      <c r="BP763" s="4" t="e">
        <f t="shared" si="172"/>
        <v>#VALUE!</v>
      </c>
      <c r="BQ763" s="7" t="e">
        <f t="shared" si="173"/>
        <v>#VALUE!</v>
      </c>
    </row>
    <row r="764" spans="1:69" ht="15" customHeight="1" x14ac:dyDescent="0.3">
      <c r="A764" s="5"/>
      <c r="B764" s="5"/>
      <c r="C764" s="5"/>
      <c r="D764" s="5"/>
      <c r="F764" s="6" t="s">
        <v>17</v>
      </c>
      <c r="G764" s="4" t="e">
        <f t="shared" si="174"/>
        <v>#VALUE!</v>
      </c>
      <c r="H764" s="4" t="e">
        <f t="shared" si="175"/>
        <v>#VALUE!</v>
      </c>
      <c r="I764" s="4" t="str">
        <f t="shared" si="164"/>
        <v/>
      </c>
      <c r="J764" s="4" t="e">
        <f>CLEAN(SUBSTITUTE(MID(A764,G764,H764-G764)," ",""))</f>
        <v>#VALUE!</v>
      </c>
      <c r="K764" s="4" t="e">
        <f>FIND("Filing or 371 (c) date",A764)+LEN("Filing or 371 (c) date")</f>
        <v>#VALUE!</v>
      </c>
      <c r="L764" s="4" t="e">
        <f>FIND("Status",A764,K764)</f>
        <v>#VALUE!</v>
      </c>
      <c r="M764" s="4" t="e">
        <f>TRIM(CLEAN(MID(A764,K764,L764-K764)))</f>
        <v>#VALUE!</v>
      </c>
      <c r="N764" s="4" t="e">
        <f>FIND("Patent #",A764)+LEN("Patent #")</f>
        <v>#VALUE!</v>
      </c>
      <c r="O764" s="4" t="e">
        <f>FIND("Filing or 371 (c) date",A764)</f>
        <v>#VALUE!</v>
      </c>
      <c r="P764" s="4" t="e">
        <f>MID(A764,N764,O764-N764)</f>
        <v>#VALUE!</v>
      </c>
      <c r="Q764" s="4" t="e">
        <f t="shared" si="165"/>
        <v>#VALUE!</v>
      </c>
      <c r="R764" s="4" t="e">
        <f>CLEAN(SUBSTITUTE(MID(P764,1,FIND("open",P764)-1)," ",""))</f>
        <v>#VALUE!</v>
      </c>
      <c r="S764" s="4" t="e">
        <f>FIND("open_in_new",P764)+LEN("open_in_new")</f>
        <v>#VALUE!</v>
      </c>
      <c r="T764" s="4" t="e">
        <f>FIND("-",P764,S764)</f>
        <v>#VALUE!</v>
      </c>
      <c r="U764" s="4" t="e">
        <f>CLEAN(SUBSTITUTE(MID(P764,S764,T764-S764)," ",""))</f>
        <v>#VALUE!</v>
      </c>
      <c r="V764" s="4" t="e">
        <f>RIGHT(CLEAN(SUBSTITUTE(P764," ","")),10)</f>
        <v>#VALUE!</v>
      </c>
      <c r="W764" s="4" t="e">
        <f>FIND("Status",A764,K764)+LEN("Status")</f>
        <v>#VALUE!</v>
      </c>
      <c r="X764" s="4" t="e">
        <f>FIND("Application Data 
Documents &amp; Transactions",A764)</f>
        <v>#VALUE!</v>
      </c>
      <c r="Y764" s="4" t="e">
        <f>MID(A764,W764,(X764-11)-W764)</f>
        <v>#VALUE!</v>
      </c>
      <c r="Z764" s="4" t="e">
        <f t="shared" si="162"/>
        <v>#VALUE!</v>
      </c>
      <c r="AA764" s="4" t="e">
        <f>FIND("Earliest publication #",A764)+LEN("Earliest publication #
")</f>
        <v>#VALUE!</v>
      </c>
      <c r="AB764" s="4" t="e">
        <f>FIND("Earliest publication date",A764,AA764)</f>
        <v>#VALUE!</v>
      </c>
      <c r="AC764" s="4" t="e">
        <f>CLEAN(TRIM(MID(A764,AA764,AB764-AA764)))</f>
        <v>#VALUE!</v>
      </c>
      <c r="AD764" s="4" t="e">
        <f t="shared" si="163"/>
        <v>#VALUE!</v>
      </c>
      <c r="AE764" s="4" t="e">
        <f>FIND("Earliest publication date",A764,AA764)+LEN("Earliest publication date")</f>
        <v>#VALUE!</v>
      </c>
      <c r="AF764" s="4" t="e">
        <f>FIND("Assignee for publication",A764)</f>
        <v>#VALUE!</v>
      </c>
      <c r="AG764" s="4" t="e">
        <f>CLEAN(SUBSTITUTE(MID(A764,AE764,AF764-AE764)," ",""))</f>
        <v>#VALUE!</v>
      </c>
      <c r="AH764" s="4" t="e">
        <f>FIND("Entity status",A764)+LEN("Entity status")</f>
        <v>#VALUE!</v>
      </c>
      <c r="AI764" s="4" t="e">
        <f>FIND("Earliest publication #",A764,AH764)</f>
        <v>#VALUE!</v>
      </c>
      <c r="AJ764" s="4" t="e">
        <f>CLEAN(TRIM(MID(A764,AH764,AI764-AH764)))</f>
        <v>#VALUE!</v>
      </c>
      <c r="AK764" s="4" t="e">
        <f>FIND("Applicants",A764)+LEN("Applicants")</f>
        <v>#VALUE!</v>
      </c>
      <c r="AL764" s="4" t="e">
        <f>FIND("United States Patent and Trademark Office 
United States Patent and Trademark Office 
 Browse By Topic",A764,AK764)</f>
        <v>#VALUE!</v>
      </c>
      <c r="AM764" s="4" t="e">
        <f>TRIM(CLEAN(MID(A764,AK764,AL764-AK764)))</f>
        <v>#VALUE!</v>
      </c>
      <c r="AN764" s="4" t="e">
        <f>FIND("Assignee for publication",A764)+LEN("Assignee for publication")</f>
        <v>#VALUE!</v>
      </c>
      <c r="AO764" s="4" t="e">
        <f>FIND("Confirmation #",A764,AN764)</f>
        <v>#VALUE!</v>
      </c>
      <c r="AP764" s="4" t="e">
        <f>MID(A764,AN764,AO764-AN764)</f>
        <v>#VALUE!</v>
      </c>
      <c r="AQ764" s="4" t="e">
        <f>FIND("Inventors",A764)+LEN("Inventors")</f>
        <v>#VALUE!</v>
      </c>
      <c r="AR764" s="4" t="e">
        <f>FIND("Applicants",A764,AQ764)</f>
        <v>#VALUE!</v>
      </c>
      <c r="AS764" s="4" t="e">
        <f>FIND("Show all inventors",A764)</f>
        <v>#VALUE!</v>
      </c>
      <c r="AT764" s="4" t="str">
        <f>IFERROR(MID(A764,AS764,24),"")</f>
        <v/>
      </c>
      <c r="AU764" s="7" t="e">
        <f>CLEAN(TRIM(MID(A764,AQ764,AR764-AQ764)))</f>
        <v>#VALUE!</v>
      </c>
      <c r="BJ764" s="4">
        <f t="shared" si="166"/>
        <v>0</v>
      </c>
      <c r="BK764" s="4" t="str">
        <f t="shared" si="167"/>
        <v/>
      </c>
      <c r="BL764" s="4" t="e">
        <f t="shared" si="168"/>
        <v>#VALUE!</v>
      </c>
      <c r="BM764" s="4" t="e">
        <f t="shared" si="169"/>
        <v>#VALUE!</v>
      </c>
      <c r="BN764" s="7" t="e">
        <f t="shared" si="170"/>
        <v>#VALUE!</v>
      </c>
      <c r="BO764" s="4" t="e">
        <f t="shared" si="171"/>
        <v>#VALUE!</v>
      </c>
      <c r="BP764" s="4" t="e">
        <f t="shared" si="172"/>
        <v>#VALUE!</v>
      </c>
      <c r="BQ764" s="7" t="e">
        <f t="shared" si="173"/>
        <v>#VALUE!</v>
      </c>
    </row>
    <row r="765" spans="1:69" ht="15" customHeight="1" x14ac:dyDescent="0.3">
      <c r="A765" s="5"/>
      <c r="B765" s="5"/>
      <c r="C765" s="5"/>
      <c r="D765" s="5"/>
      <c r="F765" s="6" t="s">
        <v>17</v>
      </c>
      <c r="G765" s="4" t="e">
        <f t="shared" si="174"/>
        <v>#VALUE!</v>
      </c>
      <c r="H765" s="4" t="e">
        <f t="shared" si="175"/>
        <v>#VALUE!</v>
      </c>
      <c r="I765" s="4" t="str">
        <f t="shared" si="164"/>
        <v/>
      </c>
      <c r="J765" s="4" t="e">
        <f>CLEAN(SUBSTITUTE(MID(A765,G765,H765-G765)," ",""))</f>
        <v>#VALUE!</v>
      </c>
      <c r="K765" s="4" t="e">
        <f>FIND("Filing or 371 (c) date",A765)+LEN("Filing or 371 (c) date")</f>
        <v>#VALUE!</v>
      </c>
      <c r="L765" s="4" t="e">
        <f>FIND("Status",A765,K765)</f>
        <v>#VALUE!</v>
      </c>
      <c r="M765" s="4" t="e">
        <f>TRIM(CLEAN(MID(A765,K765,L765-K765)))</f>
        <v>#VALUE!</v>
      </c>
      <c r="N765" s="4" t="e">
        <f>FIND("Patent #",A765)+LEN("Patent #")</f>
        <v>#VALUE!</v>
      </c>
      <c r="O765" s="4" t="e">
        <f>FIND("Filing or 371 (c) date",A765)</f>
        <v>#VALUE!</v>
      </c>
      <c r="P765" s="4" t="e">
        <f>MID(A765,N765,O765-N765)</f>
        <v>#VALUE!</v>
      </c>
      <c r="Q765" s="4" t="e">
        <f t="shared" si="165"/>
        <v>#VALUE!</v>
      </c>
      <c r="R765" s="4" t="e">
        <f>CLEAN(SUBSTITUTE(MID(P765,1,FIND("open",P765)-1)," ",""))</f>
        <v>#VALUE!</v>
      </c>
      <c r="S765" s="4" t="e">
        <f>FIND("open_in_new",P765)+LEN("open_in_new")</f>
        <v>#VALUE!</v>
      </c>
      <c r="T765" s="4" t="e">
        <f>FIND("-",P765,S765)</f>
        <v>#VALUE!</v>
      </c>
      <c r="U765" s="4" t="e">
        <f>CLEAN(SUBSTITUTE(MID(P765,S765,T765-S765)," ",""))</f>
        <v>#VALUE!</v>
      </c>
      <c r="V765" s="4" t="e">
        <f>RIGHT(CLEAN(SUBSTITUTE(P765," ","")),10)</f>
        <v>#VALUE!</v>
      </c>
      <c r="W765" s="4" t="e">
        <f>FIND("Status",A765,K765)+LEN("Status")</f>
        <v>#VALUE!</v>
      </c>
      <c r="X765" s="4" t="e">
        <f>FIND("Application Data 
Documents &amp; Transactions",A765)</f>
        <v>#VALUE!</v>
      </c>
      <c r="Y765" s="4" t="e">
        <f>MID(A765,W765,(X765-11)-W765)</f>
        <v>#VALUE!</v>
      </c>
      <c r="Z765" s="4" t="e">
        <f t="shared" si="162"/>
        <v>#VALUE!</v>
      </c>
      <c r="AA765" s="4" t="e">
        <f>FIND("Earliest publication #",A765)+LEN("Earliest publication #
")</f>
        <v>#VALUE!</v>
      </c>
      <c r="AB765" s="4" t="e">
        <f>FIND("Earliest publication date",A765,AA765)</f>
        <v>#VALUE!</v>
      </c>
      <c r="AC765" s="4" t="e">
        <f>CLEAN(TRIM(MID(A765,AA765,AB765-AA765)))</f>
        <v>#VALUE!</v>
      </c>
      <c r="AD765" s="4" t="e">
        <f t="shared" si="163"/>
        <v>#VALUE!</v>
      </c>
      <c r="AE765" s="4" t="e">
        <f>FIND("Earliest publication date",A765,AA765)+LEN("Earliest publication date")</f>
        <v>#VALUE!</v>
      </c>
      <c r="AF765" s="4" t="e">
        <f>FIND("Assignee for publication",A765)</f>
        <v>#VALUE!</v>
      </c>
      <c r="AG765" s="4" t="e">
        <f>CLEAN(SUBSTITUTE(MID(A765,AE765,AF765-AE765)," ",""))</f>
        <v>#VALUE!</v>
      </c>
      <c r="AH765" s="4" t="e">
        <f>FIND("Entity status",A765)+LEN("Entity status")</f>
        <v>#VALUE!</v>
      </c>
      <c r="AI765" s="4" t="e">
        <f>FIND("Earliest publication #",A765,AH765)</f>
        <v>#VALUE!</v>
      </c>
      <c r="AJ765" s="4" t="e">
        <f>CLEAN(TRIM(MID(A765,AH765,AI765-AH765)))</f>
        <v>#VALUE!</v>
      </c>
      <c r="AK765" s="4" t="e">
        <f>FIND("Applicants",A765)+LEN("Applicants")</f>
        <v>#VALUE!</v>
      </c>
      <c r="AL765" s="4" t="e">
        <f>FIND("United States Patent and Trademark Office 
United States Patent and Trademark Office 
 Browse By Topic",A765,AK765)</f>
        <v>#VALUE!</v>
      </c>
      <c r="AM765" s="4" t="e">
        <f>TRIM(CLEAN(MID(A765,AK765,AL765-AK765)))</f>
        <v>#VALUE!</v>
      </c>
      <c r="AN765" s="4" t="e">
        <f>FIND("Assignee for publication",A765)+LEN("Assignee for publication")</f>
        <v>#VALUE!</v>
      </c>
      <c r="AO765" s="4" t="e">
        <f>FIND("Confirmation #",A765,AN765)</f>
        <v>#VALUE!</v>
      </c>
      <c r="AP765" s="4" t="e">
        <f>MID(A765,AN765,AO765-AN765)</f>
        <v>#VALUE!</v>
      </c>
      <c r="AQ765" s="4" t="e">
        <f>FIND("Inventors",A765)+LEN("Inventors")</f>
        <v>#VALUE!</v>
      </c>
      <c r="AR765" s="4" t="e">
        <f>FIND("Applicants",A765,AQ765)</f>
        <v>#VALUE!</v>
      </c>
      <c r="AS765" s="4" t="e">
        <f>FIND("Show all inventors",A765)</f>
        <v>#VALUE!</v>
      </c>
      <c r="AT765" s="4" t="str">
        <f>IFERROR(MID(A765,AS765,24),"")</f>
        <v/>
      </c>
      <c r="AU765" s="7" t="e">
        <f>CLEAN(TRIM(MID(A765,AQ765,AR765-AQ765)))</f>
        <v>#VALUE!</v>
      </c>
      <c r="BJ765" s="4">
        <f t="shared" si="166"/>
        <v>0</v>
      </c>
      <c r="BK765" s="4" t="str">
        <f t="shared" si="167"/>
        <v/>
      </c>
      <c r="BL765" s="4" t="e">
        <f t="shared" si="168"/>
        <v>#VALUE!</v>
      </c>
      <c r="BM765" s="4" t="e">
        <f t="shared" si="169"/>
        <v>#VALUE!</v>
      </c>
      <c r="BN765" s="7" t="e">
        <f t="shared" si="170"/>
        <v>#VALUE!</v>
      </c>
      <c r="BO765" s="4" t="e">
        <f t="shared" si="171"/>
        <v>#VALUE!</v>
      </c>
      <c r="BP765" s="4" t="e">
        <f t="shared" si="172"/>
        <v>#VALUE!</v>
      </c>
      <c r="BQ765" s="7" t="e">
        <f t="shared" si="173"/>
        <v>#VALUE!</v>
      </c>
    </row>
    <row r="766" spans="1:69" ht="15" customHeight="1" x14ac:dyDescent="0.3">
      <c r="A766" s="5"/>
      <c r="B766" s="5"/>
      <c r="C766" s="5"/>
      <c r="D766" s="5"/>
      <c r="F766" s="6" t="s">
        <v>17</v>
      </c>
      <c r="G766" s="4" t="e">
        <f t="shared" si="174"/>
        <v>#VALUE!</v>
      </c>
      <c r="H766" s="4" t="e">
        <f t="shared" si="175"/>
        <v>#VALUE!</v>
      </c>
      <c r="I766" s="4" t="str">
        <f t="shared" si="164"/>
        <v/>
      </c>
      <c r="J766" s="4" t="e">
        <f>CLEAN(SUBSTITUTE(MID(A766,G766,H766-G766)," ",""))</f>
        <v>#VALUE!</v>
      </c>
      <c r="K766" s="4" t="e">
        <f>FIND("Filing or 371 (c) date",A766)+LEN("Filing or 371 (c) date")</f>
        <v>#VALUE!</v>
      </c>
      <c r="L766" s="4" t="e">
        <f>FIND("Status",A766,K766)</f>
        <v>#VALUE!</v>
      </c>
      <c r="M766" s="4" t="e">
        <f>TRIM(CLEAN(MID(A766,K766,L766-K766)))</f>
        <v>#VALUE!</v>
      </c>
      <c r="N766" s="4" t="e">
        <f>FIND("Patent #",A766)+LEN("Patent #")</f>
        <v>#VALUE!</v>
      </c>
      <c r="O766" s="4" t="e">
        <f>FIND("Filing or 371 (c) date",A766)</f>
        <v>#VALUE!</v>
      </c>
      <c r="P766" s="4" t="e">
        <f>MID(A766,N766,O766-N766)</f>
        <v>#VALUE!</v>
      </c>
      <c r="Q766" s="4" t="e">
        <f t="shared" si="165"/>
        <v>#VALUE!</v>
      </c>
      <c r="R766" s="4" t="e">
        <f>CLEAN(SUBSTITUTE(MID(P766,1,FIND("open",P766)-1)," ",""))</f>
        <v>#VALUE!</v>
      </c>
      <c r="S766" s="4" t="e">
        <f>FIND("open_in_new",P766)+LEN("open_in_new")</f>
        <v>#VALUE!</v>
      </c>
      <c r="T766" s="4" t="e">
        <f>FIND("-",P766,S766)</f>
        <v>#VALUE!</v>
      </c>
      <c r="U766" s="4" t="e">
        <f>CLEAN(SUBSTITUTE(MID(P766,S766,T766-S766)," ",""))</f>
        <v>#VALUE!</v>
      </c>
      <c r="V766" s="4" t="e">
        <f>RIGHT(CLEAN(SUBSTITUTE(P766," ","")),10)</f>
        <v>#VALUE!</v>
      </c>
      <c r="W766" s="4" t="e">
        <f>FIND("Status",A766,K766)+LEN("Status")</f>
        <v>#VALUE!</v>
      </c>
      <c r="X766" s="4" t="e">
        <f>FIND("Application Data 
Documents &amp; Transactions",A766)</f>
        <v>#VALUE!</v>
      </c>
      <c r="Y766" s="4" t="e">
        <f>MID(A766,W766,(X766-11)-W766)</f>
        <v>#VALUE!</v>
      </c>
      <c r="Z766" s="4" t="e">
        <f t="shared" si="162"/>
        <v>#VALUE!</v>
      </c>
      <c r="AA766" s="4" t="e">
        <f>FIND("Earliest publication #",A766)+LEN("Earliest publication #
")</f>
        <v>#VALUE!</v>
      </c>
      <c r="AB766" s="4" t="e">
        <f>FIND("Earliest publication date",A766,AA766)</f>
        <v>#VALUE!</v>
      </c>
      <c r="AC766" s="4" t="e">
        <f>CLEAN(TRIM(MID(A766,AA766,AB766-AA766)))</f>
        <v>#VALUE!</v>
      </c>
      <c r="AD766" s="4" t="e">
        <f t="shared" si="163"/>
        <v>#VALUE!</v>
      </c>
      <c r="AE766" s="4" t="e">
        <f>FIND("Earliest publication date",A766,AA766)+LEN("Earliest publication date")</f>
        <v>#VALUE!</v>
      </c>
      <c r="AF766" s="4" t="e">
        <f>FIND("Assignee for publication",A766)</f>
        <v>#VALUE!</v>
      </c>
      <c r="AG766" s="4" t="e">
        <f>CLEAN(SUBSTITUTE(MID(A766,AE766,AF766-AE766)," ",""))</f>
        <v>#VALUE!</v>
      </c>
      <c r="AH766" s="4" t="e">
        <f>FIND("Entity status",A766)+LEN("Entity status")</f>
        <v>#VALUE!</v>
      </c>
      <c r="AI766" s="4" t="e">
        <f>FIND("Earliest publication #",A766,AH766)</f>
        <v>#VALUE!</v>
      </c>
      <c r="AJ766" s="4" t="e">
        <f>CLEAN(TRIM(MID(A766,AH766,AI766-AH766)))</f>
        <v>#VALUE!</v>
      </c>
      <c r="AK766" s="4" t="e">
        <f>FIND("Applicants",A766)+LEN("Applicants")</f>
        <v>#VALUE!</v>
      </c>
      <c r="AL766" s="4" t="e">
        <f>FIND("United States Patent and Trademark Office 
United States Patent and Trademark Office 
 Browse By Topic",A766,AK766)</f>
        <v>#VALUE!</v>
      </c>
      <c r="AM766" s="4" t="e">
        <f>TRIM(CLEAN(MID(A766,AK766,AL766-AK766)))</f>
        <v>#VALUE!</v>
      </c>
      <c r="AN766" s="4" t="e">
        <f>FIND("Assignee for publication",A766)+LEN("Assignee for publication")</f>
        <v>#VALUE!</v>
      </c>
      <c r="AO766" s="4" t="e">
        <f>FIND("Confirmation #",A766,AN766)</f>
        <v>#VALUE!</v>
      </c>
      <c r="AP766" s="4" t="e">
        <f>MID(A766,AN766,AO766-AN766)</f>
        <v>#VALUE!</v>
      </c>
      <c r="AQ766" s="4" t="e">
        <f>FIND("Inventors",A766)+LEN("Inventors")</f>
        <v>#VALUE!</v>
      </c>
      <c r="AR766" s="4" t="e">
        <f>FIND("Applicants",A766,AQ766)</f>
        <v>#VALUE!</v>
      </c>
      <c r="AS766" s="4" t="e">
        <f>FIND("Show all inventors",A766)</f>
        <v>#VALUE!</v>
      </c>
      <c r="AT766" s="4" t="str">
        <f>IFERROR(MID(A766,AS766,24),"")</f>
        <v/>
      </c>
      <c r="AU766" s="7" t="e">
        <f>CLEAN(TRIM(MID(A766,AQ766,AR766-AQ766)))</f>
        <v>#VALUE!</v>
      </c>
      <c r="BJ766" s="4">
        <f t="shared" si="166"/>
        <v>0</v>
      </c>
      <c r="BK766" s="4" t="str">
        <f t="shared" si="167"/>
        <v/>
      </c>
      <c r="BL766" s="4" t="e">
        <f t="shared" si="168"/>
        <v>#VALUE!</v>
      </c>
      <c r="BM766" s="4" t="e">
        <f t="shared" si="169"/>
        <v>#VALUE!</v>
      </c>
      <c r="BN766" s="7" t="e">
        <f t="shared" si="170"/>
        <v>#VALUE!</v>
      </c>
      <c r="BO766" s="4" t="e">
        <f t="shared" si="171"/>
        <v>#VALUE!</v>
      </c>
      <c r="BP766" s="4" t="e">
        <f t="shared" si="172"/>
        <v>#VALUE!</v>
      </c>
      <c r="BQ766" s="7" t="e">
        <f t="shared" si="173"/>
        <v>#VALUE!</v>
      </c>
    </row>
    <row r="767" spans="1:69" ht="15" customHeight="1" x14ac:dyDescent="0.3">
      <c r="A767" s="5"/>
      <c r="B767" s="5"/>
      <c r="C767" s="5"/>
      <c r="D767" s="5"/>
      <c r="F767" s="6" t="s">
        <v>17</v>
      </c>
      <c r="G767" s="4" t="e">
        <f t="shared" si="174"/>
        <v>#VALUE!</v>
      </c>
      <c r="H767" s="4" t="e">
        <f t="shared" si="175"/>
        <v>#VALUE!</v>
      </c>
      <c r="I767" s="4" t="str">
        <f t="shared" si="164"/>
        <v/>
      </c>
      <c r="J767" s="4" t="e">
        <f>CLEAN(SUBSTITUTE(MID(A767,G767,H767-G767)," ",""))</f>
        <v>#VALUE!</v>
      </c>
      <c r="K767" s="4" t="e">
        <f>FIND("Filing or 371 (c) date",A767)+LEN("Filing or 371 (c) date")</f>
        <v>#VALUE!</v>
      </c>
      <c r="L767" s="4" t="e">
        <f>FIND("Status",A767,K767)</f>
        <v>#VALUE!</v>
      </c>
      <c r="M767" s="4" t="e">
        <f>TRIM(CLEAN(MID(A767,K767,L767-K767)))</f>
        <v>#VALUE!</v>
      </c>
      <c r="N767" s="4" t="e">
        <f>FIND("Patent #",A767)+LEN("Patent #")</f>
        <v>#VALUE!</v>
      </c>
      <c r="O767" s="4" t="e">
        <f>FIND("Filing or 371 (c) date",A767)</f>
        <v>#VALUE!</v>
      </c>
      <c r="P767" s="4" t="e">
        <f>MID(A767,N767,O767-N767)</f>
        <v>#VALUE!</v>
      </c>
      <c r="Q767" s="4" t="e">
        <f t="shared" si="165"/>
        <v>#VALUE!</v>
      </c>
      <c r="R767" s="4" t="e">
        <f>CLEAN(SUBSTITUTE(MID(P767,1,FIND("open",P767)-1)," ",""))</f>
        <v>#VALUE!</v>
      </c>
      <c r="S767" s="4" t="e">
        <f>FIND("open_in_new",P767)+LEN("open_in_new")</f>
        <v>#VALUE!</v>
      </c>
      <c r="T767" s="4" t="e">
        <f>FIND("-",P767,S767)</f>
        <v>#VALUE!</v>
      </c>
      <c r="U767" s="4" t="e">
        <f>CLEAN(SUBSTITUTE(MID(P767,S767,T767-S767)," ",""))</f>
        <v>#VALUE!</v>
      </c>
      <c r="V767" s="4" t="e">
        <f>RIGHT(CLEAN(SUBSTITUTE(P767," ","")),10)</f>
        <v>#VALUE!</v>
      </c>
      <c r="W767" s="4" t="e">
        <f>FIND("Status",A767,K767)+LEN("Status")</f>
        <v>#VALUE!</v>
      </c>
      <c r="X767" s="4" t="e">
        <f>FIND("Application Data 
Documents &amp; Transactions",A767)</f>
        <v>#VALUE!</v>
      </c>
      <c r="Y767" s="4" t="e">
        <f>MID(A767,W767,(X767-11)-W767)</f>
        <v>#VALUE!</v>
      </c>
      <c r="Z767" s="4" t="e">
        <f t="shared" si="162"/>
        <v>#VALUE!</v>
      </c>
      <c r="AA767" s="4" t="e">
        <f>FIND("Earliest publication #",A767)+LEN("Earliest publication #
")</f>
        <v>#VALUE!</v>
      </c>
      <c r="AB767" s="4" t="e">
        <f>FIND("Earliest publication date",A767,AA767)</f>
        <v>#VALUE!</v>
      </c>
      <c r="AC767" s="4" t="e">
        <f>CLEAN(TRIM(MID(A767,AA767,AB767-AA767)))</f>
        <v>#VALUE!</v>
      </c>
      <c r="AD767" s="4" t="e">
        <f t="shared" si="163"/>
        <v>#VALUE!</v>
      </c>
      <c r="AE767" s="4" t="e">
        <f>FIND("Earliest publication date",A767,AA767)+LEN("Earliest publication date")</f>
        <v>#VALUE!</v>
      </c>
      <c r="AF767" s="4" t="e">
        <f>FIND("Assignee for publication",A767)</f>
        <v>#VALUE!</v>
      </c>
      <c r="AG767" s="4" t="e">
        <f>CLEAN(SUBSTITUTE(MID(A767,AE767,AF767-AE767)," ",""))</f>
        <v>#VALUE!</v>
      </c>
      <c r="AH767" s="4" t="e">
        <f>FIND("Entity status",A767)+LEN("Entity status")</f>
        <v>#VALUE!</v>
      </c>
      <c r="AI767" s="4" t="e">
        <f>FIND("Earliest publication #",A767,AH767)</f>
        <v>#VALUE!</v>
      </c>
      <c r="AJ767" s="4" t="e">
        <f>CLEAN(TRIM(MID(A767,AH767,AI767-AH767)))</f>
        <v>#VALUE!</v>
      </c>
      <c r="AK767" s="4" t="e">
        <f>FIND("Applicants",A767)+LEN("Applicants")</f>
        <v>#VALUE!</v>
      </c>
      <c r="AL767" s="4" t="e">
        <f>FIND("United States Patent and Trademark Office 
United States Patent and Trademark Office 
 Browse By Topic",A767,AK767)</f>
        <v>#VALUE!</v>
      </c>
      <c r="AM767" s="4" t="e">
        <f>TRIM(CLEAN(MID(A767,AK767,AL767-AK767)))</f>
        <v>#VALUE!</v>
      </c>
      <c r="AN767" s="4" t="e">
        <f>FIND("Assignee for publication",A767)+LEN("Assignee for publication")</f>
        <v>#VALUE!</v>
      </c>
      <c r="AO767" s="4" t="e">
        <f>FIND("Confirmation #",A767,AN767)</f>
        <v>#VALUE!</v>
      </c>
      <c r="AP767" s="4" t="e">
        <f>MID(A767,AN767,AO767-AN767)</f>
        <v>#VALUE!</v>
      </c>
      <c r="AQ767" s="4" t="e">
        <f>FIND("Inventors",A767)+LEN("Inventors")</f>
        <v>#VALUE!</v>
      </c>
      <c r="AR767" s="4" t="e">
        <f>FIND("Applicants",A767,AQ767)</f>
        <v>#VALUE!</v>
      </c>
      <c r="AS767" s="4" t="e">
        <f>FIND("Show all inventors",A767)</f>
        <v>#VALUE!</v>
      </c>
      <c r="AT767" s="4" t="str">
        <f>IFERROR(MID(A767,AS767,24),"")</f>
        <v/>
      </c>
      <c r="AU767" s="7" t="e">
        <f>CLEAN(TRIM(MID(A767,AQ767,AR767-AQ767)))</f>
        <v>#VALUE!</v>
      </c>
      <c r="BJ767" s="4">
        <f t="shared" si="166"/>
        <v>0</v>
      </c>
      <c r="BK767" s="4" t="str">
        <f t="shared" si="167"/>
        <v/>
      </c>
      <c r="BL767" s="4" t="e">
        <f t="shared" si="168"/>
        <v>#VALUE!</v>
      </c>
      <c r="BM767" s="4" t="e">
        <f t="shared" si="169"/>
        <v>#VALUE!</v>
      </c>
      <c r="BN767" s="7" t="e">
        <f t="shared" si="170"/>
        <v>#VALUE!</v>
      </c>
      <c r="BO767" s="4" t="e">
        <f t="shared" si="171"/>
        <v>#VALUE!</v>
      </c>
      <c r="BP767" s="4" t="e">
        <f t="shared" si="172"/>
        <v>#VALUE!</v>
      </c>
      <c r="BQ767" s="7" t="e">
        <f t="shared" si="173"/>
        <v>#VALUE!</v>
      </c>
    </row>
    <row r="768" spans="1:69" ht="15" customHeight="1" x14ac:dyDescent="0.3">
      <c r="A768" s="5"/>
      <c r="B768" s="5"/>
      <c r="C768" s="5"/>
      <c r="D768" s="5"/>
      <c r="F768" s="6" t="s">
        <v>17</v>
      </c>
      <c r="G768" s="4" t="e">
        <f t="shared" si="174"/>
        <v>#VALUE!</v>
      </c>
      <c r="H768" s="4" t="e">
        <f t="shared" si="175"/>
        <v>#VALUE!</v>
      </c>
      <c r="I768" s="4" t="str">
        <f t="shared" si="164"/>
        <v/>
      </c>
      <c r="J768" s="4" t="e">
        <f>CLEAN(SUBSTITUTE(MID(A768,G768,H768-G768)," ",""))</f>
        <v>#VALUE!</v>
      </c>
      <c r="K768" s="4" t="e">
        <f>FIND("Filing or 371 (c) date",A768)+LEN("Filing or 371 (c) date")</f>
        <v>#VALUE!</v>
      </c>
      <c r="L768" s="4" t="e">
        <f>FIND("Status",A768,K768)</f>
        <v>#VALUE!</v>
      </c>
      <c r="M768" s="4" t="e">
        <f>TRIM(CLEAN(MID(A768,K768,L768-K768)))</f>
        <v>#VALUE!</v>
      </c>
      <c r="N768" s="4" t="e">
        <f>FIND("Patent #",A768)+LEN("Patent #")</f>
        <v>#VALUE!</v>
      </c>
      <c r="O768" s="4" t="e">
        <f>FIND("Filing or 371 (c) date",A768)</f>
        <v>#VALUE!</v>
      </c>
      <c r="P768" s="4" t="e">
        <f>MID(A768,N768,O768-N768)</f>
        <v>#VALUE!</v>
      </c>
      <c r="Q768" s="4" t="e">
        <f t="shared" si="165"/>
        <v>#VALUE!</v>
      </c>
      <c r="R768" s="4" t="e">
        <f>CLEAN(SUBSTITUTE(MID(P768,1,FIND("open",P768)-1)," ",""))</f>
        <v>#VALUE!</v>
      </c>
      <c r="S768" s="4" t="e">
        <f>FIND("open_in_new",P768)+LEN("open_in_new")</f>
        <v>#VALUE!</v>
      </c>
      <c r="T768" s="4" t="e">
        <f>FIND("-",P768,S768)</f>
        <v>#VALUE!</v>
      </c>
      <c r="U768" s="4" t="e">
        <f>CLEAN(SUBSTITUTE(MID(P768,S768,T768-S768)," ",""))</f>
        <v>#VALUE!</v>
      </c>
      <c r="V768" s="4" t="e">
        <f>RIGHT(CLEAN(SUBSTITUTE(P768," ","")),10)</f>
        <v>#VALUE!</v>
      </c>
      <c r="W768" s="4" t="e">
        <f>FIND("Status",A768,K768)+LEN("Status")</f>
        <v>#VALUE!</v>
      </c>
      <c r="X768" s="4" t="e">
        <f>FIND("Application Data 
Documents &amp; Transactions",A768)</f>
        <v>#VALUE!</v>
      </c>
      <c r="Y768" s="4" t="e">
        <f>MID(A768,W768,(X768-11)-W768)</f>
        <v>#VALUE!</v>
      </c>
      <c r="Z768" s="4" t="e">
        <f t="shared" si="162"/>
        <v>#VALUE!</v>
      </c>
      <c r="AA768" s="4" t="e">
        <f>FIND("Earliest publication #",A768)+LEN("Earliest publication #
")</f>
        <v>#VALUE!</v>
      </c>
      <c r="AB768" s="4" t="e">
        <f>FIND("Earliest publication date",A768,AA768)</f>
        <v>#VALUE!</v>
      </c>
      <c r="AC768" s="4" t="e">
        <f>CLEAN(TRIM(MID(A768,AA768,AB768-AA768)))</f>
        <v>#VALUE!</v>
      </c>
      <c r="AD768" s="4" t="e">
        <f t="shared" si="163"/>
        <v>#VALUE!</v>
      </c>
      <c r="AE768" s="4" t="e">
        <f>FIND("Earliest publication date",A768,AA768)+LEN("Earliest publication date")</f>
        <v>#VALUE!</v>
      </c>
      <c r="AF768" s="4" t="e">
        <f>FIND("Assignee for publication",A768)</f>
        <v>#VALUE!</v>
      </c>
      <c r="AG768" s="4" t="e">
        <f>CLEAN(SUBSTITUTE(MID(A768,AE768,AF768-AE768)," ",""))</f>
        <v>#VALUE!</v>
      </c>
      <c r="AH768" s="4" t="e">
        <f>FIND("Entity status",A768)+LEN("Entity status")</f>
        <v>#VALUE!</v>
      </c>
      <c r="AI768" s="4" t="e">
        <f>FIND("Earliest publication #",A768,AH768)</f>
        <v>#VALUE!</v>
      </c>
      <c r="AJ768" s="4" t="e">
        <f>CLEAN(TRIM(MID(A768,AH768,AI768-AH768)))</f>
        <v>#VALUE!</v>
      </c>
      <c r="AK768" s="4" t="e">
        <f>FIND("Applicants",A768)+LEN("Applicants")</f>
        <v>#VALUE!</v>
      </c>
      <c r="AL768" s="4" t="e">
        <f>FIND("United States Patent and Trademark Office 
United States Patent and Trademark Office 
 Browse By Topic",A768,AK768)</f>
        <v>#VALUE!</v>
      </c>
      <c r="AM768" s="4" t="e">
        <f>TRIM(CLEAN(MID(A768,AK768,AL768-AK768)))</f>
        <v>#VALUE!</v>
      </c>
      <c r="AN768" s="4" t="e">
        <f>FIND("Assignee for publication",A768)+LEN("Assignee for publication")</f>
        <v>#VALUE!</v>
      </c>
      <c r="AO768" s="4" t="e">
        <f>FIND("Confirmation #",A768,AN768)</f>
        <v>#VALUE!</v>
      </c>
      <c r="AP768" s="4" t="e">
        <f>MID(A768,AN768,AO768-AN768)</f>
        <v>#VALUE!</v>
      </c>
      <c r="AQ768" s="4" t="e">
        <f>FIND("Inventors",A768)+LEN("Inventors")</f>
        <v>#VALUE!</v>
      </c>
      <c r="AR768" s="4" t="e">
        <f>FIND("Applicants",A768,AQ768)</f>
        <v>#VALUE!</v>
      </c>
      <c r="AS768" s="4" t="e">
        <f>FIND("Show all inventors",A768)</f>
        <v>#VALUE!</v>
      </c>
      <c r="AT768" s="4" t="str">
        <f>IFERROR(MID(A768,AS768,24),"")</f>
        <v/>
      </c>
      <c r="AU768" s="7" t="e">
        <f>CLEAN(TRIM(MID(A768,AQ768,AR768-AQ768)))</f>
        <v>#VALUE!</v>
      </c>
      <c r="BJ768" s="4">
        <f t="shared" si="166"/>
        <v>0</v>
      </c>
      <c r="BK768" s="4" t="str">
        <f t="shared" si="167"/>
        <v/>
      </c>
      <c r="BL768" s="4" t="e">
        <f t="shared" si="168"/>
        <v>#VALUE!</v>
      </c>
      <c r="BM768" s="4" t="e">
        <f t="shared" si="169"/>
        <v>#VALUE!</v>
      </c>
      <c r="BN768" s="7" t="e">
        <f t="shared" si="170"/>
        <v>#VALUE!</v>
      </c>
      <c r="BO768" s="4" t="e">
        <f t="shared" si="171"/>
        <v>#VALUE!</v>
      </c>
      <c r="BP768" s="4" t="e">
        <f t="shared" si="172"/>
        <v>#VALUE!</v>
      </c>
      <c r="BQ768" s="7" t="e">
        <f t="shared" si="173"/>
        <v>#VALUE!</v>
      </c>
    </row>
    <row r="769" spans="1:69" ht="15" customHeight="1" x14ac:dyDescent="0.3">
      <c r="A769" s="5"/>
      <c r="B769" s="5"/>
      <c r="C769" s="5"/>
      <c r="D769" s="5"/>
      <c r="F769" s="6" t="s">
        <v>17</v>
      </c>
      <c r="G769" s="4" t="e">
        <f t="shared" si="174"/>
        <v>#VALUE!</v>
      </c>
      <c r="H769" s="4" t="e">
        <f t="shared" si="175"/>
        <v>#VALUE!</v>
      </c>
      <c r="I769" s="4" t="str">
        <f t="shared" si="164"/>
        <v/>
      </c>
      <c r="J769" s="4" t="e">
        <f>CLEAN(SUBSTITUTE(MID(A769,G769,H769-G769)," ",""))</f>
        <v>#VALUE!</v>
      </c>
      <c r="K769" s="4" t="e">
        <f>FIND("Filing or 371 (c) date",A769)+LEN("Filing or 371 (c) date")</f>
        <v>#VALUE!</v>
      </c>
      <c r="L769" s="4" t="e">
        <f>FIND("Status",A769,K769)</f>
        <v>#VALUE!</v>
      </c>
      <c r="M769" s="4" t="e">
        <f>TRIM(CLEAN(MID(A769,K769,L769-K769)))</f>
        <v>#VALUE!</v>
      </c>
      <c r="N769" s="4" t="e">
        <f>FIND("Patent #",A769)+LEN("Patent #")</f>
        <v>#VALUE!</v>
      </c>
      <c r="O769" s="4" t="e">
        <f>FIND("Filing or 371 (c) date",A769)</f>
        <v>#VALUE!</v>
      </c>
      <c r="P769" s="4" t="e">
        <f>MID(A769,N769,O769-N769)</f>
        <v>#VALUE!</v>
      </c>
      <c r="Q769" s="4" t="e">
        <f t="shared" si="165"/>
        <v>#VALUE!</v>
      </c>
      <c r="R769" s="4" t="e">
        <f>CLEAN(SUBSTITUTE(MID(P769,1,FIND("open",P769)-1)," ",""))</f>
        <v>#VALUE!</v>
      </c>
      <c r="S769" s="4" t="e">
        <f>FIND("open_in_new",P769)+LEN("open_in_new")</f>
        <v>#VALUE!</v>
      </c>
      <c r="T769" s="4" t="e">
        <f>FIND("-",P769,S769)</f>
        <v>#VALUE!</v>
      </c>
      <c r="U769" s="4" t="e">
        <f>CLEAN(SUBSTITUTE(MID(P769,S769,T769-S769)," ",""))</f>
        <v>#VALUE!</v>
      </c>
      <c r="V769" s="4" t="e">
        <f>RIGHT(CLEAN(SUBSTITUTE(P769," ","")),10)</f>
        <v>#VALUE!</v>
      </c>
      <c r="W769" s="4" t="e">
        <f>FIND("Status",A769,K769)+LEN("Status")</f>
        <v>#VALUE!</v>
      </c>
      <c r="X769" s="4" t="e">
        <f>FIND("Application Data 
Documents &amp; Transactions",A769)</f>
        <v>#VALUE!</v>
      </c>
      <c r="Y769" s="4" t="e">
        <f>MID(A769,W769,(X769-11)-W769)</f>
        <v>#VALUE!</v>
      </c>
      <c r="Z769" s="4" t="e">
        <f t="shared" si="162"/>
        <v>#VALUE!</v>
      </c>
      <c r="AA769" s="4" t="e">
        <f>FIND("Earliest publication #",A769)+LEN("Earliest publication #
")</f>
        <v>#VALUE!</v>
      </c>
      <c r="AB769" s="4" t="e">
        <f>FIND("Earliest publication date",A769,AA769)</f>
        <v>#VALUE!</v>
      </c>
      <c r="AC769" s="4" t="e">
        <f>CLEAN(TRIM(MID(A769,AA769,AB769-AA769)))</f>
        <v>#VALUE!</v>
      </c>
      <c r="AD769" s="4" t="e">
        <f t="shared" si="163"/>
        <v>#VALUE!</v>
      </c>
      <c r="AE769" s="4" t="e">
        <f>FIND("Earliest publication date",A769,AA769)+LEN("Earliest publication date")</f>
        <v>#VALUE!</v>
      </c>
      <c r="AF769" s="4" t="e">
        <f>FIND("Assignee for publication",A769)</f>
        <v>#VALUE!</v>
      </c>
      <c r="AG769" s="4" t="e">
        <f>CLEAN(SUBSTITUTE(MID(A769,AE769,AF769-AE769)," ",""))</f>
        <v>#VALUE!</v>
      </c>
      <c r="AH769" s="4" t="e">
        <f>FIND("Entity status",A769)+LEN("Entity status")</f>
        <v>#VALUE!</v>
      </c>
      <c r="AI769" s="4" t="e">
        <f>FIND("Earliest publication #",A769,AH769)</f>
        <v>#VALUE!</v>
      </c>
      <c r="AJ769" s="4" t="e">
        <f>CLEAN(TRIM(MID(A769,AH769,AI769-AH769)))</f>
        <v>#VALUE!</v>
      </c>
      <c r="AK769" s="4" t="e">
        <f>FIND("Applicants",A769)+LEN("Applicants")</f>
        <v>#VALUE!</v>
      </c>
      <c r="AL769" s="4" t="e">
        <f>FIND("United States Patent and Trademark Office 
United States Patent and Trademark Office 
 Browse By Topic",A769,AK769)</f>
        <v>#VALUE!</v>
      </c>
      <c r="AM769" s="4" t="e">
        <f>TRIM(CLEAN(MID(A769,AK769,AL769-AK769)))</f>
        <v>#VALUE!</v>
      </c>
      <c r="AN769" s="4" t="e">
        <f>FIND("Assignee for publication",A769)+LEN("Assignee for publication")</f>
        <v>#VALUE!</v>
      </c>
      <c r="AO769" s="4" t="e">
        <f>FIND("Confirmation #",A769,AN769)</f>
        <v>#VALUE!</v>
      </c>
      <c r="AP769" s="4" t="e">
        <f>MID(A769,AN769,AO769-AN769)</f>
        <v>#VALUE!</v>
      </c>
      <c r="AQ769" s="4" t="e">
        <f>FIND("Inventors",A769)+LEN("Inventors")</f>
        <v>#VALUE!</v>
      </c>
      <c r="AR769" s="4" t="e">
        <f>FIND("Applicants",A769,AQ769)</f>
        <v>#VALUE!</v>
      </c>
      <c r="AS769" s="4" t="e">
        <f>FIND("Show all inventors",A769)</f>
        <v>#VALUE!</v>
      </c>
      <c r="AT769" s="4" t="str">
        <f>IFERROR(MID(A769,AS769,24),"")</f>
        <v/>
      </c>
      <c r="AU769" s="7" t="e">
        <f>CLEAN(TRIM(MID(A769,AQ769,AR769-AQ769)))</f>
        <v>#VALUE!</v>
      </c>
      <c r="BJ769" s="4">
        <f t="shared" si="166"/>
        <v>0</v>
      </c>
      <c r="BK769" s="4" t="str">
        <f t="shared" si="167"/>
        <v/>
      </c>
      <c r="BL769" s="4" t="e">
        <f t="shared" si="168"/>
        <v>#VALUE!</v>
      </c>
      <c r="BM769" s="4" t="e">
        <f t="shared" si="169"/>
        <v>#VALUE!</v>
      </c>
      <c r="BN769" s="7" t="e">
        <f t="shared" si="170"/>
        <v>#VALUE!</v>
      </c>
      <c r="BO769" s="4" t="e">
        <f t="shared" si="171"/>
        <v>#VALUE!</v>
      </c>
      <c r="BP769" s="4" t="e">
        <f t="shared" si="172"/>
        <v>#VALUE!</v>
      </c>
      <c r="BQ769" s="7" t="e">
        <f t="shared" si="173"/>
        <v>#VALUE!</v>
      </c>
    </row>
    <row r="770" spans="1:69" ht="15" customHeight="1" x14ac:dyDescent="0.3">
      <c r="A770" s="5"/>
      <c r="B770" s="5"/>
      <c r="C770" s="5"/>
      <c r="D770" s="5"/>
      <c r="F770" s="6" t="s">
        <v>17</v>
      </c>
      <c r="G770" s="4" t="e">
        <f t="shared" si="174"/>
        <v>#VALUE!</v>
      </c>
      <c r="H770" s="4" t="e">
        <f t="shared" si="175"/>
        <v>#VALUE!</v>
      </c>
      <c r="I770" s="4" t="str">
        <f t="shared" si="164"/>
        <v/>
      </c>
      <c r="J770" s="4" t="e">
        <f>CLEAN(SUBSTITUTE(MID(A770,G770,H770-G770)," ",""))</f>
        <v>#VALUE!</v>
      </c>
      <c r="K770" s="4" t="e">
        <f>FIND("Filing or 371 (c) date",A770)+LEN("Filing or 371 (c) date")</f>
        <v>#VALUE!</v>
      </c>
      <c r="L770" s="4" t="e">
        <f>FIND("Status",A770,K770)</f>
        <v>#VALUE!</v>
      </c>
      <c r="M770" s="4" t="e">
        <f>TRIM(CLEAN(MID(A770,K770,L770-K770)))</f>
        <v>#VALUE!</v>
      </c>
      <c r="N770" s="4" t="e">
        <f>FIND("Patent #",A770)+LEN("Patent #")</f>
        <v>#VALUE!</v>
      </c>
      <c r="O770" s="4" t="e">
        <f>FIND("Filing or 371 (c) date",A770)</f>
        <v>#VALUE!</v>
      </c>
      <c r="P770" s="4" t="e">
        <f>MID(A770,N770,O770-N770)</f>
        <v>#VALUE!</v>
      </c>
      <c r="Q770" s="4" t="e">
        <f t="shared" si="165"/>
        <v>#VALUE!</v>
      </c>
      <c r="R770" s="4" t="e">
        <f>CLEAN(SUBSTITUTE(MID(P770,1,FIND("open",P770)-1)," ",""))</f>
        <v>#VALUE!</v>
      </c>
      <c r="S770" s="4" t="e">
        <f>FIND("open_in_new",P770)+LEN("open_in_new")</f>
        <v>#VALUE!</v>
      </c>
      <c r="T770" s="4" t="e">
        <f>FIND("-",P770,S770)</f>
        <v>#VALUE!</v>
      </c>
      <c r="U770" s="4" t="e">
        <f>CLEAN(SUBSTITUTE(MID(P770,S770,T770-S770)," ",""))</f>
        <v>#VALUE!</v>
      </c>
      <c r="V770" s="4" t="e">
        <f>RIGHT(CLEAN(SUBSTITUTE(P770," ","")),10)</f>
        <v>#VALUE!</v>
      </c>
      <c r="W770" s="4" t="e">
        <f>FIND("Status",A770,K770)+LEN("Status")</f>
        <v>#VALUE!</v>
      </c>
      <c r="X770" s="4" t="e">
        <f>FIND("Application Data 
Documents &amp; Transactions",A770)</f>
        <v>#VALUE!</v>
      </c>
      <c r="Y770" s="4" t="e">
        <f>MID(A770,W770,(X770-11)-W770)</f>
        <v>#VALUE!</v>
      </c>
      <c r="Z770" s="4" t="e">
        <f t="shared" ref="Z770:Z833" si="176">TRIM(CLEAN(TRIM(MID(Y770,1,FIND("/",Y770)-3))))</f>
        <v>#VALUE!</v>
      </c>
      <c r="AA770" s="4" t="e">
        <f>FIND("Earliest publication #",A770)+LEN("Earliest publication #
")</f>
        <v>#VALUE!</v>
      </c>
      <c r="AB770" s="4" t="e">
        <f>FIND("Earliest publication date",A770,AA770)</f>
        <v>#VALUE!</v>
      </c>
      <c r="AC770" s="4" t="e">
        <f>CLEAN(TRIM(MID(A770,AA770,AB770-AA770)))</f>
        <v>#VALUE!</v>
      </c>
      <c r="AD770" s="4" t="e">
        <f t="shared" ref="AD770:AD833" si="177">TRIM(CLEAN(SUBSTITUTE(AC770,"open_in_new","")))</f>
        <v>#VALUE!</v>
      </c>
      <c r="AE770" s="4" t="e">
        <f>FIND("Earliest publication date",A770,AA770)+LEN("Earliest publication date")</f>
        <v>#VALUE!</v>
      </c>
      <c r="AF770" s="4" t="e">
        <f>FIND("Assignee for publication",A770)</f>
        <v>#VALUE!</v>
      </c>
      <c r="AG770" s="4" t="e">
        <f>CLEAN(SUBSTITUTE(MID(A770,AE770,AF770-AE770)," ",""))</f>
        <v>#VALUE!</v>
      </c>
      <c r="AH770" s="4" t="e">
        <f>FIND("Entity status",A770)+LEN("Entity status")</f>
        <v>#VALUE!</v>
      </c>
      <c r="AI770" s="4" t="e">
        <f>FIND("Earliest publication #",A770,AH770)</f>
        <v>#VALUE!</v>
      </c>
      <c r="AJ770" s="4" t="e">
        <f>CLEAN(TRIM(MID(A770,AH770,AI770-AH770)))</f>
        <v>#VALUE!</v>
      </c>
      <c r="AK770" s="4" t="e">
        <f>FIND("Applicants",A770)+LEN("Applicants")</f>
        <v>#VALUE!</v>
      </c>
      <c r="AL770" s="4" t="e">
        <f>FIND("United States Patent and Trademark Office 
United States Patent and Trademark Office 
 Browse By Topic",A770,AK770)</f>
        <v>#VALUE!</v>
      </c>
      <c r="AM770" s="4" t="e">
        <f>TRIM(CLEAN(MID(A770,AK770,AL770-AK770)))</f>
        <v>#VALUE!</v>
      </c>
      <c r="AN770" s="4" t="e">
        <f>FIND("Assignee for publication",A770)+LEN("Assignee for publication")</f>
        <v>#VALUE!</v>
      </c>
      <c r="AO770" s="4" t="e">
        <f>FIND("Confirmation #",A770,AN770)</f>
        <v>#VALUE!</v>
      </c>
      <c r="AP770" s="4" t="e">
        <f>MID(A770,AN770,AO770-AN770)</f>
        <v>#VALUE!</v>
      </c>
      <c r="AQ770" s="4" t="e">
        <f>FIND("Inventors",A770)+LEN("Inventors")</f>
        <v>#VALUE!</v>
      </c>
      <c r="AR770" s="4" t="e">
        <f>FIND("Applicants",A770,AQ770)</f>
        <v>#VALUE!</v>
      </c>
      <c r="AS770" s="4" t="e">
        <f>FIND("Show all inventors",A770)</f>
        <v>#VALUE!</v>
      </c>
      <c r="AT770" s="4" t="str">
        <f>IFERROR(MID(A770,AS770,24),"")</f>
        <v/>
      </c>
      <c r="AU770" s="7" t="e">
        <f>CLEAN(TRIM(MID(A770,AQ770,AR770-AQ770)))</f>
        <v>#VALUE!</v>
      </c>
      <c r="BJ770" s="4">
        <f t="shared" si="166"/>
        <v>0</v>
      </c>
      <c r="BK770" s="4" t="str">
        <f t="shared" si="167"/>
        <v/>
      </c>
      <c r="BL770" s="4" t="e">
        <f t="shared" si="168"/>
        <v>#VALUE!</v>
      </c>
      <c r="BM770" s="4" t="e">
        <f t="shared" si="169"/>
        <v>#VALUE!</v>
      </c>
      <c r="BN770" s="7" t="e">
        <f t="shared" si="170"/>
        <v>#VALUE!</v>
      </c>
      <c r="BO770" s="4" t="e">
        <f t="shared" si="171"/>
        <v>#VALUE!</v>
      </c>
      <c r="BP770" s="4" t="e">
        <f t="shared" si="172"/>
        <v>#VALUE!</v>
      </c>
      <c r="BQ770" s="7" t="e">
        <f t="shared" si="173"/>
        <v>#VALUE!</v>
      </c>
    </row>
    <row r="771" spans="1:69" ht="15" customHeight="1" x14ac:dyDescent="0.3">
      <c r="A771" s="5"/>
      <c r="B771" s="5"/>
      <c r="C771" s="5"/>
      <c r="D771" s="5"/>
      <c r="F771" s="6" t="s">
        <v>17</v>
      </c>
      <c r="G771" s="4" t="e">
        <f t="shared" si="174"/>
        <v>#VALUE!</v>
      </c>
      <c r="H771" s="4" t="e">
        <f t="shared" si="175"/>
        <v>#VALUE!</v>
      </c>
      <c r="I771" s="4" t="str">
        <f t="shared" ref="I771:I834" si="178">IFERROR(MID(A771,FIND("Sorry, the entered Application Number",A771),68),"")</f>
        <v/>
      </c>
      <c r="J771" s="4" t="e">
        <f>CLEAN(SUBSTITUTE(MID(A771,G771,H771-G771)," ",""))</f>
        <v>#VALUE!</v>
      </c>
      <c r="K771" s="4" t="e">
        <f>FIND("Filing or 371 (c) date",A771)+LEN("Filing or 371 (c) date")</f>
        <v>#VALUE!</v>
      </c>
      <c r="L771" s="4" t="e">
        <f>FIND("Status",A771,K771)</f>
        <v>#VALUE!</v>
      </c>
      <c r="M771" s="4" t="e">
        <f>TRIM(CLEAN(MID(A771,K771,L771-K771)))</f>
        <v>#VALUE!</v>
      </c>
      <c r="N771" s="4" t="e">
        <f>FIND("Patent #",A771)+LEN("Patent #")</f>
        <v>#VALUE!</v>
      </c>
      <c r="O771" s="4" t="e">
        <f>FIND("Filing or 371 (c) date",A771)</f>
        <v>#VALUE!</v>
      </c>
      <c r="P771" s="4" t="e">
        <f>MID(A771,N771,O771-N771)</f>
        <v>#VALUE!</v>
      </c>
      <c r="Q771" s="4" t="e">
        <f t="shared" ref="Q771:Q834" si="179">TRIM(SUBSTITUTE(P771,"open_in_new ",""))</f>
        <v>#VALUE!</v>
      </c>
      <c r="R771" s="4" t="e">
        <f>CLEAN(SUBSTITUTE(MID(P771,1,FIND("open",P771)-1)," ",""))</f>
        <v>#VALUE!</v>
      </c>
      <c r="S771" s="4" t="e">
        <f>FIND("open_in_new",P771)+LEN("open_in_new")</f>
        <v>#VALUE!</v>
      </c>
      <c r="T771" s="4" t="e">
        <f>FIND("-",P771,S771)</f>
        <v>#VALUE!</v>
      </c>
      <c r="U771" s="4" t="e">
        <f>CLEAN(SUBSTITUTE(MID(P771,S771,T771-S771)," ",""))</f>
        <v>#VALUE!</v>
      </c>
      <c r="V771" s="4" t="e">
        <f>RIGHT(CLEAN(SUBSTITUTE(P771," ","")),10)</f>
        <v>#VALUE!</v>
      </c>
      <c r="W771" s="4" t="e">
        <f>FIND("Status",A771,K771)+LEN("Status")</f>
        <v>#VALUE!</v>
      </c>
      <c r="X771" s="4" t="e">
        <f>FIND("Application Data 
Documents &amp; Transactions",A771)</f>
        <v>#VALUE!</v>
      </c>
      <c r="Y771" s="4" t="e">
        <f>MID(A771,W771,(X771-11)-W771)</f>
        <v>#VALUE!</v>
      </c>
      <c r="Z771" s="4" t="e">
        <f t="shared" si="176"/>
        <v>#VALUE!</v>
      </c>
      <c r="AA771" s="4" t="e">
        <f>FIND("Earliest publication #",A771)+LEN("Earliest publication #
")</f>
        <v>#VALUE!</v>
      </c>
      <c r="AB771" s="4" t="e">
        <f>FIND("Earliest publication date",A771,AA771)</f>
        <v>#VALUE!</v>
      </c>
      <c r="AC771" s="4" t="e">
        <f>CLEAN(TRIM(MID(A771,AA771,AB771-AA771)))</f>
        <v>#VALUE!</v>
      </c>
      <c r="AD771" s="4" t="e">
        <f t="shared" si="177"/>
        <v>#VALUE!</v>
      </c>
      <c r="AE771" s="4" t="e">
        <f>FIND("Earliest publication date",A771,AA771)+LEN("Earliest publication date")</f>
        <v>#VALUE!</v>
      </c>
      <c r="AF771" s="4" t="e">
        <f>FIND("Assignee for publication",A771)</f>
        <v>#VALUE!</v>
      </c>
      <c r="AG771" s="4" t="e">
        <f>CLEAN(SUBSTITUTE(MID(A771,AE771,AF771-AE771)," ",""))</f>
        <v>#VALUE!</v>
      </c>
      <c r="AH771" s="4" t="e">
        <f>FIND("Entity status",A771)+LEN("Entity status")</f>
        <v>#VALUE!</v>
      </c>
      <c r="AI771" s="4" t="e">
        <f>FIND("Earliest publication #",A771,AH771)</f>
        <v>#VALUE!</v>
      </c>
      <c r="AJ771" s="4" t="e">
        <f>CLEAN(TRIM(MID(A771,AH771,AI771-AH771)))</f>
        <v>#VALUE!</v>
      </c>
      <c r="AK771" s="4" t="e">
        <f>FIND("Applicants",A771)+LEN("Applicants")</f>
        <v>#VALUE!</v>
      </c>
      <c r="AL771" s="4" t="e">
        <f>FIND("United States Patent and Trademark Office 
United States Patent and Trademark Office 
 Browse By Topic",A771,AK771)</f>
        <v>#VALUE!</v>
      </c>
      <c r="AM771" s="4" t="e">
        <f>TRIM(CLEAN(MID(A771,AK771,AL771-AK771)))</f>
        <v>#VALUE!</v>
      </c>
      <c r="AN771" s="4" t="e">
        <f>FIND("Assignee for publication",A771)+LEN("Assignee for publication")</f>
        <v>#VALUE!</v>
      </c>
      <c r="AO771" s="4" t="e">
        <f>FIND("Confirmation #",A771,AN771)</f>
        <v>#VALUE!</v>
      </c>
      <c r="AP771" s="4" t="e">
        <f>MID(A771,AN771,AO771-AN771)</f>
        <v>#VALUE!</v>
      </c>
      <c r="AQ771" s="4" t="e">
        <f>FIND("Inventors",A771)+LEN("Inventors")</f>
        <v>#VALUE!</v>
      </c>
      <c r="AR771" s="4" t="e">
        <f>FIND("Applicants",A771,AQ771)</f>
        <v>#VALUE!</v>
      </c>
      <c r="AS771" s="4" t="e">
        <f>FIND("Show all inventors",A771)</f>
        <v>#VALUE!</v>
      </c>
      <c r="AT771" s="4" t="str">
        <f>IFERROR(MID(A771,AS771,24),"")</f>
        <v/>
      </c>
      <c r="AU771" s="7" t="e">
        <f>CLEAN(TRIM(MID(A771,AQ771,AR771-AQ771)))</f>
        <v>#VALUE!</v>
      </c>
      <c r="BJ771" s="4">
        <f t="shared" ref="BJ771:BJ834" si="180">(LEN(BI771)-LEN(SUBSTITUTE(BI771,"Assignee","")))/LEN("Assignee")</f>
        <v>0</v>
      </c>
      <c r="BK771" s="4" t="str">
        <f t="shared" ref="BK771:BK834" si="181">IF(LEN(BI771)&lt;1,"",IF(BJ771=0,"1 Assignee",BJ771&amp;" Assignee"))</f>
        <v/>
      </c>
      <c r="BL771" s="4" t="e">
        <f t="shared" ref="BL771:BL834" si="182">FIND("Power of attorney",D771)+LEN("Power of attorney")</f>
        <v>#VALUE!</v>
      </c>
      <c r="BM771" s="4" t="e">
        <f t="shared" ref="BM771:BM834" si="183">FIND("(",D771,BL771)</f>
        <v>#VALUE!</v>
      </c>
      <c r="BN771" s="7" t="e">
        <f t="shared" ref="BN771:BN834" si="184">TRIM(MID(D771,BL771,BM771-BL771))</f>
        <v>#VALUE!</v>
      </c>
      <c r="BO771" s="4" t="e">
        <f t="shared" ref="BO771:BO834" si="185">FIND("Correspondence address",D771)+LEN("Correspondence address")</f>
        <v>#VALUE!</v>
      </c>
      <c r="BP771" s="4" t="e">
        <f t="shared" ref="BP771:BP834" si="186">FIND("(",D771,BO771)</f>
        <v>#VALUE!</v>
      </c>
      <c r="BQ771" s="7" t="e">
        <f t="shared" ref="BQ771:BQ834" si="187">TRIM(MID(D771,BO771,BP771-BO771))</f>
        <v>#VALUE!</v>
      </c>
    </row>
    <row r="772" spans="1:69" ht="15" customHeight="1" x14ac:dyDescent="0.3">
      <c r="A772" s="5"/>
      <c r="B772" s="5"/>
      <c r="C772" s="5"/>
      <c r="D772" s="5"/>
      <c r="F772" s="6" t="s">
        <v>17</v>
      </c>
      <c r="G772" s="4" t="e">
        <f t="shared" ref="G772:G835" si="188">FIND("Application #",A772)+LEN("Application #")</f>
        <v>#VALUE!</v>
      </c>
      <c r="H772" s="4" t="e">
        <f t="shared" ref="H772:H835" si="189">FIND("Confirmation #",A772)</f>
        <v>#VALUE!</v>
      </c>
      <c r="I772" s="4" t="str">
        <f t="shared" si="178"/>
        <v/>
      </c>
      <c r="J772" s="4" t="e">
        <f>CLEAN(SUBSTITUTE(MID(A772,G772,H772-G772)," ",""))</f>
        <v>#VALUE!</v>
      </c>
      <c r="K772" s="4" t="e">
        <f>FIND("Filing or 371 (c) date",A772)+LEN("Filing or 371 (c) date")</f>
        <v>#VALUE!</v>
      </c>
      <c r="L772" s="4" t="e">
        <f>FIND("Status",A772,K772)</f>
        <v>#VALUE!</v>
      </c>
      <c r="M772" s="4" t="e">
        <f>TRIM(CLEAN(MID(A772,K772,L772-K772)))</f>
        <v>#VALUE!</v>
      </c>
      <c r="N772" s="4" t="e">
        <f>FIND("Patent #",A772)+LEN("Patent #")</f>
        <v>#VALUE!</v>
      </c>
      <c r="O772" s="4" t="e">
        <f>FIND("Filing or 371 (c) date",A772)</f>
        <v>#VALUE!</v>
      </c>
      <c r="P772" s="4" t="e">
        <f>MID(A772,N772,O772-N772)</f>
        <v>#VALUE!</v>
      </c>
      <c r="Q772" s="4" t="e">
        <f t="shared" si="179"/>
        <v>#VALUE!</v>
      </c>
      <c r="R772" s="4" t="e">
        <f>CLEAN(SUBSTITUTE(MID(P772,1,FIND("open",P772)-1)," ",""))</f>
        <v>#VALUE!</v>
      </c>
      <c r="S772" s="4" t="e">
        <f>FIND("open_in_new",P772)+LEN("open_in_new")</f>
        <v>#VALUE!</v>
      </c>
      <c r="T772" s="4" t="e">
        <f>FIND("-",P772,S772)</f>
        <v>#VALUE!</v>
      </c>
      <c r="U772" s="4" t="e">
        <f>CLEAN(SUBSTITUTE(MID(P772,S772,T772-S772)," ",""))</f>
        <v>#VALUE!</v>
      </c>
      <c r="V772" s="4" t="e">
        <f>RIGHT(CLEAN(SUBSTITUTE(P772," ","")),10)</f>
        <v>#VALUE!</v>
      </c>
      <c r="W772" s="4" t="e">
        <f>FIND("Status",A772,K772)+LEN("Status")</f>
        <v>#VALUE!</v>
      </c>
      <c r="X772" s="4" t="e">
        <f>FIND("Application Data 
Documents &amp; Transactions",A772)</f>
        <v>#VALUE!</v>
      </c>
      <c r="Y772" s="4" t="e">
        <f>MID(A772,W772,(X772-11)-W772)</f>
        <v>#VALUE!</v>
      </c>
      <c r="Z772" s="4" t="e">
        <f t="shared" si="176"/>
        <v>#VALUE!</v>
      </c>
      <c r="AA772" s="4" t="e">
        <f>FIND("Earliest publication #",A772)+LEN("Earliest publication #
")</f>
        <v>#VALUE!</v>
      </c>
      <c r="AB772" s="4" t="e">
        <f>FIND("Earliest publication date",A772,AA772)</f>
        <v>#VALUE!</v>
      </c>
      <c r="AC772" s="4" t="e">
        <f>CLEAN(TRIM(MID(A772,AA772,AB772-AA772)))</f>
        <v>#VALUE!</v>
      </c>
      <c r="AD772" s="4" t="e">
        <f t="shared" si="177"/>
        <v>#VALUE!</v>
      </c>
      <c r="AE772" s="4" t="e">
        <f>FIND("Earliest publication date",A772,AA772)+LEN("Earliest publication date")</f>
        <v>#VALUE!</v>
      </c>
      <c r="AF772" s="4" t="e">
        <f>FIND("Assignee for publication",A772)</f>
        <v>#VALUE!</v>
      </c>
      <c r="AG772" s="4" t="e">
        <f>CLEAN(SUBSTITUTE(MID(A772,AE772,AF772-AE772)," ",""))</f>
        <v>#VALUE!</v>
      </c>
      <c r="AH772" s="4" t="e">
        <f>FIND("Entity status",A772)+LEN("Entity status")</f>
        <v>#VALUE!</v>
      </c>
      <c r="AI772" s="4" t="e">
        <f>FIND("Earliest publication #",A772,AH772)</f>
        <v>#VALUE!</v>
      </c>
      <c r="AJ772" s="4" t="e">
        <f>CLEAN(TRIM(MID(A772,AH772,AI772-AH772)))</f>
        <v>#VALUE!</v>
      </c>
      <c r="AK772" s="4" t="e">
        <f>FIND("Applicants",A772)+LEN("Applicants")</f>
        <v>#VALUE!</v>
      </c>
      <c r="AL772" s="4" t="e">
        <f>FIND("United States Patent and Trademark Office 
United States Patent and Trademark Office 
 Browse By Topic",A772,AK772)</f>
        <v>#VALUE!</v>
      </c>
      <c r="AM772" s="4" t="e">
        <f>TRIM(CLEAN(MID(A772,AK772,AL772-AK772)))</f>
        <v>#VALUE!</v>
      </c>
      <c r="AN772" s="4" t="e">
        <f>FIND("Assignee for publication",A772)+LEN("Assignee for publication")</f>
        <v>#VALUE!</v>
      </c>
      <c r="AO772" s="4" t="e">
        <f>FIND("Confirmation #",A772,AN772)</f>
        <v>#VALUE!</v>
      </c>
      <c r="AP772" s="4" t="e">
        <f>MID(A772,AN772,AO772-AN772)</f>
        <v>#VALUE!</v>
      </c>
      <c r="AQ772" s="4" t="e">
        <f>FIND("Inventors",A772)+LEN("Inventors")</f>
        <v>#VALUE!</v>
      </c>
      <c r="AR772" s="4" t="e">
        <f>FIND("Applicants",A772,AQ772)</f>
        <v>#VALUE!</v>
      </c>
      <c r="AS772" s="4" t="e">
        <f>FIND("Show all inventors",A772)</f>
        <v>#VALUE!</v>
      </c>
      <c r="AT772" s="4" t="str">
        <f>IFERROR(MID(A772,AS772,24),"")</f>
        <v/>
      </c>
      <c r="AU772" s="7" t="e">
        <f>CLEAN(TRIM(MID(A772,AQ772,AR772-AQ772)))</f>
        <v>#VALUE!</v>
      </c>
      <c r="BJ772" s="4">
        <f t="shared" si="180"/>
        <v>0</v>
      </c>
      <c r="BK772" s="4" t="str">
        <f t="shared" si="181"/>
        <v/>
      </c>
      <c r="BL772" s="4" t="e">
        <f t="shared" si="182"/>
        <v>#VALUE!</v>
      </c>
      <c r="BM772" s="4" t="e">
        <f t="shared" si="183"/>
        <v>#VALUE!</v>
      </c>
      <c r="BN772" s="7" t="e">
        <f t="shared" si="184"/>
        <v>#VALUE!</v>
      </c>
      <c r="BO772" s="4" t="e">
        <f t="shared" si="185"/>
        <v>#VALUE!</v>
      </c>
      <c r="BP772" s="4" t="e">
        <f t="shared" si="186"/>
        <v>#VALUE!</v>
      </c>
      <c r="BQ772" s="7" t="e">
        <f t="shared" si="187"/>
        <v>#VALUE!</v>
      </c>
    </row>
    <row r="773" spans="1:69" ht="15" customHeight="1" x14ac:dyDescent="0.3">
      <c r="A773" s="5"/>
      <c r="B773" s="5"/>
      <c r="C773" s="5"/>
      <c r="D773" s="5"/>
      <c r="F773" s="6" t="s">
        <v>17</v>
      </c>
      <c r="G773" s="4" t="e">
        <f t="shared" si="188"/>
        <v>#VALUE!</v>
      </c>
      <c r="H773" s="4" t="e">
        <f t="shared" si="189"/>
        <v>#VALUE!</v>
      </c>
      <c r="I773" s="4" t="str">
        <f t="shared" si="178"/>
        <v/>
      </c>
      <c r="J773" s="4" t="e">
        <f>CLEAN(SUBSTITUTE(MID(A773,G773,H773-G773)," ",""))</f>
        <v>#VALUE!</v>
      </c>
      <c r="K773" s="4" t="e">
        <f>FIND("Filing or 371 (c) date",A773)+LEN("Filing or 371 (c) date")</f>
        <v>#VALUE!</v>
      </c>
      <c r="L773" s="4" t="e">
        <f>FIND("Status",A773,K773)</f>
        <v>#VALUE!</v>
      </c>
      <c r="M773" s="4" t="e">
        <f>TRIM(CLEAN(MID(A773,K773,L773-K773)))</f>
        <v>#VALUE!</v>
      </c>
      <c r="N773" s="4" t="e">
        <f>FIND("Patent #",A773)+LEN("Patent #")</f>
        <v>#VALUE!</v>
      </c>
      <c r="O773" s="4" t="e">
        <f>FIND("Filing or 371 (c) date",A773)</f>
        <v>#VALUE!</v>
      </c>
      <c r="P773" s="4" t="e">
        <f>MID(A773,N773,O773-N773)</f>
        <v>#VALUE!</v>
      </c>
      <c r="Q773" s="4" t="e">
        <f t="shared" si="179"/>
        <v>#VALUE!</v>
      </c>
      <c r="R773" s="4" t="e">
        <f>CLEAN(SUBSTITUTE(MID(P773,1,FIND("open",P773)-1)," ",""))</f>
        <v>#VALUE!</v>
      </c>
      <c r="S773" s="4" t="e">
        <f>FIND("open_in_new",P773)+LEN("open_in_new")</f>
        <v>#VALUE!</v>
      </c>
      <c r="T773" s="4" t="e">
        <f>FIND("-",P773,S773)</f>
        <v>#VALUE!</v>
      </c>
      <c r="U773" s="4" t="e">
        <f>CLEAN(SUBSTITUTE(MID(P773,S773,T773-S773)," ",""))</f>
        <v>#VALUE!</v>
      </c>
      <c r="V773" s="4" t="e">
        <f>RIGHT(CLEAN(SUBSTITUTE(P773," ","")),10)</f>
        <v>#VALUE!</v>
      </c>
      <c r="W773" s="4" t="e">
        <f>FIND("Status",A773,K773)+LEN("Status")</f>
        <v>#VALUE!</v>
      </c>
      <c r="X773" s="4" t="e">
        <f>FIND("Application Data 
Documents &amp; Transactions",A773)</f>
        <v>#VALUE!</v>
      </c>
      <c r="Y773" s="4" t="e">
        <f>MID(A773,W773,(X773-11)-W773)</f>
        <v>#VALUE!</v>
      </c>
      <c r="Z773" s="4" t="e">
        <f t="shared" si="176"/>
        <v>#VALUE!</v>
      </c>
      <c r="AA773" s="4" t="e">
        <f>FIND("Earliest publication #",A773)+LEN("Earliest publication #
")</f>
        <v>#VALUE!</v>
      </c>
      <c r="AB773" s="4" t="e">
        <f>FIND("Earliest publication date",A773,AA773)</f>
        <v>#VALUE!</v>
      </c>
      <c r="AC773" s="4" t="e">
        <f>CLEAN(TRIM(MID(A773,AA773,AB773-AA773)))</f>
        <v>#VALUE!</v>
      </c>
      <c r="AD773" s="4" t="e">
        <f t="shared" si="177"/>
        <v>#VALUE!</v>
      </c>
      <c r="AE773" s="4" t="e">
        <f>FIND("Earliest publication date",A773,AA773)+LEN("Earliest publication date")</f>
        <v>#VALUE!</v>
      </c>
      <c r="AF773" s="4" t="e">
        <f>FIND("Assignee for publication",A773)</f>
        <v>#VALUE!</v>
      </c>
      <c r="AG773" s="4" t="e">
        <f>CLEAN(SUBSTITUTE(MID(A773,AE773,AF773-AE773)," ",""))</f>
        <v>#VALUE!</v>
      </c>
      <c r="AH773" s="4" t="e">
        <f>FIND("Entity status",A773)+LEN("Entity status")</f>
        <v>#VALUE!</v>
      </c>
      <c r="AI773" s="4" t="e">
        <f>FIND("Earliest publication #",A773,AH773)</f>
        <v>#VALUE!</v>
      </c>
      <c r="AJ773" s="4" t="e">
        <f>CLEAN(TRIM(MID(A773,AH773,AI773-AH773)))</f>
        <v>#VALUE!</v>
      </c>
      <c r="AK773" s="4" t="e">
        <f>FIND("Applicants",A773)+LEN("Applicants")</f>
        <v>#VALUE!</v>
      </c>
      <c r="AL773" s="4" t="e">
        <f>FIND("United States Patent and Trademark Office 
United States Patent and Trademark Office 
 Browse By Topic",A773,AK773)</f>
        <v>#VALUE!</v>
      </c>
      <c r="AM773" s="4" t="e">
        <f>TRIM(CLEAN(MID(A773,AK773,AL773-AK773)))</f>
        <v>#VALUE!</v>
      </c>
      <c r="AN773" s="4" t="e">
        <f>FIND("Assignee for publication",A773)+LEN("Assignee for publication")</f>
        <v>#VALUE!</v>
      </c>
      <c r="AO773" s="4" t="e">
        <f>FIND("Confirmation #",A773,AN773)</f>
        <v>#VALUE!</v>
      </c>
      <c r="AP773" s="4" t="e">
        <f>MID(A773,AN773,AO773-AN773)</f>
        <v>#VALUE!</v>
      </c>
      <c r="AQ773" s="4" t="e">
        <f>FIND("Inventors",A773)+LEN("Inventors")</f>
        <v>#VALUE!</v>
      </c>
      <c r="AR773" s="4" t="e">
        <f>FIND("Applicants",A773,AQ773)</f>
        <v>#VALUE!</v>
      </c>
      <c r="AS773" s="4" t="e">
        <f>FIND("Show all inventors",A773)</f>
        <v>#VALUE!</v>
      </c>
      <c r="AT773" s="4" t="str">
        <f>IFERROR(MID(A773,AS773,24),"")</f>
        <v/>
      </c>
      <c r="AU773" s="7" t="e">
        <f>CLEAN(TRIM(MID(A773,AQ773,AR773-AQ773)))</f>
        <v>#VALUE!</v>
      </c>
      <c r="BJ773" s="4">
        <f t="shared" si="180"/>
        <v>0</v>
      </c>
      <c r="BK773" s="4" t="str">
        <f t="shared" si="181"/>
        <v/>
      </c>
      <c r="BL773" s="4" t="e">
        <f t="shared" si="182"/>
        <v>#VALUE!</v>
      </c>
      <c r="BM773" s="4" t="e">
        <f t="shared" si="183"/>
        <v>#VALUE!</v>
      </c>
      <c r="BN773" s="7" t="e">
        <f t="shared" si="184"/>
        <v>#VALUE!</v>
      </c>
      <c r="BO773" s="4" t="e">
        <f t="shared" si="185"/>
        <v>#VALUE!</v>
      </c>
      <c r="BP773" s="4" t="e">
        <f t="shared" si="186"/>
        <v>#VALUE!</v>
      </c>
      <c r="BQ773" s="7" t="e">
        <f t="shared" si="187"/>
        <v>#VALUE!</v>
      </c>
    </row>
    <row r="774" spans="1:69" ht="15" customHeight="1" x14ac:dyDescent="0.3">
      <c r="A774" s="5"/>
      <c r="B774" s="5"/>
      <c r="C774" s="5"/>
      <c r="D774" s="5"/>
      <c r="F774" s="6" t="s">
        <v>17</v>
      </c>
      <c r="G774" s="4" t="e">
        <f t="shared" si="188"/>
        <v>#VALUE!</v>
      </c>
      <c r="H774" s="4" t="e">
        <f t="shared" si="189"/>
        <v>#VALUE!</v>
      </c>
      <c r="I774" s="4" t="str">
        <f t="shared" si="178"/>
        <v/>
      </c>
      <c r="J774" s="4" t="e">
        <f>CLEAN(SUBSTITUTE(MID(A774,G774,H774-G774)," ",""))</f>
        <v>#VALUE!</v>
      </c>
      <c r="K774" s="4" t="e">
        <f>FIND("Filing or 371 (c) date",A774)+LEN("Filing or 371 (c) date")</f>
        <v>#VALUE!</v>
      </c>
      <c r="L774" s="4" t="e">
        <f>FIND("Status",A774,K774)</f>
        <v>#VALUE!</v>
      </c>
      <c r="M774" s="4" t="e">
        <f>TRIM(CLEAN(MID(A774,K774,L774-K774)))</f>
        <v>#VALUE!</v>
      </c>
      <c r="N774" s="4" t="e">
        <f>FIND("Patent #",A774)+LEN("Patent #")</f>
        <v>#VALUE!</v>
      </c>
      <c r="O774" s="4" t="e">
        <f>FIND("Filing or 371 (c) date",A774)</f>
        <v>#VALUE!</v>
      </c>
      <c r="P774" s="4" t="e">
        <f>MID(A774,N774,O774-N774)</f>
        <v>#VALUE!</v>
      </c>
      <c r="Q774" s="4" t="e">
        <f t="shared" si="179"/>
        <v>#VALUE!</v>
      </c>
      <c r="R774" s="4" t="e">
        <f>CLEAN(SUBSTITUTE(MID(P774,1,FIND("open",P774)-1)," ",""))</f>
        <v>#VALUE!</v>
      </c>
      <c r="S774" s="4" t="e">
        <f>FIND("open_in_new",P774)+LEN("open_in_new")</f>
        <v>#VALUE!</v>
      </c>
      <c r="T774" s="4" t="e">
        <f>FIND("-",P774,S774)</f>
        <v>#VALUE!</v>
      </c>
      <c r="U774" s="4" t="e">
        <f>CLEAN(SUBSTITUTE(MID(P774,S774,T774-S774)," ",""))</f>
        <v>#VALUE!</v>
      </c>
      <c r="V774" s="4" t="e">
        <f>RIGHT(CLEAN(SUBSTITUTE(P774," ","")),10)</f>
        <v>#VALUE!</v>
      </c>
      <c r="W774" s="4" t="e">
        <f>FIND("Status",A774,K774)+LEN("Status")</f>
        <v>#VALUE!</v>
      </c>
      <c r="X774" s="4" t="e">
        <f>FIND("Application Data 
Documents &amp; Transactions",A774)</f>
        <v>#VALUE!</v>
      </c>
      <c r="Y774" s="4" t="e">
        <f>MID(A774,W774,(X774-11)-W774)</f>
        <v>#VALUE!</v>
      </c>
      <c r="Z774" s="4" t="e">
        <f t="shared" si="176"/>
        <v>#VALUE!</v>
      </c>
      <c r="AA774" s="4" t="e">
        <f>FIND("Earliest publication #",A774)+LEN("Earliest publication #
")</f>
        <v>#VALUE!</v>
      </c>
      <c r="AB774" s="4" t="e">
        <f>FIND("Earliest publication date",A774,AA774)</f>
        <v>#VALUE!</v>
      </c>
      <c r="AC774" s="4" t="e">
        <f>CLEAN(TRIM(MID(A774,AA774,AB774-AA774)))</f>
        <v>#VALUE!</v>
      </c>
      <c r="AD774" s="4" t="e">
        <f t="shared" si="177"/>
        <v>#VALUE!</v>
      </c>
      <c r="AE774" s="4" t="e">
        <f>FIND("Earliest publication date",A774,AA774)+LEN("Earliest publication date")</f>
        <v>#VALUE!</v>
      </c>
      <c r="AF774" s="4" t="e">
        <f>FIND("Assignee for publication",A774)</f>
        <v>#VALUE!</v>
      </c>
      <c r="AG774" s="4" t="e">
        <f>CLEAN(SUBSTITUTE(MID(A774,AE774,AF774-AE774)," ",""))</f>
        <v>#VALUE!</v>
      </c>
      <c r="AH774" s="4" t="e">
        <f>FIND("Entity status",A774)+LEN("Entity status")</f>
        <v>#VALUE!</v>
      </c>
      <c r="AI774" s="4" t="e">
        <f>FIND("Earliest publication #",A774,AH774)</f>
        <v>#VALUE!</v>
      </c>
      <c r="AJ774" s="4" t="e">
        <f>CLEAN(TRIM(MID(A774,AH774,AI774-AH774)))</f>
        <v>#VALUE!</v>
      </c>
      <c r="AK774" s="4" t="e">
        <f>FIND("Applicants",A774)+LEN("Applicants")</f>
        <v>#VALUE!</v>
      </c>
      <c r="AL774" s="4" t="e">
        <f>FIND("United States Patent and Trademark Office 
United States Patent and Trademark Office 
 Browse By Topic",A774,AK774)</f>
        <v>#VALUE!</v>
      </c>
      <c r="AM774" s="4" t="e">
        <f>TRIM(CLEAN(MID(A774,AK774,AL774-AK774)))</f>
        <v>#VALUE!</v>
      </c>
      <c r="AN774" s="4" t="e">
        <f>FIND("Assignee for publication",A774)+LEN("Assignee for publication")</f>
        <v>#VALUE!</v>
      </c>
      <c r="AO774" s="4" t="e">
        <f>FIND("Confirmation #",A774,AN774)</f>
        <v>#VALUE!</v>
      </c>
      <c r="AP774" s="4" t="e">
        <f>MID(A774,AN774,AO774-AN774)</f>
        <v>#VALUE!</v>
      </c>
      <c r="AQ774" s="4" t="e">
        <f>FIND("Inventors",A774)+LEN("Inventors")</f>
        <v>#VALUE!</v>
      </c>
      <c r="AR774" s="4" t="e">
        <f>FIND("Applicants",A774,AQ774)</f>
        <v>#VALUE!</v>
      </c>
      <c r="AS774" s="4" t="e">
        <f>FIND("Show all inventors",A774)</f>
        <v>#VALUE!</v>
      </c>
      <c r="AT774" s="4" t="str">
        <f>IFERROR(MID(A774,AS774,24),"")</f>
        <v/>
      </c>
      <c r="AU774" s="7" t="e">
        <f>CLEAN(TRIM(MID(A774,AQ774,AR774-AQ774)))</f>
        <v>#VALUE!</v>
      </c>
      <c r="BJ774" s="4">
        <f t="shared" si="180"/>
        <v>0</v>
      </c>
      <c r="BK774" s="4" t="str">
        <f t="shared" si="181"/>
        <v/>
      </c>
      <c r="BL774" s="4" t="e">
        <f t="shared" si="182"/>
        <v>#VALUE!</v>
      </c>
      <c r="BM774" s="4" t="e">
        <f t="shared" si="183"/>
        <v>#VALUE!</v>
      </c>
      <c r="BN774" s="7" t="e">
        <f t="shared" si="184"/>
        <v>#VALUE!</v>
      </c>
      <c r="BO774" s="4" t="e">
        <f t="shared" si="185"/>
        <v>#VALUE!</v>
      </c>
      <c r="BP774" s="4" t="e">
        <f t="shared" si="186"/>
        <v>#VALUE!</v>
      </c>
      <c r="BQ774" s="7" t="e">
        <f t="shared" si="187"/>
        <v>#VALUE!</v>
      </c>
    </row>
    <row r="775" spans="1:69" ht="15" customHeight="1" x14ac:dyDescent="0.3">
      <c r="A775" s="5"/>
      <c r="B775" s="5"/>
      <c r="C775" s="5"/>
      <c r="D775" s="5"/>
      <c r="F775" s="6" t="s">
        <v>17</v>
      </c>
      <c r="G775" s="4" t="e">
        <f t="shared" si="188"/>
        <v>#VALUE!</v>
      </c>
      <c r="H775" s="4" t="e">
        <f t="shared" si="189"/>
        <v>#VALUE!</v>
      </c>
      <c r="I775" s="4" t="str">
        <f t="shared" si="178"/>
        <v/>
      </c>
      <c r="J775" s="4" t="e">
        <f>CLEAN(SUBSTITUTE(MID(A775,G775,H775-G775)," ",""))</f>
        <v>#VALUE!</v>
      </c>
      <c r="K775" s="4" t="e">
        <f>FIND("Filing or 371 (c) date",A775)+LEN("Filing or 371 (c) date")</f>
        <v>#VALUE!</v>
      </c>
      <c r="L775" s="4" t="e">
        <f>FIND("Status",A775,K775)</f>
        <v>#VALUE!</v>
      </c>
      <c r="M775" s="4" t="e">
        <f>TRIM(CLEAN(MID(A775,K775,L775-K775)))</f>
        <v>#VALUE!</v>
      </c>
      <c r="N775" s="4" t="e">
        <f>FIND("Patent #",A775)+LEN("Patent #")</f>
        <v>#VALUE!</v>
      </c>
      <c r="O775" s="4" t="e">
        <f>FIND("Filing or 371 (c) date",A775)</f>
        <v>#VALUE!</v>
      </c>
      <c r="P775" s="4" t="e">
        <f>MID(A775,N775,O775-N775)</f>
        <v>#VALUE!</v>
      </c>
      <c r="Q775" s="4" t="e">
        <f t="shared" si="179"/>
        <v>#VALUE!</v>
      </c>
      <c r="R775" s="4" t="e">
        <f>CLEAN(SUBSTITUTE(MID(P775,1,FIND("open",P775)-1)," ",""))</f>
        <v>#VALUE!</v>
      </c>
      <c r="S775" s="4" t="e">
        <f>FIND("open_in_new",P775)+LEN("open_in_new")</f>
        <v>#VALUE!</v>
      </c>
      <c r="T775" s="4" t="e">
        <f>FIND("-",P775,S775)</f>
        <v>#VALUE!</v>
      </c>
      <c r="U775" s="4" t="e">
        <f>CLEAN(SUBSTITUTE(MID(P775,S775,T775-S775)," ",""))</f>
        <v>#VALUE!</v>
      </c>
      <c r="V775" s="4" t="e">
        <f>RIGHT(CLEAN(SUBSTITUTE(P775," ","")),10)</f>
        <v>#VALUE!</v>
      </c>
      <c r="W775" s="4" t="e">
        <f>FIND("Status",A775,K775)+LEN("Status")</f>
        <v>#VALUE!</v>
      </c>
      <c r="X775" s="4" t="e">
        <f>FIND("Application Data 
Documents &amp; Transactions",A775)</f>
        <v>#VALUE!</v>
      </c>
      <c r="Y775" s="4" t="e">
        <f>MID(A775,W775,(X775-11)-W775)</f>
        <v>#VALUE!</v>
      </c>
      <c r="Z775" s="4" t="e">
        <f t="shared" si="176"/>
        <v>#VALUE!</v>
      </c>
      <c r="AA775" s="4" t="e">
        <f>FIND("Earliest publication #",A775)+LEN("Earliest publication #
")</f>
        <v>#VALUE!</v>
      </c>
      <c r="AB775" s="4" t="e">
        <f>FIND("Earliest publication date",A775,AA775)</f>
        <v>#VALUE!</v>
      </c>
      <c r="AC775" s="4" t="e">
        <f>CLEAN(TRIM(MID(A775,AA775,AB775-AA775)))</f>
        <v>#VALUE!</v>
      </c>
      <c r="AD775" s="4" t="e">
        <f t="shared" si="177"/>
        <v>#VALUE!</v>
      </c>
      <c r="AE775" s="4" t="e">
        <f>FIND("Earliest publication date",A775,AA775)+LEN("Earliest publication date")</f>
        <v>#VALUE!</v>
      </c>
      <c r="AF775" s="4" t="e">
        <f>FIND("Assignee for publication",A775)</f>
        <v>#VALUE!</v>
      </c>
      <c r="AG775" s="4" t="e">
        <f>CLEAN(SUBSTITUTE(MID(A775,AE775,AF775-AE775)," ",""))</f>
        <v>#VALUE!</v>
      </c>
      <c r="AH775" s="4" t="e">
        <f>FIND("Entity status",A775)+LEN("Entity status")</f>
        <v>#VALUE!</v>
      </c>
      <c r="AI775" s="4" t="e">
        <f>FIND("Earliest publication #",A775,AH775)</f>
        <v>#VALUE!</v>
      </c>
      <c r="AJ775" s="4" t="e">
        <f>CLEAN(TRIM(MID(A775,AH775,AI775-AH775)))</f>
        <v>#VALUE!</v>
      </c>
      <c r="AK775" s="4" t="e">
        <f>FIND("Applicants",A775)+LEN("Applicants")</f>
        <v>#VALUE!</v>
      </c>
      <c r="AL775" s="4" t="e">
        <f>FIND("United States Patent and Trademark Office 
United States Patent and Trademark Office 
 Browse By Topic",A775,AK775)</f>
        <v>#VALUE!</v>
      </c>
      <c r="AM775" s="4" t="e">
        <f>TRIM(CLEAN(MID(A775,AK775,AL775-AK775)))</f>
        <v>#VALUE!</v>
      </c>
      <c r="AN775" s="4" t="e">
        <f>FIND("Assignee for publication",A775)+LEN("Assignee for publication")</f>
        <v>#VALUE!</v>
      </c>
      <c r="AO775" s="4" t="e">
        <f>FIND("Confirmation #",A775,AN775)</f>
        <v>#VALUE!</v>
      </c>
      <c r="AP775" s="4" t="e">
        <f>MID(A775,AN775,AO775-AN775)</f>
        <v>#VALUE!</v>
      </c>
      <c r="AQ775" s="4" t="e">
        <f>FIND("Inventors",A775)+LEN("Inventors")</f>
        <v>#VALUE!</v>
      </c>
      <c r="AR775" s="4" t="e">
        <f>FIND("Applicants",A775,AQ775)</f>
        <v>#VALUE!</v>
      </c>
      <c r="AS775" s="4" t="e">
        <f>FIND("Show all inventors",A775)</f>
        <v>#VALUE!</v>
      </c>
      <c r="AT775" s="4" t="str">
        <f>IFERROR(MID(A775,AS775,24),"")</f>
        <v/>
      </c>
      <c r="AU775" s="7" t="e">
        <f>CLEAN(TRIM(MID(A775,AQ775,AR775-AQ775)))</f>
        <v>#VALUE!</v>
      </c>
      <c r="BJ775" s="4">
        <f t="shared" si="180"/>
        <v>0</v>
      </c>
      <c r="BK775" s="4" t="str">
        <f t="shared" si="181"/>
        <v/>
      </c>
      <c r="BL775" s="4" t="e">
        <f t="shared" si="182"/>
        <v>#VALUE!</v>
      </c>
      <c r="BM775" s="4" t="e">
        <f t="shared" si="183"/>
        <v>#VALUE!</v>
      </c>
      <c r="BN775" s="7" t="e">
        <f t="shared" si="184"/>
        <v>#VALUE!</v>
      </c>
      <c r="BO775" s="4" t="e">
        <f t="shared" si="185"/>
        <v>#VALUE!</v>
      </c>
      <c r="BP775" s="4" t="e">
        <f t="shared" si="186"/>
        <v>#VALUE!</v>
      </c>
      <c r="BQ775" s="7" t="e">
        <f t="shared" si="187"/>
        <v>#VALUE!</v>
      </c>
    </row>
    <row r="776" spans="1:69" ht="15" customHeight="1" x14ac:dyDescent="0.3">
      <c r="A776" s="5"/>
      <c r="B776" s="5"/>
      <c r="C776" s="5"/>
      <c r="D776" s="5"/>
      <c r="F776" s="6" t="s">
        <v>17</v>
      </c>
      <c r="G776" s="4" t="e">
        <f t="shared" si="188"/>
        <v>#VALUE!</v>
      </c>
      <c r="H776" s="4" t="e">
        <f t="shared" si="189"/>
        <v>#VALUE!</v>
      </c>
      <c r="I776" s="4" t="str">
        <f t="shared" si="178"/>
        <v/>
      </c>
      <c r="J776" s="4" t="e">
        <f>CLEAN(SUBSTITUTE(MID(A776,G776,H776-G776)," ",""))</f>
        <v>#VALUE!</v>
      </c>
      <c r="K776" s="4" t="e">
        <f>FIND("Filing or 371 (c) date",A776)+LEN("Filing or 371 (c) date")</f>
        <v>#VALUE!</v>
      </c>
      <c r="L776" s="4" t="e">
        <f>FIND("Status",A776,K776)</f>
        <v>#VALUE!</v>
      </c>
      <c r="M776" s="4" t="e">
        <f>TRIM(CLEAN(MID(A776,K776,L776-K776)))</f>
        <v>#VALUE!</v>
      </c>
      <c r="N776" s="4" t="e">
        <f>FIND("Patent #",A776)+LEN("Patent #")</f>
        <v>#VALUE!</v>
      </c>
      <c r="O776" s="4" t="e">
        <f>FIND("Filing or 371 (c) date",A776)</f>
        <v>#VALUE!</v>
      </c>
      <c r="P776" s="4" t="e">
        <f>MID(A776,N776,O776-N776)</f>
        <v>#VALUE!</v>
      </c>
      <c r="Q776" s="4" t="e">
        <f t="shared" si="179"/>
        <v>#VALUE!</v>
      </c>
      <c r="R776" s="4" t="e">
        <f>CLEAN(SUBSTITUTE(MID(P776,1,FIND("open",P776)-1)," ",""))</f>
        <v>#VALUE!</v>
      </c>
      <c r="S776" s="4" t="e">
        <f>FIND("open_in_new",P776)+LEN("open_in_new")</f>
        <v>#VALUE!</v>
      </c>
      <c r="T776" s="4" t="e">
        <f>FIND("-",P776,S776)</f>
        <v>#VALUE!</v>
      </c>
      <c r="U776" s="4" t="e">
        <f>CLEAN(SUBSTITUTE(MID(P776,S776,T776-S776)," ",""))</f>
        <v>#VALUE!</v>
      </c>
      <c r="V776" s="4" t="e">
        <f>RIGHT(CLEAN(SUBSTITUTE(P776," ","")),10)</f>
        <v>#VALUE!</v>
      </c>
      <c r="W776" s="4" t="e">
        <f>FIND("Status",A776,K776)+LEN("Status")</f>
        <v>#VALUE!</v>
      </c>
      <c r="X776" s="4" t="e">
        <f>FIND("Application Data 
Documents &amp; Transactions",A776)</f>
        <v>#VALUE!</v>
      </c>
      <c r="Y776" s="4" t="e">
        <f>MID(A776,W776,(X776-11)-W776)</f>
        <v>#VALUE!</v>
      </c>
      <c r="Z776" s="4" t="e">
        <f t="shared" si="176"/>
        <v>#VALUE!</v>
      </c>
      <c r="AA776" s="4" t="e">
        <f>FIND("Earliest publication #",A776)+LEN("Earliest publication #
")</f>
        <v>#VALUE!</v>
      </c>
      <c r="AB776" s="4" t="e">
        <f>FIND("Earliest publication date",A776,AA776)</f>
        <v>#VALUE!</v>
      </c>
      <c r="AC776" s="4" t="e">
        <f>CLEAN(TRIM(MID(A776,AA776,AB776-AA776)))</f>
        <v>#VALUE!</v>
      </c>
      <c r="AD776" s="4" t="e">
        <f t="shared" si="177"/>
        <v>#VALUE!</v>
      </c>
      <c r="AE776" s="4" t="e">
        <f>FIND("Earliest publication date",A776,AA776)+LEN("Earliest publication date")</f>
        <v>#VALUE!</v>
      </c>
      <c r="AF776" s="4" t="e">
        <f>FIND("Assignee for publication",A776)</f>
        <v>#VALUE!</v>
      </c>
      <c r="AG776" s="4" t="e">
        <f>CLEAN(SUBSTITUTE(MID(A776,AE776,AF776-AE776)," ",""))</f>
        <v>#VALUE!</v>
      </c>
      <c r="AH776" s="4" t="e">
        <f>FIND("Entity status",A776)+LEN("Entity status")</f>
        <v>#VALUE!</v>
      </c>
      <c r="AI776" s="4" t="e">
        <f>FIND("Earliest publication #",A776,AH776)</f>
        <v>#VALUE!</v>
      </c>
      <c r="AJ776" s="4" t="e">
        <f>CLEAN(TRIM(MID(A776,AH776,AI776-AH776)))</f>
        <v>#VALUE!</v>
      </c>
      <c r="AK776" s="4" t="e">
        <f>FIND("Applicants",A776)+LEN("Applicants")</f>
        <v>#VALUE!</v>
      </c>
      <c r="AL776" s="4" t="e">
        <f>FIND("United States Patent and Trademark Office 
United States Patent and Trademark Office 
 Browse By Topic",A776,AK776)</f>
        <v>#VALUE!</v>
      </c>
      <c r="AM776" s="4" t="e">
        <f>TRIM(CLEAN(MID(A776,AK776,AL776-AK776)))</f>
        <v>#VALUE!</v>
      </c>
      <c r="AN776" s="4" t="e">
        <f>FIND("Assignee for publication",A776)+LEN("Assignee for publication")</f>
        <v>#VALUE!</v>
      </c>
      <c r="AO776" s="4" t="e">
        <f>FIND("Confirmation #",A776,AN776)</f>
        <v>#VALUE!</v>
      </c>
      <c r="AP776" s="4" t="e">
        <f>MID(A776,AN776,AO776-AN776)</f>
        <v>#VALUE!</v>
      </c>
      <c r="AQ776" s="4" t="e">
        <f>FIND("Inventors",A776)+LEN("Inventors")</f>
        <v>#VALUE!</v>
      </c>
      <c r="AR776" s="4" t="e">
        <f>FIND("Applicants",A776,AQ776)</f>
        <v>#VALUE!</v>
      </c>
      <c r="AS776" s="4" t="e">
        <f>FIND("Show all inventors",A776)</f>
        <v>#VALUE!</v>
      </c>
      <c r="AT776" s="4" t="str">
        <f>IFERROR(MID(A776,AS776,24),"")</f>
        <v/>
      </c>
      <c r="AU776" s="7" t="e">
        <f>CLEAN(TRIM(MID(A776,AQ776,AR776-AQ776)))</f>
        <v>#VALUE!</v>
      </c>
      <c r="BJ776" s="4">
        <f t="shared" si="180"/>
        <v>0</v>
      </c>
      <c r="BK776" s="4" t="str">
        <f t="shared" si="181"/>
        <v/>
      </c>
      <c r="BL776" s="4" t="e">
        <f t="shared" si="182"/>
        <v>#VALUE!</v>
      </c>
      <c r="BM776" s="4" t="e">
        <f t="shared" si="183"/>
        <v>#VALUE!</v>
      </c>
      <c r="BN776" s="7" t="e">
        <f t="shared" si="184"/>
        <v>#VALUE!</v>
      </c>
      <c r="BO776" s="4" t="e">
        <f t="shared" si="185"/>
        <v>#VALUE!</v>
      </c>
      <c r="BP776" s="4" t="e">
        <f t="shared" si="186"/>
        <v>#VALUE!</v>
      </c>
      <c r="BQ776" s="7" t="e">
        <f t="shared" si="187"/>
        <v>#VALUE!</v>
      </c>
    </row>
    <row r="777" spans="1:69" ht="15" customHeight="1" x14ac:dyDescent="0.3">
      <c r="A777" s="5"/>
      <c r="B777" s="5"/>
      <c r="C777" s="5"/>
      <c r="D777" s="5"/>
      <c r="F777" s="6" t="s">
        <v>17</v>
      </c>
      <c r="G777" s="4" t="e">
        <f t="shared" si="188"/>
        <v>#VALUE!</v>
      </c>
      <c r="H777" s="4" t="e">
        <f t="shared" si="189"/>
        <v>#VALUE!</v>
      </c>
      <c r="I777" s="4" t="str">
        <f t="shared" si="178"/>
        <v/>
      </c>
      <c r="J777" s="4" t="e">
        <f>CLEAN(SUBSTITUTE(MID(A777,G777,H777-G777)," ",""))</f>
        <v>#VALUE!</v>
      </c>
      <c r="K777" s="4" t="e">
        <f>FIND("Filing or 371 (c) date",A777)+LEN("Filing or 371 (c) date")</f>
        <v>#VALUE!</v>
      </c>
      <c r="L777" s="4" t="e">
        <f>FIND("Status",A777,K777)</f>
        <v>#VALUE!</v>
      </c>
      <c r="M777" s="4" t="e">
        <f>TRIM(CLEAN(MID(A777,K777,L777-K777)))</f>
        <v>#VALUE!</v>
      </c>
      <c r="N777" s="4" t="e">
        <f>FIND("Patent #",A777)+LEN("Patent #")</f>
        <v>#VALUE!</v>
      </c>
      <c r="O777" s="4" t="e">
        <f>FIND("Filing or 371 (c) date",A777)</f>
        <v>#VALUE!</v>
      </c>
      <c r="P777" s="4" t="e">
        <f>MID(A777,N777,O777-N777)</f>
        <v>#VALUE!</v>
      </c>
      <c r="Q777" s="4" t="e">
        <f t="shared" si="179"/>
        <v>#VALUE!</v>
      </c>
      <c r="R777" s="4" t="e">
        <f>CLEAN(SUBSTITUTE(MID(P777,1,FIND("open",P777)-1)," ",""))</f>
        <v>#VALUE!</v>
      </c>
      <c r="S777" s="4" t="e">
        <f>FIND("open_in_new",P777)+LEN("open_in_new")</f>
        <v>#VALUE!</v>
      </c>
      <c r="T777" s="4" t="e">
        <f>FIND("-",P777,S777)</f>
        <v>#VALUE!</v>
      </c>
      <c r="U777" s="4" t="e">
        <f>CLEAN(SUBSTITUTE(MID(P777,S777,T777-S777)," ",""))</f>
        <v>#VALUE!</v>
      </c>
      <c r="V777" s="4" t="e">
        <f>RIGHT(CLEAN(SUBSTITUTE(P777," ","")),10)</f>
        <v>#VALUE!</v>
      </c>
      <c r="W777" s="4" t="e">
        <f>FIND("Status",A777,K777)+LEN("Status")</f>
        <v>#VALUE!</v>
      </c>
      <c r="X777" s="4" t="e">
        <f>FIND("Application Data 
Documents &amp; Transactions",A777)</f>
        <v>#VALUE!</v>
      </c>
      <c r="Y777" s="4" t="e">
        <f>MID(A777,W777,(X777-11)-W777)</f>
        <v>#VALUE!</v>
      </c>
      <c r="Z777" s="4" t="e">
        <f t="shared" si="176"/>
        <v>#VALUE!</v>
      </c>
      <c r="AA777" s="4" t="e">
        <f>FIND("Earliest publication #",A777)+LEN("Earliest publication #
")</f>
        <v>#VALUE!</v>
      </c>
      <c r="AB777" s="4" t="e">
        <f>FIND("Earliest publication date",A777,AA777)</f>
        <v>#VALUE!</v>
      </c>
      <c r="AC777" s="4" t="e">
        <f>CLEAN(TRIM(MID(A777,AA777,AB777-AA777)))</f>
        <v>#VALUE!</v>
      </c>
      <c r="AD777" s="4" t="e">
        <f t="shared" si="177"/>
        <v>#VALUE!</v>
      </c>
      <c r="AE777" s="4" t="e">
        <f>FIND("Earliest publication date",A777,AA777)+LEN("Earliest publication date")</f>
        <v>#VALUE!</v>
      </c>
      <c r="AF777" s="4" t="e">
        <f>FIND("Assignee for publication",A777)</f>
        <v>#VALUE!</v>
      </c>
      <c r="AG777" s="4" t="e">
        <f>CLEAN(SUBSTITUTE(MID(A777,AE777,AF777-AE777)," ",""))</f>
        <v>#VALUE!</v>
      </c>
      <c r="AH777" s="4" t="e">
        <f>FIND("Entity status",A777)+LEN("Entity status")</f>
        <v>#VALUE!</v>
      </c>
      <c r="AI777" s="4" t="e">
        <f>FIND("Earliest publication #",A777,AH777)</f>
        <v>#VALUE!</v>
      </c>
      <c r="AJ777" s="4" t="e">
        <f>CLEAN(TRIM(MID(A777,AH777,AI777-AH777)))</f>
        <v>#VALUE!</v>
      </c>
      <c r="AK777" s="4" t="e">
        <f>FIND("Applicants",A777)+LEN("Applicants")</f>
        <v>#VALUE!</v>
      </c>
      <c r="AL777" s="4" t="e">
        <f>FIND("United States Patent and Trademark Office 
United States Patent and Trademark Office 
 Browse By Topic",A777,AK777)</f>
        <v>#VALUE!</v>
      </c>
      <c r="AM777" s="4" t="e">
        <f>TRIM(CLEAN(MID(A777,AK777,AL777-AK777)))</f>
        <v>#VALUE!</v>
      </c>
      <c r="AN777" s="4" t="e">
        <f>FIND("Assignee for publication",A777)+LEN("Assignee for publication")</f>
        <v>#VALUE!</v>
      </c>
      <c r="AO777" s="4" t="e">
        <f>FIND("Confirmation #",A777,AN777)</f>
        <v>#VALUE!</v>
      </c>
      <c r="AP777" s="4" t="e">
        <f>MID(A777,AN777,AO777-AN777)</f>
        <v>#VALUE!</v>
      </c>
      <c r="AQ777" s="4" t="e">
        <f>FIND("Inventors",A777)+LEN("Inventors")</f>
        <v>#VALUE!</v>
      </c>
      <c r="AR777" s="4" t="e">
        <f>FIND("Applicants",A777,AQ777)</f>
        <v>#VALUE!</v>
      </c>
      <c r="AS777" s="4" t="e">
        <f>FIND("Show all inventors",A777)</f>
        <v>#VALUE!</v>
      </c>
      <c r="AT777" s="4" t="str">
        <f>IFERROR(MID(A777,AS777,24),"")</f>
        <v/>
      </c>
      <c r="AU777" s="7" t="e">
        <f>CLEAN(TRIM(MID(A777,AQ777,AR777-AQ777)))</f>
        <v>#VALUE!</v>
      </c>
      <c r="BJ777" s="4">
        <f t="shared" si="180"/>
        <v>0</v>
      </c>
      <c r="BK777" s="4" t="str">
        <f t="shared" si="181"/>
        <v/>
      </c>
      <c r="BL777" s="4" t="e">
        <f t="shared" si="182"/>
        <v>#VALUE!</v>
      </c>
      <c r="BM777" s="4" t="e">
        <f t="shared" si="183"/>
        <v>#VALUE!</v>
      </c>
      <c r="BN777" s="7" t="e">
        <f t="shared" si="184"/>
        <v>#VALUE!</v>
      </c>
      <c r="BO777" s="4" t="e">
        <f t="shared" si="185"/>
        <v>#VALUE!</v>
      </c>
      <c r="BP777" s="4" t="e">
        <f t="shared" si="186"/>
        <v>#VALUE!</v>
      </c>
      <c r="BQ777" s="7" t="e">
        <f t="shared" si="187"/>
        <v>#VALUE!</v>
      </c>
    </row>
    <row r="778" spans="1:69" ht="15" customHeight="1" x14ac:dyDescent="0.3">
      <c r="A778" s="5"/>
      <c r="B778" s="5"/>
      <c r="C778" s="5"/>
      <c r="D778" s="5"/>
      <c r="F778" s="6" t="s">
        <v>17</v>
      </c>
      <c r="G778" s="4" t="e">
        <f t="shared" si="188"/>
        <v>#VALUE!</v>
      </c>
      <c r="H778" s="4" t="e">
        <f t="shared" si="189"/>
        <v>#VALUE!</v>
      </c>
      <c r="I778" s="4" t="str">
        <f t="shared" si="178"/>
        <v/>
      </c>
      <c r="J778" s="4" t="e">
        <f>CLEAN(SUBSTITUTE(MID(A778,G778,H778-G778)," ",""))</f>
        <v>#VALUE!</v>
      </c>
      <c r="K778" s="4" t="e">
        <f>FIND("Filing or 371 (c) date",A778)+LEN("Filing or 371 (c) date")</f>
        <v>#VALUE!</v>
      </c>
      <c r="L778" s="4" t="e">
        <f>FIND("Status",A778,K778)</f>
        <v>#VALUE!</v>
      </c>
      <c r="M778" s="4" t="e">
        <f>TRIM(CLEAN(MID(A778,K778,L778-K778)))</f>
        <v>#VALUE!</v>
      </c>
      <c r="N778" s="4" t="e">
        <f>FIND("Patent #",A778)+LEN("Patent #")</f>
        <v>#VALUE!</v>
      </c>
      <c r="O778" s="4" t="e">
        <f>FIND("Filing or 371 (c) date",A778)</f>
        <v>#VALUE!</v>
      </c>
      <c r="P778" s="4" t="e">
        <f>MID(A778,N778,O778-N778)</f>
        <v>#VALUE!</v>
      </c>
      <c r="Q778" s="4" t="e">
        <f t="shared" si="179"/>
        <v>#VALUE!</v>
      </c>
      <c r="R778" s="4" t="e">
        <f>CLEAN(SUBSTITUTE(MID(P778,1,FIND("open",P778)-1)," ",""))</f>
        <v>#VALUE!</v>
      </c>
      <c r="S778" s="4" t="e">
        <f>FIND("open_in_new",P778)+LEN("open_in_new")</f>
        <v>#VALUE!</v>
      </c>
      <c r="T778" s="4" t="e">
        <f>FIND("-",P778,S778)</f>
        <v>#VALUE!</v>
      </c>
      <c r="U778" s="4" t="e">
        <f>CLEAN(SUBSTITUTE(MID(P778,S778,T778-S778)," ",""))</f>
        <v>#VALUE!</v>
      </c>
      <c r="V778" s="4" t="e">
        <f>RIGHT(CLEAN(SUBSTITUTE(P778," ","")),10)</f>
        <v>#VALUE!</v>
      </c>
      <c r="W778" s="4" t="e">
        <f>FIND("Status",A778,K778)+LEN("Status")</f>
        <v>#VALUE!</v>
      </c>
      <c r="X778" s="4" t="e">
        <f>FIND("Application Data 
Documents &amp; Transactions",A778)</f>
        <v>#VALUE!</v>
      </c>
      <c r="Y778" s="4" t="e">
        <f>MID(A778,W778,(X778-11)-W778)</f>
        <v>#VALUE!</v>
      </c>
      <c r="Z778" s="4" t="e">
        <f t="shared" si="176"/>
        <v>#VALUE!</v>
      </c>
      <c r="AA778" s="4" t="e">
        <f>FIND("Earliest publication #",A778)+LEN("Earliest publication #
")</f>
        <v>#VALUE!</v>
      </c>
      <c r="AB778" s="4" t="e">
        <f>FIND("Earliest publication date",A778,AA778)</f>
        <v>#VALUE!</v>
      </c>
      <c r="AC778" s="4" t="e">
        <f>CLEAN(TRIM(MID(A778,AA778,AB778-AA778)))</f>
        <v>#VALUE!</v>
      </c>
      <c r="AD778" s="4" t="e">
        <f t="shared" si="177"/>
        <v>#VALUE!</v>
      </c>
      <c r="AE778" s="4" t="e">
        <f>FIND("Earliest publication date",A778,AA778)+LEN("Earliest publication date")</f>
        <v>#VALUE!</v>
      </c>
      <c r="AF778" s="4" t="e">
        <f>FIND("Assignee for publication",A778)</f>
        <v>#VALUE!</v>
      </c>
      <c r="AG778" s="4" t="e">
        <f>CLEAN(SUBSTITUTE(MID(A778,AE778,AF778-AE778)," ",""))</f>
        <v>#VALUE!</v>
      </c>
      <c r="AH778" s="4" t="e">
        <f>FIND("Entity status",A778)+LEN("Entity status")</f>
        <v>#VALUE!</v>
      </c>
      <c r="AI778" s="4" t="e">
        <f>FIND("Earliest publication #",A778,AH778)</f>
        <v>#VALUE!</v>
      </c>
      <c r="AJ778" s="4" t="e">
        <f>CLEAN(TRIM(MID(A778,AH778,AI778-AH778)))</f>
        <v>#VALUE!</v>
      </c>
      <c r="AK778" s="4" t="e">
        <f>FIND("Applicants",A778)+LEN("Applicants")</f>
        <v>#VALUE!</v>
      </c>
      <c r="AL778" s="4" t="e">
        <f>FIND("United States Patent and Trademark Office 
United States Patent and Trademark Office 
 Browse By Topic",A778,AK778)</f>
        <v>#VALUE!</v>
      </c>
      <c r="AM778" s="4" t="e">
        <f>TRIM(CLEAN(MID(A778,AK778,AL778-AK778)))</f>
        <v>#VALUE!</v>
      </c>
      <c r="AN778" s="4" t="e">
        <f>FIND("Assignee for publication",A778)+LEN("Assignee for publication")</f>
        <v>#VALUE!</v>
      </c>
      <c r="AO778" s="4" t="e">
        <f>FIND("Confirmation #",A778,AN778)</f>
        <v>#VALUE!</v>
      </c>
      <c r="AP778" s="4" t="e">
        <f>MID(A778,AN778,AO778-AN778)</f>
        <v>#VALUE!</v>
      </c>
      <c r="AQ778" s="4" t="e">
        <f>FIND("Inventors",A778)+LEN("Inventors")</f>
        <v>#VALUE!</v>
      </c>
      <c r="AR778" s="4" t="e">
        <f>FIND("Applicants",A778,AQ778)</f>
        <v>#VALUE!</v>
      </c>
      <c r="AS778" s="4" t="e">
        <f>FIND("Show all inventors",A778)</f>
        <v>#VALUE!</v>
      </c>
      <c r="AT778" s="4" t="str">
        <f>IFERROR(MID(A778,AS778,24),"")</f>
        <v/>
      </c>
      <c r="AU778" s="7" t="e">
        <f>CLEAN(TRIM(MID(A778,AQ778,AR778-AQ778)))</f>
        <v>#VALUE!</v>
      </c>
      <c r="BJ778" s="4">
        <f t="shared" si="180"/>
        <v>0</v>
      </c>
      <c r="BK778" s="4" t="str">
        <f t="shared" si="181"/>
        <v/>
      </c>
      <c r="BL778" s="4" t="e">
        <f t="shared" si="182"/>
        <v>#VALUE!</v>
      </c>
      <c r="BM778" s="4" t="e">
        <f t="shared" si="183"/>
        <v>#VALUE!</v>
      </c>
      <c r="BN778" s="7" t="e">
        <f t="shared" si="184"/>
        <v>#VALUE!</v>
      </c>
      <c r="BO778" s="4" t="e">
        <f t="shared" si="185"/>
        <v>#VALUE!</v>
      </c>
      <c r="BP778" s="4" t="e">
        <f t="shared" si="186"/>
        <v>#VALUE!</v>
      </c>
      <c r="BQ778" s="7" t="e">
        <f t="shared" si="187"/>
        <v>#VALUE!</v>
      </c>
    </row>
    <row r="779" spans="1:69" ht="15" customHeight="1" x14ac:dyDescent="0.3">
      <c r="A779" s="5"/>
      <c r="B779" s="5"/>
      <c r="C779" s="5"/>
      <c r="D779" s="5"/>
      <c r="F779" s="6" t="s">
        <v>17</v>
      </c>
      <c r="G779" s="4" t="e">
        <f t="shared" si="188"/>
        <v>#VALUE!</v>
      </c>
      <c r="H779" s="4" t="e">
        <f t="shared" si="189"/>
        <v>#VALUE!</v>
      </c>
      <c r="I779" s="4" t="str">
        <f t="shared" si="178"/>
        <v/>
      </c>
      <c r="J779" s="4" t="e">
        <f>CLEAN(SUBSTITUTE(MID(A779,G779,H779-G779)," ",""))</f>
        <v>#VALUE!</v>
      </c>
      <c r="K779" s="4" t="e">
        <f>FIND("Filing or 371 (c) date",A779)+LEN("Filing or 371 (c) date")</f>
        <v>#VALUE!</v>
      </c>
      <c r="L779" s="4" t="e">
        <f>FIND("Status",A779,K779)</f>
        <v>#VALUE!</v>
      </c>
      <c r="M779" s="4" t="e">
        <f>TRIM(CLEAN(MID(A779,K779,L779-K779)))</f>
        <v>#VALUE!</v>
      </c>
      <c r="N779" s="4" t="e">
        <f>FIND("Patent #",A779)+LEN("Patent #")</f>
        <v>#VALUE!</v>
      </c>
      <c r="O779" s="4" t="e">
        <f>FIND("Filing or 371 (c) date",A779)</f>
        <v>#VALUE!</v>
      </c>
      <c r="P779" s="4" t="e">
        <f>MID(A779,N779,O779-N779)</f>
        <v>#VALUE!</v>
      </c>
      <c r="Q779" s="4" t="e">
        <f t="shared" si="179"/>
        <v>#VALUE!</v>
      </c>
      <c r="R779" s="4" t="e">
        <f>CLEAN(SUBSTITUTE(MID(P779,1,FIND("open",P779)-1)," ",""))</f>
        <v>#VALUE!</v>
      </c>
      <c r="S779" s="4" t="e">
        <f>FIND("open_in_new",P779)+LEN("open_in_new")</f>
        <v>#VALUE!</v>
      </c>
      <c r="T779" s="4" t="e">
        <f>FIND("-",P779,S779)</f>
        <v>#VALUE!</v>
      </c>
      <c r="U779" s="4" t="e">
        <f>CLEAN(SUBSTITUTE(MID(P779,S779,T779-S779)," ",""))</f>
        <v>#VALUE!</v>
      </c>
      <c r="V779" s="4" t="e">
        <f>RIGHT(CLEAN(SUBSTITUTE(P779," ","")),10)</f>
        <v>#VALUE!</v>
      </c>
      <c r="W779" s="4" t="e">
        <f>FIND("Status",A779,K779)+LEN("Status")</f>
        <v>#VALUE!</v>
      </c>
      <c r="X779" s="4" t="e">
        <f>FIND("Application Data 
Documents &amp; Transactions",A779)</f>
        <v>#VALUE!</v>
      </c>
      <c r="Y779" s="4" t="e">
        <f>MID(A779,W779,(X779-11)-W779)</f>
        <v>#VALUE!</v>
      </c>
      <c r="Z779" s="4" t="e">
        <f t="shared" si="176"/>
        <v>#VALUE!</v>
      </c>
      <c r="AA779" s="4" t="e">
        <f>FIND("Earliest publication #",A779)+LEN("Earliest publication #
")</f>
        <v>#VALUE!</v>
      </c>
      <c r="AB779" s="4" t="e">
        <f>FIND("Earliest publication date",A779,AA779)</f>
        <v>#VALUE!</v>
      </c>
      <c r="AC779" s="4" t="e">
        <f>CLEAN(TRIM(MID(A779,AA779,AB779-AA779)))</f>
        <v>#VALUE!</v>
      </c>
      <c r="AD779" s="4" t="e">
        <f t="shared" si="177"/>
        <v>#VALUE!</v>
      </c>
      <c r="AE779" s="4" t="e">
        <f>FIND("Earliest publication date",A779,AA779)+LEN("Earliest publication date")</f>
        <v>#VALUE!</v>
      </c>
      <c r="AF779" s="4" t="e">
        <f>FIND("Assignee for publication",A779)</f>
        <v>#VALUE!</v>
      </c>
      <c r="AG779" s="4" t="e">
        <f>CLEAN(SUBSTITUTE(MID(A779,AE779,AF779-AE779)," ",""))</f>
        <v>#VALUE!</v>
      </c>
      <c r="AH779" s="4" t="e">
        <f>FIND("Entity status",A779)+LEN("Entity status")</f>
        <v>#VALUE!</v>
      </c>
      <c r="AI779" s="4" t="e">
        <f>FIND("Earliest publication #",A779,AH779)</f>
        <v>#VALUE!</v>
      </c>
      <c r="AJ779" s="4" t="e">
        <f>CLEAN(TRIM(MID(A779,AH779,AI779-AH779)))</f>
        <v>#VALUE!</v>
      </c>
      <c r="AK779" s="4" t="e">
        <f>FIND("Applicants",A779)+LEN("Applicants")</f>
        <v>#VALUE!</v>
      </c>
      <c r="AL779" s="4" t="e">
        <f>FIND("United States Patent and Trademark Office 
United States Patent and Trademark Office 
 Browse By Topic",A779,AK779)</f>
        <v>#VALUE!</v>
      </c>
      <c r="AM779" s="4" t="e">
        <f>TRIM(CLEAN(MID(A779,AK779,AL779-AK779)))</f>
        <v>#VALUE!</v>
      </c>
      <c r="AN779" s="4" t="e">
        <f>FIND("Assignee for publication",A779)+LEN("Assignee for publication")</f>
        <v>#VALUE!</v>
      </c>
      <c r="AO779" s="4" t="e">
        <f>FIND("Confirmation #",A779,AN779)</f>
        <v>#VALUE!</v>
      </c>
      <c r="AP779" s="4" t="e">
        <f>MID(A779,AN779,AO779-AN779)</f>
        <v>#VALUE!</v>
      </c>
      <c r="AQ779" s="4" t="e">
        <f>FIND("Inventors",A779)+LEN("Inventors")</f>
        <v>#VALUE!</v>
      </c>
      <c r="AR779" s="4" t="e">
        <f>FIND("Applicants",A779,AQ779)</f>
        <v>#VALUE!</v>
      </c>
      <c r="AS779" s="4" t="e">
        <f>FIND("Show all inventors",A779)</f>
        <v>#VALUE!</v>
      </c>
      <c r="AT779" s="4" t="str">
        <f>IFERROR(MID(A779,AS779,24),"")</f>
        <v/>
      </c>
      <c r="AU779" s="7" t="e">
        <f>CLEAN(TRIM(MID(A779,AQ779,AR779-AQ779)))</f>
        <v>#VALUE!</v>
      </c>
      <c r="BJ779" s="4">
        <f t="shared" si="180"/>
        <v>0</v>
      </c>
      <c r="BK779" s="4" t="str">
        <f t="shared" si="181"/>
        <v/>
      </c>
      <c r="BL779" s="4" t="e">
        <f t="shared" si="182"/>
        <v>#VALUE!</v>
      </c>
      <c r="BM779" s="4" t="e">
        <f t="shared" si="183"/>
        <v>#VALUE!</v>
      </c>
      <c r="BN779" s="7" t="e">
        <f t="shared" si="184"/>
        <v>#VALUE!</v>
      </c>
      <c r="BO779" s="4" t="e">
        <f t="shared" si="185"/>
        <v>#VALUE!</v>
      </c>
      <c r="BP779" s="4" t="e">
        <f t="shared" si="186"/>
        <v>#VALUE!</v>
      </c>
      <c r="BQ779" s="7" t="e">
        <f t="shared" si="187"/>
        <v>#VALUE!</v>
      </c>
    </row>
    <row r="780" spans="1:69" ht="15" customHeight="1" x14ac:dyDescent="0.3">
      <c r="A780" s="5"/>
      <c r="B780" s="5"/>
      <c r="C780" s="5"/>
      <c r="D780" s="5"/>
      <c r="F780" s="6" t="s">
        <v>17</v>
      </c>
      <c r="G780" s="4" t="e">
        <f t="shared" si="188"/>
        <v>#VALUE!</v>
      </c>
      <c r="H780" s="4" t="e">
        <f t="shared" si="189"/>
        <v>#VALUE!</v>
      </c>
      <c r="I780" s="4" t="str">
        <f t="shared" si="178"/>
        <v/>
      </c>
      <c r="J780" s="4" t="e">
        <f>CLEAN(SUBSTITUTE(MID(A780,G780,H780-G780)," ",""))</f>
        <v>#VALUE!</v>
      </c>
      <c r="K780" s="4" t="e">
        <f>FIND("Filing or 371 (c) date",A780)+LEN("Filing or 371 (c) date")</f>
        <v>#VALUE!</v>
      </c>
      <c r="L780" s="4" t="e">
        <f>FIND("Status",A780,K780)</f>
        <v>#VALUE!</v>
      </c>
      <c r="M780" s="4" t="e">
        <f>TRIM(CLEAN(MID(A780,K780,L780-K780)))</f>
        <v>#VALUE!</v>
      </c>
      <c r="N780" s="4" t="e">
        <f>FIND("Patent #",A780)+LEN("Patent #")</f>
        <v>#VALUE!</v>
      </c>
      <c r="O780" s="4" t="e">
        <f>FIND("Filing or 371 (c) date",A780)</f>
        <v>#VALUE!</v>
      </c>
      <c r="P780" s="4" t="e">
        <f>MID(A780,N780,O780-N780)</f>
        <v>#VALUE!</v>
      </c>
      <c r="Q780" s="4" t="e">
        <f t="shared" si="179"/>
        <v>#VALUE!</v>
      </c>
      <c r="R780" s="4" t="e">
        <f>CLEAN(SUBSTITUTE(MID(P780,1,FIND("open",P780)-1)," ",""))</f>
        <v>#VALUE!</v>
      </c>
      <c r="S780" s="4" t="e">
        <f>FIND("open_in_new",P780)+LEN("open_in_new")</f>
        <v>#VALUE!</v>
      </c>
      <c r="T780" s="4" t="e">
        <f>FIND("-",P780,S780)</f>
        <v>#VALUE!</v>
      </c>
      <c r="U780" s="4" t="e">
        <f>CLEAN(SUBSTITUTE(MID(P780,S780,T780-S780)," ",""))</f>
        <v>#VALUE!</v>
      </c>
      <c r="V780" s="4" t="e">
        <f>RIGHT(CLEAN(SUBSTITUTE(P780," ","")),10)</f>
        <v>#VALUE!</v>
      </c>
      <c r="W780" s="4" t="e">
        <f>FIND("Status",A780,K780)+LEN("Status")</f>
        <v>#VALUE!</v>
      </c>
      <c r="X780" s="4" t="e">
        <f>FIND("Application Data 
Documents &amp; Transactions",A780)</f>
        <v>#VALUE!</v>
      </c>
      <c r="Y780" s="4" t="e">
        <f>MID(A780,W780,(X780-11)-W780)</f>
        <v>#VALUE!</v>
      </c>
      <c r="Z780" s="4" t="e">
        <f t="shared" si="176"/>
        <v>#VALUE!</v>
      </c>
      <c r="AA780" s="4" t="e">
        <f>FIND("Earliest publication #",A780)+LEN("Earliest publication #
")</f>
        <v>#VALUE!</v>
      </c>
      <c r="AB780" s="4" t="e">
        <f>FIND("Earliest publication date",A780,AA780)</f>
        <v>#VALUE!</v>
      </c>
      <c r="AC780" s="4" t="e">
        <f>CLEAN(TRIM(MID(A780,AA780,AB780-AA780)))</f>
        <v>#VALUE!</v>
      </c>
      <c r="AD780" s="4" t="e">
        <f t="shared" si="177"/>
        <v>#VALUE!</v>
      </c>
      <c r="AE780" s="4" t="e">
        <f>FIND("Earliest publication date",A780,AA780)+LEN("Earliest publication date")</f>
        <v>#VALUE!</v>
      </c>
      <c r="AF780" s="4" t="e">
        <f>FIND("Assignee for publication",A780)</f>
        <v>#VALUE!</v>
      </c>
      <c r="AG780" s="4" t="e">
        <f>CLEAN(SUBSTITUTE(MID(A780,AE780,AF780-AE780)," ",""))</f>
        <v>#VALUE!</v>
      </c>
      <c r="AH780" s="4" t="e">
        <f>FIND("Entity status",A780)+LEN("Entity status")</f>
        <v>#VALUE!</v>
      </c>
      <c r="AI780" s="4" t="e">
        <f>FIND("Earliest publication #",A780,AH780)</f>
        <v>#VALUE!</v>
      </c>
      <c r="AJ780" s="4" t="e">
        <f>CLEAN(TRIM(MID(A780,AH780,AI780-AH780)))</f>
        <v>#VALUE!</v>
      </c>
      <c r="AK780" s="4" t="e">
        <f>FIND("Applicants",A780)+LEN("Applicants")</f>
        <v>#VALUE!</v>
      </c>
      <c r="AL780" s="4" t="e">
        <f>FIND("United States Patent and Trademark Office 
United States Patent and Trademark Office 
 Browse By Topic",A780,AK780)</f>
        <v>#VALUE!</v>
      </c>
      <c r="AM780" s="4" t="e">
        <f>TRIM(CLEAN(MID(A780,AK780,AL780-AK780)))</f>
        <v>#VALUE!</v>
      </c>
      <c r="AN780" s="4" t="e">
        <f>FIND("Assignee for publication",A780)+LEN("Assignee for publication")</f>
        <v>#VALUE!</v>
      </c>
      <c r="AO780" s="4" t="e">
        <f>FIND("Confirmation #",A780,AN780)</f>
        <v>#VALUE!</v>
      </c>
      <c r="AP780" s="4" t="e">
        <f>MID(A780,AN780,AO780-AN780)</f>
        <v>#VALUE!</v>
      </c>
      <c r="AQ780" s="4" t="e">
        <f>FIND("Inventors",A780)+LEN("Inventors")</f>
        <v>#VALUE!</v>
      </c>
      <c r="AR780" s="4" t="e">
        <f>FIND("Applicants",A780,AQ780)</f>
        <v>#VALUE!</v>
      </c>
      <c r="AS780" s="4" t="e">
        <f>FIND("Show all inventors",A780)</f>
        <v>#VALUE!</v>
      </c>
      <c r="AT780" s="4" t="str">
        <f>IFERROR(MID(A780,AS780,24),"")</f>
        <v/>
      </c>
      <c r="AU780" s="7" t="e">
        <f>CLEAN(TRIM(MID(A780,AQ780,AR780-AQ780)))</f>
        <v>#VALUE!</v>
      </c>
      <c r="BJ780" s="4">
        <f t="shared" si="180"/>
        <v>0</v>
      </c>
      <c r="BK780" s="4" t="str">
        <f t="shared" si="181"/>
        <v/>
      </c>
      <c r="BL780" s="4" t="e">
        <f t="shared" si="182"/>
        <v>#VALUE!</v>
      </c>
      <c r="BM780" s="4" t="e">
        <f t="shared" si="183"/>
        <v>#VALUE!</v>
      </c>
      <c r="BN780" s="7" t="e">
        <f t="shared" si="184"/>
        <v>#VALUE!</v>
      </c>
      <c r="BO780" s="4" t="e">
        <f t="shared" si="185"/>
        <v>#VALUE!</v>
      </c>
      <c r="BP780" s="4" t="e">
        <f t="shared" si="186"/>
        <v>#VALUE!</v>
      </c>
      <c r="BQ780" s="7" t="e">
        <f t="shared" si="187"/>
        <v>#VALUE!</v>
      </c>
    </row>
    <row r="781" spans="1:69" ht="15" customHeight="1" x14ac:dyDescent="0.3">
      <c r="A781" s="5"/>
      <c r="B781" s="5"/>
      <c r="C781" s="5"/>
      <c r="D781" s="5"/>
      <c r="F781" s="6" t="s">
        <v>17</v>
      </c>
      <c r="G781" s="4" t="e">
        <f t="shared" si="188"/>
        <v>#VALUE!</v>
      </c>
      <c r="H781" s="4" t="e">
        <f t="shared" si="189"/>
        <v>#VALUE!</v>
      </c>
      <c r="I781" s="4" t="str">
        <f t="shared" si="178"/>
        <v/>
      </c>
      <c r="J781" s="4" t="e">
        <f>CLEAN(SUBSTITUTE(MID(A781,G781,H781-G781)," ",""))</f>
        <v>#VALUE!</v>
      </c>
      <c r="K781" s="4" t="e">
        <f>FIND("Filing or 371 (c) date",A781)+LEN("Filing or 371 (c) date")</f>
        <v>#VALUE!</v>
      </c>
      <c r="L781" s="4" t="e">
        <f>FIND("Status",A781,K781)</f>
        <v>#VALUE!</v>
      </c>
      <c r="M781" s="4" t="e">
        <f>TRIM(CLEAN(MID(A781,K781,L781-K781)))</f>
        <v>#VALUE!</v>
      </c>
      <c r="N781" s="4" t="e">
        <f>FIND("Patent #",A781)+LEN("Patent #")</f>
        <v>#VALUE!</v>
      </c>
      <c r="O781" s="4" t="e">
        <f>FIND("Filing or 371 (c) date",A781)</f>
        <v>#VALUE!</v>
      </c>
      <c r="P781" s="4" t="e">
        <f>MID(A781,N781,O781-N781)</f>
        <v>#VALUE!</v>
      </c>
      <c r="Q781" s="4" t="e">
        <f t="shared" si="179"/>
        <v>#VALUE!</v>
      </c>
      <c r="R781" s="4" t="e">
        <f>CLEAN(SUBSTITUTE(MID(P781,1,FIND("open",P781)-1)," ",""))</f>
        <v>#VALUE!</v>
      </c>
      <c r="S781" s="4" t="e">
        <f>FIND("open_in_new",P781)+LEN("open_in_new")</f>
        <v>#VALUE!</v>
      </c>
      <c r="T781" s="4" t="e">
        <f>FIND("-",P781,S781)</f>
        <v>#VALUE!</v>
      </c>
      <c r="U781" s="4" t="e">
        <f>CLEAN(SUBSTITUTE(MID(P781,S781,T781-S781)," ",""))</f>
        <v>#VALUE!</v>
      </c>
      <c r="V781" s="4" t="e">
        <f>RIGHT(CLEAN(SUBSTITUTE(P781," ","")),10)</f>
        <v>#VALUE!</v>
      </c>
      <c r="W781" s="4" t="e">
        <f>FIND("Status",A781,K781)+LEN("Status")</f>
        <v>#VALUE!</v>
      </c>
      <c r="X781" s="4" t="e">
        <f>FIND("Application Data 
Documents &amp; Transactions",A781)</f>
        <v>#VALUE!</v>
      </c>
      <c r="Y781" s="4" t="e">
        <f>MID(A781,W781,(X781-11)-W781)</f>
        <v>#VALUE!</v>
      </c>
      <c r="Z781" s="4" t="e">
        <f t="shared" si="176"/>
        <v>#VALUE!</v>
      </c>
      <c r="AA781" s="4" t="e">
        <f>FIND("Earliest publication #",A781)+LEN("Earliest publication #
")</f>
        <v>#VALUE!</v>
      </c>
      <c r="AB781" s="4" t="e">
        <f>FIND("Earliest publication date",A781,AA781)</f>
        <v>#VALUE!</v>
      </c>
      <c r="AC781" s="4" t="e">
        <f>CLEAN(TRIM(MID(A781,AA781,AB781-AA781)))</f>
        <v>#VALUE!</v>
      </c>
      <c r="AD781" s="4" t="e">
        <f t="shared" si="177"/>
        <v>#VALUE!</v>
      </c>
      <c r="AE781" s="4" t="e">
        <f>FIND("Earliest publication date",A781,AA781)+LEN("Earliest publication date")</f>
        <v>#VALUE!</v>
      </c>
      <c r="AF781" s="4" t="e">
        <f>FIND("Assignee for publication",A781)</f>
        <v>#VALUE!</v>
      </c>
      <c r="AG781" s="4" t="e">
        <f>CLEAN(SUBSTITUTE(MID(A781,AE781,AF781-AE781)," ",""))</f>
        <v>#VALUE!</v>
      </c>
      <c r="AH781" s="4" t="e">
        <f>FIND("Entity status",A781)+LEN("Entity status")</f>
        <v>#VALUE!</v>
      </c>
      <c r="AI781" s="4" t="e">
        <f>FIND("Earliest publication #",A781,AH781)</f>
        <v>#VALUE!</v>
      </c>
      <c r="AJ781" s="4" t="e">
        <f>CLEAN(TRIM(MID(A781,AH781,AI781-AH781)))</f>
        <v>#VALUE!</v>
      </c>
      <c r="AK781" s="4" t="e">
        <f>FIND("Applicants",A781)+LEN("Applicants")</f>
        <v>#VALUE!</v>
      </c>
      <c r="AL781" s="4" t="e">
        <f>FIND("United States Patent and Trademark Office 
United States Patent and Trademark Office 
 Browse By Topic",A781,AK781)</f>
        <v>#VALUE!</v>
      </c>
      <c r="AM781" s="4" t="e">
        <f>TRIM(CLEAN(MID(A781,AK781,AL781-AK781)))</f>
        <v>#VALUE!</v>
      </c>
      <c r="AN781" s="4" t="e">
        <f>FIND("Assignee for publication",A781)+LEN("Assignee for publication")</f>
        <v>#VALUE!</v>
      </c>
      <c r="AO781" s="4" t="e">
        <f>FIND("Confirmation #",A781,AN781)</f>
        <v>#VALUE!</v>
      </c>
      <c r="AP781" s="4" t="e">
        <f>MID(A781,AN781,AO781-AN781)</f>
        <v>#VALUE!</v>
      </c>
      <c r="AQ781" s="4" t="e">
        <f>FIND("Inventors",A781)+LEN("Inventors")</f>
        <v>#VALUE!</v>
      </c>
      <c r="AR781" s="4" t="e">
        <f>FIND("Applicants",A781,AQ781)</f>
        <v>#VALUE!</v>
      </c>
      <c r="AS781" s="4" t="e">
        <f>FIND("Show all inventors",A781)</f>
        <v>#VALUE!</v>
      </c>
      <c r="AT781" s="4" t="str">
        <f>IFERROR(MID(A781,AS781,24),"")</f>
        <v/>
      </c>
      <c r="AU781" s="7" t="e">
        <f>CLEAN(TRIM(MID(A781,AQ781,AR781-AQ781)))</f>
        <v>#VALUE!</v>
      </c>
      <c r="BJ781" s="4">
        <f t="shared" si="180"/>
        <v>0</v>
      </c>
      <c r="BK781" s="4" t="str">
        <f t="shared" si="181"/>
        <v/>
      </c>
      <c r="BL781" s="4" t="e">
        <f t="shared" si="182"/>
        <v>#VALUE!</v>
      </c>
      <c r="BM781" s="4" t="e">
        <f t="shared" si="183"/>
        <v>#VALUE!</v>
      </c>
      <c r="BN781" s="7" t="e">
        <f t="shared" si="184"/>
        <v>#VALUE!</v>
      </c>
      <c r="BO781" s="4" t="e">
        <f t="shared" si="185"/>
        <v>#VALUE!</v>
      </c>
      <c r="BP781" s="4" t="e">
        <f t="shared" si="186"/>
        <v>#VALUE!</v>
      </c>
      <c r="BQ781" s="7" t="e">
        <f t="shared" si="187"/>
        <v>#VALUE!</v>
      </c>
    </row>
    <row r="782" spans="1:69" ht="15" customHeight="1" x14ac:dyDescent="0.3">
      <c r="A782" s="5"/>
      <c r="B782" s="5"/>
      <c r="C782" s="5"/>
      <c r="D782" s="5"/>
      <c r="F782" s="6" t="s">
        <v>17</v>
      </c>
      <c r="G782" s="4" t="e">
        <f t="shared" si="188"/>
        <v>#VALUE!</v>
      </c>
      <c r="H782" s="4" t="e">
        <f t="shared" si="189"/>
        <v>#VALUE!</v>
      </c>
      <c r="I782" s="4" t="str">
        <f t="shared" si="178"/>
        <v/>
      </c>
      <c r="J782" s="4" t="e">
        <f>CLEAN(SUBSTITUTE(MID(A782,G782,H782-G782)," ",""))</f>
        <v>#VALUE!</v>
      </c>
      <c r="K782" s="4" t="e">
        <f>FIND("Filing or 371 (c) date",A782)+LEN("Filing or 371 (c) date")</f>
        <v>#VALUE!</v>
      </c>
      <c r="L782" s="4" t="e">
        <f>FIND("Status",A782,K782)</f>
        <v>#VALUE!</v>
      </c>
      <c r="M782" s="4" t="e">
        <f>TRIM(CLEAN(MID(A782,K782,L782-K782)))</f>
        <v>#VALUE!</v>
      </c>
      <c r="N782" s="4" t="e">
        <f>FIND("Patent #",A782)+LEN("Patent #")</f>
        <v>#VALUE!</v>
      </c>
      <c r="O782" s="4" t="e">
        <f>FIND("Filing or 371 (c) date",A782)</f>
        <v>#VALUE!</v>
      </c>
      <c r="P782" s="4" t="e">
        <f>MID(A782,N782,O782-N782)</f>
        <v>#VALUE!</v>
      </c>
      <c r="Q782" s="4" t="e">
        <f t="shared" si="179"/>
        <v>#VALUE!</v>
      </c>
      <c r="R782" s="4" t="e">
        <f>CLEAN(SUBSTITUTE(MID(P782,1,FIND("open",P782)-1)," ",""))</f>
        <v>#VALUE!</v>
      </c>
      <c r="S782" s="4" t="e">
        <f>FIND("open_in_new",P782)+LEN("open_in_new")</f>
        <v>#VALUE!</v>
      </c>
      <c r="T782" s="4" t="e">
        <f>FIND("-",P782,S782)</f>
        <v>#VALUE!</v>
      </c>
      <c r="U782" s="4" t="e">
        <f>CLEAN(SUBSTITUTE(MID(P782,S782,T782-S782)," ",""))</f>
        <v>#VALUE!</v>
      </c>
      <c r="V782" s="4" t="e">
        <f>RIGHT(CLEAN(SUBSTITUTE(P782," ","")),10)</f>
        <v>#VALUE!</v>
      </c>
      <c r="W782" s="4" t="e">
        <f>FIND("Status",A782,K782)+LEN("Status")</f>
        <v>#VALUE!</v>
      </c>
      <c r="X782" s="4" t="e">
        <f>FIND("Application Data 
Documents &amp; Transactions",A782)</f>
        <v>#VALUE!</v>
      </c>
      <c r="Y782" s="4" t="e">
        <f>MID(A782,W782,(X782-11)-W782)</f>
        <v>#VALUE!</v>
      </c>
      <c r="Z782" s="4" t="e">
        <f t="shared" si="176"/>
        <v>#VALUE!</v>
      </c>
      <c r="AA782" s="4" t="e">
        <f>FIND("Earliest publication #",A782)+LEN("Earliest publication #
")</f>
        <v>#VALUE!</v>
      </c>
      <c r="AB782" s="4" t="e">
        <f>FIND("Earliest publication date",A782,AA782)</f>
        <v>#VALUE!</v>
      </c>
      <c r="AC782" s="4" t="e">
        <f>CLEAN(TRIM(MID(A782,AA782,AB782-AA782)))</f>
        <v>#VALUE!</v>
      </c>
      <c r="AD782" s="4" t="e">
        <f t="shared" si="177"/>
        <v>#VALUE!</v>
      </c>
      <c r="AE782" s="4" t="e">
        <f>FIND("Earliest publication date",A782,AA782)+LEN("Earliest publication date")</f>
        <v>#VALUE!</v>
      </c>
      <c r="AF782" s="4" t="e">
        <f>FIND("Assignee for publication",A782)</f>
        <v>#VALUE!</v>
      </c>
      <c r="AG782" s="4" t="e">
        <f>CLEAN(SUBSTITUTE(MID(A782,AE782,AF782-AE782)," ",""))</f>
        <v>#VALUE!</v>
      </c>
      <c r="AH782" s="4" t="e">
        <f>FIND("Entity status",A782)+LEN("Entity status")</f>
        <v>#VALUE!</v>
      </c>
      <c r="AI782" s="4" t="e">
        <f>FIND("Earliest publication #",A782,AH782)</f>
        <v>#VALUE!</v>
      </c>
      <c r="AJ782" s="4" t="e">
        <f>CLEAN(TRIM(MID(A782,AH782,AI782-AH782)))</f>
        <v>#VALUE!</v>
      </c>
      <c r="AK782" s="4" t="e">
        <f>FIND("Applicants",A782)+LEN("Applicants")</f>
        <v>#VALUE!</v>
      </c>
      <c r="AL782" s="4" t="e">
        <f>FIND("United States Patent and Trademark Office 
United States Patent and Trademark Office 
 Browse By Topic",A782,AK782)</f>
        <v>#VALUE!</v>
      </c>
      <c r="AM782" s="4" t="e">
        <f>TRIM(CLEAN(MID(A782,AK782,AL782-AK782)))</f>
        <v>#VALUE!</v>
      </c>
      <c r="AN782" s="4" t="e">
        <f>FIND("Assignee for publication",A782)+LEN("Assignee for publication")</f>
        <v>#VALUE!</v>
      </c>
      <c r="AO782" s="4" t="e">
        <f>FIND("Confirmation #",A782,AN782)</f>
        <v>#VALUE!</v>
      </c>
      <c r="AP782" s="4" t="e">
        <f>MID(A782,AN782,AO782-AN782)</f>
        <v>#VALUE!</v>
      </c>
      <c r="AQ782" s="4" t="e">
        <f>FIND("Inventors",A782)+LEN("Inventors")</f>
        <v>#VALUE!</v>
      </c>
      <c r="AR782" s="4" t="e">
        <f>FIND("Applicants",A782,AQ782)</f>
        <v>#VALUE!</v>
      </c>
      <c r="AS782" s="4" t="e">
        <f>FIND("Show all inventors",A782)</f>
        <v>#VALUE!</v>
      </c>
      <c r="AT782" s="4" t="str">
        <f>IFERROR(MID(A782,AS782,24),"")</f>
        <v/>
      </c>
      <c r="AU782" s="7" t="e">
        <f>CLEAN(TRIM(MID(A782,AQ782,AR782-AQ782)))</f>
        <v>#VALUE!</v>
      </c>
      <c r="BJ782" s="4">
        <f t="shared" si="180"/>
        <v>0</v>
      </c>
      <c r="BK782" s="4" t="str">
        <f t="shared" si="181"/>
        <v/>
      </c>
      <c r="BL782" s="4" t="e">
        <f t="shared" si="182"/>
        <v>#VALUE!</v>
      </c>
      <c r="BM782" s="4" t="e">
        <f t="shared" si="183"/>
        <v>#VALUE!</v>
      </c>
      <c r="BN782" s="7" t="e">
        <f t="shared" si="184"/>
        <v>#VALUE!</v>
      </c>
      <c r="BO782" s="4" t="e">
        <f t="shared" si="185"/>
        <v>#VALUE!</v>
      </c>
      <c r="BP782" s="4" t="e">
        <f t="shared" si="186"/>
        <v>#VALUE!</v>
      </c>
      <c r="BQ782" s="7" t="e">
        <f t="shared" si="187"/>
        <v>#VALUE!</v>
      </c>
    </row>
    <row r="783" spans="1:69" ht="15" customHeight="1" x14ac:dyDescent="0.3">
      <c r="A783" s="5"/>
      <c r="B783" s="5"/>
      <c r="C783" s="5"/>
      <c r="D783" s="5"/>
      <c r="F783" s="6" t="s">
        <v>17</v>
      </c>
      <c r="G783" s="4" t="e">
        <f t="shared" si="188"/>
        <v>#VALUE!</v>
      </c>
      <c r="H783" s="4" t="e">
        <f t="shared" si="189"/>
        <v>#VALUE!</v>
      </c>
      <c r="I783" s="4" t="str">
        <f t="shared" si="178"/>
        <v/>
      </c>
      <c r="J783" s="4" t="e">
        <f>CLEAN(SUBSTITUTE(MID(A783,G783,H783-G783)," ",""))</f>
        <v>#VALUE!</v>
      </c>
      <c r="K783" s="4" t="e">
        <f>FIND("Filing or 371 (c) date",A783)+LEN("Filing or 371 (c) date")</f>
        <v>#VALUE!</v>
      </c>
      <c r="L783" s="4" t="e">
        <f>FIND("Status",A783,K783)</f>
        <v>#VALUE!</v>
      </c>
      <c r="M783" s="4" t="e">
        <f>TRIM(CLEAN(MID(A783,K783,L783-K783)))</f>
        <v>#VALUE!</v>
      </c>
      <c r="N783" s="4" t="e">
        <f>FIND("Patent #",A783)+LEN("Patent #")</f>
        <v>#VALUE!</v>
      </c>
      <c r="O783" s="4" t="e">
        <f>FIND("Filing or 371 (c) date",A783)</f>
        <v>#VALUE!</v>
      </c>
      <c r="P783" s="4" t="e">
        <f>MID(A783,N783,O783-N783)</f>
        <v>#VALUE!</v>
      </c>
      <c r="Q783" s="4" t="e">
        <f t="shared" si="179"/>
        <v>#VALUE!</v>
      </c>
      <c r="R783" s="4" t="e">
        <f>CLEAN(SUBSTITUTE(MID(P783,1,FIND("open",P783)-1)," ",""))</f>
        <v>#VALUE!</v>
      </c>
      <c r="S783" s="4" t="e">
        <f>FIND("open_in_new",P783)+LEN("open_in_new")</f>
        <v>#VALUE!</v>
      </c>
      <c r="T783" s="4" t="e">
        <f>FIND("-",P783,S783)</f>
        <v>#VALUE!</v>
      </c>
      <c r="U783" s="4" t="e">
        <f>CLEAN(SUBSTITUTE(MID(P783,S783,T783-S783)," ",""))</f>
        <v>#VALUE!</v>
      </c>
      <c r="V783" s="4" t="e">
        <f>RIGHT(CLEAN(SUBSTITUTE(P783," ","")),10)</f>
        <v>#VALUE!</v>
      </c>
      <c r="W783" s="4" t="e">
        <f>FIND("Status",A783,K783)+LEN("Status")</f>
        <v>#VALUE!</v>
      </c>
      <c r="X783" s="4" t="e">
        <f>FIND("Application Data 
Documents &amp; Transactions",A783)</f>
        <v>#VALUE!</v>
      </c>
      <c r="Y783" s="4" t="e">
        <f>MID(A783,W783,(X783-11)-W783)</f>
        <v>#VALUE!</v>
      </c>
      <c r="Z783" s="4" t="e">
        <f t="shared" si="176"/>
        <v>#VALUE!</v>
      </c>
      <c r="AA783" s="4" t="e">
        <f>FIND("Earliest publication #",A783)+LEN("Earliest publication #
")</f>
        <v>#VALUE!</v>
      </c>
      <c r="AB783" s="4" t="e">
        <f>FIND("Earliest publication date",A783,AA783)</f>
        <v>#VALUE!</v>
      </c>
      <c r="AC783" s="4" t="e">
        <f>CLEAN(TRIM(MID(A783,AA783,AB783-AA783)))</f>
        <v>#VALUE!</v>
      </c>
      <c r="AD783" s="4" t="e">
        <f t="shared" si="177"/>
        <v>#VALUE!</v>
      </c>
      <c r="AE783" s="4" t="e">
        <f>FIND("Earliest publication date",A783,AA783)+LEN("Earliest publication date")</f>
        <v>#VALUE!</v>
      </c>
      <c r="AF783" s="4" t="e">
        <f>FIND("Assignee for publication",A783)</f>
        <v>#VALUE!</v>
      </c>
      <c r="AG783" s="4" t="e">
        <f>CLEAN(SUBSTITUTE(MID(A783,AE783,AF783-AE783)," ",""))</f>
        <v>#VALUE!</v>
      </c>
      <c r="AH783" s="4" t="e">
        <f>FIND("Entity status",A783)+LEN("Entity status")</f>
        <v>#VALUE!</v>
      </c>
      <c r="AI783" s="4" t="e">
        <f>FIND("Earliest publication #",A783,AH783)</f>
        <v>#VALUE!</v>
      </c>
      <c r="AJ783" s="4" t="e">
        <f>CLEAN(TRIM(MID(A783,AH783,AI783-AH783)))</f>
        <v>#VALUE!</v>
      </c>
      <c r="AK783" s="4" t="e">
        <f>FIND("Applicants",A783)+LEN("Applicants")</f>
        <v>#VALUE!</v>
      </c>
      <c r="AL783" s="4" t="e">
        <f>FIND("United States Patent and Trademark Office 
United States Patent and Trademark Office 
 Browse By Topic",A783,AK783)</f>
        <v>#VALUE!</v>
      </c>
      <c r="AM783" s="4" t="e">
        <f>TRIM(CLEAN(MID(A783,AK783,AL783-AK783)))</f>
        <v>#VALUE!</v>
      </c>
      <c r="AN783" s="4" t="e">
        <f>FIND("Assignee for publication",A783)+LEN("Assignee for publication")</f>
        <v>#VALUE!</v>
      </c>
      <c r="AO783" s="4" t="e">
        <f>FIND("Confirmation #",A783,AN783)</f>
        <v>#VALUE!</v>
      </c>
      <c r="AP783" s="4" t="e">
        <f>MID(A783,AN783,AO783-AN783)</f>
        <v>#VALUE!</v>
      </c>
      <c r="AQ783" s="4" t="e">
        <f>FIND("Inventors",A783)+LEN("Inventors")</f>
        <v>#VALUE!</v>
      </c>
      <c r="AR783" s="4" t="e">
        <f>FIND("Applicants",A783,AQ783)</f>
        <v>#VALUE!</v>
      </c>
      <c r="AS783" s="4" t="e">
        <f>FIND("Show all inventors",A783)</f>
        <v>#VALUE!</v>
      </c>
      <c r="AT783" s="4" t="str">
        <f>IFERROR(MID(A783,AS783,24),"")</f>
        <v/>
      </c>
      <c r="AU783" s="7" t="e">
        <f>CLEAN(TRIM(MID(A783,AQ783,AR783-AQ783)))</f>
        <v>#VALUE!</v>
      </c>
      <c r="BJ783" s="4">
        <f t="shared" si="180"/>
        <v>0</v>
      </c>
      <c r="BK783" s="4" t="str">
        <f t="shared" si="181"/>
        <v/>
      </c>
      <c r="BL783" s="4" t="e">
        <f t="shared" si="182"/>
        <v>#VALUE!</v>
      </c>
      <c r="BM783" s="4" t="e">
        <f t="shared" si="183"/>
        <v>#VALUE!</v>
      </c>
      <c r="BN783" s="7" t="e">
        <f t="shared" si="184"/>
        <v>#VALUE!</v>
      </c>
      <c r="BO783" s="4" t="e">
        <f t="shared" si="185"/>
        <v>#VALUE!</v>
      </c>
      <c r="BP783" s="4" t="e">
        <f t="shared" si="186"/>
        <v>#VALUE!</v>
      </c>
      <c r="BQ783" s="7" t="e">
        <f t="shared" si="187"/>
        <v>#VALUE!</v>
      </c>
    </row>
    <row r="784" spans="1:69" ht="15" customHeight="1" x14ac:dyDescent="0.3">
      <c r="A784" s="5"/>
      <c r="B784" s="5"/>
      <c r="C784" s="5"/>
      <c r="D784" s="5"/>
      <c r="F784" s="6" t="s">
        <v>17</v>
      </c>
      <c r="G784" s="4" t="e">
        <f t="shared" si="188"/>
        <v>#VALUE!</v>
      </c>
      <c r="H784" s="4" t="e">
        <f t="shared" si="189"/>
        <v>#VALUE!</v>
      </c>
      <c r="I784" s="4" t="str">
        <f t="shared" si="178"/>
        <v/>
      </c>
      <c r="J784" s="4" t="e">
        <f>CLEAN(SUBSTITUTE(MID(A784,G784,H784-G784)," ",""))</f>
        <v>#VALUE!</v>
      </c>
      <c r="K784" s="4" t="e">
        <f>FIND("Filing or 371 (c) date",A784)+LEN("Filing or 371 (c) date")</f>
        <v>#VALUE!</v>
      </c>
      <c r="L784" s="4" t="e">
        <f>FIND("Status",A784,K784)</f>
        <v>#VALUE!</v>
      </c>
      <c r="M784" s="4" t="e">
        <f>TRIM(CLEAN(MID(A784,K784,L784-K784)))</f>
        <v>#VALUE!</v>
      </c>
      <c r="N784" s="4" t="e">
        <f>FIND("Patent #",A784)+LEN("Patent #")</f>
        <v>#VALUE!</v>
      </c>
      <c r="O784" s="4" t="e">
        <f>FIND("Filing or 371 (c) date",A784)</f>
        <v>#VALUE!</v>
      </c>
      <c r="P784" s="4" t="e">
        <f>MID(A784,N784,O784-N784)</f>
        <v>#VALUE!</v>
      </c>
      <c r="Q784" s="4" t="e">
        <f t="shared" si="179"/>
        <v>#VALUE!</v>
      </c>
      <c r="R784" s="4" t="e">
        <f>CLEAN(SUBSTITUTE(MID(P784,1,FIND("open",P784)-1)," ",""))</f>
        <v>#VALUE!</v>
      </c>
      <c r="S784" s="4" t="e">
        <f>FIND("open_in_new",P784)+LEN("open_in_new")</f>
        <v>#VALUE!</v>
      </c>
      <c r="T784" s="4" t="e">
        <f>FIND("-",P784,S784)</f>
        <v>#VALUE!</v>
      </c>
      <c r="U784" s="4" t="e">
        <f>CLEAN(SUBSTITUTE(MID(P784,S784,T784-S784)," ",""))</f>
        <v>#VALUE!</v>
      </c>
      <c r="V784" s="4" t="e">
        <f>RIGHT(CLEAN(SUBSTITUTE(P784," ","")),10)</f>
        <v>#VALUE!</v>
      </c>
      <c r="W784" s="4" t="e">
        <f>FIND("Status",A784,K784)+LEN("Status")</f>
        <v>#VALUE!</v>
      </c>
      <c r="X784" s="4" t="e">
        <f>FIND("Application Data 
Documents &amp; Transactions",A784)</f>
        <v>#VALUE!</v>
      </c>
      <c r="Y784" s="4" t="e">
        <f>MID(A784,W784,(X784-11)-W784)</f>
        <v>#VALUE!</v>
      </c>
      <c r="Z784" s="4" t="e">
        <f t="shared" si="176"/>
        <v>#VALUE!</v>
      </c>
      <c r="AA784" s="4" t="e">
        <f>FIND("Earliest publication #",A784)+LEN("Earliest publication #
")</f>
        <v>#VALUE!</v>
      </c>
      <c r="AB784" s="4" t="e">
        <f>FIND("Earliest publication date",A784,AA784)</f>
        <v>#VALUE!</v>
      </c>
      <c r="AC784" s="4" t="e">
        <f>CLEAN(TRIM(MID(A784,AA784,AB784-AA784)))</f>
        <v>#VALUE!</v>
      </c>
      <c r="AD784" s="4" t="e">
        <f t="shared" si="177"/>
        <v>#VALUE!</v>
      </c>
      <c r="AE784" s="4" t="e">
        <f>FIND("Earliest publication date",A784,AA784)+LEN("Earliest publication date")</f>
        <v>#VALUE!</v>
      </c>
      <c r="AF784" s="4" t="e">
        <f>FIND("Assignee for publication",A784)</f>
        <v>#VALUE!</v>
      </c>
      <c r="AG784" s="4" t="e">
        <f>CLEAN(SUBSTITUTE(MID(A784,AE784,AF784-AE784)," ",""))</f>
        <v>#VALUE!</v>
      </c>
      <c r="AH784" s="4" t="e">
        <f>FIND("Entity status",A784)+LEN("Entity status")</f>
        <v>#VALUE!</v>
      </c>
      <c r="AI784" s="4" t="e">
        <f>FIND("Earliest publication #",A784,AH784)</f>
        <v>#VALUE!</v>
      </c>
      <c r="AJ784" s="4" t="e">
        <f>CLEAN(TRIM(MID(A784,AH784,AI784-AH784)))</f>
        <v>#VALUE!</v>
      </c>
      <c r="AK784" s="4" t="e">
        <f>FIND("Applicants",A784)+LEN("Applicants")</f>
        <v>#VALUE!</v>
      </c>
      <c r="AL784" s="4" t="e">
        <f>FIND("United States Patent and Trademark Office 
United States Patent and Trademark Office 
 Browse By Topic",A784,AK784)</f>
        <v>#VALUE!</v>
      </c>
      <c r="AM784" s="4" t="e">
        <f>TRIM(CLEAN(MID(A784,AK784,AL784-AK784)))</f>
        <v>#VALUE!</v>
      </c>
      <c r="AN784" s="4" t="e">
        <f>FIND("Assignee for publication",A784)+LEN("Assignee for publication")</f>
        <v>#VALUE!</v>
      </c>
      <c r="AO784" s="4" t="e">
        <f>FIND("Confirmation #",A784,AN784)</f>
        <v>#VALUE!</v>
      </c>
      <c r="AP784" s="4" t="e">
        <f>MID(A784,AN784,AO784-AN784)</f>
        <v>#VALUE!</v>
      </c>
      <c r="AQ784" s="4" t="e">
        <f>FIND("Inventors",A784)+LEN("Inventors")</f>
        <v>#VALUE!</v>
      </c>
      <c r="AR784" s="4" t="e">
        <f>FIND("Applicants",A784,AQ784)</f>
        <v>#VALUE!</v>
      </c>
      <c r="AS784" s="4" t="e">
        <f>FIND("Show all inventors",A784)</f>
        <v>#VALUE!</v>
      </c>
      <c r="AT784" s="4" t="str">
        <f>IFERROR(MID(A784,AS784,24),"")</f>
        <v/>
      </c>
      <c r="AU784" s="7" t="e">
        <f>CLEAN(TRIM(MID(A784,AQ784,AR784-AQ784)))</f>
        <v>#VALUE!</v>
      </c>
      <c r="BJ784" s="4">
        <f t="shared" si="180"/>
        <v>0</v>
      </c>
      <c r="BK784" s="4" t="str">
        <f t="shared" si="181"/>
        <v/>
      </c>
      <c r="BL784" s="4" t="e">
        <f t="shared" si="182"/>
        <v>#VALUE!</v>
      </c>
      <c r="BM784" s="4" t="e">
        <f t="shared" si="183"/>
        <v>#VALUE!</v>
      </c>
      <c r="BN784" s="7" t="e">
        <f t="shared" si="184"/>
        <v>#VALUE!</v>
      </c>
      <c r="BO784" s="4" t="e">
        <f t="shared" si="185"/>
        <v>#VALUE!</v>
      </c>
      <c r="BP784" s="4" t="e">
        <f t="shared" si="186"/>
        <v>#VALUE!</v>
      </c>
      <c r="BQ784" s="7" t="e">
        <f t="shared" si="187"/>
        <v>#VALUE!</v>
      </c>
    </row>
    <row r="785" spans="1:69" ht="15" customHeight="1" x14ac:dyDescent="0.3">
      <c r="A785" s="5"/>
      <c r="B785" s="5"/>
      <c r="C785" s="5"/>
      <c r="D785" s="5"/>
      <c r="F785" s="6" t="s">
        <v>17</v>
      </c>
      <c r="G785" s="4" t="e">
        <f t="shared" si="188"/>
        <v>#VALUE!</v>
      </c>
      <c r="H785" s="4" t="e">
        <f t="shared" si="189"/>
        <v>#VALUE!</v>
      </c>
      <c r="I785" s="4" t="str">
        <f t="shared" si="178"/>
        <v/>
      </c>
      <c r="J785" s="4" t="e">
        <f>CLEAN(SUBSTITUTE(MID(A785,G785,H785-G785)," ",""))</f>
        <v>#VALUE!</v>
      </c>
      <c r="K785" s="4" t="e">
        <f>FIND("Filing or 371 (c) date",A785)+LEN("Filing or 371 (c) date")</f>
        <v>#VALUE!</v>
      </c>
      <c r="L785" s="4" t="e">
        <f>FIND("Status",A785,K785)</f>
        <v>#VALUE!</v>
      </c>
      <c r="M785" s="4" t="e">
        <f>TRIM(CLEAN(MID(A785,K785,L785-K785)))</f>
        <v>#VALUE!</v>
      </c>
      <c r="N785" s="4" t="e">
        <f>FIND("Patent #",A785)+LEN("Patent #")</f>
        <v>#VALUE!</v>
      </c>
      <c r="O785" s="4" t="e">
        <f>FIND("Filing or 371 (c) date",A785)</f>
        <v>#VALUE!</v>
      </c>
      <c r="P785" s="4" t="e">
        <f>MID(A785,N785,O785-N785)</f>
        <v>#VALUE!</v>
      </c>
      <c r="Q785" s="4" t="e">
        <f t="shared" si="179"/>
        <v>#VALUE!</v>
      </c>
      <c r="R785" s="4" t="e">
        <f>CLEAN(SUBSTITUTE(MID(P785,1,FIND("open",P785)-1)," ",""))</f>
        <v>#VALUE!</v>
      </c>
      <c r="S785" s="4" t="e">
        <f>FIND("open_in_new",P785)+LEN("open_in_new")</f>
        <v>#VALUE!</v>
      </c>
      <c r="T785" s="4" t="e">
        <f>FIND("-",P785,S785)</f>
        <v>#VALUE!</v>
      </c>
      <c r="U785" s="4" t="e">
        <f>CLEAN(SUBSTITUTE(MID(P785,S785,T785-S785)," ",""))</f>
        <v>#VALUE!</v>
      </c>
      <c r="V785" s="4" t="e">
        <f>RIGHT(CLEAN(SUBSTITUTE(P785," ","")),10)</f>
        <v>#VALUE!</v>
      </c>
      <c r="W785" s="4" t="e">
        <f>FIND("Status",A785,K785)+LEN("Status")</f>
        <v>#VALUE!</v>
      </c>
      <c r="X785" s="4" t="e">
        <f>FIND("Application Data 
Documents &amp; Transactions",A785)</f>
        <v>#VALUE!</v>
      </c>
      <c r="Y785" s="4" t="e">
        <f>MID(A785,W785,(X785-11)-W785)</f>
        <v>#VALUE!</v>
      </c>
      <c r="Z785" s="4" t="e">
        <f t="shared" si="176"/>
        <v>#VALUE!</v>
      </c>
      <c r="AA785" s="4" t="e">
        <f>FIND("Earliest publication #",A785)+LEN("Earliest publication #
")</f>
        <v>#VALUE!</v>
      </c>
      <c r="AB785" s="4" t="e">
        <f>FIND("Earliest publication date",A785,AA785)</f>
        <v>#VALUE!</v>
      </c>
      <c r="AC785" s="4" t="e">
        <f>CLEAN(TRIM(MID(A785,AA785,AB785-AA785)))</f>
        <v>#VALUE!</v>
      </c>
      <c r="AD785" s="4" t="e">
        <f t="shared" si="177"/>
        <v>#VALUE!</v>
      </c>
      <c r="AE785" s="4" t="e">
        <f>FIND("Earliest publication date",A785,AA785)+LEN("Earliest publication date")</f>
        <v>#VALUE!</v>
      </c>
      <c r="AF785" s="4" t="e">
        <f>FIND("Assignee for publication",A785)</f>
        <v>#VALUE!</v>
      </c>
      <c r="AG785" s="4" t="e">
        <f>CLEAN(SUBSTITUTE(MID(A785,AE785,AF785-AE785)," ",""))</f>
        <v>#VALUE!</v>
      </c>
      <c r="AH785" s="4" t="e">
        <f>FIND("Entity status",A785)+LEN("Entity status")</f>
        <v>#VALUE!</v>
      </c>
      <c r="AI785" s="4" t="e">
        <f>FIND("Earliest publication #",A785,AH785)</f>
        <v>#VALUE!</v>
      </c>
      <c r="AJ785" s="4" t="e">
        <f>CLEAN(TRIM(MID(A785,AH785,AI785-AH785)))</f>
        <v>#VALUE!</v>
      </c>
      <c r="AK785" s="4" t="e">
        <f>FIND("Applicants",A785)+LEN("Applicants")</f>
        <v>#VALUE!</v>
      </c>
      <c r="AL785" s="4" t="e">
        <f>FIND("United States Patent and Trademark Office 
United States Patent and Trademark Office 
 Browse By Topic",A785,AK785)</f>
        <v>#VALUE!</v>
      </c>
      <c r="AM785" s="4" t="e">
        <f>TRIM(CLEAN(MID(A785,AK785,AL785-AK785)))</f>
        <v>#VALUE!</v>
      </c>
      <c r="AN785" s="4" t="e">
        <f>FIND("Assignee for publication",A785)+LEN("Assignee for publication")</f>
        <v>#VALUE!</v>
      </c>
      <c r="AO785" s="4" t="e">
        <f>FIND("Confirmation #",A785,AN785)</f>
        <v>#VALUE!</v>
      </c>
      <c r="AP785" s="4" t="e">
        <f>MID(A785,AN785,AO785-AN785)</f>
        <v>#VALUE!</v>
      </c>
      <c r="AQ785" s="4" t="e">
        <f>FIND("Inventors",A785)+LEN("Inventors")</f>
        <v>#VALUE!</v>
      </c>
      <c r="AR785" s="4" t="e">
        <f>FIND("Applicants",A785,AQ785)</f>
        <v>#VALUE!</v>
      </c>
      <c r="AS785" s="4" t="e">
        <f>FIND("Show all inventors",A785)</f>
        <v>#VALUE!</v>
      </c>
      <c r="AT785" s="4" t="str">
        <f>IFERROR(MID(A785,AS785,24),"")</f>
        <v/>
      </c>
      <c r="AU785" s="7" t="e">
        <f>CLEAN(TRIM(MID(A785,AQ785,AR785-AQ785)))</f>
        <v>#VALUE!</v>
      </c>
      <c r="BJ785" s="4">
        <f t="shared" si="180"/>
        <v>0</v>
      </c>
      <c r="BK785" s="4" t="str">
        <f t="shared" si="181"/>
        <v/>
      </c>
      <c r="BL785" s="4" t="e">
        <f t="shared" si="182"/>
        <v>#VALUE!</v>
      </c>
      <c r="BM785" s="4" t="e">
        <f t="shared" si="183"/>
        <v>#VALUE!</v>
      </c>
      <c r="BN785" s="7" t="e">
        <f t="shared" si="184"/>
        <v>#VALUE!</v>
      </c>
      <c r="BO785" s="4" t="e">
        <f t="shared" si="185"/>
        <v>#VALUE!</v>
      </c>
      <c r="BP785" s="4" t="e">
        <f t="shared" si="186"/>
        <v>#VALUE!</v>
      </c>
      <c r="BQ785" s="7" t="e">
        <f t="shared" si="187"/>
        <v>#VALUE!</v>
      </c>
    </row>
    <row r="786" spans="1:69" ht="15" customHeight="1" x14ac:dyDescent="0.3">
      <c r="A786" s="5"/>
      <c r="B786" s="5"/>
      <c r="C786" s="5"/>
      <c r="D786" s="5"/>
      <c r="F786" s="6" t="s">
        <v>17</v>
      </c>
      <c r="G786" s="4" t="e">
        <f t="shared" si="188"/>
        <v>#VALUE!</v>
      </c>
      <c r="H786" s="4" t="e">
        <f t="shared" si="189"/>
        <v>#VALUE!</v>
      </c>
      <c r="I786" s="4" t="str">
        <f t="shared" si="178"/>
        <v/>
      </c>
      <c r="J786" s="4" t="e">
        <f>CLEAN(SUBSTITUTE(MID(A786,G786,H786-G786)," ",""))</f>
        <v>#VALUE!</v>
      </c>
      <c r="K786" s="4" t="e">
        <f>FIND("Filing or 371 (c) date",A786)+LEN("Filing or 371 (c) date")</f>
        <v>#VALUE!</v>
      </c>
      <c r="L786" s="4" t="e">
        <f>FIND("Status",A786,K786)</f>
        <v>#VALUE!</v>
      </c>
      <c r="M786" s="4" t="e">
        <f>TRIM(CLEAN(MID(A786,K786,L786-K786)))</f>
        <v>#VALUE!</v>
      </c>
      <c r="N786" s="4" t="e">
        <f>FIND("Patent #",A786)+LEN("Patent #")</f>
        <v>#VALUE!</v>
      </c>
      <c r="O786" s="4" t="e">
        <f>FIND("Filing or 371 (c) date",A786)</f>
        <v>#VALUE!</v>
      </c>
      <c r="P786" s="4" t="e">
        <f>MID(A786,N786,O786-N786)</f>
        <v>#VALUE!</v>
      </c>
      <c r="Q786" s="4" t="e">
        <f t="shared" si="179"/>
        <v>#VALUE!</v>
      </c>
      <c r="R786" s="4" t="e">
        <f>CLEAN(SUBSTITUTE(MID(P786,1,FIND("open",P786)-1)," ",""))</f>
        <v>#VALUE!</v>
      </c>
      <c r="S786" s="4" t="e">
        <f>FIND("open_in_new",P786)+LEN("open_in_new")</f>
        <v>#VALUE!</v>
      </c>
      <c r="T786" s="4" t="e">
        <f>FIND("-",P786,S786)</f>
        <v>#VALUE!</v>
      </c>
      <c r="U786" s="4" t="e">
        <f>CLEAN(SUBSTITUTE(MID(P786,S786,T786-S786)," ",""))</f>
        <v>#VALUE!</v>
      </c>
      <c r="V786" s="4" t="e">
        <f>RIGHT(CLEAN(SUBSTITUTE(P786," ","")),10)</f>
        <v>#VALUE!</v>
      </c>
      <c r="W786" s="4" t="e">
        <f>FIND("Status",A786,K786)+LEN("Status")</f>
        <v>#VALUE!</v>
      </c>
      <c r="X786" s="4" t="e">
        <f>FIND("Application Data 
Documents &amp; Transactions",A786)</f>
        <v>#VALUE!</v>
      </c>
      <c r="Y786" s="4" t="e">
        <f>MID(A786,W786,(X786-11)-W786)</f>
        <v>#VALUE!</v>
      </c>
      <c r="Z786" s="4" t="e">
        <f t="shared" si="176"/>
        <v>#VALUE!</v>
      </c>
      <c r="AA786" s="4" t="e">
        <f>FIND("Earliest publication #",A786)+LEN("Earliest publication #
")</f>
        <v>#VALUE!</v>
      </c>
      <c r="AB786" s="4" t="e">
        <f>FIND("Earliest publication date",A786,AA786)</f>
        <v>#VALUE!</v>
      </c>
      <c r="AC786" s="4" t="e">
        <f>CLEAN(TRIM(MID(A786,AA786,AB786-AA786)))</f>
        <v>#VALUE!</v>
      </c>
      <c r="AD786" s="4" t="e">
        <f t="shared" si="177"/>
        <v>#VALUE!</v>
      </c>
      <c r="AE786" s="4" t="e">
        <f>FIND("Earliest publication date",A786,AA786)+LEN("Earliest publication date")</f>
        <v>#VALUE!</v>
      </c>
      <c r="AF786" s="4" t="e">
        <f>FIND("Assignee for publication",A786)</f>
        <v>#VALUE!</v>
      </c>
      <c r="AG786" s="4" t="e">
        <f>CLEAN(SUBSTITUTE(MID(A786,AE786,AF786-AE786)," ",""))</f>
        <v>#VALUE!</v>
      </c>
      <c r="AH786" s="4" t="e">
        <f>FIND("Entity status",A786)+LEN("Entity status")</f>
        <v>#VALUE!</v>
      </c>
      <c r="AI786" s="4" t="e">
        <f>FIND("Earliest publication #",A786,AH786)</f>
        <v>#VALUE!</v>
      </c>
      <c r="AJ786" s="4" t="e">
        <f>CLEAN(TRIM(MID(A786,AH786,AI786-AH786)))</f>
        <v>#VALUE!</v>
      </c>
      <c r="AK786" s="4" t="e">
        <f>FIND("Applicants",A786)+LEN("Applicants")</f>
        <v>#VALUE!</v>
      </c>
      <c r="AL786" s="4" t="e">
        <f>FIND("United States Patent and Trademark Office 
United States Patent and Trademark Office 
 Browse By Topic",A786,AK786)</f>
        <v>#VALUE!</v>
      </c>
      <c r="AM786" s="4" t="e">
        <f>TRIM(CLEAN(MID(A786,AK786,AL786-AK786)))</f>
        <v>#VALUE!</v>
      </c>
      <c r="AN786" s="4" t="e">
        <f>FIND("Assignee for publication",A786)+LEN("Assignee for publication")</f>
        <v>#VALUE!</v>
      </c>
      <c r="AO786" s="4" t="e">
        <f>FIND("Confirmation #",A786,AN786)</f>
        <v>#VALUE!</v>
      </c>
      <c r="AP786" s="4" t="e">
        <f>MID(A786,AN786,AO786-AN786)</f>
        <v>#VALUE!</v>
      </c>
      <c r="AQ786" s="4" t="e">
        <f>FIND("Inventors",A786)+LEN("Inventors")</f>
        <v>#VALUE!</v>
      </c>
      <c r="AR786" s="4" t="e">
        <f>FIND("Applicants",A786,AQ786)</f>
        <v>#VALUE!</v>
      </c>
      <c r="AS786" s="4" t="e">
        <f>FIND("Show all inventors",A786)</f>
        <v>#VALUE!</v>
      </c>
      <c r="AT786" s="4" t="str">
        <f>IFERROR(MID(A786,AS786,24),"")</f>
        <v/>
      </c>
      <c r="AU786" s="7" t="e">
        <f>CLEAN(TRIM(MID(A786,AQ786,AR786-AQ786)))</f>
        <v>#VALUE!</v>
      </c>
      <c r="BJ786" s="4">
        <f t="shared" si="180"/>
        <v>0</v>
      </c>
      <c r="BK786" s="4" t="str">
        <f t="shared" si="181"/>
        <v/>
      </c>
      <c r="BL786" s="4" t="e">
        <f t="shared" si="182"/>
        <v>#VALUE!</v>
      </c>
      <c r="BM786" s="4" t="e">
        <f t="shared" si="183"/>
        <v>#VALUE!</v>
      </c>
      <c r="BN786" s="7" t="e">
        <f t="shared" si="184"/>
        <v>#VALUE!</v>
      </c>
      <c r="BO786" s="4" t="e">
        <f t="shared" si="185"/>
        <v>#VALUE!</v>
      </c>
      <c r="BP786" s="4" t="e">
        <f t="shared" si="186"/>
        <v>#VALUE!</v>
      </c>
      <c r="BQ786" s="7" t="e">
        <f t="shared" si="187"/>
        <v>#VALUE!</v>
      </c>
    </row>
    <row r="787" spans="1:69" ht="15" customHeight="1" x14ac:dyDescent="0.3">
      <c r="A787" s="5"/>
      <c r="B787" s="5"/>
      <c r="C787" s="5"/>
      <c r="D787" s="5"/>
      <c r="F787" s="6" t="s">
        <v>17</v>
      </c>
      <c r="G787" s="4" t="e">
        <f t="shared" si="188"/>
        <v>#VALUE!</v>
      </c>
      <c r="H787" s="4" t="e">
        <f t="shared" si="189"/>
        <v>#VALUE!</v>
      </c>
      <c r="I787" s="4" t="str">
        <f t="shared" si="178"/>
        <v/>
      </c>
      <c r="J787" s="4" t="e">
        <f>CLEAN(SUBSTITUTE(MID(A787,G787,H787-G787)," ",""))</f>
        <v>#VALUE!</v>
      </c>
      <c r="K787" s="4" t="e">
        <f>FIND("Filing or 371 (c) date",A787)+LEN("Filing or 371 (c) date")</f>
        <v>#VALUE!</v>
      </c>
      <c r="L787" s="4" t="e">
        <f>FIND("Status",A787,K787)</f>
        <v>#VALUE!</v>
      </c>
      <c r="M787" s="4" t="e">
        <f>TRIM(CLEAN(MID(A787,K787,L787-K787)))</f>
        <v>#VALUE!</v>
      </c>
      <c r="N787" s="4" t="e">
        <f>FIND("Patent #",A787)+LEN("Patent #")</f>
        <v>#VALUE!</v>
      </c>
      <c r="O787" s="4" t="e">
        <f>FIND("Filing or 371 (c) date",A787)</f>
        <v>#VALUE!</v>
      </c>
      <c r="P787" s="4" t="e">
        <f>MID(A787,N787,O787-N787)</f>
        <v>#VALUE!</v>
      </c>
      <c r="Q787" s="4" t="e">
        <f t="shared" si="179"/>
        <v>#VALUE!</v>
      </c>
      <c r="R787" s="4" t="e">
        <f>CLEAN(SUBSTITUTE(MID(P787,1,FIND("open",P787)-1)," ",""))</f>
        <v>#VALUE!</v>
      </c>
      <c r="S787" s="4" t="e">
        <f>FIND("open_in_new",P787)+LEN("open_in_new")</f>
        <v>#VALUE!</v>
      </c>
      <c r="T787" s="4" t="e">
        <f>FIND("-",P787,S787)</f>
        <v>#VALUE!</v>
      </c>
      <c r="U787" s="4" t="e">
        <f>CLEAN(SUBSTITUTE(MID(P787,S787,T787-S787)," ",""))</f>
        <v>#VALUE!</v>
      </c>
      <c r="V787" s="4" t="e">
        <f>RIGHT(CLEAN(SUBSTITUTE(P787," ","")),10)</f>
        <v>#VALUE!</v>
      </c>
      <c r="W787" s="4" t="e">
        <f>FIND("Status",A787,K787)+LEN("Status")</f>
        <v>#VALUE!</v>
      </c>
      <c r="X787" s="4" t="e">
        <f>FIND("Application Data 
Documents &amp; Transactions",A787)</f>
        <v>#VALUE!</v>
      </c>
      <c r="Y787" s="4" t="e">
        <f>MID(A787,W787,(X787-11)-W787)</f>
        <v>#VALUE!</v>
      </c>
      <c r="Z787" s="4" t="e">
        <f t="shared" si="176"/>
        <v>#VALUE!</v>
      </c>
      <c r="AA787" s="4" t="e">
        <f>FIND("Earliest publication #",A787)+LEN("Earliest publication #
")</f>
        <v>#VALUE!</v>
      </c>
      <c r="AB787" s="4" t="e">
        <f>FIND("Earliest publication date",A787,AA787)</f>
        <v>#VALUE!</v>
      </c>
      <c r="AC787" s="4" t="e">
        <f>CLEAN(TRIM(MID(A787,AA787,AB787-AA787)))</f>
        <v>#VALUE!</v>
      </c>
      <c r="AD787" s="4" t="e">
        <f t="shared" si="177"/>
        <v>#VALUE!</v>
      </c>
      <c r="AE787" s="4" t="e">
        <f>FIND("Earliest publication date",A787,AA787)+LEN("Earliest publication date")</f>
        <v>#VALUE!</v>
      </c>
      <c r="AF787" s="4" t="e">
        <f>FIND("Assignee for publication",A787)</f>
        <v>#VALUE!</v>
      </c>
      <c r="AG787" s="4" t="e">
        <f>CLEAN(SUBSTITUTE(MID(A787,AE787,AF787-AE787)," ",""))</f>
        <v>#VALUE!</v>
      </c>
      <c r="AH787" s="4" t="e">
        <f>FIND("Entity status",A787)+LEN("Entity status")</f>
        <v>#VALUE!</v>
      </c>
      <c r="AI787" s="4" t="e">
        <f>FIND("Earliest publication #",A787,AH787)</f>
        <v>#VALUE!</v>
      </c>
      <c r="AJ787" s="4" t="e">
        <f>CLEAN(TRIM(MID(A787,AH787,AI787-AH787)))</f>
        <v>#VALUE!</v>
      </c>
      <c r="AK787" s="4" t="e">
        <f>FIND("Applicants",A787)+LEN("Applicants")</f>
        <v>#VALUE!</v>
      </c>
      <c r="AL787" s="4" t="e">
        <f>FIND("United States Patent and Trademark Office 
United States Patent and Trademark Office 
 Browse By Topic",A787,AK787)</f>
        <v>#VALUE!</v>
      </c>
      <c r="AM787" s="4" t="e">
        <f>TRIM(CLEAN(MID(A787,AK787,AL787-AK787)))</f>
        <v>#VALUE!</v>
      </c>
      <c r="AN787" s="4" t="e">
        <f>FIND("Assignee for publication",A787)+LEN("Assignee for publication")</f>
        <v>#VALUE!</v>
      </c>
      <c r="AO787" s="4" t="e">
        <f>FIND("Confirmation #",A787,AN787)</f>
        <v>#VALUE!</v>
      </c>
      <c r="AP787" s="4" t="e">
        <f>MID(A787,AN787,AO787-AN787)</f>
        <v>#VALUE!</v>
      </c>
      <c r="AQ787" s="4" t="e">
        <f>FIND("Inventors",A787)+LEN("Inventors")</f>
        <v>#VALUE!</v>
      </c>
      <c r="AR787" s="4" t="e">
        <f>FIND("Applicants",A787,AQ787)</f>
        <v>#VALUE!</v>
      </c>
      <c r="AS787" s="4" t="e">
        <f>FIND("Show all inventors",A787)</f>
        <v>#VALUE!</v>
      </c>
      <c r="AT787" s="4" t="str">
        <f>IFERROR(MID(A787,AS787,24),"")</f>
        <v/>
      </c>
      <c r="AU787" s="7" t="e">
        <f>CLEAN(TRIM(MID(A787,AQ787,AR787-AQ787)))</f>
        <v>#VALUE!</v>
      </c>
      <c r="BJ787" s="4">
        <f t="shared" si="180"/>
        <v>0</v>
      </c>
      <c r="BK787" s="4" t="str">
        <f t="shared" si="181"/>
        <v/>
      </c>
      <c r="BL787" s="4" t="e">
        <f t="shared" si="182"/>
        <v>#VALUE!</v>
      </c>
      <c r="BM787" s="4" t="e">
        <f t="shared" si="183"/>
        <v>#VALUE!</v>
      </c>
      <c r="BN787" s="7" t="e">
        <f t="shared" si="184"/>
        <v>#VALUE!</v>
      </c>
      <c r="BO787" s="4" t="e">
        <f t="shared" si="185"/>
        <v>#VALUE!</v>
      </c>
      <c r="BP787" s="4" t="e">
        <f t="shared" si="186"/>
        <v>#VALUE!</v>
      </c>
      <c r="BQ787" s="7" t="e">
        <f t="shared" si="187"/>
        <v>#VALUE!</v>
      </c>
    </row>
    <row r="788" spans="1:69" ht="15" customHeight="1" x14ac:dyDescent="0.3">
      <c r="A788" s="5"/>
      <c r="B788" s="5"/>
      <c r="C788" s="5"/>
      <c r="D788" s="5"/>
      <c r="F788" s="6" t="s">
        <v>17</v>
      </c>
      <c r="G788" s="4" t="e">
        <f t="shared" si="188"/>
        <v>#VALUE!</v>
      </c>
      <c r="H788" s="4" t="e">
        <f t="shared" si="189"/>
        <v>#VALUE!</v>
      </c>
      <c r="I788" s="4" t="str">
        <f t="shared" si="178"/>
        <v/>
      </c>
      <c r="J788" s="4" t="e">
        <f>CLEAN(SUBSTITUTE(MID(A788,G788,H788-G788)," ",""))</f>
        <v>#VALUE!</v>
      </c>
      <c r="K788" s="4" t="e">
        <f>FIND("Filing or 371 (c) date",A788)+LEN("Filing or 371 (c) date")</f>
        <v>#VALUE!</v>
      </c>
      <c r="L788" s="4" t="e">
        <f>FIND("Status",A788,K788)</f>
        <v>#VALUE!</v>
      </c>
      <c r="M788" s="4" t="e">
        <f>TRIM(CLEAN(MID(A788,K788,L788-K788)))</f>
        <v>#VALUE!</v>
      </c>
      <c r="N788" s="4" t="e">
        <f>FIND("Patent #",A788)+LEN("Patent #")</f>
        <v>#VALUE!</v>
      </c>
      <c r="O788" s="4" t="e">
        <f>FIND("Filing or 371 (c) date",A788)</f>
        <v>#VALUE!</v>
      </c>
      <c r="P788" s="4" t="e">
        <f>MID(A788,N788,O788-N788)</f>
        <v>#VALUE!</v>
      </c>
      <c r="Q788" s="4" t="e">
        <f t="shared" si="179"/>
        <v>#VALUE!</v>
      </c>
      <c r="R788" s="4" t="e">
        <f>CLEAN(SUBSTITUTE(MID(P788,1,FIND("open",P788)-1)," ",""))</f>
        <v>#VALUE!</v>
      </c>
      <c r="S788" s="4" t="e">
        <f>FIND("open_in_new",P788)+LEN("open_in_new")</f>
        <v>#VALUE!</v>
      </c>
      <c r="T788" s="4" t="e">
        <f>FIND("-",P788,S788)</f>
        <v>#VALUE!</v>
      </c>
      <c r="U788" s="4" t="e">
        <f>CLEAN(SUBSTITUTE(MID(P788,S788,T788-S788)," ",""))</f>
        <v>#VALUE!</v>
      </c>
      <c r="V788" s="4" t="e">
        <f>RIGHT(CLEAN(SUBSTITUTE(P788," ","")),10)</f>
        <v>#VALUE!</v>
      </c>
      <c r="W788" s="4" t="e">
        <f>FIND("Status",A788,K788)+LEN("Status")</f>
        <v>#VALUE!</v>
      </c>
      <c r="X788" s="4" t="e">
        <f>FIND("Application Data 
Documents &amp; Transactions",A788)</f>
        <v>#VALUE!</v>
      </c>
      <c r="Y788" s="4" t="e">
        <f>MID(A788,W788,(X788-11)-W788)</f>
        <v>#VALUE!</v>
      </c>
      <c r="Z788" s="4" t="e">
        <f t="shared" si="176"/>
        <v>#VALUE!</v>
      </c>
      <c r="AA788" s="4" t="e">
        <f>FIND("Earliest publication #",A788)+LEN("Earliest publication #
")</f>
        <v>#VALUE!</v>
      </c>
      <c r="AB788" s="4" t="e">
        <f>FIND("Earliest publication date",A788,AA788)</f>
        <v>#VALUE!</v>
      </c>
      <c r="AC788" s="4" t="e">
        <f>CLEAN(TRIM(MID(A788,AA788,AB788-AA788)))</f>
        <v>#VALUE!</v>
      </c>
      <c r="AD788" s="4" t="e">
        <f t="shared" si="177"/>
        <v>#VALUE!</v>
      </c>
      <c r="AE788" s="4" t="e">
        <f>FIND("Earliest publication date",A788,AA788)+LEN("Earliest publication date")</f>
        <v>#VALUE!</v>
      </c>
      <c r="AF788" s="4" t="e">
        <f>FIND("Assignee for publication",A788)</f>
        <v>#VALUE!</v>
      </c>
      <c r="AG788" s="4" t="e">
        <f>CLEAN(SUBSTITUTE(MID(A788,AE788,AF788-AE788)," ",""))</f>
        <v>#VALUE!</v>
      </c>
      <c r="AH788" s="4" t="e">
        <f>FIND("Entity status",A788)+LEN("Entity status")</f>
        <v>#VALUE!</v>
      </c>
      <c r="AI788" s="4" t="e">
        <f>FIND("Earliest publication #",A788,AH788)</f>
        <v>#VALUE!</v>
      </c>
      <c r="AJ788" s="4" t="e">
        <f>CLEAN(TRIM(MID(A788,AH788,AI788-AH788)))</f>
        <v>#VALUE!</v>
      </c>
      <c r="AK788" s="4" t="e">
        <f>FIND("Applicants",A788)+LEN("Applicants")</f>
        <v>#VALUE!</v>
      </c>
      <c r="AL788" s="4" t="e">
        <f>FIND("United States Patent and Trademark Office 
United States Patent and Trademark Office 
 Browse By Topic",A788,AK788)</f>
        <v>#VALUE!</v>
      </c>
      <c r="AM788" s="4" t="e">
        <f>TRIM(CLEAN(MID(A788,AK788,AL788-AK788)))</f>
        <v>#VALUE!</v>
      </c>
      <c r="AN788" s="4" t="e">
        <f>FIND("Assignee for publication",A788)+LEN("Assignee for publication")</f>
        <v>#VALUE!</v>
      </c>
      <c r="AO788" s="4" t="e">
        <f>FIND("Confirmation #",A788,AN788)</f>
        <v>#VALUE!</v>
      </c>
      <c r="AP788" s="4" t="e">
        <f>MID(A788,AN788,AO788-AN788)</f>
        <v>#VALUE!</v>
      </c>
      <c r="AQ788" s="4" t="e">
        <f>FIND("Inventors",A788)+LEN("Inventors")</f>
        <v>#VALUE!</v>
      </c>
      <c r="AR788" s="4" t="e">
        <f>FIND("Applicants",A788,AQ788)</f>
        <v>#VALUE!</v>
      </c>
      <c r="AS788" s="4" t="e">
        <f>FIND("Show all inventors",A788)</f>
        <v>#VALUE!</v>
      </c>
      <c r="AT788" s="4" t="str">
        <f>IFERROR(MID(A788,AS788,24),"")</f>
        <v/>
      </c>
      <c r="AU788" s="7" t="e">
        <f>CLEAN(TRIM(MID(A788,AQ788,AR788-AQ788)))</f>
        <v>#VALUE!</v>
      </c>
      <c r="BJ788" s="4">
        <f t="shared" si="180"/>
        <v>0</v>
      </c>
      <c r="BK788" s="4" t="str">
        <f t="shared" si="181"/>
        <v/>
      </c>
      <c r="BL788" s="4" t="e">
        <f t="shared" si="182"/>
        <v>#VALUE!</v>
      </c>
      <c r="BM788" s="4" t="e">
        <f t="shared" si="183"/>
        <v>#VALUE!</v>
      </c>
      <c r="BN788" s="7" t="e">
        <f t="shared" si="184"/>
        <v>#VALUE!</v>
      </c>
      <c r="BO788" s="4" t="e">
        <f t="shared" si="185"/>
        <v>#VALUE!</v>
      </c>
      <c r="BP788" s="4" t="e">
        <f t="shared" si="186"/>
        <v>#VALUE!</v>
      </c>
      <c r="BQ788" s="7" t="e">
        <f t="shared" si="187"/>
        <v>#VALUE!</v>
      </c>
    </row>
    <row r="789" spans="1:69" ht="15" customHeight="1" x14ac:dyDescent="0.3">
      <c r="A789" s="5"/>
      <c r="B789" s="5"/>
      <c r="C789" s="5"/>
      <c r="D789" s="5"/>
      <c r="F789" s="6" t="s">
        <v>17</v>
      </c>
      <c r="G789" s="4" t="e">
        <f t="shared" si="188"/>
        <v>#VALUE!</v>
      </c>
      <c r="H789" s="4" t="e">
        <f t="shared" si="189"/>
        <v>#VALUE!</v>
      </c>
      <c r="I789" s="4" t="str">
        <f t="shared" si="178"/>
        <v/>
      </c>
      <c r="J789" s="4" t="e">
        <f>CLEAN(SUBSTITUTE(MID(A789,G789,H789-G789)," ",""))</f>
        <v>#VALUE!</v>
      </c>
      <c r="K789" s="4" t="e">
        <f>FIND("Filing or 371 (c) date",A789)+LEN("Filing or 371 (c) date")</f>
        <v>#VALUE!</v>
      </c>
      <c r="L789" s="4" t="e">
        <f>FIND("Status",A789,K789)</f>
        <v>#VALUE!</v>
      </c>
      <c r="M789" s="4" t="e">
        <f>TRIM(CLEAN(MID(A789,K789,L789-K789)))</f>
        <v>#VALUE!</v>
      </c>
      <c r="N789" s="4" t="e">
        <f>FIND("Patent #",A789)+LEN("Patent #")</f>
        <v>#VALUE!</v>
      </c>
      <c r="O789" s="4" t="e">
        <f>FIND("Filing or 371 (c) date",A789)</f>
        <v>#VALUE!</v>
      </c>
      <c r="P789" s="4" t="e">
        <f>MID(A789,N789,O789-N789)</f>
        <v>#VALUE!</v>
      </c>
      <c r="Q789" s="4" t="e">
        <f t="shared" si="179"/>
        <v>#VALUE!</v>
      </c>
      <c r="R789" s="4" t="e">
        <f>CLEAN(SUBSTITUTE(MID(P789,1,FIND("open",P789)-1)," ",""))</f>
        <v>#VALUE!</v>
      </c>
      <c r="S789" s="4" t="e">
        <f>FIND("open_in_new",P789)+LEN("open_in_new")</f>
        <v>#VALUE!</v>
      </c>
      <c r="T789" s="4" t="e">
        <f>FIND("-",P789,S789)</f>
        <v>#VALUE!</v>
      </c>
      <c r="U789" s="4" t="e">
        <f>CLEAN(SUBSTITUTE(MID(P789,S789,T789-S789)," ",""))</f>
        <v>#VALUE!</v>
      </c>
      <c r="V789" s="4" t="e">
        <f>RIGHT(CLEAN(SUBSTITUTE(P789," ","")),10)</f>
        <v>#VALUE!</v>
      </c>
      <c r="W789" s="4" t="e">
        <f>FIND("Status",A789,K789)+LEN("Status")</f>
        <v>#VALUE!</v>
      </c>
      <c r="X789" s="4" t="e">
        <f>FIND("Application Data 
Documents &amp; Transactions",A789)</f>
        <v>#VALUE!</v>
      </c>
      <c r="Y789" s="4" t="e">
        <f>MID(A789,W789,(X789-11)-W789)</f>
        <v>#VALUE!</v>
      </c>
      <c r="Z789" s="4" t="e">
        <f t="shared" si="176"/>
        <v>#VALUE!</v>
      </c>
      <c r="AA789" s="4" t="e">
        <f>FIND("Earliest publication #",A789)+LEN("Earliest publication #
")</f>
        <v>#VALUE!</v>
      </c>
      <c r="AB789" s="4" t="e">
        <f>FIND("Earliest publication date",A789,AA789)</f>
        <v>#VALUE!</v>
      </c>
      <c r="AC789" s="4" t="e">
        <f>CLEAN(TRIM(MID(A789,AA789,AB789-AA789)))</f>
        <v>#VALUE!</v>
      </c>
      <c r="AD789" s="4" t="e">
        <f t="shared" si="177"/>
        <v>#VALUE!</v>
      </c>
      <c r="AE789" s="4" t="e">
        <f>FIND("Earliest publication date",A789,AA789)+LEN("Earliest publication date")</f>
        <v>#VALUE!</v>
      </c>
      <c r="AF789" s="4" t="e">
        <f>FIND("Assignee for publication",A789)</f>
        <v>#VALUE!</v>
      </c>
      <c r="AG789" s="4" t="e">
        <f>CLEAN(SUBSTITUTE(MID(A789,AE789,AF789-AE789)," ",""))</f>
        <v>#VALUE!</v>
      </c>
      <c r="AH789" s="4" t="e">
        <f>FIND("Entity status",A789)+LEN("Entity status")</f>
        <v>#VALUE!</v>
      </c>
      <c r="AI789" s="4" t="e">
        <f>FIND("Earliest publication #",A789,AH789)</f>
        <v>#VALUE!</v>
      </c>
      <c r="AJ789" s="4" t="e">
        <f>CLEAN(TRIM(MID(A789,AH789,AI789-AH789)))</f>
        <v>#VALUE!</v>
      </c>
      <c r="AK789" s="4" t="e">
        <f>FIND("Applicants",A789)+LEN("Applicants")</f>
        <v>#VALUE!</v>
      </c>
      <c r="AL789" s="4" t="e">
        <f>FIND("United States Patent and Trademark Office 
United States Patent and Trademark Office 
 Browse By Topic",A789,AK789)</f>
        <v>#VALUE!</v>
      </c>
      <c r="AM789" s="4" t="e">
        <f>TRIM(CLEAN(MID(A789,AK789,AL789-AK789)))</f>
        <v>#VALUE!</v>
      </c>
      <c r="AN789" s="4" t="e">
        <f>FIND("Assignee for publication",A789)+LEN("Assignee for publication")</f>
        <v>#VALUE!</v>
      </c>
      <c r="AO789" s="4" t="e">
        <f>FIND("Confirmation #",A789,AN789)</f>
        <v>#VALUE!</v>
      </c>
      <c r="AP789" s="4" t="e">
        <f>MID(A789,AN789,AO789-AN789)</f>
        <v>#VALUE!</v>
      </c>
      <c r="AQ789" s="4" t="e">
        <f>FIND("Inventors",A789)+LEN("Inventors")</f>
        <v>#VALUE!</v>
      </c>
      <c r="AR789" s="4" t="e">
        <f>FIND("Applicants",A789,AQ789)</f>
        <v>#VALUE!</v>
      </c>
      <c r="AS789" s="4" t="e">
        <f>FIND("Show all inventors",A789)</f>
        <v>#VALUE!</v>
      </c>
      <c r="AT789" s="4" t="str">
        <f>IFERROR(MID(A789,AS789,24),"")</f>
        <v/>
      </c>
      <c r="AU789" s="7" t="e">
        <f>CLEAN(TRIM(MID(A789,AQ789,AR789-AQ789)))</f>
        <v>#VALUE!</v>
      </c>
      <c r="BJ789" s="4">
        <f t="shared" si="180"/>
        <v>0</v>
      </c>
      <c r="BK789" s="4" t="str">
        <f t="shared" si="181"/>
        <v/>
      </c>
      <c r="BL789" s="4" t="e">
        <f t="shared" si="182"/>
        <v>#VALUE!</v>
      </c>
      <c r="BM789" s="4" t="e">
        <f t="shared" si="183"/>
        <v>#VALUE!</v>
      </c>
      <c r="BN789" s="7" t="e">
        <f t="shared" si="184"/>
        <v>#VALUE!</v>
      </c>
      <c r="BO789" s="4" t="e">
        <f t="shared" si="185"/>
        <v>#VALUE!</v>
      </c>
      <c r="BP789" s="4" t="e">
        <f t="shared" si="186"/>
        <v>#VALUE!</v>
      </c>
      <c r="BQ789" s="7" t="e">
        <f t="shared" si="187"/>
        <v>#VALUE!</v>
      </c>
    </row>
    <row r="790" spans="1:69" ht="15" customHeight="1" x14ac:dyDescent="0.3">
      <c r="A790" s="5"/>
      <c r="B790" s="5"/>
      <c r="C790" s="5"/>
      <c r="D790" s="5"/>
      <c r="F790" s="6" t="s">
        <v>17</v>
      </c>
      <c r="G790" s="4" t="e">
        <f t="shared" si="188"/>
        <v>#VALUE!</v>
      </c>
      <c r="H790" s="4" t="e">
        <f t="shared" si="189"/>
        <v>#VALUE!</v>
      </c>
      <c r="I790" s="4" t="str">
        <f t="shared" si="178"/>
        <v/>
      </c>
      <c r="J790" s="4" t="e">
        <f>CLEAN(SUBSTITUTE(MID(A790,G790,H790-G790)," ",""))</f>
        <v>#VALUE!</v>
      </c>
      <c r="K790" s="4" t="e">
        <f>FIND("Filing or 371 (c) date",A790)+LEN("Filing or 371 (c) date")</f>
        <v>#VALUE!</v>
      </c>
      <c r="L790" s="4" t="e">
        <f>FIND("Status",A790,K790)</f>
        <v>#VALUE!</v>
      </c>
      <c r="M790" s="4" t="e">
        <f>TRIM(CLEAN(MID(A790,K790,L790-K790)))</f>
        <v>#VALUE!</v>
      </c>
      <c r="N790" s="4" t="e">
        <f>FIND("Patent #",A790)+LEN("Patent #")</f>
        <v>#VALUE!</v>
      </c>
      <c r="O790" s="4" t="e">
        <f>FIND("Filing or 371 (c) date",A790)</f>
        <v>#VALUE!</v>
      </c>
      <c r="P790" s="4" t="e">
        <f>MID(A790,N790,O790-N790)</f>
        <v>#VALUE!</v>
      </c>
      <c r="Q790" s="4" t="e">
        <f t="shared" si="179"/>
        <v>#VALUE!</v>
      </c>
      <c r="R790" s="4" t="e">
        <f>CLEAN(SUBSTITUTE(MID(P790,1,FIND("open",P790)-1)," ",""))</f>
        <v>#VALUE!</v>
      </c>
      <c r="S790" s="4" t="e">
        <f>FIND("open_in_new",P790)+LEN("open_in_new")</f>
        <v>#VALUE!</v>
      </c>
      <c r="T790" s="4" t="e">
        <f>FIND("-",P790,S790)</f>
        <v>#VALUE!</v>
      </c>
      <c r="U790" s="4" t="e">
        <f>CLEAN(SUBSTITUTE(MID(P790,S790,T790-S790)," ",""))</f>
        <v>#VALUE!</v>
      </c>
      <c r="V790" s="4" t="e">
        <f>RIGHT(CLEAN(SUBSTITUTE(P790," ","")),10)</f>
        <v>#VALUE!</v>
      </c>
      <c r="W790" s="4" t="e">
        <f>FIND("Status",A790,K790)+LEN("Status")</f>
        <v>#VALUE!</v>
      </c>
      <c r="X790" s="4" t="e">
        <f>FIND("Application Data 
Documents &amp; Transactions",A790)</f>
        <v>#VALUE!</v>
      </c>
      <c r="Y790" s="4" t="e">
        <f>MID(A790,W790,(X790-11)-W790)</f>
        <v>#VALUE!</v>
      </c>
      <c r="Z790" s="4" t="e">
        <f t="shared" si="176"/>
        <v>#VALUE!</v>
      </c>
      <c r="AA790" s="4" t="e">
        <f>FIND("Earliest publication #",A790)+LEN("Earliest publication #
")</f>
        <v>#VALUE!</v>
      </c>
      <c r="AB790" s="4" t="e">
        <f>FIND("Earliest publication date",A790,AA790)</f>
        <v>#VALUE!</v>
      </c>
      <c r="AC790" s="4" t="e">
        <f>CLEAN(TRIM(MID(A790,AA790,AB790-AA790)))</f>
        <v>#VALUE!</v>
      </c>
      <c r="AD790" s="4" t="e">
        <f t="shared" si="177"/>
        <v>#VALUE!</v>
      </c>
      <c r="AE790" s="4" t="e">
        <f>FIND("Earliest publication date",A790,AA790)+LEN("Earliest publication date")</f>
        <v>#VALUE!</v>
      </c>
      <c r="AF790" s="4" t="e">
        <f>FIND("Assignee for publication",A790)</f>
        <v>#VALUE!</v>
      </c>
      <c r="AG790" s="4" t="e">
        <f>CLEAN(SUBSTITUTE(MID(A790,AE790,AF790-AE790)," ",""))</f>
        <v>#VALUE!</v>
      </c>
      <c r="AH790" s="4" t="e">
        <f>FIND("Entity status",A790)+LEN("Entity status")</f>
        <v>#VALUE!</v>
      </c>
      <c r="AI790" s="4" t="e">
        <f>FIND("Earliest publication #",A790,AH790)</f>
        <v>#VALUE!</v>
      </c>
      <c r="AJ790" s="4" t="e">
        <f>CLEAN(TRIM(MID(A790,AH790,AI790-AH790)))</f>
        <v>#VALUE!</v>
      </c>
      <c r="AK790" s="4" t="e">
        <f>FIND("Applicants",A790)+LEN("Applicants")</f>
        <v>#VALUE!</v>
      </c>
      <c r="AL790" s="4" t="e">
        <f>FIND("United States Patent and Trademark Office 
United States Patent and Trademark Office 
 Browse By Topic",A790,AK790)</f>
        <v>#VALUE!</v>
      </c>
      <c r="AM790" s="4" t="e">
        <f>TRIM(CLEAN(MID(A790,AK790,AL790-AK790)))</f>
        <v>#VALUE!</v>
      </c>
      <c r="AN790" s="4" t="e">
        <f>FIND("Assignee for publication",A790)+LEN("Assignee for publication")</f>
        <v>#VALUE!</v>
      </c>
      <c r="AO790" s="4" t="e">
        <f>FIND("Confirmation #",A790,AN790)</f>
        <v>#VALUE!</v>
      </c>
      <c r="AP790" s="4" t="e">
        <f>MID(A790,AN790,AO790-AN790)</f>
        <v>#VALUE!</v>
      </c>
      <c r="AQ790" s="4" t="e">
        <f>FIND("Inventors",A790)+LEN("Inventors")</f>
        <v>#VALUE!</v>
      </c>
      <c r="AR790" s="4" t="e">
        <f>FIND("Applicants",A790,AQ790)</f>
        <v>#VALUE!</v>
      </c>
      <c r="AS790" s="4" t="e">
        <f>FIND("Show all inventors",A790)</f>
        <v>#VALUE!</v>
      </c>
      <c r="AT790" s="4" t="str">
        <f>IFERROR(MID(A790,AS790,24),"")</f>
        <v/>
      </c>
      <c r="AU790" s="7" t="e">
        <f>CLEAN(TRIM(MID(A790,AQ790,AR790-AQ790)))</f>
        <v>#VALUE!</v>
      </c>
      <c r="BJ790" s="4">
        <f t="shared" si="180"/>
        <v>0</v>
      </c>
      <c r="BK790" s="4" t="str">
        <f t="shared" si="181"/>
        <v/>
      </c>
      <c r="BL790" s="4" t="e">
        <f t="shared" si="182"/>
        <v>#VALUE!</v>
      </c>
      <c r="BM790" s="4" t="e">
        <f t="shared" si="183"/>
        <v>#VALUE!</v>
      </c>
      <c r="BN790" s="7" t="e">
        <f t="shared" si="184"/>
        <v>#VALUE!</v>
      </c>
      <c r="BO790" s="4" t="e">
        <f t="shared" si="185"/>
        <v>#VALUE!</v>
      </c>
      <c r="BP790" s="4" t="e">
        <f t="shared" si="186"/>
        <v>#VALUE!</v>
      </c>
      <c r="BQ790" s="7" t="e">
        <f t="shared" si="187"/>
        <v>#VALUE!</v>
      </c>
    </row>
    <row r="791" spans="1:69" ht="15" customHeight="1" x14ac:dyDescent="0.3">
      <c r="A791" s="5"/>
      <c r="B791" s="5"/>
      <c r="C791" s="5"/>
      <c r="D791" s="5"/>
      <c r="F791" s="6" t="s">
        <v>17</v>
      </c>
      <c r="G791" s="4" t="e">
        <f t="shared" si="188"/>
        <v>#VALUE!</v>
      </c>
      <c r="H791" s="4" t="e">
        <f t="shared" si="189"/>
        <v>#VALUE!</v>
      </c>
      <c r="I791" s="4" t="str">
        <f t="shared" si="178"/>
        <v/>
      </c>
      <c r="J791" s="4" t="e">
        <f>CLEAN(SUBSTITUTE(MID(A791,G791,H791-G791)," ",""))</f>
        <v>#VALUE!</v>
      </c>
      <c r="K791" s="4" t="e">
        <f>FIND("Filing or 371 (c) date",A791)+LEN("Filing or 371 (c) date")</f>
        <v>#VALUE!</v>
      </c>
      <c r="L791" s="4" t="e">
        <f>FIND("Status",A791,K791)</f>
        <v>#VALUE!</v>
      </c>
      <c r="M791" s="4" t="e">
        <f>TRIM(CLEAN(MID(A791,K791,L791-K791)))</f>
        <v>#VALUE!</v>
      </c>
      <c r="N791" s="4" t="e">
        <f>FIND("Patent #",A791)+LEN("Patent #")</f>
        <v>#VALUE!</v>
      </c>
      <c r="O791" s="4" t="e">
        <f>FIND("Filing or 371 (c) date",A791)</f>
        <v>#VALUE!</v>
      </c>
      <c r="P791" s="4" t="e">
        <f>MID(A791,N791,O791-N791)</f>
        <v>#VALUE!</v>
      </c>
      <c r="Q791" s="4" t="e">
        <f t="shared" si="179"/>
        <v>#VALUE!</v>
      </c>
      <c r="R791" s="4" t="e">
        <f>CLEAN(SUBSTITUTE(MID(P791,1,FIND("open",P791)-1)," ",""))</f>
        <v>#VALUE!</v>
      </c>
      <c r="S791" s="4" t="e">
        <f>FIND("open_in_new",P791)+LEN("open_in_new")</f>
        <v>#VALUE!</v>
      </c>
      <c r="T791" s="4" t="e">
        <f>FIND("-",P791,S791)</f>
        <v>#VALUE!</v>
      </c>
      <c r="U791" s="4" t="e">
        <f>CLEAN(SUBSTITUTE(MID(P791,S791,T791-S791)," ",""))</f>
        <v>#VALUE!</v>
      </c>
      <c r="V791" s="4" t="e">
        <f>RIGHT(CLEAN(SUBSTITUTE(P791," ","")),10)</f>
        <v>#VALUE!</v>
      </c>
      <c r="W791" s="4" t="e">
        <f>FIND("Status",A791,K791)+LEN("Status")</f>
        <v>#VALUE!</v>
      </c>
      <c r="X791" s="4" t="e">
        <f>FIND("Application Data 
Documents &amp; Transactions",A791)</f>
        <v>#VALUE!</v>
      </c>
      <c r="Y791" s="4" t="e">
        <f>MID(A791,W791,(X791-11)-W791)</f>
        <v>#VALUE!</v>
      </c>
      <c r="Z791" s="4" t="e">
        <f t="shared" si="176"/>
        <v>#VALUE!</v>
      </c>
      <c r="AA791" s="4" t="e">
        <f>FIND("Earliest publication #",A791)+LEN("Earliest publication #
")</f>
        <v>#VALUE!</v>
      </c>
      <c r="AB791" s="4" t="e">
        <f>FIND("Earliest publication date",A791,AA791)</f>
        <v>#VALUE!</v>
      </c>
      <c r="AC791" s="4" t="e">
        <f>CLEAN(TRIM(MID(A791,AA791,AB791-AA791)))</f>
        <v>#VALUE!</v>
      </c>
      <c r="AD791" s="4" t="e">
        <f t="shared" si="177"/>
        <v>#VALUE!</v>
      </c>
      <c r="AE791" s="4" t="e">
        <f>FIND("Earliest publication date",A791,AA791)+LEN("Earliest publication date")</f>
        <v>#VALUE!</v>
      </c>
      <c r="AF791" s="4" t="e">
        <f>FIND("Assignee for publication",A791)</f>
        <v>#VALUE!</v>
      </c>
      <c r="AG791" s="4" t="e">
        <f>CLEAN(SUBSTITUTE(MID(A791,AE791,AF791-AE791)," ",""))</f>
        <v>#VALUE!</v>
      </c>
      <c r="AH791" s="4" t="e">
        <f>FIND("Entity status",A791)+LEN("Entity status")</f>
        <v>#VALUE!</v>
      </c>
      <c r="AI791" s="4" t="e">
        <f>FIND("Earliest publication #",A791,AH791)</f>
        <v>#VALUE!</v>
      </c>
      <c r="AJ791" s="4" t="e">
        <f>CLEAN(TRIM(MID(A791,AH791,AI791-AH791)))</f>
        <v>#VALUE!</v>
      </c>
      <c r="AK791" s="4" t="e">
        <f>FIND("Applicants",A791)+LEN("Applicants")</f>
        <v>#VALUE!</v>
      </c>
      <c r="AL791" s="4" t="e">
        <f>FIND("United States Patent and Trademark Office 
United States Patent and Trademark Office 
 Browse By Topic",A791,AK791)</f>
        <v>#VALUE!</v>
      </c>
      <c r="AM791" s="4" t="e">
        <f>TRIM(CLEAN(MID(A791,AK791,AL791-AK791)))</f>
        <v>#VALUE!</v>
      </c>
      <c r="AN791" s="4" t="e">
        <f>FIND("Assignee for publication",A791)+LEN("Assignee for publication")</f>
        <v>#VALUE!</v>
      </c>
      <c r="AO791" s="4" t="e">
        <f>FIND("Confirmation #",A791,AN791)</f>
        <v>#VALUE!</v>
      </c>
      <c r="AP791" s="4" t="e">
        <f>MID(A791,AN791,AO791-AN791)</f>
        <v>#VALUE!</v>
      </c>
      <c r="AQ791" s="4" t="e">
        <f>FIND("Inventors",A791)+LEN("Inventors")</f>
        <v>#VALUE!</v>
      </c>
      <c r="AR791" s="4" t="e">
        <f>FIND("Applicants",A791,AQ791)</f>
        <v>#VALUE!</v>
      </c>
      <c r="AS791" s="4" t="e">
        <f>FIND("Show all inventors",A791)</f>
        <v>#VALUE!</v>
      </c>
      <c r="AT791" s="4" t="str">
        <f>IFERROR(MID(A791,AS791,24),"")</f>
        <v/>
      </c>
      <c r="AU791" s="7" t="e">
        <f>CLEAN(TRIM(MID(A791,AQ791,AR791-AQ791)))</f>
        <v>#VALUE!</v>
      </c>
      <c r="BJ791" s="4">
        <f t="shared" si="180"/>
        <v>0</v>
      </c>
      <c r="BK791" s="4" t="str">
        <f t="shared" si="181"/>
        <v/>
      </c>
      <c r="BL791" s="4" t="e">
        <f t="shared" si="182"/>
        <v>#VALUE!</v>
      </c>
      <c r="BM791" s="4" t="e">
        <f t="shared" si="183"/>
        <v>#VALUE!</v>
      </c>
      <c r="BN791" s="7" t="e">
        <f t="shared" si="184"/>
        <v>#VALUE!</v>
      </c>
      <c r="BO791" s="4" t="e">
        <f t="shared" si="185"/>
        <v>#VALUE!</v>
      </c>
      <c r="BP791" s="4" t="e">
        <f t="shared" si="186"/>
        <v>#VALUE!</v>
      </c>
      <c r="BQ791" s="7" t="e">
        <f t="shared" si="187"/>
        <v>#VALUE!</v>
      </c>
    </row>
    <row r="792" spans="1:69" ht="15" customHeight="1" x14ac:dyDescent="0.3">
      <c r="A792" s="5"/>
      <c r="B792" s="5"/>
      <c r="C792" s="5"/>
      <c r="D792" s="5"/>
      <c r="F792" s="6" t="s">
        <v>17</v>
      </c>
      <c r="G792" s="4" t="e">
        <f t="shared" si="188"/>
        <v>#VALUE!</v>
      </c>
      <c r="H792" s="4" t="e">
        <f t="shared" si="189"/>
        <v>#VALUE!</v>
      </c>
      <c r="I792" s="4" t="str">
        <f t="shared" si="178"/>
        <v/>
      </c>
      <c r="J792" s="4" t="e">
        <f>CLEAN(SUBSTITUTE(MID(A792,G792,H792-G792)," ",""))</f>
        <v>#VALUE!</v>
      </c>
      <c r="K792" s="4" t="e">
        <f>FIND("Filing or 371 (c) date",A792)+LEN("Filing or 371 (c) date")</f>
        <v>#VALUE!</v>
      </c>
      <c r="L792" s="4" t="e">
        <f>FIND("Status",A792,K792)</f>
        <v>#VALUE!</v>
      </c>
      <c r="M792" s="4" t="e">
        <f>TRIM(CLEAN(MID(A792,K792,L792-K792)))</f>
        <v>#VALUE!</v>
      </c>
      <c r="N792" s="4" t="e">
        <f>FIND("Patent #",A792)+LEN("Patent #")</f>
        <v>#VALUE!</v>
      </c>
      <c r="O792" s="4" t="e">
        <f>FIND("Filing or 371 (c) date",A792)</f>
        <v>#VALUE!</v>
      </c>
      <c r="P792" s="4" t="e">
        <f>MID(A792,N792,O792-N792)</f>
        <v>#VALUE!</v>
      </c>
      <c r="Q792" s="4" t="e">
        <f t="shared" si="179"/>
        <v>#VALUE!</v>
      </c>
      <c r="R792" s="4" t="e">
        <f>CLEAN(SUBSTITUTE(MID(P792,1,FIND("open",P792)-1)," ",""))</f>
        <v>#VALUE!</v>
      </c>
      <c r="S792" s="4" t="e">
        <f>FIND("open_in_new",P792)+LEN("open_in_new")</f>
        <v>#VALUE!</v>
      </c>
      <c r="T792" s="4" t="e">
        <f>FIND("-",P792,S792)</f>
        <v>#VALUE!</v>
      </c>
      <c r="U792" s="4" t="e">
        <f>CLEAN(SUBSTITUTE(MID(P792,S792,T792-S792)," ",""))</f>
        <v>#VALUE!</v>
      </c>
      <c r="V792" s="4" t="e">
        <f>RIGHT(CLEAN(SUBSTITUTE(P792," ","")),10)</f>
        <v>#VALUE!</v>
      </c>
      <c r="W792" s="4" t="e">
        <f>FIND("Status",A792,K792)+LEN("Status")</f>
        <v>#VALUE!</v>
      </c>
      <c r="X792" s="4" t="e">
        <f>FIND("Application Data 
Documents &amp; Transactions",A792)</f>
        <v>#VALUE!</v>
      </c>
      <c r="Y792" s="4" t="e">
        <f>MID(A792,W792,(X792-11)-W792)</f>
        <v>#VALUE!</v>
      </c>
      <c r="Z792" s="4" t="e">
        <f t="shared" si="176"/>
        <v>#VALUE!</v>
      </c>
      <c r="AA792" s="4" t="e">
        <f>FIND("Earliest publication #",A792)+LEN("Earliest publication #
")</f>
        <v>#VALUE!</v>
      </c>
      <c r="AB792" s="4" t="e">
        <f>FIND("Earliest publication date",A792,AA792)</f>
        <v>#VALUE!</v>
      </c>
      <c r="AC792" s="4" t="e">
        <f>CLEAN(TRIM(MID(A792,AA792,AB792-AA792)))</f>
        <v>#VALUE!</v>
      </c>
      <c r="AD792" s="4" t="e">
        <f t="shared" si="177"/>
        <v>#VALUE!</v>
      </c>
      <c r="AE792" s="4" t="e">
        <f>FIND("Earliest publication date",A792,AA792)+LEN("Earliest publication date")</f>
        <v>#VALUE!</v>
      </c>
      <c r="AF792" s="4" t="e">
        <f>FIND("Assignee for publication",A792)</f>
        <v>#VALUE!</v>
      </c>
      <c r="AG792" s="4" t="e">
        <f>CLEAN(SUBSTITUTE(MID(A792,AE792,AF792-AE792)," ",""))</f>
        <v>#VALUE!</v>
      </c>
      <c r="AH792" s="4" t="e">
        <f>FIND("Entity status",A792)+LEN("Entity status")</f>
        <v>#VALUE!</v>
      </c>
      <c r="AI792" s="4" t="e">
        <f>FIND("Earliest publication #",A792,AH792)</f>
        <v>#VALUE!</v>
      </c>
      <c r="AJ792" s="4" t="e">
        <f>CLEAN(TRIM(MID(A792,AH792,AI792-AH792)))</f>
        <v>#VALUE!</v>
      </c>
      <c r="AK792" s="4" t="e">
        <f>FIND("Applicants",A792)+LEN("Applicants")</f>
        <v>#VALUE!</v>
      </c>
      <c r="AL792" s="4" t="e">
        <f>FIND("United States Patent and Trademark Office 
United States Patent and Trademark Office 
 Browse By Topic",A792,AK792)</f>
        <v>#VALUE!</v>
      </c>
      <c r="AM792" s="4" t="e">
        <f>TRIM(CLEAN(MID(A792,AK792,AL792-AK792)))</f>
        <v>#VALUE!</v>
      </c>
      <c r="AN792" s="4" t="e">
        <f>FIND("Assignee for publication",A792)+LEN("Assignee for publication")</f>
        <v>#VALUE!</v>
      </c>
      <c r="AO792" s="4" t="e">
        <f>FIND("Confirmation #",A792,AN792)</f>
        <v>#VALUE!</v>
      </c>
      <c r="AP792" s="4" t="e">
        <f>MID(A792,AN792,AO792-AN792)</f>
        <v>#VALUE!</v>
      </c>
      <c r="AQ792" s="4" t="e">
        <f>FIND("Inventors",A792)+LEN("Inventors")</f>
        <v>#VALUE!</v>
      </c>
      <c r="AR792" s="4" t="e">
        <f>FIND("Applicants",A792,AQ792)</f>
        <v>#VALUE!</v>
      </c>
      <c r="AS792" s="4" t="e">
        <f>FIND("Show all inventors",A792)</f>
        <v>#VALUE!</v>
      </c>
      <c r="AT792" s="4" t="str">
        <f>IFERROR(MID(A792,AS792,24),"")</f>
        <v/>
      </c>
      <c r="AU792" s="7" t="e">
        <f>CLEAN(TRIM(MID(A792,AQ792,AR792-AQ792)))</f>
        <v>#VALUE!</v>
      </c>
      <c r="BJ792" s="4">
        <f t="shared" si="180"/>
        <v>0</v>
      </c>
      <c r="BK792" s="4" t="str">
        <f t="shared" si="181"/>
        <v/>
      </c>
      <c r="BL792" s="4" t="e">
        <f t="shared" si="182"/>
        <v>#VALUE!</v>
      </c>
      <c r="BM792" s="4" t="e">
        <f t="shared" si="183"/>
        <v>#VALUE!</v>
      </c>
      <c r="BN792" s="7" t="e">
        <f t="shared" si="184"/>
        <v>#VALUE!</v>
      </c>
      <c r="BO792" s="4" t="e">
        <f t="shared" si="185"/>
        <v>#VALUE!</v>
      </c>
      <c r="BP792" s="4" t="e">
        <f t="shared" si="186"/>
        <v>#VALUE!</v>
      </c>
      <c r="BQ792" s="7" t="e">
        <f t="shared" si="187"/>
        <v>#VALUE!</v>
      </c>
    </row>
    <row r="793" spans="1:69" ht="15" customHeight="1" x14ac:dyDescent="0.3">
      <c r="A793" s="5"/>
      <c r="B793" s="5"/>
      <c r="C793" s="5"/>
      <c r="D793" s="5"/>
      <c r="F793" s="6" t="s">
        <v>17</v>
      </c>
      <c r="G793" s="4" t="e">
        <f t="shared" si="188"/>
        <v>#VALUE!</v>
      </c>
      <c r="H793" s="4" t="e">
        <f t="shared" si="189"/>
        <v>#VALUE!</v>
      </c>
      <c r="I793" s="4" t="str">
        <f t="shared" si="178"/>
        <v/>
      </c>
      <c r="J793" s="4" t="e">
        <f>CLEAN(SUBSTITUTE(MID(A793,G793,H793-G793)," ",""))</f>
        <v>#VALUE!</v>
      </c>
      <c r="K793" s="4" t="e">
        <f>FIND("Filing or 371 (c) date",A793)+LEN("Filing or 371 (c) date")</f>
        <v>#VALUE!</v>
      </c>
      <c r="L793" s="4" t="e">
        <f>FIND("Status",A793,K793)</f>
        <v>#VALUE!</v>
      </c>
      <c r="M793" s="4" t="e">
        <f>TRIM(CLEAN(MID(A793,K793,L793-K793)))</f>
        <v>#VALUE!</v>
      </c>
      <c r="N793" s="4" t="e">
        <f>FIND("Patent #",A793)+LEN("Patent #")</f>
        <v>#VALUE!</v>
      </c>
      <c r="O793" s="4" t="e">
        <f>FIND("Filing or 371 (c) date",A793)</f>
        <v>#VALUE!</v>
      </c>
      <c r="P793" s="4" t="e">
        <f>MID(A793,N793,O793-N793)</f>
        <v>#VALUE!</v>
      </c>
      <c r="Q793" s="4" t="e">
        <f t="shared" si="179"/>
        <v>#VALUE!</v>
      </c>
      <c r="R793" s="4" t="e">
        <f>CLEAN(SUBSTITUTE(MID(P793,1,FIND("open",P793)-1)," ",""))</f>
        <v>#VALUE!</v>
      </c>
      <c r="S793" s="4" t="e">
        <f>FIND("open_in_new",P793)+LEN("open_in_new")</f>
        <v>#VALUE!</v>
      </c>
      <c r="T793" s="4" t="e">
        <f>FIND("-",P793,S793)</f>
        <v>#VALUE!</v>
      </c>
      <c r="U793" s="4" t="e">
        <f>CLEAN(SUBSTITUTE(MID(P793,S793,T793-S793)," ",""))</f>
        <v>#VALUE!</v>
      </c>
      <c r="V793" s="4" t="e">
        <f>RIGHT(CLEAN(SUBSTITUTE(P793," ","")),10)</f>
        <v>#VALUE!</v>
      </c>
      <c r="W793" s="4" t="e">
        <f>FIND("Status",A793,K793)+LEN("Status")</f>
        <v>#VALUE!</v>
      </c>
      <c r="X793" s="4" t="e">
        <f>FIND("Application Data 
Documents &amp; Transactions",A793)</f>
        <v>#VALUE!</v>
      </c>
      <c r="Y793" s="4" t="e">
        <f>MID(A793,W793,(X793-11)-W793)</f>
        <v>#VALUE!</v>
      </c>
      <c r="Z793" s="4" t="e">
        <f t="shared" si="176"/>
        <v>#VALUE!</v>
      </c>
      <c r="AA793" s="4" t="e">
        <f>FIND("Earliest publication #",A793)+LEN("Earliest publication #
")</f>
        <v>#VALUE!</v>
      </c>
      <c r="AB793" s="4" t="e">
        <f>FIND("Earliest publication date",A793,AA793)</f>
        <v>#VALUE!</v>
      </c>
      <c r="AC793" s="4" t="e">
        <f>CLEAN(TRIM(MID(A793,AA793,AB793-AA793)))</f>
        <v>#VALUE!</v>
      </c>
      <c r="AD793" s="4" t="e">
        <f t="shared" si="177"/>
        <v>#VALUE!</v>
      </c>
      <c r="AE793" s="4" t="e">
        <f>FIND("Earliest publication date",A793,AA793)+LEN("Earliest publication date")</f>
        <v>#VALUE!</v>
      </c>
      <c r="AF793" s="4" t="e">
        <f>FIND("Assignee for publication",A793)</f>
        <v>#VALUE!</v>
      </c>
      <c r="AG793" s="4" t="e">
        <f>CLEAN(SUBSTITUTE(MID(A793,AE793,AF793-AE793)," ",""))</f>
        <v>#VALUE!</v>
      </c>
      <c r="AH793" s="4" t="e">
        <f>FIND("Entity status",A793)+LEN("Entity status")</f>
        <v>#VALUE!</v>
      </c>
      <c r="AI793" s="4" t="e">
        <f>FIND("Earliest publication #",A793,AH793)</f>
        <v>#VALUE!</v>
      </c>
      <c r="AJ793" s="4" t="e">
        <f>CLEAN(TRIM(MID(A793,AH793,AI793-AH793)))</f>
        <v>#VALUE!</v>
      </c>
      <c r="AK793" s="4" t="e">
        <f>FIND("Applicants",A793)+LEN("Applicants")</f>
        <v>#VALUE!</v>
      </c>
      <c r="AL793" s="4" t="e">
        <f>FIND("United States Patent and Trademark Office 
United States Patent and Trademark Office 
 Browse By Topic",A793,AK793)</f>
        <v>#VALUE!</v>
      </c>
      <c r="AM793" s="4" t="e">
        <f>TRIM(CLEAN(MID(A793,AK793,AL793-AK793)))</f>
        <v>#VALUE!</v>
      </c>
      <c r="AN793" s="4" t="e">
        <f>FIND("Assignee for publication",A793)+LEN("Assignee for publication")</f>
        <v>#VALUE!</v>
      </c>
      <c r="AO793" s="4" t="e">
        <f>FIND("Confirmation #",A793,AN793)</f>
        <v>#VALUE!</v>
      </c>
      <c r="AP793" s="4" t="e">
        <f>MID(A793,AN793,AO793-AN793)</f>
        <v>#VALUE!</v>
      </c>
      <c r="AQ793" s="4" t="e">
        <f>FIND("Inventors",A793)+LEN("Inventors")</f>
        <v>#VALUE!</v>
      </c>
      <c r="AR793" s="4" t="e">
        <f>FIND("Applicants",A793,AQ793)</f>
        <v>#VALUE!</v>
      </c>
      <c r="AS793" s="4" t="e">
        <f>FIND("Show all inventors",A793)</f>
        <v>#VALUE!</v>
      </c>
      <c r="AT793" s="4" t="str">
        <f>IFERROR(MID(A793,AS793,24),"")</f>
        <v/>
      </c>
      <c r="AU793" s="7" t="e">
        <f>CLEAN(TRIM(MID(A793,AQ793,AR793-AQ793)))</f>
        <v>#VALUE!</v>
      </c>
      <c r="BJ793" s="4">
        <f t="shared" si="180"/>
        <v>0</v>
      </c>
      <c r="BK793" s="4" t="str">
        <f t="shared" si="181"/>
        <v/>
      </c>
      <c r="BL793" s="4" t="e">
        <f t="shared" si="182"/>
        <v>#VALUE!</v>
      </c>
      <c r="BM793" s="4" t="e">
        <f t="shared" si="183"/>
        <v>#VALUE!</v>
      </c>
      <c r="BN793" s="7" t="e">
        <f t="shared" si="184"/>
        <v>#VALUE!</v>
      </c>
      <c r="BO793" s="4" t="e">
        <f t="shared" si="185"/>
        <v>#VALUE!</v>
      </c>
      <c r="BP793" s="4" t="e">
        <f t="shared" si="186"/>
        <v>#VALUE!</v>
      </c>
      <c r="BQ793" s="7" t="e">
        <f t="shared" si="187"/>
        <v>#VALUE!</v>
      </c>
    </row>
    <row r="794" spans="1:69" ht="15" customHeight="1" x14ac:dyDescent="0.3">
      <c r="A794" s="5"/>
      <c r="B794" s="5"/>
      <c r="C794" s="5"/>
      <c r="D794" s="5"/>
      <c r="F794" s="6" t="s">
        <v>17</v>
      </c>
      <c r="G794" s="4" t="e">
        <f t="shared" si="188"/>
        <v>#VALUE!</v>
      </c>
      <c r="H794" s="4" t="e">
        <f t="shared" si="189"/>
        <v>#VALUE!</v>
      </c>
      <c r="I794" s="4" t="str">
        <f t="shared" si="178"/>
        <v/>
      </c>
      <c r="J794" s="4" t="e">
        <f>CLEAN(SUBSTITUTE(MID(A794,G794,H794-G794)," ",""))</f>
        <v>#VALUE!</v>
      </c>
      <c r="K794" s="4" t="e">
        <f>FIND("Filing or 371 (c) date",A794)+LEN("Filing or 371 (c) date")</f>
        <v>#VALUE!</v>
      </c>
      <c r="L794" s="4" t="e">
        <f>FIND("Status",A794,K794)</f>
        <v>#VALUE!</v>
      </c>
      <c r="M794" s="4" t="e">
        <f>TRIM(CLEAN(MID(A794,K794,L794-K794)))</f>
        <v>#VALUE!</v>
      </c>
      <c r="N794" s="4" t="e">
        <f>FIND("Patent #",A794)+LEN("Patent #")</f>
        <v>#VALUE!</v>
      </c>
      <c r="O794" s="4" t="e">
        <f>FIND("Filing or 371 (c) date",A794)</f>
        <v>#VALUE!</v>
      </c>
      <c r="P794" s="4" t="e">
        <f>MID(A794,N794,O794-N794)</f>
        <v>#VALUE!</v>
      </c>
      <c r="Q794" s="4" t="e">
        <f t="shared" si="179"/>
        <v>#VALUE!</v>
      </c>
      <c r="R794" s="4" t="e">
        <f>CLEAN(SUBSTITUTE(MID(P794,1,FIND("open",P794)-1)," ",""))</f>
        <v>#VALUE!</v>
      </c>
      <c r="S794" s="4" t="e">
        <f>FIND("open_in_new",P794)+LEN("open_in_new")</f>
        <v>#VALUE!</v>
      </c>
      <c r="T794" s="4" t="e">
        <f>FIND("-",P794,S794)</f>
        <v>#VALUE!</v>
      </c>
      <c r="U794" s="4" t="e">
        <f>CLEAN(SUBSTITUTE(MID(P794,S794,T794-S794)," ",""))</f>
        <v>#VALUE!</v>
      </c>
      <c r="V794" s="4" t="e">
        <f>RIGHT(CLEAN(SUBSTITUTE(P794," ","")),10)</f>
        <v>#VALUE!</v>
      </c>
      <c r="W794" s="4" t="e">
        <f>FIND("Status",A794,K794)+LEN("Status")</f>
        <v>#VALUE!</v>
      </c>
      <c r="X794" s="4" t="e">
        <f>FIND("Application Data 
Documents &amp; Transactions",A794)</f>
        <v>#VALUE!</v>
      </c>
      <c r="Y794" s="4" t="e">
        <f>MID(A794,W794,(X794-11)-W794)</f>
        <v>#VALUE!</v>
      </c>
      <c r="Z794" s="4" t="e">
        <f t="shared" si="176"/>
        <v>#VALUE!</v>
      </c>
      <c r="AA794" s="4" t="e">
        <f>FIND("Earliest publication #",A794)+LEN("Earliest publication #
")</f>
        <v>#VALUE!</v>
      </c>
      <c r="AB794" s="4" t="e">
        <f>FIND("Earliest publication date",A794,AA794)</f>
        <v>#VALUE!</v>
      </c>
      <c r="AC794" s="4" t="e">
        <f>CLEAN(TRIM(MID(A794,AA794,AB794-AA794)))</f>
        <v>#VALUE!</v>
      </c>
      <c r="AD794" s="4" t="e">
        <f t="shared" si="177"/>
        <v>#VALUE!</v>
      </c>
      <c r="AE794" s="4" t="e">
        <f>FIND("Earliest publication date",A794,AA794)+LEN("Earliest publication date")</f>
        <v>#VALUE!</v>
      </c>
      <c r="AF794" s="4" t="e">
        <f>FIND("Assignee for publication",A794)</f>
        <v>#VALUE!</v>
      </c>
      <c r="AG794" s="4" t="e">
        <f>CLEAN(SUBSTITUTE(MID(A794,AE794,AF794-AE794)," ",""))</f>
        <v>#VALUE!</v>
      </c>
      <c r="AH794" s="4" t="e">
        <f>FIND("Entity status",A794)+LEN("Entity status")</f>
        <v>#VALUE!</v>
      </c>
      <c r="AI794" s="4" t="e">
        <f>FIND("Earliest publication #",A794,AH794)</f>
        <v>#VALUE!</v>
      </c>
      <c r="AJ794" s="4" t="e">
        <f>CLEAN(TRIM(MID(A794,AH794,AI794-AH794)))</f>
        <v>#VALUE!</v>
      </c>
      <c r="AK794" s="4" t="e">
        <f>FIND("Applicants",A794)+LEN("Applicants")</f>
        <v>#VALUE!</v>
      </c>
      <c r="AL794" s="4" t="e">
        <f>FIND("United States Patent and Trademark Office 
United States Patent and Trademark Office 
 Browse By Topic",A794,AK794)</f>
        <v>#VALUE!</v>
      </c>
      <c r="AM794" s="4" t="e">
        <f>TRIM(CLEAN(MID(A794,AK794,AL794-AK794)))</f>
        <v>#VALUE!</v>
      </c>
      <c r="AN794" s="4" t="e">
        <f>FIND("Assignee for publication",A794)+LEN("Assignee for publication")</f>
        <v>#VALUE!</v>
      </c>
      <c r="AO794" s="4" t="e">
        <f>FIND("Confirmation #",A794,AN794)</f>
        <v>#VALUE!</v>
      </c>
      <c r="AP794" s="4" t="e">
        <f>MID(A794,AN794,AO794-AN794)</f>
        <v>#VALUE!</v>
      </c>
      <c r="AQ794" s="4" t="e">
        <f>FIND("Inventors",A794)+LEN("Inventors")</f>
        <v>#VALUE!</v>
      </c>
      <c r="AR794" s="4" t="e">
        <f>FIND("Applicants",A794,AQ794)</f>
        <v>#VALUE!</v>
      </c>
      <c r="AS794" s="4" t="e">
        <f>FIND("Show all inventors",A794)</f>
        <v>#VALUE!</v>
      </c>
      <c r="AT794" s="4" t="str">
        <f>IFERROR(MID(A794,AS794,24),"")</f>
        <v/>
      </c>
      <c r="AU794" s="7" t="e">
        <f>CLEAN(TRIM(MID(A794,AQ794,AR794-AQ794)))</f>
        <v>#VALUE!</v>
      </c>
      <c r="BJ794" s="4">
        <f t="shared" si="180"/>
        <v>0</v>
      </c>
      <c r="BK794" s="4" t="str">
        <f t="shared" si="181"/>
        <v/>
      </c>
      <c r="BL794" s="4" t="e">
        <f t="shared" si="182"/>
        <v>#VALUE!</v>
      </c>
      <c r="BM794" s="4" t="e">
        <f t="shared" si="183"/>
        <v>#VALUE!</v>
      </c>
      <c r="BN794" s="7" t="e">
        <f t="shared" si="184"/>
        <v>#VALUE!</v>
      </c>
      <c r="BO794" s="4" t="e">
        <f t="shared" si="185"/>
        <v>#VALUE!</v>
      </c>
      <c r="BP794" s="4" t="e">
        <f t="shared" si="186"/>
        <v>#VALUE!</v>
      </c>
      <c r="BQ794" s="7" t="e">
        <f t="shared" si="187"/>
        <v>#VALUE!</v>
      </c>
    </row>
    <row r="795" spans="1:69" ht="15" customHeight="1" x14ac:dyDescent="0.3">
      <c r="A795" s="5"/>
      <c r="B795" s="5"/>
      <c r="C795" s="5"/>
      <c r="D795" s="5"/>
      <c r="F795" s="6" t="s">
        <v>17</v>
      </c>
      <c r="G795" s="4" t="e">
        <f t="shared" si="188"/>
        <v>#VALUE!</v>
      </c>
      <c r="H795" s="4" t="e">
        <f t="shared" si="189"/>
        <v>#VALUE!</v>
      </c>
      <c r="I795" s="4" t="str">
        <f t="shared" si="178"/>
        <v/>
      </c>
      <c r="J795" s="4" t="e">
        <f>CLEAN(SUBSTITUTE(MID(A795,G795,H795-G795)," ",""))</f>
        <v>#VALUE!</v>
      </c>
      <c r="K795" s="4" t="e">
        <f>FIND("Filing or 371 (c) date",A795)+LEN("Filing or 371 (c) date")</f>
        <v>#VALUE!</v>
      </c>
      <c r="L795" s="4" t="e">
        <f>FIND("Status",A795,K795)</f>
        <v>#VALUE!</v>
      </c>
      <c r="M795" s="4" t="e">
        <f>TRIM(CLEAN(MID(A795,K795,L795-K795)))</f>
        <v>#VALUE!</v>
      </c>
      <c r="N795" s="4" t="e">
        <f>FIND("Patent #",A795)+LEN("Patent #")</f>
        <v>#VALUE!</v>
      </c>
      <c r="O795" s="4" t="e">
        <f>FIND("Filing or 371 (c) date",A795)</f>
        <v>#VALUE!</v>
      </c>
      <c r="P795" s="4" t="e">
        <f>MID(A795,N795,O795-N795)</f>
        <v>#VALUE!</v>
      </c>
      <c r="Q795" s="4" t="e">
        <f t="shared" si="179"/>
        <v>#VALUE!</v>
      </c>
      <c r="R795" s="4" t="e">
        <f>CLEAN(SUBSTITUTE(MID(P795,1,FIND("open",P795)-1)," ",""))</f>
        <v>#VALUE!</v>
      </c>
      <c r="S795" s="4" t="e">
        <f>FIND("open_in_new",P795)+LEN("open_in_new")</f>
        <v>#VALUE!</v>
      </c>
      <c r="T795" s="4" t="e">
        <f>FIND("-",P795,S795)</f>
        <v>#VALUE!</v>
      </c>
      <c r="U795" s="4" t="e">
        <f>CLEAN(SUBSTITUTE(MID(P795,S795,T795-S795)," ",""))</f>
        <v>#VALUE!</v>
      </c>
      <c r="V795" s="4" t="e">
        <f>RIGHT(CLEAN(SUBSTITUTE(P795," ","")),10)</f>
        <v>#VALUE!</v>
      </c>
      <c r="W795" s="4" t="e">
        <f>FIND("Status",A795,K795)+LEN("Status")</f>
        <v>#VALUE!</v>
      </c>
      <c r="X795" s="4" t="e">
        <f>FIND("Application Data 
Documents &amp; Transactions",A795)</f>
        <v>#VALUE!</v>
      </c>
      <c r="Y795" s="4" t="e">
        <f>MID(A795,W795,(X795-11)-W795)</f>
        <v>#VALUE!</v>
      </c>
      <c r="Z795" s="4" t="e">
        <f t="shared" si="176"/>
        <v>#VALUE!</v>
      </c>
      <c r="AA795" s="4" t="e">
        <f>FIND("Earliest publication #",A795)+LEN("Earliest publication #
")</f>
        <v>#VALUE!</v>
      </c>
      <c r="AB795" s="4" t="e">
        <f>FIND("Earliest publication date",A795,AA795)</f>
        <v>#VALUE!</v>
      </c>
      <c r="AC795" s="4" t="e">
        <f>CLEAN(TRIM(MID(A795,AA795,AB795-AA795)))</f>
        <v>#VALUE!</v>
      </c>
      <c r="AD795" s="4" t="e">
        <f t="shared" si="177"/>
        <v>#VALUE!</v>
      </c>
      <c r="AE795" s="4" t="e">
        <f>FIND("Earliest publication date",A795,AA795)+LEN("Earliest publication date")</f>
        <v>#VALUE!</v>
      </c>
      <c r="AF795" s="4" t="e">
        <f>FIND("Assignee for publication",A795)</f>
        <v>#VALUE!</v>
      </c>
      <c r="AG795" s="4" t="e">
        <f>CLEAN(SUBSTITUTE(MID(A795,AE795,AF795-AE795)," ",""))</f>
        <v>#VALUE!</v>
      </c>
      <c r="AH795" s="4" t="e">
        <f>FIND("Entity status",A795)+LEN("Entity status")</f>
        <v>#VALUE!</v>
      </c>
      <c r="AI795" s="4" t="e">
        <f>FIND("Earliest publication #",A795,AH795)</f>
        <v>#VALUE!</v>
      </c>
      <c r="AJ795" s="4" t="e">
        <f>CLEAN(TRIM(MID(A795,AH795,AI795-AH795)))</f>
        <v>#VALUE!</v>
      </c>
      <c r="AK795" s="4" t="e">
        <f>FIND("Applicants",A795)+LEN("Applicants")</f>
        <v>#VALUE!</v>
      </c>
      <c r="AL795" s="4" t="e">
        <f>FIND("United States Patent and Trademark Office 
United States Patent and Trademark Office 
 Browse By Topic",A795,AK795)</f>
        <v>#VALUE!</v>
      </c>
      <c r="AM795" s="4" t="e">
        <f>TRIM(CLEAN(MID(A795,AK795,AL795-AK795)))</f>
        <v>#VALUE!</v>
      </c>
      <c r="AN795" s="4" t="e">
        <f>FIND("Assignee for publication",A795)+LEN("Assignee for publication")</f>
        <v>#VALUE!</v>
      </c>
      <c r="AO795" s="4" t="e">
        <f>FIND("Confirmation #",A795,AN795)</f>
        <v>#VALUE!</v>
      </c>
      <c r="AP795" s="4" t="e">
        <f>MID(A795,AN795,AO795-AN795)</f>
        <v>#VALUE!</v>
      </c>
      <c r="AQ795" s="4" t="e">
        <f>FIND("Inventors",A795)+LEN("Inventors")</f>
        <v>#VALUE!</v>
      </c>
      <c r="AR795" s="4" t="e">
        <f>FIND("Applicants",A795,AQ795)</f>
        <v>#VALUE!</v>
      </c>
      <c r="AS795" s="4" t="e">
        <f>FIND("Show all inventors",A795)</f>
        <v>#VALUE!</v>
      </c>
      <c r="AT795" s="4" t="str">
        <f>IFERROR(MID(A795,AS795,24),"")</f>
        <v/>
      </c>
      <c r="AU795" s="7" t="e">
        <f>CLEAN(TRIM(MID(A795,AQ795,AR795-AQ795)))</f>
        <v>#VALUE!</v>
      </c>
      <c r="BJ795" s="4">
        <f t="shared" si="180"/>
        <v>0</v>
      </c>
      <c r="BK795" s="4" t="str">
        <f t="shared" si="181"/>
        <v/>
      </c>
      <c r="BL795" s="4" t="e">
        <f t="shared" si="182"/>
        <v>#VALUE!</v>
      </c>
      <c r="BM795" s="4" t="e">
        <f t="shared" si="183"/>
        <v>#VALUE!</v>
      </c>
      <c r="BN795" s="7" t="e">
        <f t="shared" si="184"/>
        <v>#VALUE!</v>
      </c>
      <c r="BO795" s="4" t="e">
        <f t="shared" si="185"/>
        <v>#VALUE!</v>
      </c>
      <c r="BP795" s="4" t="e">
        <f t="shared" si="186"/>
        <v>#VALUE!</v>
      </c>
      <c r="BQ795" s="7" t="e">
        <f t="shared" si="187"/>
        <v>#VALUE!</v>
      </c>
    </row>
    <row r="796" spans="1:69" ht="15" customHeight="1" x14ac:dyDescent="0.3">
      <c r="A796" s="5"/>
      <c r="B796" s="5"/>
      <c r="C796" s="5"/>
      <c r="D796" s="5"/>
      <c r="F796" s="6" t="s">
        <v>17</v>
      </c>
      <c r="G796" s="4" t="e">
        <f t="shared" si="188"/>
        <v>#VALUE!</v>
      </c>
      <c r="H796" s="4" t="e">
        <f t="shared" si="189"/>
        <v>#VALUE!</v>
      </c>
      <c r="I796" s="4" t="str">
        <f t="shared" si="178"/>
        <v/>
      </c>
      <c r="J796" s="4" t="e">
        <f>CLEAN(SUBSTITUTE(MID(A796,G796,H796-G796)," ",""))</f>
        <v>#VALUE!</v>
      </c>
      <c r="K796" s="4" t="e">
        <f>FIND("Filing or 371 (c) date",A796)+LEN("Filing or 371 (c) date")</f>
        <v>#VALUE!</v>
      </c>
      <c r="L796" s="4" t="e">
        <f>FIND("Status",A796,K796)</f>
        <v>#VALUE!</v>
      </c>
      <c r="M796" s="4" t="e">
        <f>TRIM(CLEAN(MID(A796,K796,L796-K796)))</f>
        <v>#VALUE!</v>
      </c>
      <c r="N796" s="4" t="e">
        <f>FIND("Patent #",A796)+LEN("Patent #")</f>
        <v>#VALUE!</v>
      </c>
      <c r="O796" s="4" t="e">
        <f>FIND("Filing or 371 (c) date",A796)</f>
        <v>#VALUE!</v>
      </c>
      <c r="P796" s="4" t="e">
        <f>MID(A796,N796,O796-N796)</f>
        <v>#VALUE!</v>
      </c>
      <c r="Q796" s="4" t="e">
        <f t="shared" si="179"/>
        <v>#VALUE!</v>
      </c>
      <c r="R796" s="4" t="e">
        <f>CLEAN(SUBSTITUTE(MID(P796,1,FIND("open",P796)-1)," ",""))</f>
        <v>#VALUE!</v>
      </c>
      <c r="S796" s="4" t="e">
        <f>FIND("open_in_new",P796)+LEN("open_in_new")</f>
        <v>#VALUE!</v>
      </c>
      <c r="T796" s="4" t="e">
        <f>FIND("-",P796,S796)</f>
        <v>#VALUE!</v>
      </c>
      <c r="U796" s="4" t="e">
        <f>CLEAN(SUBSTITUTE(MID(P796,S796,T796-S796)," ",""))</f>
        <v>#VALUE!</v>
      </c>
      <c r="V796" s="4" t="e">
        <f>RIGHT(CLEAN(SUBSTITUTE(P796," ","")),10)</f>
        <v>#VALUE!</v>
      </c>
      <c r="W796" s="4" t="e">
        <f>FIND("Status",A796,K796)+LEN("Status")</f>
        <v>#VALUE!</v>
      </c>
      <c r="X796" s="4" t="e">
        <f>FIND("Application Data 
Documents &amp; Transactions",A796)</f>
        <v>#VALUE!</v>
      </c>
      <c r="Y796" s="4" t="e">
        <f>MID(A796,W796,(X796-11)-W796)</f>
        <v>#VALUE!</v>
      </c>
      <c r="Z796" s="4" t="e">
        <f t="shared" si="176"/>
        <v>#VALUE!</v>
      </c>
      <c r="AA796" s="4" t="e">
        <f>FIND("Earliest publication #",A796)+LEN("Earliest publication #
")</f>
        <v>#VALUE!</v>
      </c>
      <c r="AB796" s="4" t="e">
        <f>FIND("Earliest publication date",A796,AA796)</f>
        <v>#VALUE!</v>
      </c>
      <c r="AC796" s="4" t="e">
        <f>CLEAN(TRIM(MID(A796,AA796,AB796-AA796)))</f>
        <v>#VALUE!</v>
      </c>
      <c r="AD796" s="4" t="e">
        <f t="shared" si="177"/>
        <v>#VALUE!</v>
      </c>
      <c r="AE796" s="4" t="e">
        <f>FIND("Earliest publication date",A796,AA796)+LEN("Earliest publication date")</f>
        <v>#VALUE!</v>
      </c>
      <c r="AF796" s="4" t="e">
        <f>FIND("Assignee for publication",A796)</f>
        <v>#VALUE!</v>
      </c>
      <c r="AG796" s="4" t="e">
        <f>CLEAN(SUBSTITUTE(MID(A796,AE796,AF796-AE796)," ",""))</f>
        <v>#VALUE!</v>
      </c>
      <c r="AH796" s="4" t="e">
        <f>FIND("Entity status",A796)+LEN("Entity status")</f>
        <v>#VALUE!</v>
      </c>
      <c r="AI796" s="4" t="e">
        <f>FIND("Earliest publication #",A796,AH796)</f>
        <v>#VALUE!</v>
      </c>
      <c r="AJ796" s="4" t="e">
        <f>CLEAN(TRIM(MID(A796,AH796,AI796-AH796)))</f>
        <v>#VALUE!</v>
      </c>
      <c r="AK796" s="4" t="e">
        <f>FIND("Applicants",A796)+LEN("Applicants")</f>
        <v>#VALUE!</v>
      </c>
      <c r="AL796" s="4" t="e">
        <f>FIND("United States Patent and Trademark Office 
United States Patent and Trademark Office 
 Browse By Topic",A796,AK796)</f>
        <v>#VALUE!</v>
      </c>
      <c r="AM796" s="4" t="e">
        <f>TRIM(CLEAN(MID(A796,AK796,AL796-AK796)))</f>
        <v>#VALUE!</v>
      </c>
      <c r="AN796" s="4" t="e">
        <f>FIND("Assignee for publication",A796)+LEN("Assignee for publication")</f>
        <v>#VALUE!</v>
      </c>
      <c r="AO796" s="4" t="e">
        <f>FIND("Confirmation #",A796,AN796)</f>
        <v>#VALUE!</v>
      </c>
      <c r="AP796" s="4" t="e">
        <f>MID(A796,AN796,AO796-AN796)</f>
        <v>#VALUE!</v>
      </c>
      <c r="AQ796" s="4" t="e">
        <f>FIND("Inventors",A796)+LEN("Inventors")</f>
        <v>#VALUE!</v>
      </c>
      <c r="AR796" s="4" t="e">
        <f>FIND("Applicants",A796,AQ796)</f>
        <v>#VALUE!</v>
      </c>
      <c r="AS796" s="4" t="e">
        <f>FIND("Show all inventors",A796)</f>
        <v>#VALUE!</v>
      </c>
      <c r="AT796" s="4" t="str">
        <f>IFERROR(MID(A796,AS796,24),"")</f>
        <v/>
      </c>
      <c r="AU796" s="7" t="e">
        <f>CLEAN(TRIM(MID(A796,AQ796,AR796-AQ796)))</f>
        <v>#VALUE!</v>
      </c>
      <c r="BJ796" s="4">
        <f t="shared" si="180"/>
        <v>0</v>
      </c>
      <c r="BK796" s="4" t="str">
        <f t="shared" si="181"/>
        <v/>
      </c>
      <c r="BL796" s="4" t="e">
        <f t="shared" si="182"/>
        <v>#VALUE!</v>
      </c>
      <c r="BM796" s="4" t="e">
        <f t="shared" si="183"/>
        <v>#VALUE!</v>
      </c>
      <c r="BN796" s="7" t="e">
        <f t="shared" si="184"/>
        <v>#VALUE!</v>
      </c>
      <c r="BO796" s="4" t="e">
        <f t="shared" si="185"/>
        <v>#VALUE!</v>
      </c>
      <c r="BP796" s="4" t="e">
        <f t="shared" si="186"/>
        <v>#VALUE!</v>
      </c>
      <c r="BQ796" s="7" t="e">
        <f t="shared" si="187"/>
        <v>#VALUE!</v>
      </c>
    </row>
    <row r="797" spans="1:69" ht="15" customHeight="1" x14ac:dyDescent="0.3">
      <c r="A797" s="5"/>
      <c r="B797" s="5"/>
      <c r="C797" s="5"/>
      <c r="D797" s="5"/>
      <c r="F797" s="6" t="s">
        <v>17</v>
      </c>
      <c r="G797" s="4" t="e">
        <f t="shared" si="188"/>
        <v>#VALUE!</v>
      </c>
      <c r="H797" s="4" t="e">
        <f t="shared" si="189"/>
        <v>#VALUE!</v>
      </c>
      <c r="I797" s="4" t="str">
        <f t="shared" si="178"/>
        <v/>
      </c>
      <c r="J797" s="4" t="e">
        <f>CLEAN(SUBSTITUTE(MID(A797,G797,H797-G797)," ",""))</f>
        <v>#VALUE!</v>
      </c>
      <c r="K797" s="4" t="e">
        <f>FIND("Filing or 371 (c) date",A797)+LEN("Filing or 371 (c) date")</f>
        <v>#VALUE!</v>
      </c>
      <c r="L797" s="4" t="e">
        <f>FIND("Status",A797,K797)</f>
        <v>#VALUE!</v>
      </c>
      <c r="M797" s="4" t="e">
        <f>TRIM(CLEAN(MID(A797,K797,L797-K797)))</f>
        <v>#VALUE!</v>
      </c>
      <c r="N797" s="4" t="e">
        <f>FIND("Patent #",A797)+LEN("Patent #")</f>
        <v>#VALUE!</v>
      </c>
      <c r="O797" s="4" t="e">
        <f>FIND("Filing or 371 (c) date",A797)</f>
        <v>#VALUE!</v>
      </c>
      <c r="P797" s="4" t="e">
        <f>MID(A797,N797,O797-N797)</f>
        <v>#VALUE!</v>
      </c>
      <c r="Q797" s="4" t="e">
        <f t="shared" si="179"/>
        <v>#VALUE!</v>
      </c>
      <c r="R797" s="4" t="e">
        <f>CLEAN(SUBSTITUTE(MID(P797,1,FIND("open",P797)-1)," ",""))</f>
        <v>#VALUE!</v>
      </c>
      <c r="S797" s="4" t="e">
        <f>FIND("open_in_new",P797)+LEN("open_in_new")</f>
        <v>#VALUE!</v>
      </c>
      <c r="T797" s="4" t="e">
        <f>FIND("-",P797,S797)</f>
        <v>#VALUE!</v>
      </c>
      <c r="U797" s="4" t="e">
        <f>CLEAN(SUBSTITUTE(MID(P797,S797,T797-S797)," ",""))</f>
        <v>#VALUE!</v>
      </c>
      <c r="V797" s="4" t="e">
        <f>RIGHT(CLEAN(SUBSTITUTE(P797," ","")),10)</f>
        <v>#VALUE!</v>
      </c>
      <c r="W797" s="4" t="e">
        <f>FIND("Status",A797,K797)+LEN("Status")</f>
        <v>#VALUE!</v>
      </c>
      <c r="X797" s="4" t="e">
        <f>FIND("Application Data 
Documents &amp; Transactions",A797)</f>
        <v>#VALUE!</v>
      </c>
      <c r="Y797" s="4" t="e">
        <f>MID(A797,W797,(X797-11)-W797)</f>
        <v>#VALUE!</v>
      </c>
      <c r="Z797" s="4" t="e">
        <f t="shared" si="176"/>
        <v>#VALUE!</v>
      </c>
      <c r="AA797" s="4" t="e">
        <f>FIND("Earliest publication #",A797)+LEN("Earliest publication #
")</f>
        <v>#VALUE!</v>
      </c>
      <c r="AB797" s="4" t="e">
        <f>FIND("Earliest publication date",A797,AA797)</f>
        <v>#VALUE!</v>
      </c>
      <c r="AC797" s="4" t="e">
        <f>CLEAN(TRIM(MID(A797,AA797,AB797-AA797)))</f>
        <v>#VALUE!</v>
      </c>
      <c r="AD797" s="4" t="e">
        <f t="shared" si="177"/>
        <v>#VALUE!</v>
      </c>
      <c r="AE797" s="4" t="e">
        <f>FIND("Earliest publication date",A797,AA797)+LEN("Earliest publication date")</f>
        <v>#VALUE!</v>
      </c>
      <c r="AF797" s="4" t="e">
        <f>FIND("Assignee for publication",A797)</f>
        <v>#VALUE!</v>
      </c>
      <c r="AG797" s="4" t="e">
        <f>CLEAN(SUBSTITUTE(MID(A797,AE797,AF797-AE797)," ",""))</f>
        <v>#VALUE!</v>
      </c>
      <c r="AH797" s="4" t="e">
        <f>FIND("Entity status",A797)+LEN("Entity status")</f>
        <v>#VALUE!</v>
      </c>
      <c r="AI797" s="4" t="e">
        <f>FIND("Earliest publication #",A797,AH797)</f>
        <v>#VALUE!</v>
      </c>
      <c r="AJ797" s="4" t="e">
        <f>CLEAN(TRIM(MID(A797,AH797,AI797-AH797)))</f>
        <v>#VALUE!</v>
      </c>
      <c r="AK797" s="4" t="e">
        <f>FIND("Applicants",A797)+LEN("Applicants")</f>
        <v>#VALUE!</v>
      </c>
      <c r="AL797" s="4" t="e">
        <f>FIND("United States Patent and Trademark Office 
United States Patent and Trademark Office 
 Browse By Topic",A797,AK797)</f>
        <v>#VALUE!</v>
      </c>
      <c r="AM797" s="4" t="e">
        <f>TRIM(CLEAN(MID(A797,AK797,AL797-AK797)))</f>
        <v>#VALUE!</v>
      </c>
      <c r="AN797" s="4" t="e">
        <f>FIND("Assignee for publication",A797)+LEN("Assignee for publication")</f>
        <v>#VALUE!</v>
      </c>
      <c r="AO797" s="4" t="e">
        <f>FIND("Confirmation #",A797,AN797)</f>
        <v>#VALUE!</v>
      </c>
      <c r="AP797" s="4" t="e">
        <f>MID(A797,AN797,AO797-AN797)</f>
        <v>#VALUE!</v>
      </c>
      <c r="AQ797" s="4" t="e">
        <f>FIND("Inventors",A797)+LEN("Inventors")</f>
        <v>#VALUE!</v>
      </c>
      <c r="AR797" s="4" t="e">
        <f>FIND("Applicants",A797,AQ797)</f>
        <v>#VALUE!</v>
      </c>
      <c r="AS797" s="4" t="e">
        <f>FIND("Show all inventors",A797)</f>
        <v>#VALUE!</v>
      </c>
      <c r="AT797" s="4" t="str">
        <f>IFERROR(MID(A797,AS797,24),"")</f>
        <v/>
      </c>
      <c r="AU797" s="7" t="e">
        <f>CLEAN(TRIM(MID(A797,AQ797,AR797-AQ797)))</f>
        <v>#VALUE!</v>
      </c>
      <c r="BJ797" s="4">
        <f t="shared" si="180"/>
        <v>0</v>
      </c>
      <c r="BK797" s="4" t="str">
        <f t="shared" si="181"/>
        <v/>
      </c>
      <c r="BL797" s="4" t="e">
        <f t="shared" si="182"/>
        <v>#VALUE!</v>
      </c>
      <c r="BM797" s="4" t="e">
        <f t="shared" si="183"/>
        <v>#VALUE!</v>
      </c>
      <c r="BN797" s="7" t="e">
        <f t="shared" si="184"/>
        <v>#VALUE!</v>
      </c>
      <c r="BO797" s="4" t="e">
        <f t="shared" si="185"/>
        <v>#VALUE!</v>
      </c>
      <c r="BP797" s="4" t="e">
        <f t="shared" si="186"/>
        <v>#VALUE!</v>
      </c>
      <c r="BQ797" s="7" t="e">
        <f t="shared" si="187"/>
        <v>#VALUE!</v>
      </c>
    </row>
    <row r="798" spans="1:69" ht="15" customHeight="1" x14ac:dyDescent="0.3">
      <c r="A798" s="5"/>
      <c r="B798" s="5"/>
      <c r="C798" s="5"/>
      <c r="D798" s="5"/>
      <c r="F798" s="6" t="s">
        <v>17</v>
      </c>
      <c r="G798" s="4" t="e">
        <f t="shared" si="188"/>
        <v>#VALUE!</v>
      </c>
      <c r="H798" s="4" t="e">
        <f t="shared" si="189"/>
        <v>#VALUE!</v>
      </c>
      <c r="I798" s="4" t="str">
        <f t="shared" si="178"/>
        <v/>
      </c>
      <c r="J798" s="4" t="e">
        <f>CLEAN(SUBSTITUTE(MID(A798,G798,H798-G798)," ",""))</f>
        <v>#VALUE!</v>
      </c>
      <c r="K798" s="4" t="e">
        <f>FIND("Filing or 371 (c) date",A798)+LEN("Filing or 371 (c) date")</f>
        <v>#VALUE!</v>
      </c>
      <c r="L798" s="4" t="e">
        <f>FIND("Status",A798,K798)</f>
        <v>#VALUE!</v>
      </c>
      <c r="M798" s="4" t="e">
        <f>TRIM(CLEAN(MID(A798,K798,L798-K798)))</f>
        <v>#VALUE!</v>
      </c>
      <c r="N798" s="4" t="e">
        <f>FIND("Patent #",A798)+LEN("Patent #")</f>
        <v>#VALUE!</v>
      </c>
      <c r="O798" s="4" t="e">
        <f>FIND("Filing or 371 (c) date",A798)</f>
        <v>#VALUE!</v>
      </c>
      <c r="P798" s="4" t="e">
        <f>MID(A798,N798,O798-N798)</f>
        <v>#VALUE!</v>
      </c>
      <c r="Q798" s="4" t="e">
        <f t="shared" si="179"/>
        <v>#VALUE!</v>
      </c>
      <c r="R798" s="4" t="e">
        <f>CLEAN(SUBSTITUTE(MID(P798,1,FIND("open",P798)-1)," ",""))</f>
        <v>#VALUE!</v>
      </c>
      <c r="S798" s="4" t="e">
        <f>FIND("open_in_new",P798)+LEN("open_in_new")</f>
        <v>#VALUE!</v>
      </c>
      <c r="T798" s="4" t="e">
        <f>FIND("-",P798,S798)</f>
        <v>#VALUE!</v>
      </c>
      <c r="U798" s="4" t="e">
        <f>CLEAN(SUBSTITUTE(MID(P798,S798,T798-S798)," ",""))</f>
        <v>#VALUE!</v>
      </c>
      <c r="V798" s="4" t="e">
        <f>RIGHT(CLEAN(SUBSTITUTE(P798," ","")),10)</f>
        <v>#VALUE!</v>
      </c>
      <c r="W798" s="4" t="e">
        <f>FIND("Status",A798,K798)+LEN("Status")</f>
        <v>#VALUE!</v>
      </c>
      <c r="X798" s="4" t="e">
        <f>FIND("Application Data 
Documents &amp; Transactions",A798)</f>
        <v>#VALUE!</v>
      </c>
      <c r="Y798" s="4" t="e">
        <f>MID(A798,W798,(X798-11)-W798)</f>
        <v>#VALUE!</v>
      </c>
      <c r="Z798" s="4" t="e">
        <f t="shared" si="176"/>
        <v>#VALUE!</v>
      </c>
      <c r="AA798" s="4" t="e">
        <f>FIND("Earliest publication #",A798)+LEN("Earliest publication #
")</f>
        <v>#VALUE!</v>
      </c>
      <c r="AB798" s="4" t="e">
        <f>FIND("Earliest publication date",A798,AA798)</f>
        <v>#VALUE!</v>
      </c>
      <c r="AC798" s="4" t="e">
        <f>CLEAN(TRIM(MID(A798,AA798,AB798-AA798)))</f>
        <v>#VALUE!</v>
      </c>
      <c r="AD798" s="4" t="e">
        <f t="shared" si="177"/>
        <v>#VALUE!</v>
      </c>
      <c r="AE798" s="4" t="e">
        <f>FIND("Earliest publication date",A798,AA798)+LEN("Earliest publication date")</f>
        <v>#VALUE!</v>
      </c>
      <c r="AF798" s="4" t="e">
        <f>FIND("Assignee for publication",A798)</f>
        <v>#VALUE!</v>
      </c>
      <c r="AG798" s="4" t="e">
        <f>CLEAN(SUBSTITUTE(MID(A798,AE798,AF798-AE798)," ",""))</f>
        <v>#VALUE!</v>
      </c>
      <c r="AH798" s="4" t="e">
        <f>FIND("Entity status",A798)+LEN("Entity status")</f>
        <v>#VALUE!</v>
      </c>
      <c r="AI798" s="4" t="e">
        <f>FIND("Earliest publication #",A798,AH798)</f>
        <v>#VALUE!</v>
      </c>
      <c r="AJ798" s="4" t="e">
        <f>CLEAN(TRIM(MID(A798,AH798,AI798-AH798)))</f>
        <v>#VALUE!</v>
      </c>
      <c r="AK798" s="4" t="e">
        <f>FIND("Applicants",A798)+LEN("Applicants")</f>
        <v>#VALUE!</v>
      </c>
      <c r="AL798" s="4" t="e">
        <f>FIND("United States Patent and Trademark Office 
United States Patent and Trademark Office 
 Browse By Topic",A798,AK798)</f>
        <v>#VALUE!</v>
      </c>
      <c r="AM798" s="4" t="e">
        <f>TRIM(CLEAN(MID(A798,AK798,AL798-AK798)))</f>
        <v>#VALUE!</v>
      </c>
      <c r="AN798" s="4" t="e">
        <f>FIND("Assignee for publication",A798)+LEN("Assignee for publication")</f>
        <v>#VALUE!</v>
      </c>
      <c r="AO798" s="4" t="e">
        <f>FIND("Confirmation #",A798,AN798)</f>
        <v>#VALUE!</v>
      </c>
      <c r="AP798" s="4" t="e">
        <f>MID(A798,AN798,AO798-AN798)</f>
        <v>#VALUE!</v>
      </c>
      <c r="AQ798" s="4" t="e">
        <f>FIND("Inventors",A798)+LEN("Inventors")</f>
        <v>#VALUE!</v>
      </c>
      <c r="AR798" s="4" t="e">
        <f>FIND("Applicants",A798,AQ798)</f>
        <v>#VALUE!</v>
      </c>
      <c r="AS798" s="4" t="e">
        <f>FIND("Show all inventors",A798)</f>
        <v>#VALUE!</v>
      </c>
      <c r="AT798" s="4" t="str">
        <f>IFERROR(MID(A798,AS798,24),"")</f>
        <v/>
      </c>
      <c r="AU798" s="7" t="e">
        <f>CLEAN(TRIM(MID(A798,AQ798,AR798-AQ798)))</f>
        <v>#VALUE!</v>
      </c>
      <c r="BJ798" s="4">
        <f t="shared" si="180"/>
        <v>0</v>
      </c>
      <c r="BK798" s="4" t="str">
        <f t="shared" si="181"/>
        <v/>
      </c>
      <c r="BL798" s="4" t="e">
        <f t="shared" si="182"/>
        <v>#VALUE!</v>
      </c>
      <c r="BM798" s="4" t="e">
        <f t="shared" si="183"/>
        <v>#VALUE!</v>
      </c>
      <c r="BN798" s="7" t="e">
        <f t="shared" si="184"/>
        <v>#VALUE!</v>
      </c>
      <c r="BO798" s="4" t="e">
        <f t="shared" si="185"/>
        <v>#VALUE!</v>
      </c>
      <c r="BP798" s="4" t="e">
        <f t="shared" si="186"/>
        <v>#VALUE!</v>
      </c>
      <c r="BQ798" s="7" t="e">
        <f t="shared" si="187"/>
        <v>#VALUE!</v>
      </c>
    </row>
    <row r="799" spans="1:69" ht="15" customHeight="1" x14ac:dyDescent="0.3">
      <c r="A799" s="5"/>
      <c r="B799" s="5"/>
      <c r="C799" s="5"/>
      <c r="D799" s="5"/>
      <c r="F799" s="6" t="s">
        <v>17</v>
      </c>
      <c r="G799" s="4" t="e">
        <f t="shared" si="188"/>
        <v>#VALUE!</v>
      </c>
      <c r="H799" s="4" t="e">
        <f t="shared" si="189"/>
        <v>#VALUE!</v>
      </c>
      <c r="I799" s="4" t="str">
        <f t="shared" si="178"/>
        <v/>
      </c>
      <c r="J799" s="4" t="e">
        <f>CLEAN(SUBSTITUTE(MID(A799,G799,H799-G799)," ",""))</f>
        <v>#VALUE!</v>
      </c>
      <c r="K799" s="4" t="e">
        <f>FIND("Filing or 371 (c) date",A799)+LEN("Filing or 371 (c) date")</f>
        <v>#VALUE!</v>
      </c>
      <c r="L799" s="4" t="e">
        <f>FIND("Status",A799,K799)</f>
        <v>#VALUE!</v>
      </c>
      <c r="M799" s="4" t="e">
        <f>TRIM(CLEAN(MID(A799,K799,L799-K799)))</f>
        <v>#VALUE!</v>
      </c>
      <c r="N799" s="4" t="e">
        <f>FIND("Patent #",A799)+LEN("Patent #")</f>
        <v>#VALUE!</v>
      </c>
      <c r="O799" s="4" t="e">
        <f>FIND("Filing or 371 (c) date",A799)</f>
        <v>#VALUE!</v>
      </c>
      <c r="P799" s="4" t="e">
        <f>MID(A799,N799,O799-N799)</f>
        <v>#VALUE!</v>
      </c>
      <c r="Q799" s="4" t="e">
        <f t="shared" si="179"/>
        <v>#VALUE!</v>
      </c>
      <c r="R799" s="4" t="e">
        <f>CLEAN(SUBSTITUTE(MID(P799,1,FIND("open",P799)-1)," ",""))</f>
        <v>#VALUE!</v>
      </c>
      <c r="S799" s="4" t="e">
        <f>FIND("open_in_new",P799)+LEN("open_in_new")</f>
        <v>#VALUE!</v>
      </c>
      <c r="T799" s="4" t="e">
        <f>FIND("-",P799,S799)</f>
        <v>#VALUE!</v>
      </c>
      <c r="U799" s="4" t="e">
        <f>CLEAN(SUBSTITUTE(MID(P799,S799,T799-S799)," ",""))</f>
        <v>#VALUE!</v>
      </c>
      <c r="V799" s="4" t="e">
        <f>RIGHT(CLEAN(SUBSTITUTE(P799," ","")),10)</f>
        <v>#VALUE!</v>
      </c>
      <c r="W799" s="4" t="e">
        <f>FIND("Status",A799,K799)+LEN("Status")</f>
        <v>#VALUE!</v>
      </c>
      <c r="X799" s="4" t="e">
        <f>FIND("Application Data 
Documents &amp; Transactions",A799)</f>
        <v>#VALUE!</v>
      </c>
      <c r="Y799" s="4" t="e">
        <f>MID(A799,W799,(X799-11)-W799)</f>
        <v>#VALUE!</v>
      </c>
      <c r="Z799" s="4" t="e">
        <f t="shared" si="176"/>
        <v>#VALUE!</v>
      </c>
      <c r="AA799" s="4" t="e">
        <f>FIND("Earliest publication #",A799)+LEN("Earliest publication #
")</f>
        <v>#VALUE!</v>
      </c>
      <c r="AB799" s="4" t="e">
        <f>FIND("Earliest publication date",A799,AA799)</f>
        <v>#VALUE!</v>
      </c>
      <c r="AC799" s="4" t="e">
        <f>CLEAN(TRIM(MID(A799,AA799,AB799-AA799)))</f>
        <v>#VALUE!</v>
      </c>
      <c r="AD799" s="4" t="e">
        <f t="shared" si="177"/>
        <v>#VALUE!</v>
      </c>
      <c r="AE799" s="4" t="e">
        <f>FIND("Earliest publication date",A799,AA799)+LEN("Earliest publication date")</f>
        <v>#VALUE!</v>
      </c>
      <c r="AF799" s="4" t="e">
        <f>FIND("Assignee for publication",A799)</f>
        <v>#VALUE!</v>
      </c>
      <c r="AG799" s="4" t="e">
        <f>CLEAN(SUBSTITUTE(MID(A799,AE799,AF799-AE799)," ",""))</f>
        <v>#VALUE!</v>
      </c>
      <c r="AH799" s="4" t="e">
        <f>FIND("Entity status",A799)+LEN("Entity status")</f>
        <v>#VALUE!</v>
      </c>
      <c r="AI799" s="4" t="e">
        <f>FIND("Earliest publication #",A799,AH799)</f>
        <v>#VALUE!</v>
      </c>
      <c r="AJ799" s="4" t="e">
        <f>CLEAN(TRIM(MID(A799,AH799,AI799-AH799)))</f>
        <v>#VALUE!</v>
      </c>
      <c r="AK799" s="4" t="e">
        <f>FIND("Applicants",A799)+LEN("Applicants")</f>
        <v>#VALUE!</v>
      </c>
      <c r="AL799" s="4" t="e">
        <f>FIND("United States Patent and Trademark Office 
United States Patent and Trademark Office 
 Browse By Topic",A799,AK799)</f>
        <v>#VALUE!</v>
      </c>
      <c r="AM799" s="4" t="e">
        <f>TRIM(CLEAN(MID(A799,AK799,AL799-AK799)))</f>
        <v>#VALUE!</v>
      </c>
      <c r="AN799" s="4" t="e">
        <f>FIND("Assignee for publication",A799)+LEN("Assignee for publication")</f>
        <v>#VALUE!</v>
      </c>
      <c r="AO799" s="4" t="e">
        <f>FIND("Confirmation #",A799,AN799)</f>
        <v>#VALUE!</v>
      </c>
      <c r="AP799" s="4" t="e">
        <f>MID(A799,AN799,AO799-AN799)</f>
        <v>#VALUE!</v>
      </c>
      <c r="AQ799" s="4" t="e">
        <f>FIND("Inventors",A799)+LEN("Inventors")</f>
        <v>#VALUE!</v>
      </c>
      <c r="AR799" s="4" t="e">
        <f>FIND("Applicants",A799,AQ799)</f>
        <v>#VALUE!</v>
      </c>
      <c r="AS799" s="4" t="e">
        <f>FIND("Show all inventors",A799)</f>
        <v>#VALUE!</v>
      </c>
      <c r="AT799" s="4" t="str">
        <f>IFERROR(MID(A799,AS799,24),"")</f>
        <v/>
      </c>
      <c r="AU799" s="7" t="e">
        <f>CLEAN(TRIM(MID(A799,AQ799,AR799-AQ799)))</f>
        <v>#VALUE!</v>
      </c>
      <c r="BJ799" s="4">
        <f t="shared" si="180"/>
        <v>0</v>
      </c>
      <c r="BK799" s="4" t="str">
        <f t="shared" si="181"/>
        <v/>
      </c>
      <c r="BL799" s="4" t="e">
        <f t="shared" si="182"/>
        <v>#VALUE!</v>
      </c>
      <c r="BM799" s="4" t="e">
        <f t="shared" si="183"/>
        <v>#VALUE!</v>
      </c>
      <c r="BN799" s="7" t="e">
        <f t="shared" si="184"/>
        <v>#VALUE!</v>
      </c>
      <c r="BO799" s="4" t="e">
        <f t="shared" si="185"/>
        <v>#VALUE!</v>
      </c>
      <c r="BP799" s="4" t="e">
        <f t="shared" si="186"/>
        <v>#VALUE!</v>
      </c>
      <c r="BQ799" s="7" t="e">
        <f t="shared" si="187"/>
        <v>#VALUE!</v>
      </c>
    </row>
    <row r="800" spans="1:69" ht="15" customHeight="1" x14ac:dyDescent="0.3">
      <c r="A800" s="5"/>
      <c r="B800" s="5"/>
      <c r="C800" s="5"/>
      <c r="D800" s="5"/>
      <c r="F800" s="6" t="s">
        <v>17</v>
      </c>
      <c r="G800" s="4" t="e">
        <f t="shared" si="188"/>
        <v>#VALUE!</v>
      </c>
      <c r="H800" s="4" t="e">
        <f t="shared" si="189"/>
        <v>#VALUE!</v>
      </c>
      <c r="I800" s="4" t="str">
        <f t="shared" si="178"/>
        <v/>
      </c>
      <c r="J800" s="4" t="e">
        <f>CLEAN(SUBSTITUTE(MID(A800,G800,H800-G800)," ",""))</f>
        <v>#VALUE!</v>
      </c>
      <c r="K800" s="4" t="e">
        <f>FIND("Filing or 371 (c) date",A800)+LEN("Filing or 371 (c) date")</f>
        <v>#VALUE!</v>
      </c>
      <c r="L800" s="4" t="e">
        <f>FIND("Status",A800,K800)</f>
        <v>#VALUE!</v>
      </c>
      <c r="M800" s="4" t="e">
        <f>TRIM(CLEAN(MID(A800,K800,L800-K800)))</f>
        <v>#VALUE!</v>
      </c>
      <c r="N800" s="4" t="e">
        <f>FIND("Patent #",A800)+LEN("Patent #")</f>
        <v>#VALUE!</v>
      </c>
      <c r="O800" s="4" t="e">
        <f>FIND("Filing or 371 (c) date",A800)</f>
        <v>#VALUE!</v>
      </c>
      <c r="P800" s="4" t="e">
        <f>MID(A800,N800,O800-N800)</f>
        <v>#VALUE!</v>
      </c>
      <c r="Q800" s="4" t="e">
        <f t="shared" si="179"/>
        <v>#VALUE!</v>
      </c>
      <c r="R800" s="4" t="e">
        <f>CLEAN(SUBSTITUTE(MID(P800,1,FIND("open",P800)-1)," ",""))</f>
        <v>#VALUE!</v>
      </c>
      <c r="S800" s="4" t="e">
        <f>FIND("open_in_new",P800)+LEN("open_in_new")</f>
        <v>#VALUE!</v>
      </c>
      <c r="T800" s="4" t="e">
        <f>FIND("-",P800,S800)</f>
        <v>#VALUE!</v>
      </c>
      <c r="U800" s="4" t="e">
        <f>CLEAN(SUBSTITUTE(MID(P800,S800,T800-S800)," ",""))</f>
        <v>#VALUE!</v>
      </c>
      <c r="V800" s="4" t="e">
        <f>RIGHT(CLEAN(SUBSTITUTE(P800," ","")),10)</f>
        <v>#VALUE!</v>
      </c>
      <c r="W800" s="4" t="e">
        <f>FIND("Status",A800,K800)+LEN("Status")</f>
        <v>#VALUE!</v>
      </c>
      <c r="X800" s="4" t="e">
        <f>FIND("Application Data 
Documents &amp; Transactions",A800)</f>
        <v>#VALUE!</v>
      </c>
      <c r="Y800" s="4" t="e">
        <f>MID(A800,W800,(X800-11)-W800)</f>
        <v>#VALUE!</v>
      </c>
      <c r="Z800" s="4" t="e">
        <f t="shared" si="176"/>
        <v>#VALUE!</v>
      </c>
      <c r="AA800" s="4" t="e">
        <f>FIND("Earliest publication #",A800)+LEN("Earliest publication #
")</f>
        <v>#VALUE!</v>
      </c>
      <c r="AB800" s="4" t="e">
        <f>FIND("Earliest publication date",A800,AA800)</f>
        <v>#VALUE!</v>
      </c>
      <c r="AC800" s="4" t="e">
        <f>CLEAN(TRIM(MID(A800,AA800,AB800-AA800)))</f>
        <v>#VALUE!</v>
      </c>
      <c r="AD800" s="4" t="e">
        <f t="shared" si="177"/>
        <v>#VALUE!</v>
      </c>
      <c r="AE800" s="4" t="e">
        <f>FIND("Earliest publication date",A800,AA800)+LEN("Earliest publication date")</f>
        <v>#VALUE!</v>
      </c>
      <c r="AF800" s="4" t="e">
        <f>FIND("Assignee for publication",A800)</f>
        <v>#VALUE!</v>
      </c>
      <c r="AG800" s="4" t="e">
        <f>CLEAN(SUBSTITUTE(MID(A800,AE800,AF800-AE800)," ",""))</f>
        <v>#VALUE!</v>
      </c>
      <c r="AH800" s="4" t="e">
        <f>FIND("Entity status",A800)+LEN("Entity status")</f>
        <v>#VALUE!</v>
      </c>
      <c r="AI800" s="4" t="e">
        <f>FIND("Earliest publication #",A800,AH800)</f>
        <v>#VALUE!</v>
      </c>
      <c r="AJ800" s="4" t="e">
        <f>CLEAN(TRIM(MID(A800,AH800,AI800-AH800)))</f>
        <v>#VALUE!</v>
      </c>
      <c r="AK800" s="4" t="e">
        <f>FIND("Applicants",A800)+LEN("Applicants")</f>
        <v>#VALUE!</v>
      </c>
      <c r="AL800" s="4" t="e">
        <f>FIND("United States Patent and Trademark Office 
United States Patent and Trademark Office 
 Browse By Topic",A800,AK800)</f>
        <v>#VALUE!</v>
      </c>
      <c r="AM800" s="4" t="e">
        <f>TRIM(CLEAN(MID(A800,AK800,AL800-AK800)))</f>
        <v>#VALUE!</v>
      </c>
      <c r="AN800" s="4" t="e">
        <f>FIND("Assignee for publication",A800)+LEN("Assignee for publication")</f>
        <v>#VALUE!</v>
      </c>
      <c r="AO800" s="4" t="e">
        <f>FIND("Confirmation #",A800,AN800)</f>
        <v>#VALUE!</v>
      </c>
      <c r="AP800" s="4" t="e">
        <f>MID(A800,AN800,AO800-AN800)</f>
        <v>#VALUE!</v>
      </c>
      <c r="AQ800" s="4" t="e">
        <f>FIND("Inventors",A800)+LEN("Inventors")</f>
        <v>#VALUE!</v>
      </c>
      <c r="AR800" s="4" t="e">
        <f>FIND("Applicants",A800,AQ800)</f>
        <v>#VALUE!</v>
      </c>
      <c r="AS800" s="4" t="e">
        <f>FIND("Show all inventors",A800)</f>
        <v>#VALUE!</v>
      </c>
      <c r="AT800" s="4" t="str">
        <f>IFERROR(MID(A800,AS800,24),"")</f>
        <v/>
      </c>
      <c r="AU800" s="7" t="e">
        <f>CLEAN(TRIM(MID(A800,AQ800,AR800-AQ800)))</f>
        <v>#VALUE!</v>
      </c>
      <c r="BJ800" s="4">
        <f t="shared" si="180"/>
        <v>0</v>
      </c>
      <c r="BK800" s="4" t="str">
        <f t="shared" si="181"/>
        <v/>
      </c>
      <c r="BL800" s="4" t="e">
        <f t="shared" si="182"/>
        <v>#VALUE!</v>
      </c>
      <c r="BM800" s="4" t="e">
        <f t="shared" si="183"/>
        <v>#VALUE!</v>
      </c>
      <c r="BN800" s="7" t="e">
        <f t="shared" si="184"/>
        <v>#VALUE!</v>
      </c>
      <c r="BO800" s="4" t="e">
        <f t="shared" si="185"/>
        <v>#VALUE!</v>
      </c>
      <c r="BP800" s="4" t="e">
        <f t="shared" si="186"/>
        <v>#VALUE!</v>
      </c>
      <c r="BQ800" s="7" t="e">
        <f t="shared" si="187"/>
        <v>#VALUE!</v>
      </c>
    </row>
    <row r="801" spans="1:69" ht="15" customHeight="1" x14ac:dyDescent="0.3">
      <c r="A801" s="5"/>
      <c r="B801" s="5"/>
      <c r="C801" s="5"/>
      <c r="D801" s="5"/>
      <c r="F801" s="6" t="s">
        <v>17</v>
      </c>
      <c r="G801" s="4" t="e">
        <f t="shared" si="188"/>
        <v>#VALUE!</v>
      </c>
      <c r="H801" s="4" t="e">
        <f t="shared" si="189"/>
        <v>#VALUE!</v>
      </c>
      <c r="I801" s="4" t="str">
        <f t="shared" si="178"/>
        <v/>
      </c>
      <c r="J801" s="4" t="e">
        <f>CLEAN(SUBSTITUTE(MID(A801,G801,H801-G801)," ",""))</f>
        <v>#VALUE!</v>
      </c>
      <c r="K801" s="4" t="e">
        <f>FIND("Filing or 371 (c) date",A801)+LEN("Filing or 371 (c) date")</f>
        <v>#VALUE!</v>
      </c>
      <c r="L801" s="4" t="e">
        <f>FIND("Status",A801,K801)</f>
        <v>#VALUE!</v>
      </c>
      <c r="M801" s="4" t="e">
        <f>TRIM(CLEAN(MID(A801,K801,L801-K801)))</f>
        <v>#VALUE!</v>
      </c>
      <c r="N801" s="4" t="e">
        <f>FIND("Patent #",A801)+LEN("Patent #")</f>
        <v>#VALUE!</v>
      </c>
      <c r="O801" s="4" t="e">
        <f>FIND("Filing or 371 (c) date",A801)</f>
        <v>#VALUE!</v>
      </c>
      <c r="P801" s="4" t="e">
        <f>MID(A801,N801,O801-N801)</f>
        <v>#VALUE!</v>
      </c>
      <c r="Q801" s="4" t="e">
        <f t="shared" si="179"/>
        <v>#VALUE!</v>
      </c>
      <c r="R801" s="4" t="e">
        <f>CLEAN(SUBSTITUTE(MID(P801,1,FIND("open",P801)-1)," ",""))</f>
        <v>#VALUE!</v>
      </c>
      <c r="S801" s="4" t="e">
        <f>FIND("open_in_new",P801)+LEN("open_in_new")</f>
        <v>#VALUE!</v>
      </c>
      <c r="T801" s="4" t="e">
        <f>FIND("-",P801,S801)</f>
        <v>#VALUE!</v>
      </c>
      <c r="U801" s="4" t="e">
        <f>CLEAN(SUBSTITUTE(MID(P801,S801,T801-S801)," ",""))</f>
        <v>#VALUE!</v>
      </c>
      <c r="V801" s="4" t="e">
        <f>RIGHT(CLEAN(SUBSTITUTE(P801," ","")),10)</f>
        <v>#VALUE!</v>
      </c>
      <c r="W801" s="4" t="e">
        <f>FIND("Status",A801,K801)+LEN("Status")</f>
        <v>#VALUE!</v>
      </c>
      <c r="X801" s="4" t="e">
        <f>FIND("Application Data 
Documents &amp; Transactions",A801)</f>
        <v>#VALUE!</v>
      </c>
      <c r="Y801" s="4" t="e">
        <f>MID(A801,W801,(X801-11)-W801)</f>
        <v>#VALUE!</v>
      </c>
      <c r="Z801" s="4" t="e">
        <f t="shared" si="176"/>
        <v>#VALUE!</v>
      </c>
      <c r="AA801" s="4" t="e">
        <f>FIND("Earliest publication #",A801)+LEN("Earliest publication #
")</f>
        <v>#VALUE!</v>
      </c>
      <c r="AB801" s="4" t="e">
        <f>FIND("Earliest publication date",A801,AA801)</f>
        <v>#VALUE!</v>
      </c>
      <c r="AC801" s="4" t="e">
        <f>CLEAN(TRIM(MID(A801,AA801,AB801-AA801)))</f>
        <v>#VALUE!</v>
      </c>
      <c r="AD801" s="4" t="e">
        <f t="shared" si="177"/>
        <v>#VALUE!</v>
      </c>
      <c r="AE801" s="4" t="e">
        <f>FIND("Earliest publication date",A801,AA801)+LEN("Earliest publication date")</f>
        <v>#VALUE!</v>
      </c>
      <c r="AF801" s="4" t="e">
        <f>FIND("Assignee for publication",A801)</f>
        <v>#VALUE!</v>
      </c>
      <c r="AG801" s="4" t="e">
        <f>CLEAN(SUBSTITUTE(MID(A801,AE801,AF801-AE801)," ",""))</f>
        <v>#VALUE!</v>
      </c>
      <c r="AH801" s="4" t="e">
        <f>FIND("Entity status",A801)+LEN("Entity status")</f>
        <v>#VALUE!</v>
      </c>
      <c r="AI801" s="4" t="e">
        <f>FIND("Earliest publication #",A801,AH801)</f>
        <v>#VALUE!</v>
      </c>
      <c r="AJ801" s="4" t="e">
        <f>CLEAN(TRIM(MID(A801,AH801,AI801-AH801)))</f>
        <v>#VALUE!</v>
      </c>
      <c r="AK801" s="4" t="e">
        <f>FIND("Applicants",A801)+LEN("Applicants")</f>
        <v>#VALUE!</v>
      </c>
      <c r="AL801" s="4" t="e">
        <f>FIND("United States Patent and Trademark Office 
United States Patent and Trademark Office 
 Browse By Topic",A801,AK801)</f>
        <v>#VALUE!</v>
      </c>
      <c r="AM801" s="4" t="e">
        <f>TRIM(CLEAN(MID(A801,AK801,AL801-AK801)))</f>
        <v>#VALUE!</v>
      </c>
      <c r="AN801" s="4" t="e">
        <f>FIND("Assignee for publication",A801)+LEN("Assignee for publication")</f>
        <v>#VALUE!</v>
      </c>
      <c r="AO801" s="4" t="e">
        <f>FIND("Confirmation #",A801,AN801)</f>
        <v>#VALUE!</v>
      </c>
      <c r="AP801" s="4" t="e">
        <f>MID(A801,AN801,AO801-AN801)</f>
        <v>#VALUE!</v>
      </c>
      <c r="AQ801" s="4" t="e">
        <f>FIND("Inventors",A801)+LEN("Inventors")</f>
        <v>#VALUE!</v>
      </c>
      <c r="AR801" s="4" t="e">
        <f>FIND("Applicants",A801,AQ801)</f>
        <v>#VALUE!</v>
      </c>
      <c r="AS801" s="4" t="e">
        <f>FIND("Show all inventors",A801)</f>
        <v>#VALUE!</v>
      </c>
      <c r="AT801" s="4" t="str">
        <f>IFERROR(MID(A801,AS801,24),"")</f>
        <v/>
      </c>
      <c r="AU801" s="7" t="e">
        <f>CLEAN(TRIM(MID(A801,AQ801,AR801-AQ801)))</f>
        <v>#VALUE!</v>
      </c>
      <c r="BJ801" s="4">
        <f t="shared" si="180"/>
        <v>0</v>
      </c>
      <c r="BK801" s="4" t="str">
        <f t="shared" si="181"/>
        <v/>
      </c>
      <c r="BL801" s="4" t="e">
        <f t="shared" si="182"/>
        <v>#VALUE!</v>
      </c>
      <c r="BM801" s="4" t="e">
        <f t="shared" si="183"/>
        <v>#VALUE!</v>
      </c>
      <c r="BN801" s="7" t="e">
        <f t="shared" si="184"/>
        <v>#VALUE!</v>
      </c>
      <c r="BO801" s="4" t="e">
        <f t="shared" si="185"/>
        <v>#VALUE!</v>
      </c>
      <c r="BP801" s="4" t="e">
        <f t="shared" si="186"/>
        <v>#VALUE!</v>
      </c>
      <c r="BQ801" s="7" t="e">
        <f t="shared" si="187"/>
        <v>#VALUE!</v>
      </c>
    </row>
    <row r="802" spans="1:69" ht="15" customHeight="1" x14ac:dyDescent="0.3">
      <c r="A802" s="5"/>
      <c r="B802" s="5"/>
      <c r="C802" s="5"/>
      <c r="D802" s="5"/>
      <c r="F802" s="6" t="s">
        <v>17</v>
      </c>
      <c r="G802" s="4" t="e">
        <f t="shared" si="188"/>
        <v>#VALUE!</v>
      </c>
      <c r="H802" s="4" t="e">
        <f t="shared" si="189"/>
        <v>#VALUE!</v>
      </c>
      <c r="I802" s="4" t="str">
        <f t="shared" si="178"/>
        <v/>
      </c>
      <c r="J802" s="4" t="e">
        <f>CLEAN(SUBSTITUTE(MID(A802,G802,H802-G802)," ",""))</f>
        <v>#VALUE!</v>
      </c>
      <c r="K802" s="4" t="e">
        <f>FIND("Filing or 371 (c) date",A802)+LEN("Filing or 371 (c) date")</f>
        <v>#VALUE!</v>
      </c>
      <c r="L802" s="4" t="e">
        <f>FIND("Status",A802,K802)</f>
        <v>#VALUE!</v>
      </c>
      <c r="M802" s="4" t="e">
        <f>TRIM(CLEAN(MID(A802,K802,L802-K802)))</f>
        <v>#VALUE!</v>
      </c>
      <c r="N802" s="4" t="e">
        <f>FIND("Patent #",A802)+LEN("Patent #")</f>
        <v>#VALUE!</v>
      </c>
      <c r="O802" s="4" t="e">
        <f>FIND("Filing or 371 (c) date",A802)</f>
        <v>#VALUE!</v>
      </c>
      <c r="P802" s="4" t="e">
        <f>MID(A802,N802,O802-N802)</f>
        <v>#VALUE!</v>
      </c>
      <c r="Q802" s="4" t="e">
        <f t="shared" si="179"/>
        <v>#VALUE!</v>
      </c>
      <c r="R802" s="4" t="e">
        <f>CLEAN(SUBSTITUTE(MID(P802,1,FIND("open",P802)-1)," ",""))</f>
        <v>#VALUE!</v>
      </c>
      <c r="S802" s="4" t="e">
        <f>FIND("open_in_new",P802)+LEN("open_in_new")</f>
        <v>#VALUE!</v>
      </c>
      <c r="T802" s="4" t="e">
        <f>FIND("-",P802,S802)</f>
        <v>#VALUE!</v>
      </c>
      <c r="U802" s="4" t="e">
        <f>CLEAN(SUBSTITUTE(MID(P802,S802,T802-S802)," ",""))</f>
        <v>#VALUE!</v>
      </c>
      <c r="V802" s="4" t="e">
        <f>RIGHT(CLEAN(SUBSTITUTE(P802," ","")),10)</f>
        <v>#VALUE!</v>
      </c>
      <c r="W802" s="4" t="e">
        <f>FIND("Status",A802,K802)+LEN("Status")</f>
        <v>#VALUE!</v>
      </c>
      <c r="X802" s="4" t="e">
        <f>FIND("Application Data 
Documents &amp; Transactions",A802)</f>
        <v>#VALUE!</v>
      </c>
      <c r="Y802" s="4" t="e">
        <f>MID(A802,W802,(X802-11)-W802)</f>
        <v>#VALUE!</v>
      </c>
      <c r="Z802" s="4" t="e">
        <f t="shared" si="176"/>
        <v>#VALUE!</v>
      </c>
      <c r="AA802" s="4" t="e">
        <f>FIND("Earliest publication #",A802)+LEN("Earliest publication #
")</f>
        <v>#VALUE!</v>
      </c>
      <c r="AB802" s="4" t="e">
        <f>FIND("Earliest publication date",A802,AA802)</f>
        <v>#VALUE!</v>
      </c>
      <c r="AC802" s="4" t="e">
        <f>CLEAN(TRIM(MID(A802,AA802,AB802-AA802)))</f>
        <v>#VALUE!</v>
      </c>
      <c r="AD802" s="4" t="e">
        <f t="shared" si="177"/>
        <v>#VALUE!</v>
      </c>
      <c r="AE802" s="4" t="e">
        <f>FIND("Earliest publication date",A802,AA802)+LEN("Earliest publication date")</f>
        <v>#VALUE!</v>
      </c>
      <c r="AF802" s="4" t="e">
        <f>FIND("Assignee for publication",A802)</f>
        <v>#VALUE!</v>
      </c>
      <c r="AG802" s="4" t="e">
        <f>CLEAN(SUBSTITUTE(MID(A802,AE802,AF802-AE802)," ",""))</f>
        <v>#VALUE!</v>
      </c>
      <c r="AH802" s="4" t="e">
        <f>FIND("Entity status",A802)+LEN("Entity status")</f>
        <v>#VALUE!</v>
      </c>
      <c r="AI802" s="4" t="e">
        <f>FIND("Earliest publication #",A802,AH802)</f>
        <v>#VALUE!</v>
      </c>
      <c r="AJ802" s="4" t="e">
        <f>CLEAN(TRIM(MID(A802,AH802,AI802-AH802)))</f>
        <v>#VALUE!</v>
      </c>
      <c r="AK802" s="4" t="e">
        <f>FIND("Applicants",A802)+LEN("Applicants")</f>
        <v>#VALUE!</v>
      </c>
      <c r="AL802" s="4" t="e">
        <f>FIND("United States Patent and Trademark Office 
United States Patent and Trademark Office 
 Browse By Topic",A802,AK802)</f>
        <v>#VALUE!</v>
      </c>
      <c r="AM802" s="4" t="e">
        <f>TRIM(CLEAN(MID(A802,AK802,AL802-AK802)))</f>
        <v>#VALUE!</v>
      </c>
      <c r="AN802" s="4" t="e">
        <f>FIND("Assignee for publication",A802)+LEN("Assignee for publication")</f>
        <v>#VALUE!</v>
      </c>
      <c r="AO802" s="4" t="e">
        <f>FIND("Confirmation #",A802,AN802)</f>
        <v>#VALUE!</v>
      </c>
      <c r="AP802" s="4" t="e">
        <f>MID(A802,AN802,AO802-AN802)</f>
        <v>#VALUE!</v>
      </c>
      <c r="AQ802" s="4" t="e">
        <f>FIND("Inventors",A802)+LEN("Inventors")</f>
        <v>#VALUE!</v>
      </c>
      <c r="AR802" s="4" t="e">
        <f>FIND("Applicants",A802,AQ802)</f>
        <v>#VALUE!</v>
      </c>
      <c r="AS802" s="4" t="e">
        <f>FIND("Show all inventors",A802)</f>
        <v>#VALUE!</v>
      </c>
      <c r="AT802" s="4" t="str">
        <f>IFERROR(MID(A802,AS802,24),"")</f>
        <v/>
      </c>
      <c r="AU802" s="7" t="e">
        <f>CLEAN(TRIM(MID(A802,AQ802,AR802-AQ802)))</f>
        <v>#VALUE!</v>
      </c>
      <c r="BJ802" s="4">
        <f t="shared" si="180"/>
        <v>0</v>
      </c>
      <c r="BK802" s="4" t="str">
        <f t="shared" si="181"/>
        <v/>
      </c>
      <c r="BL802" s="4" t="e">
        <f t="shared" si="182"/>
        <v>#VALUE!</v>
      </c>
      <c r="BM802" s="4" t="e">
        <f t="shared" si="183"/>
        <v>#VALUE!</v>
      </c>
      <c r="BN802" s="7" t="e">
        <f t="shared" si="184"/>
        <v>#VALUE!</v>
      </c>
      <c r="BO802" s="4" t="e">
        <f t="shared" si="185"/>
        <v>#VALUE!</v>
      </c>
      <c r="BP802" s="4" t="e">
        <f t="shared" si="186"/>
        <v>#VALUE!</v>
      </c>
      <c r="BQ802" s="7" t="e">
        <f t="shared" si="187"/>
        <v>#VALUE!</v>
      </c>
    </row>
    <row r="803" spans="1:69" ht="15" customHeight="1" x14ac:dyDescent="0.3">
      <c r="A803" s="5"/>
      <c r="B803" s="5"/>
      <c r="C803" s="5"/>
      <c r="D803" s="5"/>
      <c r="F803" s="6" t="s">
        <v>17</v>
      </c>
      <c r="G803" s="4" t="e">
        <f t="shared" si="188"/>
        <v>#VALUE!</v>
      </c>
      <c r="H803" s="4" t="e">
        <f t="shared" si="189"/>
        <v>#VALUE!</v>
      </c>
      <c r="I803" s="4" t="str">
        <f t="shared" si="178"/>
        <v/>
      </c>
      <c r="J803" s="4" t="e">
        <f>CLEAN(SUBSTITUTE(MID(A803,G803,H803-G803)," ",""))</f>
        <v>#VALUE!</v>
      </c>
      <c r="K803" s="4" t="e">
        <f>FIND("Filing or 371 (c) date",A803)+LEN("Filing or 371 (c) date")</f>
        <v>#VALUE!</v>
      </c>
      <c r="L803" s="4" t="e">
        <f>FIND("Status",A803,K803)</f>
        <v>#VALUE!</v>
      </c>
      <c r="M803" s="4" t="e">
        <f>TRIM(CLEAN(MID(A803,K803,L803-K803)))</f>
        <v>#VALUE!</v>
      </c>
      <c r="N803" s="4" t="e">
        <f>FIND("Patent #",A803)+LEN("Patent #")</f>
        <v>#VALUE!</v>
      </c>
      <c r="O803" s="4" t="e">
        <f>FIND("Filing or 371 (c) date",A803)</f>
        <v>#VALUE!</v>
      </c>
      <c r="P803" s="4" t="e">
        <f>MID(A803,N803,O803-N803)</f>
        <v>#VALUE!</v>
      </c>
      <c r="Q803" s="4" t="e">
        <f t="shared" si="179"/>
        <v>#VALUE!</v>
      </c>
      <c r="R803" s="4" t="e">
        <f>CLEAN(SUBSTITUTE(MID(P803,1,FIND("open",P803)-1)," ",""))</f>
        <v>#VALUE!</v>
      </c>
      <c r="S803" s="4" t="e">
        <f>FIND("open_in_new",P803)+LEN("open_in_new")</f>
        <v>#VALUE!</v>
      </c>
      <c r="T803" s="4" t="e">
        <f>FIND("-",P803,S803)</f>
        <v>#VALUE!</v>
      </c>
      <c r="U803" s="4" t="e">
        <f>CLEAN(SUBSTITUTE(MID(P803,S803,T803-S803)," ",""))</f>
        <v>#VALUE!</v>
      </c>
      <c r="V803" s="4" t="e">
        <f>RIGHT(CLEAN(SUBSTITUTE(P803," ","")),10)</f>
        <v>#VALUE!</v>
      </c>
      <c r="W803" s="4" t="e">
        <f>FIND("Status",A803,K803)+LEN("Status")</f>
        <v>#VALUE!</v>
      </c>
      <c r="X803" s="4" t="e">
        <f>FIND("Application Data 
Documents &amp; Transactions",A803)</f>
        <v>#VALUE!</v>
      </c>
      <c r="Y803" s="4" t="e">
        <f>MID(A803,W803,(X803-11)-W803)</f>
        <v>#VALUE!</v>
      </c>
      <c r="Z803" s="4" t="e">
        <f t="shared" si="176"/>
        <v>#VALUE!</v>
      </c>
      <c r="AA803" s="4" t="e">
        <f>FIND("Earliest publication #",A803)+LEN("Earliest publication #
")</f>
        <v>#VALUE!</v>
      </c>
      <c r="AB803" s="4" t="e">
        <f>FIND("Earliest publication date",A803,AA803)</f>
        <v>#VALUE!</v>
      </c>
      <c r="AC803" s="4" t="e">
        <f>CLEAN(TRIM(MID(A803,AA803,AB803-AA803)))</f>
        <v>#VALUE!</v>
      </c>
      <c r="AD803" s="4" t="e">
        <f t="shared" si="177"/>
        <v>#VALUE!</v>
      </c>
      <c r="AE803" s="4" t="e">
        <f>FIND("Earliest publication date",A803,AA803)+LEN("Earliest publication date")</f>
        <v>#VALUE!</v>
      </c>
      <c r="AF803" s="4" t="e">
        <f>FIND("Assignee for publication",A803)</f>
        <v>#VALUE!</v>
      </c>
      <c r="AG803" s="4" t="e">
        <f>CLEAN(SUBSTITUTE(MID(A803,AE803,AF803-AE803)," ",""))</f>
        <v>#VALUE!</v>
      </c>
      <c r="AH803" s="4" t="e">
        <f>FIND("Entity status",A803)+LEN("Entity status")</f>
        <v>#VALUE!</v>
      </c>
      <c r="AI803" s="4" t="e">
        <f>FIND("Earliest publication #",A803,AH803)</f>
        <v>#VALUE!</v>
      </c>
      <c r="AJ803" s="4" t="e">
        <f>CLEAN(TRIM(MID(A803,AH803,AI803-AH803)))</f>
        <v>#VALUE!</v>
      </c>
      <c r="AK803" s="4" t="e">
        <f>FIND("Applicants",A803)+LEN("Applicants")</f>
        <v>#VALUE!</v>
      </c>
      <c r="AL803" s="4" t="e">
        <f>FIND("United States Patent and Trademark Office 
United States Patent and Trademark Office 
 Browse By Topic",A803,AK803)</f>
        <v>#VALUE!</v>
      </c>
      <c r="AM803" s="4" t="e">
        <f>TRIM(CLEAN(MID(A803,AK803,AL803-AK803)))</f>
        <v>#VALUE!</v>
      </c>
      <c r="AN803" s="4" t="e">
        <f>FIND("Assignee for publication",A803)+LEN("Assignee for publication")</f>
        <v>#VALUE!</v>
      </c>
      <c r="AO803" s="4" t="e">
        <f>FIND("Confirmation #",A803,AN803)</f>
        <v>#VALUE!</v>
      </c>
      <c r="AP803" s="4" t="e">
        <f>MID(A803,AN803,AO803-AN803)</f>
        <v>#VALUE!</v>
      </c>
      <c r="AQ803" s="4" t="e">
        <f>FIND("Inventors",A803)+LEN("Inventors")</f>
        <v>#VALUE!</v>
      </c>
      <c r="AR803" s="4" t="e">
        <f>FIND("Applicants",A803,AQ803)</f>
        <v>#VALUE!</v>
      </c>
      <c r="AS803" s="4" t="e">
        <f>FIND("Show all inventors",A803)</f>
        <v>#VALUE!</v>
      </c>
      <c r="AT803" s="4" t="str">
        <f>IFERROR(MID(A803,AS803,24),"")</f>
        <v/>
      </c>
      <c r="AU803" s="7" t="e">
        <f>CLEAN(TRIM(MID(A803,AQ803,AR803-AQ803)))</f>
        <v>#VALUE!</v>
      </c>
      <c r="BJ803" s="4">
        <f t="shared" si="180"/>
        <v>0</v>
      </c>
      <c r="BK803" s="4" t="str">
        <f t="shared" si="181"/>
        <v/>
      </c>
      <c r="BL803" s="4" t="e">
        <f t="shared" si="182"/>
        <v>#VALUE!</v>
      </c>
      <c r="BM803" s="4" t="e">
        <f t="shared" si="183"/>
        <v>#VALUE!</v>
      </c>
      <c r="BN803" s="7" t="e">
        <f t="shared" si="184"/>
        <v>#VALUE!</v>
      </c>
      <c r="BO803" s="4" t="e">
        <f t="shared" si="185"/>
        <v>#VALUE!</v>
      </c>
      <c r="BP803" s="4" t="e">
        <f t="shared" si="186"/>
        <v>#VALUE!</v>
      </c>
      <c r="BQ803" s="7" t="e">
        <f t="shared" si="187"/>
        <v>#VALUE!</v>
      </c>
    </row>
    <row r="804" spans="1:69" ht="15" customHeight="1" x14ac:dyDescent="0.3">
      <c r="A804" s="5"/>
      <c r="B804" s="5"/>
      <c r="C804" s="5"/>
      <c r="D804" s="5"/>
      <c r="F804" s="6" t="s">
        <v>17</v>
      </c>
      <c r="G804" s="4" t="e">
        <f t="shared" si="188"/>
        <v>#VALUE!</v>
      </c>
      <c r="H804" s="4" t="e">
        <f t="shared" si="189"/>
        <v>#VALUE!</v>
      </c>
      <c r="I804" s="4" t="str">
        <f t="shared" si="178"/>
        <v/>
      </c>
      <c r="J804" s="4" t="e">
        <f>CLEAN(SUBSTITUTE(MID(A804,G804,H804-G804)," ",""))</f>
        <v>#VALUE!</v>
      </c>
      <c r="K804" s="4" t="e">
        <f>FIND("Filing or 371 (c) date",A804)+LEN("Filing or 371 (c) date")</f>
        <v>#VALUE!</v>
      </c>
      <c r="L804" s="4" t="e">
        <f>FIND("Status",A804,K804)</f>
        <v>#VALUE!</v>
      </c>
      <c r="M804" s="4" t="e">
        <f>TRIM(CLEAN(MID(A804,K804,L804-K804)))</f>
        <v>#VALUE!</v>
      </c>
      <c r="N804" s="4" t="e">
        <f>FIND("Patent #",A804)+LEN("Patent #")</f>
        <v>#VALUE!</v>
      </c>
      <c r="O804" s="4" t="e">
        <f>FIND("Filing or 371 (c) date",A804)</f>
        <v>#VALUE!</v>
      </c>
      <c r="P804" s="4" t="e">
        <f>MID(A804,N804,O804-N804)</f>
        <v>#VALUE!</v>
      </c>
      <c r="Q804" s="4" t="e">
        <f t="shared" si="179"/>
        <v>#VALUE!</v>
      </c>
      <c r="R804" s="4" t="e">
        <f>CLEAN(SUBSTITUTE(MID(P804,1,FIND("open",P804)-1)," ",""))</f>
        <v>#VALUE!</v>
      </c>
      <c r="S804" s="4" t="e">
        <f>FIND("open_in_new",P804)+LEN("open_in_new")</f>
        <v>#VALUE!</v>
      </c>
      <c r="T804" s="4" t="e">
        <f>FIND("-",P804,S804)</f>
        <v>#VALUE!</v>
      </c>
      <c r="U804" s="4" t="e">
        <f>CLEAN(SUBSTITUTE(MID(P804,S804,T804-S804)," ",""))</f>
        <v>#VALUE!</v>
      </c>
      <c r="V804" s="4" t="e">
        <f>RIGHT(CLEAN(SUBSTITUTE(P804," ","")),10)</f>
        <v>#VALUE!</v>
      </c>
      <c r="W804" s="4" t="e">
        <f>FIND("Status",A804,K804)+LEN("Status")</f>
        <v>#VALUE!</v>
      </c>
      <c r="X804" s="4" t="e">
        <f>FIND("Application Data 
Documents &amp; Transactions",A804)</f>
        <v>#VALUE!</v>
      </c>
      <c r="Y804" s="4" t="e">
        <f>MID(A804,W804,(X804-11)-W804)</f>
        <v>#VALUE!</v>
      </c>
      <c r="Z804" s="4" t="e">
        <f t="shared" si="176"/>
        <v>#VALUE!</v>
      </c>
      <c r="AA804" s="4" t="e">
        <f>FIND("Earliest publication #",A804)+LEN("Earliest publication #
")</f>
        <v>#VALUE!</v>
      </c>
      <c r="AB804" s="4" t="e">
        <f>FIND("Earliest publication date",A804,AA804)</f>
        <v>#VALUE!</v>
      </c>
      <c r="AC804" s="4" t="e">
        <f>CLEAN(TRIM(MID(A804,AA804,AB804-AA804)))</f>
        <v>#VALUE!</v>
      </c>
      <c r="AD804" s="4" t="e">
        <f t="shared" si="177"/>
        <v>#VALUE!</v>
      </c>
      <c r="AE804" s="4" t="e">
        <f>FIND("Earliest publication date",A804,AA804)+LEN("Earliest publication date")</f>
        <v>#VALUE!</v>
      </c>
      <c r="AF804" s="4" t="e">
        <f>FIND("Assignee for publication",A804)</f>
        <v>#VALUE!</v>
      </c>
      <c r="AG804" s="4" t="e">
        <f>CLEAN(SUBSTITUTE(MID(A804,AE804,AF804-AE804)," ",""))</f>
        <v>#VALUE!</v>
      </c>
      <c r="AH804" s="4" t="e">
        <f>FIND("Entity status",A804)+LEN("Entity status")</f>
        <v>#VALUE!</v>
      </c>
      <c r="AI804" s="4" t="e">
        <f>FIND("Earliest publication #",A804,AH804)</f>
        <v>#VALUE!</v>
      </c>
      <c r="AJ804" s="4" t="e">
        <f>CLEAN(TRIM(MID(A804,AH804,AI804-AH804)))</f>
        <v>#VALUE!</v>
      </c>
      <c r="AK804" s="4" t="e">
        <f>FIND("Applicants",A804)+LEN("Applicants")</f>
        <v>#VALUE!</v>
      </c>
      <c r="AL804" s="4" t="e">
        <f>FIND("United States Patent and Trademark Office 
United States Patent and Trademark Office 
 Browse By Topic",A804,AK804)</f>
        <v>#VALUE!</v>
      </c>
      <c r="AM804" s="4" t="e">
        <f>TRIM(CLEAN(MID(A804,AK804,AL804-AK804)))</f>
        <v>#VALUE!</v>
      </c>
      <c r="AN804" s="4" t="e">
        <f>FIND("Assignee for publication",A804)+LEN("Assignee for publication")</f>
        <v>#VALUE!</v>
      </c>
      <c r="AO804" s="4" t="e">
        <f>FIND("Confirmation #",A804,AN804)</f>
        <v>#VALUE!</v>
      </c>
      <c r="AP804" s="4" t="e">
        <f>MID(A804,AN804,AO804-AN804)</f>
        <v>#VALUE!</v>
      </c>
      <c r="AQ804" s="4" t="e">
        <f>FIND("Inventors",A804)+LEN("Inventors")</f>
        <v>#VALUE!</v>
      </c>
      <c r="AR804" s="4" t="e">
        <f>FIND("Applicants",A804,AQ804)</f>
        <v>#VALUE!</v>
      </c>
      <c r="AS804" s="4" t="e">
        <f>FIND("Show all inventors",A804)</f>
        <v>#VALUE!</v>
      </c>
      <c r="AT804" s="4" t="str">
        <f>IFERROR(MID(A804,AS804,24),"")</f>
        <v/>
      </c>
      <c r="AU804" s="7" t="e">
        <f>CLEAN(TRIM(MID(A804,AQ804,AR804-AQ804)))</f>
        <v>#VALUE!</v>
      </c>
      <c r="BJ804" s="4">
        <f t="shared" si="180"/>
        <v>0</v>
      </c>
      <c r="BK804" s="4" t="str">
        <f t="shared" si="181"/>
        <v/>
      </c>
      <c r="BL804" s="4" t="e">
        <f t="shared" si="182"/>
        <v>#VALUE!</v>
      </c>
      <c r="BM804" s="4" t="e">
        <f t="shared" si="183"/>
        <v>#VALUE!</v>
      </c>
      <c r="BN804" s="7" t="e">
        <f t="shared" si="184"/>
        <v>#VALUE!</v>
      </c>
      <c r="BO804" s="4" t="e">
        <f t="shared" si="185"/>
        <v>#VALUE!</v>
      </c>
      <c r="BP804" s="4" t="e">
        <f t="shared" si="186"/>
        <v>#VALUE!</v>
      </c>
      <c r="BQ804" s="7" t="e">
        <f t="shared" si="187"/>
        <v>#VALUE!</v>
      </c>
    </row>
    <row r="805" spans="1:69" ht="15" customHeight="1" x14ac:dyDescent="0.3">
      <c r="A805" s="5"/>
      <c r="B805" s="5"/>
      <c r="C805" s="5"/>
      <c r="D805" s="5"/>
      <c r="F805" s="6" t="s">
        <v>17</v>
      </c>
      <c r="G805" s="4" t="e">
        <f t="shared" si="188"/>
        <v>#VALUE!</v>
      </c>
      <c r="H805" s="4" t="e">
        <f t="shared" si="189"/>
        <v>#VALUE!</v>
      </c>
      <c r="I805" s="4" t="str">
        <f t="shared" si="178"/>
        <v/>
      </c>
      <c r="J805" s="4" t="e">
        <f>CLEAN(SUBSTITUTE(MID(A805,G805,H805-G805)," ",""))</f>
        <v>#VALUE!</v>
      </c>
      <c r="K805" s="4" t="e">
        <f>FIND("Filing or 371 (c) date",A805)+LEN("Filing or 371 (c) date")</f>
        <v>#VALUE!</v>
      </c>
      <c r="L805" s="4" t="e">
        <f>FIND("Status",A805,K805)</f>
        <v>#VALUE!</v>
      </c>
      <c r="M805" s="4" t="e">
        <f>TRIM(CLEAN(MID(A805,K805,L805-K805)))</f>
        <v>#VALUE!</v>
      </c>
      <c r="N805" s="4" t="e">
        <f>FIND("Patent #",A805)+LEN("Patent #")</f>
        <v>#VALUE!</v>
      </c>
      <c r="O805" s="4" t="e">
        <f>FIND("Filing or 371 (c) date",A805)</f>
        <v>#VALUE!</v>
      </c>
      <c r="P805" s="4" t="e">
        <f>MID(A805,N805,O805-N805)</f>
        <v>#VALUE!</v>
      </c>
      <c r="Q805" s="4" t="e">
        <f t="shared" si="179"/>
        <v>#VALUE!</v>
      </c>
      <c r="R805" s="4" t="e">
        <f>CLEAN(SUBSTITUTE(MID(P805,1,FIND("open",P805)-1)," ",""))</f>
        <v>#VALUE!</v>
      </c>
      <c r="S805" s="4" t="e">
        <f>FIND("open_in_new",P805)+LEN("open_in_new")</f>
        <v>#VALUE!</v>
      </c>
      <c r="T805" s="4" t="e">
        <f>FIND("-",P805,S805)</f>
        <v>#VALUE!</v>
      </c>
      <c r="U805" s="4" t="e">
        <f>CLEAN(SUBSTITUTE(MID(P805,S805,T805-S805)," ",""))</f>
        <v>#VALUE!</v>
      </c>
      <c r="V805" s="4" t="e">
        <f>RIGHT(CLEAN(SUBSTITUTE(P805," ","")),10)</f>
        <v>#VALUE!</v>
      </c>
      <c r="W805" s="4" t="e">
        <f>FIND("Status",A805,K805)+LEN("Status")</f>
        <v>#VALUE!</v>
      </c>
      <c r="X805" s="4" t="e">
        <f>FIND("Application Data 
Documents &amp; Transactions",A805)</f>
        <v>#VALUE!</v>
      </c>
      <c r="Y805" s="4" t="e">
        <f>MID(A805,W805,(X805-11)-W805)</f>
        <v>#VALUE!</v>
      </c>
      <c r="Z805" s="4" t="e">
        <f t="shared" si="176"/>
        <v>#VALUE!</v>
      </c>
      <c r="AA805" s="4" t="e">
        <f>FIND("Earliest publication #",A805)+LEN("Earliest publication #
")</f>
        <v>#VALUE!</v>
      </c>
      <c r="AB805" s="4" t="e">
        <f>FIND("Earliest publication date",A805,AA805)</f>
        <v>#VALUE!</v>
      </c>
      <c r="AC805" s="4" t="e">
        <f>CLEAN(TRIM(MID(A805,AA805,AB805-AA805)))</f>
        <v>#VALUE!</v>
      </c>
      <c r="AD805" s="4" t="e">
        <f t="shared" si="177"/>
        <v>#VALUE!</v>
      </c>
      <c r="AE805" s="4" t="e">
        <f>FIND("Earliest publication date",A805,AA805)+LEN("Earliest publication date")</f>
        <v>#VALUE!</v>
      </c>
      <c r="AF805" s="4" t="e">
        <f>FIND("Assignee for publication",A805)</f>
        <v>#VALUE!</v>
      </c>
      <c r="AG805" s="4" t="e">
        <f>CLEAN(SUBSTITUTE(MID(A805,AE805,AF805-AE805)," ",""))</f>
        <v>#VALUE!</v>
      </c>
      <c r="AH805" s="4" t="e">
        <f>FIND("Entity status",A805)+LEN("Entity status")</f>
        <v>#VALUE!</v>
      </c>
      <c r="AI805" s="4" t="e">
        <f>FIND("Earliest publication #",A805,AH805)</f>
        <v>#VALUE!</v>
      </c>
      <c r="AJ805" s="4" t="e">
        <f>CLEAN(TRIM(MID(A805,AH805,AI805-AH805)))</f>
        <v>#VALUE!</v>
      </c>
      <c r="AK805" s="4" t="e">
        <f>FIND("Applicants",A805)+LEN("Applicants")</f>
        <v>#VALUE!</v>
      </c>
      <c r="AL805" s="4" t="e">
        <f>FIND("United States Patent and Trademark Office 
United States Patent and Trademark Office 
 Browse By Topic",A805,AK805)</f>
        <v>#VALUE!</v>
      </c>
      <c r="AM805" s="4" t="e">
        <f>TRIM(CLEAN(MID(A805,AK805,AL805-AK805)))</f>
        <v>#VALUE!</v>
      </c>
      <c r="AN805" s="4" t="e">
        <f>FIND("Assignee for publication",A805)+LEN("Assignee for publication")</f>
        <v>#VALUE!</v>
      </c>
      <c r="AO805" s="4" t="e">
        <f>FIND("Confirmation #",A805,AN805)</f>
        <v>#VALUE!</v>
      </c>
      <c r="AP805" s="4" t="e">
        <f>MID(A805,AN805,AO805-AN805)</f>
        <v>#VALUE!</v>
      </c>
      <c r="AQ805" s="4" t="e">
        <f>FIND("Inventors",A805)+LEN("Inventors")</f>
        <v>#VALUE!</v>
      </c>
      <c r="AR805" s="4" t="e">
        <f>FIND("Applicants",A805,AQ805)</f>
        <v>#VALUE!</v>
      </c>
      <c r="AS805" s="4" t="e">
        <f>FIND("Show all inventors",A805)</f>
        <v>#VALUE!</v>
      </c>
      <c r="AT805" s="4" t="str">
        <f>IFERROR(MID(A805,AS805,24),"")</f>
        <v/>
      </c>
      <c r="AU805" s="7" t="e">
        <f>CLEAN(TRIM(MID(A805,AQ805,AR805-AQ805)))</f>
        <v>#VALUE!</v>
      </c>
      <c r="BJ805" s="4">
        <f t="shared" si="180"/>
        <v>0</v>
      </c>
      <c r="BK805" s="4" t="str">
        <f t="shared" si="181"/>
        <v/>
      </c>
      <c r="BL805" s="4" t="e">
        <f t="shared" si="182"/>
        <v>#VALUE!</v>
      </c>
      <c r="BM805" s="4" t="e">
        <f t="shared" si="183"/>
        <v>#VALUE!</v>
      </c>
      <c r="BN805" s="7" t="e">
        <f t="shared" si="184"/>
        <v>#VALUE!</v>
      </c>
      <c r="BO805" s="4" t="e">
        <f t="shared" si="185"/>
        <v>#VALUE!</v>
      </c>
      <c r="BP805" s="4" t="e">
        <f t="shared" si="186"/>
        <v>#VALUE!</v>
      </c>
      <c r="BQ805" s="7" t="e">
        <f t="shared" si="187"/>
        <v>#VALUE!</v>
      </c>
    </row>
    <row r="806" spans="1:69" ht="15" customHeight="1" x14ac:dyDescent="0.3">
      <c r="A806" s="5"/>
      <c r="B806" s="5"/>
      <c r="C806" s="5"/>
      <c r="D806" s="5"/>
      <c r="F806" s="6" t="s">
        <v>17</v>
      </c>
      <c r="G806" s="4" t="e">
        <f t="shared" si="188"/>
        <v>#VALUE!</v>
      </c>
      <c r="H806" s="4" t="e">
        <f t="shared" si="189"/>
        <v>#VALUE!</v>
      </c>
      <c r="I806" s="4" t="str">
        <f t="shared" si="178"/>
        <v/>
      </c>
      <c r="J806" s="4" t="e">
        <f>CLEAN(SUBSTITUTE(MID(A806,G806,H806-G806)," ",""))</f>
        <v>#VALUE!</v>
      </c>
      <c r="K806" s="4" t="e">
        <f>FIND("Filing or 371 (c) date",A806)+LEN("Filing or 371 (c) date")</f>
        <v>#VALUE!</v>
      </c>
      <c r="L806" s="4" t="e">
        <f>FIND("Status",A806,K806)</f>
        <v>#VALUE!</v>
      </c>
      <c r="M806" s="4" t="e">
        <f>TRIM(CLEAN(MID(A806,K806,L806-K806)))</f>
        <v>#VALUE!</v>
      </c>
      <c r="N806" s="4" t="e">
        <f>FIND("Patent #",A806)+LEN("Patent #")</f>
        <v>#VALUE!</v>
      </c>
      <c r="O806" s="4" t="e">
        <f>FIND("Filing or 371 (c) date",A806)</f>
        <v>#VALUE!</v>
      </c>
      <c r="P806" s="4" t="e">
        <f>MID(A806,N806,O806-N806)</f>
        <v>#VALUE!</v>
      </c>
      <c r="Q806" s="4" t="e">
        <f t="shared" si="179"/>
        <v>#VALUE!</v>
      </c>
      <c r="R806" s="4" t="e">
        <f>CLEAN(SUBSTITUTE(MID(P806,1,FIND("open",P806)-1)," ",""))</f>
        <v>#VALUE!</v>
      </c>
      <c r="S806" s="4" t="e">
        <f>FIND("open_in_new",P806)+LEN("open_in_new")</f>
        <v>#VALUE!</v>
      </c>
      <c r="T806" s="4" t="e">
        <f>FIND("-",P806,S806)</f>
        <v>#VALUE!</v>
      </c>
      <c r="U806" s="4" t="e">
        <f>CLEAN(SUBSTITUTE(MID(P806,S806,T806-S806)," ",""))</f>
        <v>#VALUE!</v>
      </c>
      <c r="V806" s="4" t="e">
        <f>RIGHT(CLEAN(SUBSTITUTE(P806," ","")),10)</f>
        <v>#VALUE!</v>
      </c>
      <c r="W806" s="4" t="e">
        <f>FIND("Status",A806,K806)+LEN("Status")</f>
        <v>#VALUE!</v>
      </c>
      <c r="X806" s="4" t="e">
        <f>FIND("Application Data 
Documents &amp; Transactions",A806)</f>
        <v>#VALUE!</v>
      </c>
      <c r="Y806" s="4" t="e">
        <f>MID(A806,W806,(X806-11)-W806)</f>
        <v>#VALUE!</v>
      </c>
      <c r="Z806" s="4" t="e">
        <f t="shared" si="176"/>
        <v>#VALUE!</v>
      </c>
      <c r="AA806" s="4" t="e">
        <f>FIND("Earliest publication #",A806)+LEN("Earliest publication #
")</f>
        <v>#VALUE!</v>
      </c>
      <c r="AB806" s="4" t="e">
        <f>FIND("Earliest publication date",A806,AA806)</f>
        <v>#VALUE!</v>
      </c>
      <c r="AC806" s="4" t="e">
        <f>CLEAN(TRIM(MID(A806,AA806,AB806-AA806)))</f>
        <v>#VALUE!</v>
      </c>
      <c r="AD806" s="4" t="e">
        <f t="shared" si="177"/>
        <v>#VALUE!</v>
      </c>
      <c r="AE806" s="4" t="e">
        <f>FIND("Earliest publication date",A806,AA806)+LEN("Earliest publication date")</f>
        <v>#VALUE!</v>
      </c>
      <c r="AF806" s="4" t="e">
        <f>FIND("Assignee for publication",A806)</f>
        <v>#VALUE!</v>
      </c>
      <c r="AG806" s="4" t="e">
        <f>CLEAN(SUBSTITUTE(MID(A806,AE806,AF806-AE806)," ",""))</f>
        <v>#VALUE!</v>
      </c>
      <c r="AH806" s="4" t="e">
        <f>FIND("Entity status",A806)+LEN("Entity status")</f>
        <v>#VALUE!</v>
      </c>
      <c r="AI806" s="4" t="e">
        <f>FIND("Earliest publication #",A806,AH806)</f>
        <v>#VALUE!</v>
      </c>
      <c r="AJ806" s="4" t="e">
        <f>CLEAN(TRIM(MID(A806,AH806,AI806-AH806)))</f>
        <v>#VALUE!</v>
      </c>
      <c r="AK806" s="4" t="e">
        <f>FIND("Applicants",A806)+LEN("Applicants")</f>
        <v>#VALUE!</v>
      </c>
      <c r="AL806" s="4" t="e">
        <f>FIND("United States Patent and Trademark Office 
United States Patent and Trademark Office 
 Browse By Topic",A806,AK806)</f>
        <v>#VALUE!</v>
      </c>
      <c r="AM806" s="4" t="e">
        <f>TRIM(CLEAN(MID(A806,AK806,AL806-AK806)))</f>
        <v>#VALUE!</v>
      </c>
      <c r="AN806" s="4" t="e">
        <f>FIND("Assignee for publication",A806)+LEN("Assignee for publication")</f>
        <v>#VALUE!</v>
      </c>
      <c r="AO806" s="4" t="e">
        <f>FIND("Confirmation #",A806,AN806)</f>
        <v>#VALUE!</v>
      </c>
      <c r="AP806" s="4" t="e">
        <f>MID(A806,AN806,AO806-AN806)</f>
        <v>#VALUE!</v>
      </c>
      <c r="AQ806" s="4" t="e">
        <f>FIND("Inventors",A806)+LEN("Inventors")</f>
        <v>#VALUE!</v>
      </c>
      <c r="AR806" s="4" t="e">
        <f>FIND("Applicants",A806,AQ806)</f>
        <v>#VALUE!</v>
      </c>
      <c r="AS806" s="4" t="e">
        <f>FIND("Show all inventors",A806)</f>
        <v>#VALUE!</v>
      </c>
      <c r="AT806" s="4" t="str">
        <f>IFERROR(MID(A806,AS806,24),"")</f>
        <v/>
      </c>
      <c r="AU806" s="7" t="e">
        <f>CLEAN(TRIM(MID(A806,AQ806,AR806-AQ806)))</f>
        <v>#VALUE!</v>
      </c>
      <c r="BJ806" s="4">
        <f t="shared" si="180"/>
        <v>0</v>
      </c>
      <c r="BK806" s="4" t="str">
        <f t="shared" si="181"/>
        <v/>
      </c>
      <c r="BL806" s="4" t="e">
        <f t="shared" si="182"/>
        <v>#VALUE!</v>
      </c>
      <c r="BM806" s="4" t="e">
        <f t="shared" si="183"/>
        <v>#VALUE!</v>
      </c>
      <c r="BN806" s="7" t="e">
        <f t="shared" si="184"/>
        <v>#VALUE!</v>
      </c>
      <c r="BO806" s="4" t="e">
        <f t="shared" si="185"/>
        <v>#VALUE!</v>
      </c>
      <c r="BP806" s="4" t="e">
        <f t="shared" si="186"/>
        <v>#VALUE!</v>
      </c>
      <c r="BQ806" s="7" t="e">
        <f t="shared" si="187"/>
        <v>#VALUE!</v>
      </c>
    </row>
    <row r="807" spans="1:69" ht="15" customHeight="1" x14ac:dyDescent="0.3">
      <c r="A807" s="5"/>
      <c r="B807" s="5"/>
      <c r="C807" s="5"/>
      <c r="D807" s="5"/>
      <c r="F807" s="6" t="s">
        <v>17</v>
      </c>
      <c r="G807" s="4" t="e">
        <f t="shared" si="188"/>
        <v>#VALUE!</v>
      </c>
      <c r="H807" s="4" t="e">
        <f t="shared" si="189"/>
        <v>#VALUE!</v>
      </c>
      <c r="I807" s="4" t="str">
        <f t="shared" si="178"/>
        <v/>
      </c>
      <c r="J807" s="4" t="e">
        <f>CLEAN(SUBSTITUTE(MID(A807,G807,H807-G807)," ",""))</f>
        <v>#VALUE!</v>
      </c>
      <c r="K807" s="4" t="e">
        <f>FIND("Filing or 371 (c) date",A807)+LEN("Filing or 371 (c) date")</f>
        <v>#VALUE!</v>
      </c>
      <c r="L807" s="4" t="e">
        <f>FIND("Status",A807,K807)</f>
        <v>#VALUE!</v>
      </c>
      <c r="M807" s="4" t="e">
        <f>TRIM(CLEAN(MID(A807,K807,L807-K807)))</f>
        <v>#VALUE!</v>
      </c>
      <c r="N807" s="4" t="e">
        <f>FIND("Patent #",A807)+LEN("Patent #")</f>
        <v>#VALUE!</v>
      </c>
      <c r="O807" s="4" t="e">
        <f>FIND("Filing or 371 (c) date",A807)</f>
        <v>#VALUE!</v>
      </c>
      <c r="P807" s="4" t="e">
        <f>MID(A807,N807,O807-N807)</f>
        <v>#VALUE!</v>
      </c>
      <c r="Q807" s="4" t="e">
        <f t="shared" si="179"/>
        <v>#VALUE!</v>
      </c>
      <c r="R807" s="4" t="e">
        <f>CLEAN(SUBSTITUTE(MID(P807,1,FIND("open",P807)-1)," ",""))</f>
        <v>#VALUE!</v>
      </c>
      <c r="S807" s="4" t="e">
        <f>FIND("open_in_new",P807)+LEN("open_in_new")</f>
        <v>#VALUE!</v>
      </c>
      <c r="T807" s="4" t="e">
        <f>FIND("-",P807,S807)</f>
        <v>#VALUE!</v>
      </c>
      <c r="U807" s="4" t="e">
        <f>CLEAN(SUBSTITUTE(MID(P807,S807,T807-S807)," ",""))</f>
        <v>#VALUE!</v>
      </c>
      <c r="V807" s="4" t="e">
        <f>RIGHT(CLEAN(SUBSTITUTE(P807," ","")),10)</f>
        <v>#VALUE!</v>
      </c>
      <c r="W807" s="4" t="e">
        <f>FIND("Status",A807,K807)+LEN("Status")</f>
        <v>#VALUE!</v>
      </c>
      <c r="X807" s="4" t="e">
        <f>FIND("Application Data 
Documents &amp; Transactions",A807)</f>
        <v>#VALUE!</v>
      </c>
      <c r="Y807" s="4" t="e">
        <f>MID(A807,W807,(X807-11)-W807)</f>
        <v>#VALUE!</v>
      </c>
      <c r="Z807" s="4" t="e">
        <f t="shared" si="176"/>
        <v>#VALUE!</v>
      </c>
      <c r="AA807" s="4" t="e">
        <f>FIND("Earliest publication #",A807)+LEN("Earliest publication #
")</f>
        <v>#VALUE!</v>
      </c>
      <c r="AB807" s="4" t="e">
        <f>FIND("Earliest publication date",A807,AA807)</f>
        <v>#VALUE!</v>
      </c>
      <c r="AC807" s="4" t="e">
        <f>CLEAN(TRIM(MID(A807,AA807,AB807-AA807)))</f>
        <v>#VALUE!</v>
      </c>
      <c r="AD807" s="4" t="e">
        <f t="shared" si="177"/>
        <v>#VALUE!</v>
      </c>
      <c r="AE807" s="4" t="e">
        <f>FIND("Earliest publication date",A807,AA807)+LEN("Earliest publication date")</f>
        <v>#VALUE!</v>
      </c>
      <c r="AF807" s="4" t="e">
        <f>FIND("Assignee for publication",A807)</f>
        <v>#VALUE!</v>
      </c>
      <c r="AG807" s="4" t="e">
        <f>CLEAN(SUBSTITUTE(MID(A807,AE807,AF807-AE807)," ",""))</f>
        <v>#VALUE!</v>
      </c>
      <c r="AH807" s="4" t="e">
        <f>FIND("Entity status",A807)+LEN("Entity status")</f>
        <v>#VALUE!</v>
      </c>
      <c r="AI807" s="4" t="e">
        <f>FIND("Earliest publication #",A807,AH807)</f>
        <v>#VALUE!</v>
      </c>
      <c r="AJ807" s="4" t="e">
        <f>CLEAN(TRIM(MID(A807,AH807,AI807-AH807)))</f>
        <v>#VALUE!</v>
      </c>
      <c r="AK807" s="4" t="e">
        <f>FIND("Applicants",A807)+LEN("Applicants")</f>
        <v>#VALUE!</v>
      </c>
      <c r="AL807" s="4" t="e">
        <f>FIND("United States Patent and Trademark Office 
United States Patent and Trademark Office 
 Browse By Topic",A807,AK807)</f>
        <v>#VALUE!</v>
      </c>
      <c r="AM807" s="4" t="e">
        <f>TRIM(CLEAN(MID(A807,AK807,AL807-AK807)))</f>
        <v>#VALUE!</v>
      </c>
      <c r="AN807" s="4" t="e">
        <f>FIND("Assignee for publication",A807)+LEN("Assignee for publication")</f>
        <v>#VALUE!</v>
      </c>
      <c r="AO807" s="4" t="e">
        <f>FIND("Confirmation #",A807,AN807)</f>
        <v>#VALUE!</v>
      </c>
      <c r="AP807" s="4" t="e">
        <f>MID(A807,AN807,AO807-AN807)</f>
        <v>#VALUE!</v>
      </c>
      <c r="AQ807" s="4" t="e">
        <f>FIND("Inventors",A807)+LEN("Inventors")</f>
        <v>#VALUE!</v>
      </c>
      <c r="AR807" s="4" t="e">
        <f>FIND("Applicants",A807,AQ807)</f>
        <v>#VALUE!</v>
      </c>
      <c r="AS807" s="4" t="e">
        <f>FIND("Show all inventors",A807)</f>
        <v>#VALUE!</v>
      </c>
      <c r="AT807" s="4" t="str">
        <f>IFERROR(MID(A807,AS807,24),"")</f>
        <v/>
      </c>
      <c r="AU807" s="7" t="e">
        <f>CLEAN(TRIM(MID(A807,AQ807,AR807-AQ807)))</f>
        <v>#VALUE!</v>
      </c>
      <c r="BJ807" s="4">
        <f t="shared" si="180"/>
        <v>0</v>
      </c>
      <c r="BK807" s="4" t="str">
        <f t="shared" si="181"/>
        <v/>
      </c>
      <c r="BL807" s="4" t="e">
        <f t="shared" si="182"/>
        <v>#VALUE!</v>
      </c>
      <c r="BM807" s="4" t="e">
        <f t="shared" si="183"/>
        <v>#VALUE!</v>
      </c>
      <c r="BN807" s="7" t="e">
        <f t="shared" si="184"/>
        <v>#VALUE!</v>
      </c>
      <c r="BO807" s="4" t="e">
        <f t="shared" si="185"/>
        <v>#VALUE!</v>
      </c>
      <c r="BP807" s="4" t="e">
        <f t="shared" si="186"/>
        <v>#VALUE!</v>
      </c>
      <c r="BQ807" s="7" t="e">
        <f t="shared" si="187"/>
        <v>#VALUE!</v>
      </c>
    </row>
    <row r="808" spans="1:69" ht="15" customHeight="1" x14ac:dyDescent="0.3">
      <c r="A808" s="5"/>
      <c r="B808" s="5"/>
      <c r="C808" s="5"/>
      <c r="D808" s="5"/>
      <c r="F808" s="6" t="s">
        <v>17</v>
      </c>
      <c r="G808" s="4" t="e">
        <f t="shared" si="188"/>
        <v>#VALUE!</v>
      </c>
      <c r="H808" s="4" t="e">
        <f t="shared" si="189"/>
        <v>#VALUE!</v>
      </c>
      <c r="I808" s="4" t="str">
        <f t="shared" si="178"/>
        <v/>
      </c>
      <c r="J808" s="4" t="e">
        <f>CLEAN(SUBSTITUTE(MID(A808,G808,H808-G808)," ",""))</f>
        <v>#VALUE!</v>
      </c>
      <c r="K808" s="4" t="e">
        <f>FIND("Filing or 371 (c) date",A808)+LEN("Filing or 371 (c) date")</f>
        <v>#VALUE!</v>
      </c>
      <c r="L808" s="4" t="e">
        <f>FIND("Status",A808,K808)</f>
        <v>#VALUE!</v>
      </c>
      <c r="M808" s="4" t="e">
        <f>TRIM(CLEAN(MID(A808,K808,L808-K808)))</f>
        <v>#VALUE!</v>
      </c>
      <c r="N808" s="4" t="e">
        <f>FIND("Patent #",A808)+LEN("Patent #")</f>
        <v>#VALUE!</v>
      </c>
      <c r="O808" s="4" t="e">
        <f>FIND("Filing or 371 (c) date",A808)</f>
        <v>#VALUE!</v>
      </c>
      <c r="P808" s="4" t="e">
        <f>MID(A808,N808,O808-N808)</f>
        <v>#VALUE!</v>
      </c>
      <c r="Q808" s="4" t="e">
        <f t="shared" si="179"/>
        <v>#VALUE!</v>
      </c>
      <c r="R808" s="4" t="e">
        <f>CLEAN(SUBSTITUTE(MID(P808,1,FIND("open",P808)-1)," ",""))</f>
        <v>#VALUE!</v>
      </c>
      <c r="S808" s="4" t="e">
        <f>FIND("open_in_new",P808)+LEN("open_in_new")</f>
        <v>#VALUE!</v>
      </c>
      <c r="T808" s="4" t="e">
        <f>FIND("-",P808,S808)</f>
        <v>#VALUE!</v>
      </c>
      <c r="U808" s="4" t="e">
        <f>CLEAN(SUBSTITUTE(MID(P808,S808,T808-S808)," ",""))</f>
        <v>#VALUE!</v>
      </c>
      <c r="V808" s="4" t="e">
        <f>RIGHT(CLEAN(SUBSTITUTE(P808," ","")),10)</f>
        <v>#VALUE!</v>
      </c>
      <c r="W808" s="4" t="e">
        <f>FIND("Status",A808,K808)+LEN("Status")</f>
        <v>#VALUE!</v>
      </c>
      <c r="X808" s="4" t="e">
        <f>FIND("Application Data 
Documents &amp; Transactions",A808)</f>
        <v>#VALUE!</v>
      </c>
      <c r="Y808" s="4" t="e">
        <f>MID(A808,W808,(X808-11)-W808)</f>
        <v>#VALUE!</v>
      </c>
      <c r="Z808" s="4" t="e">
        <f t="shared" si="176"/>
        <v>#VALUE!</v>
      </c>
      <c r="AA808" s="4" t="e">
        <f>FIND("Earliest publication #",A808)+LEN("Earliest publication #
")</f>
        <v>#VALUE!</v>
      </c>
      <c r="AB808" s="4" t="e">
        <f>FIND("Earliest publication date",A808,AA808)</f>
        <v>#VALUE!</v>
      </c>
      <c r="AC808" s="4" t="e">
        <f>CLEAN(TRIM(MID(A808,AA808,AB808-AA808)))</f>
        <v>#VALUE!</v>
      </c>
      <c r="AD808" s="4" t="e">
        <f t="shared" si="177"/>
        <v>#VALUE!</v>
      </c>
      <c r="AE808" s="4" t="e">
        <f>FIND("Earliest publication date",A808,AA808)+LEN("Earliest publication date")</f>
        <v>#VALUE!</v>
      </c>
      <c r="AF808" s="4" t="e">
        <f>FIND("Assignee for publication",A808)</f>
        <v>#VALUE!</v>
      </c>
      <c r="AG808" s="4" t="e">
        <f>CLEAN(SUBSTITUTE(MID(A808,AE808,AF808-AE808)," ",""))</f>
        <v>#VALUE!</v>
      </c>
      <c r="AH808" s="4" t="e">
        <f>FIND("Entity status",A808)+LEN("Entity status")</f>
        <v>#VALUE!</v>
      </c>
      <c r="AI808" s="4" t="e">
        <f>FIND("Earliest publication #",A808,AH808)</f>
        <v>#VALUE!</v>
      </c>
      <c r="AJ808" s="4" t="e">
        <f>CLEAN(TRIM(MID(A808,AH808,AI808-AH808)))</f>
        <v>#VALUE!</v>
      </c>
      <c r="AK808" s="4" t="e">
        <f>FIND("Applicants",A808)+LEN("Applicants")</f>
        <v>#VALUE!</v>
      </c>
      <c r="AL808" s="4" t="e">
        <f>FIND("United States Patent and Trademark Office 
United States Patent and Trademark Office 
 Browse By Topic",A808,AK808)</f>
        <v>#VALUE!</v>
      </c>
      <c r="AM808" s="4" t="e">
        <f>TRIM(CLEAN(MID(A808,AK808,AL808-AK808)))</f>
        <v>#VALUE!</v>
      </c>
      <c r="AN808" s="4" t="e">
        <f>FIND("Assignee for publication",A808)+LEN("Assignee for publication")</f>
        <v>#VALUE!</v>
      </c>
      <c r="AO808" s="4" t="e">
        <f>FIND("Confirmation #",A808,AN808)</f>
        <v>#VALUE!</v>
      </c>
      <c r="AP808" s="4" t="e">
        <f>MID(A808,AN808,AO808-AN808)</f>
        <v>#VALUE!</v>
      </c>
      <c r="AQ808" s="4" t="e">
        <f>FIND("Inventors",A808)+LEN("Inventors")</f>
        <v>#VALUE!</v>
      </c>
      <c r="AR808" s="4" t="e">
        <f>FIND("Applicants",A808,AQ808)</f>
        <v>#VALUE!</v>
      </c>
      <c r="AS808" s="4" t="e">
        <f>FIND("Show all inventors",A808)</f>
        <v>#VALUE!</v>
      </c>
      <c r="AT808" s="4" t="str">
        <f>IFERROR(MID(A808,AS808,24),"")</f>
        <v/>
      </c>
      <c r="AU808" s="7" t="e">
        <f>CLEAN(TRIM(MID(A808,AQ808,AR808-AQ808)))</f>
        <v>#VALUE!</v>
      </c>
      <c r="BJ808" s="4">
        <f t="shared" si="180"/>
        <v>0</v>
      </c>
      <c r="BK808" s="4" t="str">
        <f t="shared" si="181"/>
        <v/>
      </c>
      <c r="BL808" s="4" t="e">
        <f t="shared" si="182"/>
        <v>#VALUE!</v>
      </c>
      <c r="BM808" s="4" t="e">
        <f t="shared" si="183"/>
        <v>#VALUE!</v>
      </c>
      <c r="BN808" s="7" t="e">
        <f t="shared" si="184"/>
        <v>#VALUE!</v>
      </c>
      <c r="BO808" s="4" t="e">
        <f t="shared" si="185"/>
        <v>#VALUE!</v>
      </c>
      <c r="BP808" s="4" t="e">
        <f t="shared" si="186"/>
        <v>#VALUE!</v>
      </c>
      <c r="BQ808" s="7" t="e">
        <f t="shared" si="187"/>
        <v>#VALUE!</v>
      </c>
    </row>
    <row r="809" spans="1:69" ht="15" customHeight="1" x14ac:dyDescent="0.3">
      <c r="A809" s="5"/>
      <c r="B809" s="5"/>
      <c r="C809" s="5"/>
      <c r="D809" s="5"/>
      <c r="F809" s="6" t="s">
        <v>17</v>
      </c>
      <c r="G809" s="4" t="e">
        <f t="shared" si="188"/>
        <v>#VALUE!</v>
      </c>
      <c r="H809" s="4" t="e">
        <f t="shared" si="189"/>
        <v>#VALUE!</v>
      </c>
      <c r="I809" s="4" t="str">
        <f t="shared" si="178"/>
        <v/>
      </c>
      <c r="J809" s="4" t="e">
        <f>CLEAN(SUBSTITUTE(MID(A809,G809,H809-G809)," ",""))</f>
        <v>#VALUE!</v>
      </c>
      <c r="K809" s="4" t="e">
        <f>FIND("Filing or 371 (c) date",A809)+LEN("Filing or 371 (c) date")</f>
        <v>#VALUE!</v>
      </c>
      <c r="L809" s="4" t="e">
        <f>FIND("Status",A809,K809)</f>
        <v>#VALUE!</v>
      </c>
      <c r="M809" s="4" t="e">
        <f>TRIM(CLEAN(MID(A809,K809,L809-K809)))</f>
        <v>#VALUE!</v>
      </c>
      <c r="N809" s="4" t="e">
        <f>FIND("Patent #",A809)+LEN("Patent #")</f>
        <v>#VALUE!</v>
      </c>
      <c r="O809" s="4" t="e">
        <f>FIND("Filing or 371 (c) date",A809)</f>
        <v>#VALUE!</v>
      </c>
      <c r="P809" s="4" t="e">
        <f>MID(A809,N809,O809-N809)</f>
        <v>#VALUE!</v>
      </c>
      <c r="Q809" s="4" t="e">
        <f t="shared" si="179"/>
        <v>#VALUE!</v>
      </c>
      <c r="R809" s="4" t="e">
        <f>CLEAN(SUBSTITUTE(MID(P809,1,FIND("open",P809)-1)," ",""))</f>
        <v>#VALUE!</v>
      </c>
      <c r="S809" s="4" t="e">
        <f>FIND("open_in_new",P809)+LEN("open_in_new")</f>
        <v>#VALUE!</v>
      </c>
      <c r="T809" s="4" t="e">
        <f>FIND("-",P809,S809)</f>
        <v>#VALUE!</v>
      </c>
      <c r="U809" s="4" t="e">
        <f>CLEAN(SUBSTITUTE(MID(P809,S809,T809-S809)," ",""))</f>
        <v>#VALUE!</v>
      </c>
      <c r="V809" s="4" t="e">
        <f>RIGHT(CLEAN(SUBSTITUTE(P809," ","")),10)</f>
        <v>#VALUE!</v>
      </c>
      <c r="W809" s="4" t="e">
        <f>FIND("Status",A809,K809)+LEN("Status")</f>
        <v>#VALUE!</v>
      </c>
      <c r="X809" s="4" t="e">
        <f>FIND("Application Data 
Documents &amp; Transactions",A809)</f>
        <v>#VALUE!</v>
      </c>
      <c r="Y809" s="4" t="e">
        <f>MID(A809,W809,(X809-11)-W809)</f>
        <v>#VALUE!</v>
      </c>
      <c r="Z809" s="4" t="e">
        <f t="shared" si="176"/>
        <v>#VALUE!</v>
      </c>
      <c r="AA809" s="4" t="e">
        <f>FIND("Earliest publication #",A809)+LEN("Earliest publication #
")</f>
        <v>#VALUE!</v>
      </c>
      <c r="AB809" s="4" t="e">
        <f>FIND("Earliest publication date",A809,AA809)</f>
        <v>#VALUE!</v>
      </c>
      <c r="AC809" s="4" t="e">
        <f>CLEAN(TRIM(MID(A809,AA809,AB809-AA809)))</f>
        <v>#VALUE!</v>
      </c>
      <c r="AD809" s="4" t="e">
        <f t="shared" si="177"/>
        <v>#VALUE!</v>
      </c>
      <c r="AE809" s="4" t="e">
        <f>FIND("Earliest publication date",A809,AA809)+LEN("Earliest publication date")</f>
        <v>#VALUE!</v>
      </c>
      <c r="AF809" s="4" t="e">
        <f>FIND("Assignee for publication",A809)</f>
        <v>#VALUE!</v>
      </c>
      <c r="AG809" s="4" t="e">
        <f>CLEAN(SUBSTITUTE(MID(A809,AE809,AF809-AE809)," ",""))</f>
        <v>#VALUE!</v>
      </c>
      <c r="AH809" s="4" t="e">
        <f>FIND("Entity status",A809)+LEN("Entity status")</f>
        <v>#VALUE!</v>
      </c>
      <c r="AI809" s="4" t="e">
        <f>FIND("Earliest publication #",A809,AH809)</f>
        <v>#VALUE!</v>
      </c>
      <c r="AJ809" s="4" t="e">
        <f>CLEAN(TRIM(MID(A809,AH809,AI809-AH809)))</f>
        <v>#VALUE!</v>
      </c>
      <c r="AK809" s="4" t="e">
        <f>FIND("Applicants",A809)+LEN("Applicants")</f>
        <v>#VALUE!</v>
      </c>
      <c r="AL809" s="4" t="e">
        <f>FIND("United States Patent and Trademark Office 
United States Patent and Trademark Office 
 Browse By Topic",A809,AK809)</f>
        <v>#VALUE!</v>
      </c>
      <c r="AM809" s="4" t="e">
        <f>TRIM(CLEAN(MID(A809,AK809,AL809-AK809)))</f>
        <v>#VALUE!</v>
      </c>
      <c r="AN809" s="4" t="e">
        <f>FIND("Assignee for publication",A809)+LEN("Assignee for publication")</f>
        <v>#VALUE!</v>
      </c>
      <c r="AO809" s="4" t="e">
        <f>FIND("Confirmation #",A809,AN809)</f>
        <v>#VALUE!</v>
      </c>
      <c r="AP809" s="4" t="e">
        <f>MID(A809,AN809,AO809-AN809)</f>
        <v>#VALUE!</v>
      </c>
      <c r="AQ809" s="4" t="e">
        <f>FIND("Inventors",A809)+LEN("Inventors")</f>
        <v>#VALUE!</v>
      </c>
      <c r="AR809" s="4" t="e">
        <f>FIND("Applicants",A809,AQ809)</f>
        <v>#VALUE!</v>
      </c>
      <c r="AS809" s="4" t="e">
        <f>FIND("Show all inventors",A809)</f>
        <v>#VALUE!</v>
      </c>
      <c r="AT809" s="4" t="str">
        <f>IFERROR(MID(A809,AS809,24),"")</f>
        <v/>
      </c>
      <c r="AU809" s="7" t="e">
        <f>CLEAN(TRIM(MID(A809,AQ809,AR809-AQ809)))</f>
        <v>#VALUE!</v>
      </c>
      <c r="BJ809" s="4">
        <f t="shared" si="180"/>
        <v>0</v>
      </c>
      <c r="BK809" s="4" t="str">
        <f t="shared" si="181"/>
        <v/>
      </c>
      <c r="BL809" s="4" t="e">
        <f t="shared" si="182"/>
        <v>#VALUE!</v>
      </c>
      <c r="BM809" s="4" t="e">
        <f t="shared" si="183"/>
        <v>#VALUE!</v>
      </c>
      <c r="BN809" s="7" t="e">
        <f t="shared" si="184"/>
        <v>#VALUE!</v>
      </c>
      <c r="BO809" s="4" t="e">
        <f t="shared" si="185"/>
        <v>#VALUE!</v>
      </c>
      <c r="BP809" s="4" t="e">
        <f t="shared" si="186"/>
        <v>#VALUE!</v>
      </c>
      <c r="BQ809" s="7" t="e">
        <f t="shared" si="187"/>
        <v>#VALUE!</v>
      </c>
    </row>
    <row r="810" spans="1:69" ht="15" customHeight="1" x14ac:dyDescent="0.3">
      <c r="A810" s="5"/>
      <c r="B810" s="5"/>
      <c r="C810" s="5"/>
      <c r="D810" s="5"/>
      <c r="F810" s="6" t="s">
        <v>17</v>
      </c>
      <c r="G810" s="4" t="e">
        <f t="shared" si="188"/>
        <v>#VALUE!</v>
      </c>
      <c r="H810" s="4" t="e">
        <f t="shared" si="189"/>
        <v>#VALUE!</v>
      </c>
      <c r="I810" s="4" t="str">
        <f t="shared" si="178"/>
        <v/>
      </c>
      <c r="J810" s="4" t="e">
        <f>CLEAN(SUBSTITUTE(MID(A810,G810,H810-G810)," ",""))</f>
        <v>#VALUE!</v>
      </c>
      <c r="K810" s="4" t="e">
        <f>FIND("Filing or 371 (c) date",A810)+LEN("Filing or 371 (c) date")</f>
        <v>#VALUE!</v>
      </c>
      <c r="L810" s="4" t="e">
        <f>FIND("Status",A810,K810)</f>
        <v>#VALUE!</v>
      </c>
      <c r="M810" s="4" t="e">
        <f>TRIM(CLEAN(MID(A810,K810,L810-K810)))</f>
        <v>#VALUE!</v>
      </c>
      <c r="N810" s="4" t="e">
        <f>FIND("Patent #",A810)+LEN("Patent #")</f>
        <v>#VALUE!</v>
      </c>
      <c r="O810" s="4" t="e">
        <f>FIND("Filing or 371 (c) date",A810)</f>
        <v>#VALUE!</v>
      </c>
      <c r="P810" s="4" t="e">
        <f>MID(A810,N810,O810-N810)</f>
        <v>#VALUE!</v>
      </c>
      <c r="Q810" s="4" t="e">
        <f t="shared" si="179"/>
        <v>#VALUE!</v>
      </c>
      <c r="R810" s="4" t="e">
        <f>CLEAN(SUBSTITUTE(MID(P810,1,FIND("open",P810)-1)," ",""))</f>
        <v>#VALUE!</v>
      </c>
      <c r="S810" s="4" t="e">
        <f>FIND("open_in_new",P810)+LEN("open_in_new")</f>
        <v>#VALUE!</v>
      </c>
      <c r="T810" s="4" t="e">
        <f>FIND("-",P810,S810)</f>
        <v>#VALUE!</v>
      </c>
      <c r="U810" s="4" t="e">
        <f>CLEAN(SUBSTITUTE(MID(P810,S810,T810-S810)," ",""))</f>
        <v>#VALUE!</v>
      </c>
      <c r="V810" s="4" t="e">
        <f>RIGHT(CLEAN(SUBSTITUTE(P810," ","")),10)</f>
        <v>#VALUE!</v>
      </c>
      <c r="W810" s="4" t="e">
        <f>FIND("Status",A810,K810)+LEN("Status")</f>
        <v>#VALUE!</v>
      </c>
      <c r="X810" s="4" t="e">
        <f>FIND("Application Data 
Documents &amp; Transactions",A810)</f>
        <v>#VALUE!</v>
      </c>
      <c r="Y810" s="4" t="e">
        <f>MID(A810,W810,(X810-11)-W810)</f>
        <v>#VALUE!</v>
      </c>
      <c r="Z810" s="4" t="e">
        <f t="shared" si="176"/>
        <v>#VALUE!</v>
      </c>
      <c r="AA810" s="4" t="e">
        <f>FIND("Earliest publication #",A810)+LEN("Earliest publication #
")</f>
        <v>#VALUE!</v>
      </c>
      <c r="AB810" s="4" t="e">
        <f>FIND("Earliest publication date",A810,AA810)</f>
        <v>#VALUE!</v>
      </c>
      <c r="AC810" s="4" t="e">
        <f>CLEAN(TRIM(MID(A810,AA810,AB810-AA810)))</f>
        <v>#VALUE!</v>
      </c>
      <c r="AD810" s="4" t="e">
        <f t="shared" si="177"/>
        <v>#VALUE!</v>
      </c>
      <c r="AE810" s="4" t="e">
        <f>FIND("Earliest publication date",A810,AA810)+LEN("Earliest publication date")</f>
        <v>#VALUE!</v>
      </c>
      <c r="AF810" s="4" t="e">
        <f>FIND("Assignee for publication",A810)</f>
        <v>#VALUE!</v>
      </c>
      <c r="AG810" s="4" t="e">
        <f>CLEAN(SUBSTITUTE(MID(A810,AE810,AF810-AE810)," ",""))</f>
        <v>#VALUE!</v>
      </c>
      <c r="AH810" s="4" t="e">
        <f>FIND("Entity status",A810)+LEN("Entity status")</f>
        <v>#VALUE!</v>
      </c>
      <c r="AI810" s="4" t="e">
        <f>FIND("Earliest publication #",A810,AH810)</f>
        <v>#VALUE!</v>
      </c>
      <c r="AJ810" s="4" t="e">
        <f>CLEAN(TRIM(MID(A810,AH810,AI810-AH810)))</f>
        <v>#VALUE!</v>
      </c>
      <c r="AK810" s="4" t="e">
        <f>FIND("Applicants",A810)+LEN("Applicants")</f>
        <v>#VALUE!</v>
      </c>
      <c r="AL810" s="4" t="e">
        <f>FIND("United States Patent and Trademark Office 
United States Patent and Trademark Office 
 Browse By Topic",A810,AK810)</f>
        <v>#VALUE!</v>
      </c>
      <c r="AM810" s="4" t="e">
        <f>TRIM(CLEAN(MID(A810,AK810,AL810-AK810)))</f>
        <v>#VALUE!</v>
      </c>
      <c r="AN810" s="4" t="e">
        <f>FIND("Assignee for publication",A810)+LEN("Assignee for publication")</f>
        <v>#VALUE!</v>
      </c>
      <c r="AO810" s="4" t="e">
        <f>FIND("Confirmation #",A810,AN810)</f>
        <v>#VALUE!</v>
      </c>
      <c r="AP810" s="4" t="e">
        <f>MID(A810,AN810,AO810-AN810)</f>
        <v>#VALUE!</v>
      </c>
      <c r="AQ810" s="4" t="e">
        <f>FIND("Inventors",A810)+LEN("Inventors")</f>
        <v>#VALUE!</v>
      </c>
      <c r="AR810" s="4" t="e">
        <f>FIND("Applicants",A810,AQ810)</f>
        <v>#VALUE!</v>
      </c>
      <c r="AS810" s="4" t="e">
        <f>FIND("Show all inventors",A810)</f>
        <v>#VALUE!</v>
      </c>
      <c r="AT810" s="4" t="str">
        <f>IFERROR(MID(A810,AS810,24),"")</f>
        <v/>
      </c>
      <c r="AU810" s="7" t="e">
        <f>CLEAN(TRIM(MID(A810,AQ810,AR810-AQ810)))</f>
        <v>#VALUE!</v>
      </c>
      <c r="BJ810" s="4">
        <f t="shared" si="180"/>
        <v>0</v>
      </c>
      <c r="BK810" s="4" t="str">
        <f t="shared" si="181"/>
        <v/>
      </c>
      <c r="BL810" s="4" t="e">
        <f t="shared" si="182"/>
        <v>#VALUE!</v>
      </c>
      <c r="BM810" s="4" t="e">
        <f t="shared" si="183"/>
        <v>#VALUE!</v>
      </c>
      <c r="BN810" s="7" t="e">
        <f t="shared" si="184"/>
        <v>#VALUE!</v>
      </c>
      <c r="BO810" s="4" t="e">
        <f t="shared" si="185"/>
        <v>#VALUE!</v>
      </c>
      <c r="BP810" s="4" t="e">
        <f t="shared" si="186"/>
        <v>#VALUE!</v>
      </c>
      <c r="BQ810" s="7" t="e">
        <f t="shared" si="187"/>
        <v>#VALUE!</v>
      </c>
    </row>
    <row r="811" spans="1:69" ht="15" customHeight="1" x14ac:dyDescent="0.3">
      <c r="A811" s="5"/>
      <c r="B811" s="5"/>
      <c r="C811" s="5"/>
      <c r="D811" s="5"/>
      <c r="F811" s="6" t="s">
        <v>17</v>
      </c>
      <c r="G811" s="4" t="e">
        <f t="shared" si="188"/>
        <v>#VALUE!</v>
      </c>
      <c r="H811" s="4" t="e">
        <f t="shared" si="189"/>
        <v>#VALUE!</v>
      </c>
      <c r="I811" s="4" t="str">
        <f t="shared" si="178"/>
        <v/>
      </c>
      <c r="J811" s="4" t="e">
        <f>CLEAN(SUBSTITUTE(MID(A811,G811,H811-G811)," ",""))</f>
        <v>#VALUE!</v>
      </c>
      <c r="K811" s="4" t="e">
        <f>FIND("Filing or 371 (c) date",A811)+LEN("Filing or 371 (c) date")</f>
        <v>#VALUE!</v>
      </c>
      <c r="L811" s="4" t="e">
        <f>FIND("Status",A811,K811)</f>
        <v>#VALUE!</v>
      </c>
      <c r="M811" s="4" t="e">
        <f>TRIM(CLEAN(MID(A811,K811,L811-K811)))</f>
        <v>#VALUE!</v>
      </c>
      <c r="N811" s="4" t="e">
        <f>FIND("Patent #",A811)+LEN("Patent #")</f>
        <v>#VALUE!</v>
      </c>
      <c r="O811" s="4" t="e">
        <f>FIND("Filing or 371 (c) date",A811)</f>
        <v>#VALUE!</v>
      </c>
      <c r="P811" s="4" t="e">
        <f>MID(A811,N811,O811-N811)</f>
        <v>#VALUE!</v>
      </c>
      <c r="Q811" s="4" t="e">
        <f t="shared" si="179"/>
        <v>#VALUE!</v>
      </c>
      <c r="R811" s="4" t="e">
        <f>CLEAN(SUBSTITUTE(MID(P811,1,FIND("open",P811)-1)," ",""))</f>
        <v>#VALUE!</v>
      </c>
      <c r="S811" s="4" t="e">
        <f>FIND("open_in_new",P811)+LEN("open_in_new")</f>
        <v>#VALUE!</v>
      </c>
      <c r="T811" s="4" t="e">
        <f>FIND("-",P811,S811)</f>
        <v>#VALUE!</v>
      </c>
      <c r="U811" s="4" t="e">
        <f>CLEAN(SUBSTITUTE(MID(P811,S811,T811-S811)," ",""))</f>
        <v>#VALUE!</v>
      </c>
      <c r="V811" s="4" t="e">
        <f>RIGHT(CLEAN(SUBSTITUTE(P811," ","")),10)</f>
        <v>#VALUE!</v>
      </c>
      <c r="W811" s="4" t="e">
        <f>FIND("Status",A811,K811)+LEN("Status")</f>
        <v>#VALUE!</v>
      </c>
      <c r="X811" s="4" t="e">
        <f>FIND("Application Data 
Documents &amp; Transactions",A811)</f>
        <v>#VALUE!</v>
      </c>
      <c r="Y811" s="4" t="e">
        <f>MID(A811,W811,(X811-11)-W811)</f>
        <v>#VALUE!</v>
      </c>
      <c r="Z811" s="4" t="e">
        <f t="shared" si="176"/>
        <v>#VALUE!</v>
      </c>
      <c r="AA811" s="4" t="e">
        <f>FIND("Earliest publication #",A811)+LEN("Earliest publication #
")</f>
        <v>#VALUE!</v>
      </c>
      <c r="AB811" s="4" t="e">
        <f>FIND("Earliest publication date",A811,AA811)</f>
        <v>#VALUE!</v>
      </c>
      <c r="AC811" s="4" t="e">
        <f>CLEAN(TRIM(MID(A811,AA811,AB811-AA811)))</f>
        <v>#VALUE!</v>
      </c>
      <c r="AD811" s="4" t="e">
        <f t="shared" si="177"/>
        <v>#VALUE!</v>
      </c>
      <c r="AE811" s="4" t="e">
        <f>FIND("Earliest publication date",A811,AA811)+LEN("Earliest publication date")</f>
        <v>#VALUE!</v>
      </c>
      <c r="AF811" s="4" t="e">
        <f>FIND("Assignee for publication",A811)</f>
        <v>#VALUE!</v>
      </c>
      <c r="AG811" s="4" t="e">
        <f>CLEAN(SUBSTITUTE(MID(A811,AE811,AF811-AE811)," ",""))</f>
        <v>#VALUE!</v>
      </c>
      <c r="AH811" s="4" t="e">
        <f>FIND("Entity status",A811)+LEN("Entity status")</f>
        <v>#VALUE!</v>
      </c>
      <c r="AI811" s="4" t="e">
        <f>FIND("Earliest publication #",A811,AH811)</f>
        <v>#VALUE!</v>
      </c>
      <c r="AJ811" s="4" t="e">
        <f>CLEAN(TRIM(MID(A811,AH811,AI811-AH811)))</f>
        <v>#VALUE!</v>
      </c>
      <c r="AK811" s="4" t="e">
        <f>FIND("Applicants",A811)+LEN("Applicants")</f>
        <v>#VALUE!</v>
      </c>
      <c r="AL811" s="4" t="e">
        <f>FIND("United States Patent and Trademark Office 
United States Patent and Trademark Office 
 Browse By Topic",A811,AK811)</f>
        <v>#VALUE!</v>
      </c>
      <c r="AM811" s="4" t="e">
        <f>TRIM(CLEAN(MID(A811,AK811,AL811-AK811)))</f>
        <v>#VALUE!</v>
      </c>
      <c r="AN811" s="4" t="e">
        <f>FIND("Assignee for publication",A811)+LEN("Assignee for publication")</f>
        <v>#VALUE!</v>
      </c>
      <c r="AO811" s="4" t="e">
        <f>FIND("Confirmation #",A811,AN811)</f>
        <v>#VALUE!</v>
      </c>
      <c r="AP811" s="4" t="e">
        <f>MID(A811,AN811,AO811-AN811)</f>
        <v>#VALUE!</v>
      </c>
      <c r="AQ811" s="4" t="e">
        <f>FIND("Inventors",A811)+LEN("Inventors")</f>
        <v>#VALUE!</v>
      </c>
      <c r="AR811" s="4" t="e">
        <f>FIND("Applicants",A811,AQ811)</f>
        <v>#VALUE!</v>
      </c>
      <c r="AS811" s="4" t="e">
        <f>FIND("Show all inventors",A811)</f>
        <v>#VALUE!</v>
      </c>
      <c r="AT811" s="4" t="str">
        <f>IFERROR(MID(A811,AS811,24),"")</f>
        <v/>
      </c>
      <c r="AU811" s="7" t="e">
        <f>CLEAN(TRIM(MID(A811,AQ811,AR811-AQ811)))</f>
        <v>#VALUE!</v>
      </c>
      <c r="BJ811" s="4">
        <f t="shared" si="180"/>
        <v>0</v>
      </c>
      <c r="BK811" s="4" t="str">
        <f t="shared" si="181"/>
        <v/>
      </c>
      <c r="BL811" s="4" t="e">
        <f t="shared" si="182"/>
        <v>#VALUE!</v>
      </c>
      <c r="BM811" s="4" t="e">
        <f t="shared" si="183"/>
        <v>#VALUE!</v>
      </c>
      <c r="BN811" s="7" t="e">
        <f t="shared" si="184"/>
        <v>#VALUE!</v>
      </c>
      <c r="BO811" s="4" t="e">
        <f t="shared" si="185"/>
        <v>#VALUE!</v>
      </c>
      <c r="BP811" s="4" t="e">
        <f t="shared" si="186"/>
        <v>#VALUE!</v>
      </c>
      <c r="BQ811" s="7" t="e">
        <f t="shared" si="187"/>
        <v>#VALUE!</v>
      </c>
    </row>
    <row r="812" spans="1:69" ht="15" customHeight="1" x14ac:dyDescent="0.3">
      <c r="A812" s="5"/>
      <c r="B812" s="5"/>
      <c r="C812" s="5"/>
      <c r="D812" s="5"/>
      <c r="F812" s="6" t="s">
        <v>17</v>
      </c>
      <c r="G812" s="4" t="e">
        <f t="shared" si="188"/>
        <v>#VALUE!</v>
      </c>
      <c r="H812" s="4" t="e">
        <f t="shared" si="189"/>
        <v>#VALUE!</v>
      </c>
      <c r="I812" s="4" t="str">
        <f t="shared" si="178"/>
        <v/>
      </c>
      <c r="J812" s="4" t="e">
        <f>CLEAN(SUBSTITUTE(MID(A812,G812,H812-G812)," ",""))</f>
        <v>#VALUE!</v>
      </c>
      <c r="K812" s="4" t="e">
        <f>FIND("Filing or 371 (c) date",A812)+LEN("Filing or 371 (c) date")</f>
        <v>#VALUE!</v>
      </c>
      <c r="L812" s="4" t="e">
        <f>FIND("Status",A812,K812)</f>
        <v>#VALUE!</v>
      </c>
      <c r="M812" s="4" t="e">
        <f>TRIM(CLEAN(MID(A812,K812,L812-K812)))</f>
        <v>#VALUE!</v>
      </c>
      <c r="N812" s="4" t="e">
        <f>FIND("Patent #",A812)+LEN("Patent #")</f>
        <v>#VALUE!</v>
      </c>
      <c r="O812" s="4" t="e">
        <f>FIND("Filing or 371 (c) date",A812)</f>
        <v>#VALUE!</v>
      </c>
      <c r="P812" s="4" t="e">
        <f>MID(A812,N812,O812-N812)</f>
        <v>#VALUE!</v>
      </c>
      <c r="Q812" s="4" t="e">
        <f t="shared" si="179"/>
        <v>#VALUE!</v>
      </c>
      <c r="R812" s="4" t="e">
        <f>CLEAN(SUBSTITUTE(MID(P812,1,FIND("open",P812)-1)," ",""))</f>
        <v>#VALUE!</v>
      </c>
      <c r="S812" s="4" t="e">
        <f>FIND("open_in_new",P812)+LEN("open_in_new")</f>
        <v>#VALUE!</v>
      </c>
      <c r="T812" s="4" t="e">
        <f>FIND("-",P812,S812)</f>
        <v>#VALUE!</v>
      </c>
      <c r="U812" s="4" t="e">
        <f>CLEAN(SUBSTITUTE(MID(P812,S812,T812-S812)," ",""))</f>
        <v>#VALUE!</v>
      </c>
      <c r="V812" s="4" t="e">
        <f>RIGHT(CLEAN(SUBSTITUTE(P812," ","")),10)</f>
        <v>#VALUE!</v>
      </c>
      <c r="W812" s="4" t="e">
        <f>FIND("Status",A812,K812)+LEN("Status")</f>
        <v>#VALUE!</v>
      </c>
      <c r="X812" s="4" t="e">
        <f>FIND("Application Data 
Documents &amp; Transactions",A812)</f>
        <v>#VALUE!</v>
      </c>
      <c r="Y812" s="4" t="e">
        <f>MID(A812,W812,(X812-11)-W812)</f>
        <v>#VALUE!</v>
      </c>
      <c r="Z812" s="4" t="e">
        <f t="shared" si="176"/>
        <v>#VALUE!</v>
      </c>
      <c r="AA812" s="4" t="e">
        <f>FIND("Earliest publication #",A812)+LEN("Earliest publication #
")</f>
        <v>#VALUE!</v>
      </c>
      <c r="AB812" s="4" t="e">
        <f>FIND("Earliest publication date",A812,AA812)</f>
        <v>#VALUE!</v>
      </c>
      <c r="AC812" s="4" t="e">
        <f>CLEAN(TRIM(MID(A812,AA812,AB812-AA812)))</f>
        <v>#VALUE!</v>
      </c>
      <c r="AD812" s="4" t="e">
        <f t="shared" si="177"/>
        <v>#VALUE!</v>
      </c>
      <c r="AE812" s="4" t="e">
        <f>FIND("Earliest publication date",A812,AA812)+LEN("Earliest publication date")</f>
        <v>#VALUE!</v>
      </c>
      <c r="AF812" s="4" t="e">
        <f>FIND("Assignee for publication",A812)</f>
        <v>#VALUE!</v>
      </c>
      <c r="AG812" s="4" t="e">
        <f>CLEAN(SUBSTITUTE(MID(A812,AE812,AF812-AE812)," ",""))</f>
        <v>#VALUE!</v>
      </c>
      <c r="AH812" s="4" t="e">
        <f>FIND("Entity status",A812)+LEN("Entity status")</f>
        <v>#VALUE!</v>
      </c>
      <c r="AI812" s="4" t="e">
        <f>FIND("Earliest publication #",A812,AH812)</f>
        <v>#VALUE!</v>
      </c>
      <c r="AJ812" s="4" t="e">
        <f>CLEAN(TRIM(MID(A812,AH812,AI812-AH812)))</f>
        <v>#VALUE!</v>
      </c>
      <c r="AK812" s="4" t="e">
        <f>FIND("Applicants",A812)+LEN("Applicants")</f>
        <v>#VALUE!</v>
      </c>
      <c r="AL812" s="4" t="e">
        <f>FIND("United States Patent and Trademark Office 
United States Patent and Trademark Office 
 Browse By Topic",A812,AK812)</f>
        <v>#VALUE!</v>
      </c>
      <c r="AM812" s="4" t="e">
        <f>TRIM(CLEAN(MID(A812,AK812,AL812-AK812)))</f>
        <v>#VALUE!</v>
      </c>
      <c r="AN812" s="4" t="e">
        <f>FIND("Assignee for publication",A812)+LEN("Assignee for publication")</f>
        <v>#VALUE!</v>
      </c>
      <c r="AO812" s="4" t="e">
        <f>FIND("Confirmation #",A812,AN812)</f>
        <v>#VALUE!</v>
      </c>
      <c r="AP812" s="4" t="e">
        <f>MID(A812,AN812,AO812-AN812)</f>
        <v>#VALUE!</v>
      </c>
      <c r="AQ812" s="4" t="e">
        <f>FIND("Inventors",A812)+LEN("Inventors")</f>
        <v>#VALUE!</v>
      </c>
      <c r="AR812" s="4" t="e">
        <f>FIND("Applicants",A812,AQ812)</f>
        <v>#VALUE!</v>
      </c>
      <c r="AS812" s="4" t="e">
        <f>FIND("Show all inventors",A812)</f>
        <v>#VALUE!</v>
      </c>
      <c r="AT812" s="4" t="str">
        <f>IFERROR(MID(A812,AS812,24),"")</f>
        <v/>
      </c>
      <c r="AU812" s="7" t="e">
        <f>CLEAN(TRIM(MID(A812,AQ812,AR812-AQ812)))</f>
        <v>#VALUE!</v>
      </c>
      <c r="BJ812" s="4">
        <f t="shared" si="180"/>
        <v>0</v>
      </c>
      <c r="BK812" s="4" t="str">
        <f t="shared" si="181"/>
        <v/>
      </c>
      <c r="BL812" s="4" t="e">
        <f t="shared" si="182"/>
        <v>#VALUE!</v>
      </c>
      <c r="BM812" s="4" t="e">
        <f t="shared" si="183"/>
        <v>#VALUE!</v>
      </c>
      <c r="BN812" s="7" t="e">
        <f t="shared" si="184"/>
        <v>#VALUE!</v>
      </c>
      <c r="BO812" s="4" t="e">
        <f t="shared" si="185"/>
        <v>#VALUE!</v>
      </c>
      <c r="BP812" s="4" t="e">
        <f t="shared" si="186"/>
        <v>#VALUE!</v>
      </c>
      <c r="BQ812" s="7" t="e">
        <f t="shared" si="187"/>
        <v>#VALUE!</v>
      </c>
    </row>
    <row r="813" spans="1:69" ht="15" customHeight="1" x14ac:dyDescent="0.3">
      <c r="A813" s="5"/>
      <c r="B813" s="5"/>
      <c r="C813" s="5"/>
      <c r="D813" s="5"/>
      <c r="F813" s="6" t="s">
        <v>17</v>
      </c>
      <c r="G813" s="4" t="e">
        <f t="shared" si="188"/>
        <v>#VALUE!</v>
      </c>
      <c r="H813" s="4" t="e">
        <f t="shared" si="189"/>
        <v>#VALUE!</v>
      </c>
      <c r="I813" s="4" t="str">
        <f t="shared" si="178"/>
        <v/>
      </c>
      <c r="J813" s="4" t="e">
        <f>CLEAN(SUBSTITUTE(MID(A813,G813,H813-G813)," ",""))</f>
        <v>#VALUE!</v>
      </c>
      <c r="K813" s="4" t="e">
        <f>FIND("Filing or 371 (c) date",A813)+LEN("Filing or 371 (c) date")</f>
        <v>#VALUE!</v>
      </c>
      <c r="L813" s="4" t="e">
        <f>FIND("Status",A813,K813)</f>
        <v>#VALUE!</v>
      </c>
      <c r="M813" s="4" t="e">
        <f>TRIM(CLEAN(MID(A813,K813,L813-K813)))</f>
        <v>#VALUE!</v>
      </c>
      <c r="N813" s="4" t="e">
        <f>FIND("Patent #",A813)+LEN("Patent #")</f>
        <v>#VALUE!</v>
      </c>
      <c r="O813" s="4" t="e">
        <f>FIND("Filing or 371 (c) date",A813)</f>
        <v>#VALUE!</v>
      </c>
      <c r="P813" s="4" t="e">
        <f>MID(A813,N813,O813-N813)</f>
        <v>#VALUE!</v>
      </c>
      <c r="Q813" s="4" t="e">
        <f t="shared" si="179"/>
        <v>#VALUE!</v>
      </c>
      <c r="R813" s="4" t="e">
        <f>CLEAN(SUBSTITUTE(MID(P813,1,FIND("open",P813)-1)," ",""))</f>
        <v>#VALUE!</v>
      </c>
      <c r="S813" s="4" t="e">
        <f>FIND("open_in_new",P813)+LEN("open_in_new")</f>
        <v>#VALUE!</v>
      </c>
      <c r="T813" s="4" t="e">
        <f>FIND("-",P813,S813)</f>
        <v>#VALUE!</v>
      </c>
      <c r="U813" s="4" t="e">
        <f>CLEAN(SUBSTITUTE(MID(P813,S813,T813-S813)," ",""))</f>
        <v>#VALUE!</v>
      </c>
      <c r="V813" s="4" t="e">
        <f>RIGHT(CLEAN(SUBSTITUTE(P813," ","")),10)</f>
        <v>#VALUE!</v>
      </c>
      <c r="W813" s="4" t="e">
        <f>FIND("Status",A813,K813)+LEN("Status")</f>
        <v>#VALUE!</v>
      </c>
      <c r="X813" s="4" t="e">
        <f>FIND("Application Data 
Documents &amp; Transactions",A813)</f>
        <v>#VALUE!</v>
      </c>
      <c r="Y813" s="4" t="e">
        <f>MID(A813,W813,(X813-11)-W813)</f>
        <v>#VALUE!</v>
      </c>
      <c r="Z813" s="4" t="e">
        <f t="shared" si="176"/>
        <v>#VALUE!</v>
      </c>
      <c r="AA813" s="4" t="e">
        <f>FIND("Earliest publication #",A813)+LEN("Earliest publication #
")</f>
        <v>#VALUE!</v>
      </c>
      <c r="AB813" s="4" t="e">
        <f>FIND("Earliest publication date",A813,AA813)</f>
        <v>#VALUE!</v>
      </c>
      <c r="AC813" s="4" t="e">
        <f>CLEAN(TRIM(MID(A813,AA813,AB813-AA813)))</f>
        <v>#VALUE!</v>
      </c>
      <c r="AD813" s="4" t="e">
        <f t="shared" si="177"/>
        <v>#VALUE!</v>
      </c>
      <c r="AE813" s="4" t="e">
        <f>FIND("Earliest publication date",A813,AA813)+LEN("Earliest publication date")</f>
        <v>#VALUE!</v>
      </c>
      <c r="AF813" s="4" t="e">
        <f>FIND("Assignee for publication",A813)</f>
        <v>#VALUE!</v>
      </c>
      <c r="AG813" s="4" t="e">
        <f>CLEAN(SUBSTITUTE(MID(A813,AE813,AF813-AE813)," ",""))</f>
        <v>#VALUE!</v>
      </c>
      <c r="AH813" s="4" t="e">
        <f>FIND("Entity status",A813)+LEN("Entity status")</f>
        <v>#VALUE!</v>
      </c>
      <c r="AI813" s="4" t="e">
        <f>FIND("Earliest publication #",A813,AH813)</f>
        <v>#VALUE!</v>
      </c>
      <c r="AJ813" s="4" t="e">
        <f>CLEAN(TRIM(MID(A813,AH813,AI813-AH813)))</f>
        <v>#VALUE!</v>
      </c>
      <c r="AK813" s="4" t="e">
        <f>FIND("Applicants",A813)+LEN("Applicants")</f>
        <v>#VALUE!</v>
      </c>
      <c r="AL813" s="4" t="e">
        <f>FIND("United States Patent and Trademark Office 
United States Patent and Trademark Office 
 Browse By Topic",A813,AK813)</f>
        <v>#VALUE!</v>
      </c>
      <c r="AM813" s="4" t="e">
        <f>TRIM(CLEAN(MID(A813,AK813,AL813-AK813)))</f>
        <v>#VALUE!</v>
      </c>
      <c r="AN813" s="4" t="e">
        <f>FIND("Assignee for publication",A813)+LEN("Assignee for publication")</f>
        <v>#VALUE!</v>
      </c>
      <c r="AO813" s="4" t="e">
        <f>FIND("Confirmation #",A813,AN813)</f>
        <v>#VALUE!</v>
      </c>
      <c r="AP813" s="4" t="e">
        <f>MID(A813,AN813,AO813-AN813)</f>
        <v>#VALUE!</v>
      </c>
      <c r="AQ813" s="4" t="e">
        <f>FIND("Inventors",A813)+LEN("Inventors")</f>
        <v>#VALUE!</v>
      </c>
      <c r="AR813" s="4" t="e">
        <f>FIND("Applicants",A813,AQ813)</f>
        <v>#VALUE!</v>
      </c>
      <c r="AS813" s="4" t="e">
        <f>FIND("Show all inventors",A813)</f>
        <v>#VALUE!</v>
      </c>
      <c r="AT813" s="4" t="str">
        <f>IFERROR(MID(A813,AS813,24),"")</f>
        <v/>
      </c>
      <c r="AU813" s="7" t="e">
        <f>CLEAN(TRIM(MID(A813,AQ813,AR813-AQ813)))</f>
        <v>#VALUE!</v>
      </c>
      <c r="BJ813" s="4">
        <f t="shared" si="180"/>
        <v>0</v>
      </c>
      <c r="BK813" s="4" t="str">
        <f t="shared" si="181"/>
        <v/>
      </c>
      <c r="BL813" s="4" t="e">
        <f t="shared" si="182"/>
        <v>#VALUE!</v>
      </c>
      <c r="BM813" s="4" t="e">
        <f t="shared" si="183"/>
        <v>#VALUE!</v>
      </c>
      <c r="BN813" s="7" t="e">
        <f t="shared" si="184"/>
        <v>#VALUE!</v>
      </c>
      <c r="BO813" s="4" t="e">
        <f t="shared" si="185"/>
        <v>#VALUE!</v>
      </c>
      <c r="BP813" s="4" t="e">
        <f t="shared" si="186"/>
        <v>#VALUE!</v>
      </c>
      <c r="BQ813" s="7" t="e">
        <f t="shared" si="187"/>
        <v>#VALUE!</v>
      </c>
    </row>
    <row r="814" spans="1:69" ht="15" customHeight="1" x14ac:dyDescent="0.3">
      <c r="A814" s="5"/>
      <c r="B814" s="5"/>
      <c r="C814" s="5"/>
      <c r="D814" s="5"/>
      <c r="F814" s="6" t="s">
        <v>17</v>
      </c>
      <c r="G814" s="4" t="e">
        <f t="shared" si="188"/>
        <v>#VALUE!</v>
      </c>
      <c r="H814" s="4" t="e">
        <f t="shared" si="189"/>
        <v>#VALUE!</v>
      </c>
      <c r="I814" s="4" t="str">
        <f t="shared" si="178"/>
        <v/>
      </c>
      <c r="J814" s="4" t="e">
        <f>CLEAN(SUBSTITUTE(MID(A814,G814,H814-G814)," ",""))</f>
        <v>#VALUE!</v>
      </c>
      <c r="K814" s="4" t="e">
        <f>FIND("Filing or 371 (c) date",A814)+LEN("Filing or 371 (c) date")</f>
        <v>#VALUE!</v>
      </c>
      <c r="L814" s="4" t="e">
        <f>FIND("Status",A814,K814)</f>
        <v>#VALUE!</v>
      </c>
      <c r="M814" s="4" t="e">
        <f>TRIM(CLEAN(MID(A814,K814,L814-K814)))</f>
        <v>#VALUE!</v>
      </c>
      <c r="N814" s="4" t="e">
        <f>FIND("Patent #",A814)+LEN("Patent #")</f>
        <v>#VALUE!</v>
      </c>
      <c r="O814" s="4" t="e">
        <f>FIND("Filing or 371 (c) date",A814)</f>
        <v>#VALUE!</v>
      </c>
      <c r="P814" s="4" t="e">
        <f>MID(A814,N814,O814-N814)</f>
        <v>#VALUE!</v>
      </c>
      <c r="Q814" s="4" t="e">
        <f t="shared" si="179"/>
        <v>#VALUE!</v>
      </c>
      <c r="R814" s="4" t="e">
        <f>CLEAN(SUBSTITUTE(MID(P814,1,FIND("open",P814)-1)," ",""))</f>
        <v>#VALUE!</v>
      </c>
      <c r="S814" s="4" t="e">
        <f>FIND("open_in_new",P814)+LEN("open_in_new")</f>
        <v>#VALUE!</v>
      </c>
      <c r="T814" s="4" t="e">
        <f>FIND("-",P814,S814)</f>
        <v>#VALUE!</v>
      </c>
      <c r="U814" s="4" t="e">
        <f>CLEAN(SUBSTITUTE(MID(P814,S814,T814-S814)," ",""))</f>
        <v>#VALUE!</v>
      </c>
      <c r="V814" s="4" t="e">
        <f>RIGHT(CLEAN(SUBSTITUTE(P814," ","")),10)</f>
        <v>#VALUE!</v>
      </c>
      <c r="W814" s="4" t="e">
        <f>FIND("Status",A814,K814)+LEN("Status")</f>
        <v>#VALUE!</v>
      </c>
      <c r="X814" s="4" t="e">
        <f>FIND("Application Data 
Documents &amp; Transactions",A814)</f>
        <v>#VALUE!</v>
      </c>
      <c r="Y814" s="4" t="e">
        <f>MID(A814,W814,(X814-11)-W814)</f>
        <v>#VALUE!</v>
      </c>
      <c r="Z814" s="4" t="e">
        <f t="shared" si="176"/>
        <v>#VALUE!</v>
      </c>
      <c r="AA814" s="4" t="e">
        <f>FIND("Earliest publication #",A814)+LEN("Earliest publication #
")</f>
        <v>#VALUE!</v>
      </c>
      <c r="AB814" s="4" t="e">
        <f>FIND("Earliest publication date",A814,AA814)</f>
        <v>#VALUE!</v>
      </c>
      <c r="AC814" s="4" t="e">
        <f>CLEAN(TRIM(MID(A814,AA814,AB814-AA814)))</f>
        <v>#VALUE!</v>
      </c>
      <c r="AD814" s="4" t="e">
        <f t="shared" si="177"/>
        <v>#VALUE!</v>
      </c>
      <c r="AE814" s="4" t="e">
        <f>FIND("Earliest publication date",A814,AA814)+LEN("Earliest publication date")</f>
        <v>#VALUE!</v>
      </c>
      <c r="AF814" s="4" t="e">
        <f>FIND("Assignee for publication",A814)</f>
        <v>#VALUE!</v>
      </c>
      <c r="AG814" s="4" t="e">
        <f>CLEAN(SUBSTITUTE(MID(A814,AE814,AF814-AE814)," ",""))</f>
        <v>#VALUE!</v>
      </c>
      <c r="AH814" s="4" t="e">
        <f>FIND("Entity status",A814)+LEN("Entity status")</f>
        <v>#VALUE!</v>
      </c>
      <c r="AI814" s="4" t="e">
        <f>FIND("Earliest publication #",A814,AH814)</f>
        <v>#VALUE!</v>
      </c>
      <c r="AJ814" s="4" t="e">
        <f>CLEAN(TRIM(MID(A814,AH814,AI814-AH814)))</f>
        <v>#VALUE!</v>
      </c>
      <c r="AK814" s="4" t="e">
        <f>FIND("Applicants",A814)+LEN("Applicants")</f>
        <v>#VALUE!</v>
      </c>
      <c r="AL814" s="4" t="e">
        <f>FIND("United States Patent and Trademark Office 
United States Patent and Trademark Office 
 Browse By Topic",A814,AK814)</f>
        <v>#VALUE!</v>
      </c>
      <c r="AM814" s="4" t="e">
        <f>TRIM(CLEAN(MID(A814,AK814,AL814-AK814)))</f>
        <v>#VALUE!</v>
      </c>
      <c r="AN814" s="4" t="e">
        <f>FIND("Assignee for publication",A814)+LEN("Assignee for publication")</f>
        <v>#VALUE!</v>
      </c>
      <c r="AO814" s="4" t="e">
        <f>FIND("Confirmation #",A814,AN814)</f>
        <v>#VALUE!</v>
      </c>
      <c r="AP814" s="4" t="e">
        <f>MID(A814,AN814,AO814-AN814)</f>
        <v>#VALUE!</v>
      </c>
      <c r="AQ814" s="4" t="e">
        <f>FIND("Inventors",A814)+LEN("Inventors")</f>
        <v>#VALUE!</v>
      </c>
      <c r="AR814" s="4" t="e">
        <f>FIND("Applicants",A814,AQ814)</f>
        <v>#VALUE!</v>
      </c>
      <c r="AS814" s="4" t="e">
        <f>FIND("Show all inventors",A814)</f>
        <v>#VALUE!</v>
      </c>
      <c r="AT814" s="4" t="str">
        <f>IFERROR(MID(A814,AS814,24),"")</f>
        <v/>
      </c>
      <c r="AU814" s="7" t="e">
        <f>CLEAN(TRIM(MID(A814,AQ814,AR814-AQ814)))</f>
        <v>#VALUE!</v>
      </c>
      <c r="BJ814" s="4">
        <f t="shared" si="180"/>
        <v>0</v>
      </c>
      <c r="BK814" s="4" t="str">
        <f t="shared" si="181"/>
        <v/>
      </c>
      <c r="BL814" s="4" t="e">
        <f t="shared" si="182"/>
        <v>#VALUE!</v>
      </c>
      <c r="BM814" s="4" t="e">
        <f t="shared" si="183"/>
        <v>#VALUE!</v>
      </c>
      <c r="BN814" s="7" t="e">
        <f t="shared" si="184"/>
        <v>#VALUE!</v>
      </c>
      <c r="BO814" s="4" t="e">
        <f t="shared" si="185"/>
        <v>#VALUE!</v>
      </c>
      <c r="BP814" s="4" t="e">
        <f t="shared" si="186"/>
        <v>#VALUE!</v>
      </c>
      <c r="BQ814" s="7" t="e">
        <f t="shared" si="187"/>
        <v>#VALUE!</v>
      </c>
    </row>
    <row r="815" spans="1:69" ht="15" customHeight="1" x14ac:dyDescent="0.3">
      <c r="A815" s="5"/>
      <c r="B815" s="5"/>
      <c r="C815" s="5"/>
      <c r="D815" s="5"/>
      <c r="F815" s="6" t="s">
        <v>17</v>
      </c>
      <c r="G815" s="4" t="e">
        <f t="shared" si="188"/>
        <v>#VALUE!</v>
      </c>
      <c r="H815" s="4" t="e">
        <f t="shared" si="189"/>
        <v>#VALUE!</v>
      </c>
      <c r="I815" s="4" t="str">
        <f t="shared" si="178"/>
        <v/>
      </c>
      <c r="J815" s="4" t="e">
        <f>CLEAN(SUBSTITUTE(MID(A815,G815,H815-G815)," ",""))</f>
        <v>#VALUE!</v>
      </c>
      <c r="K815" s="4" t="e">
        <f>FIND("Filing or 371 (c) date",A815)+LEN("Filing or 371 (c) date")</f>
        <v>#VALUE!</v>
      </c>
      <c r="L815" s="4" t="e">
        <f>FIND("Status",A815,K815)</f>
        <v>#VALUE!</v>
      </c>
      <c r="M815" s="4" t="e">
        <f>TRIM(CLEAN(MID(A815,K815,L815-K815)))</f>
        <v>#VALUE!</v>
      </c>
      <c r="N815" s="4" t="e">
        <f>FIND("Patent #",A815)+LEN("Patent #")</f>
        <v>#VALUE!</v>
      </c>
      <c r="O815" s="4" t="e">
        <f>FIND("Filing or 371 (c) date",A815)</f>
        <v>#VALUE!</v>
      </c>
      <c r="P815" s="4" t="e">
        <f>MID(A815,N815,O815-N815)</f>
        <v>#VALUE!</v>
      </c>
      <c r="Q815" s="4" t="e">
        <f t="shared" si="179"/>
        <v>#VALUE!</v>
      </c>
      <c r="R815" s="4" t="e">
        <f>CLEAN(SUBSTITUTE(MID(P815,1,FIND("open",P815)-1)," ",""))</f>
        <v>#VALUE!</v>
      </c>
      <c r="S815" s="4" t="e">
        <f>FIND("open_in_new",P815)+LEN("open_in_new")</f>
        <v>#VALUE!</v>
      </c>
      <c r="T815" s="4" t="e">
        <f>FIND("-",P815,S815)</f>
        <v>#VALUE!</v>
      </c>
      <c r="U815" s="4" t="e">
        <f>CLEAN(SUBSTITUTE(MID(P815,S815,T815-S815)," ",""))</f>
        <v>#VALUE!</v>
      </c>
      <c r="V815" s="4" t="e">
        <f>RIGHT(CLEAN(SUBSTITUTE(P815," ","")),10)</f>
        <v>#VALUE!</v>
      </c>
      <c r="W815" s="4" t="e">
        <f>FIND("Status",A815,K815)+LEN("Status")</f>
        <v>#VALUE!</v>
      </c>
      <c r="X815" s="4" t="e">
        <f>FIND("Application Data 
Documents &amp; Transactions",A815)</f>
        <v>#VALUE!</v>
      </c>
      <c r="Y815" s="4" t="e">
        <f>MID(A815,W815,(X815-11)-W815)</f>
        <v>#VALUE!</v>
      </c>
      <c r="Z815" s="4" t="e">
        <f t="shared" si="176"/>
        <v>#VALUE!</v>
      </c>
      <c r="AA815" s="4" t="e">
        <f>FIND("Earliest publication #",A815)+LEN("Earliest publication #
")</f>
        <v>#VALUE!</v>
      </c>
      <c r="AB815" s="4" t="e">
        <f>FIND("Earliest publication date",A815,AA815)</f>
        <v>#VALUE!</v>
      </c>
      <c r="AC815" s="4" t="e">
        <f>CLEAN(TRIM(MID(A815,AA815,AB815-AA815)))</f>
        <v>#VALUE!</v>
      </c>
      <c r="AD815" s="4" t="e">
        <f t="shared" si="177"/>
        <v>#VALUE!</v>
      </c>
      <c r="AE815" s="4" t="e">
        <f>FIND("Earliest publication date",A815,AA815)+LEN("Earliest publication date")</f>
        <v>#VALUE!</v>
      </c>
      <c r="AF815" s="4" t="e">
        <f>FIND("Assignee for publication",A815)</f>
        <v>#VALUE!</v>
      </c>
      <c r="AG815" s="4" t="e">
        <f>CLEAN(SUBSTITUTE(MID(A815,AE815,AF815-AE815)," ",""))</f>
        <v>#VALUE!</v>
      </c>
      <c r="AH815" s="4" t="e">
        <f>FIND("Entity status",A815)+LEN("Entity status")</f>
        <v>#VALUE!</v>
      </c>
      <c r="AI815" s="4" t="e">
        <f>FIND("Earliest publication #",A815,AH815)</f>
        <v>#VALUE!</v>
      </c>
      <c r="AJ815" s="4" t="e">
        <f>CLEAN(TRIM(MID(A815,AH815,AI815-AH815)))</f>
        <v>#VALUE!</v>
      </c>
      <c r="AK815" s="4" t="e">
        <f>FIND("Applicants",A815)+LEN("Applicants")</f>
        <v>#VALUE!</v>
      </c>
      <c r="AL815" s="4" t="e">
        <f>FIND("United States Patent and Trademark Office 
United States Patent and Trademark Office 
 Browse By Topic",A815,AK815)</f>
        <v>#VALUE!</v>
      </c>
      <c r="AM815" s="4" t="e">
        <f>TRIM(CLEAN(MID(A815,AK815,AL815-AK815)))</f>
        <v>#VALUE!</v>
      </c>
      <c r="AN815" s="4" t="e">
        <f>FIND("Assignee for publication",A815)+LEN("Assignee for publication")</f>
        <v>#VALUE!</v>
      </c>
      <c r="AO815" s="4" t="e">
        <f>FIND("Confirmation #",A815,AN815)</f>
        <v>#VALUE!</v>
      </c>
      <c r="AP815" s="4" t="e">
        <f>MID(A815,AN815,AO815-AN815)</f>
        <v>#VALUE!</v>
      </c>
      <c r="AQ815" s="4" t="e">
        <f>FIND("Inventors",A815)+LEN("Inventors")</f>
        <v>#VALUE!</v>
      </c>
      <c r="AR815" s="4" t="e">
        <f>FIND("Applicants",A815,AQ815)</f>
        <v>#VALUE!</v>
      </c>
      <c r="AS815" s="4" t="e">
        <f>FIND("Show all inventors",A815)</f>
        <v>#VALUE!</v>
      </c>
      <c r="AT815" s="4" t="str">
        <f>IFERROR(MID(A815,AS815,24),"")</f>
        <v/>
      </c>
      <c r="AU815" s="7" t="e">
        <f>CLEAN(TRIM(MID(A815,AQ815,AR815-AQ815)))</f>
        <v>#VALUE!</v>
      </c>
      <c r="BJ815" s="4">
        <f t="shared" si="180"/>
        <v>0</v>
      </c>
      <c r="BK815" s="4" t="str">
        <f t="shared" si="181"/>
        <v/>
      </c>
      <c r="BL815" s="4" t="e">
        <f t="shared" si="182"/>
        <v>#VALUE!</v>
      </c>
      <c r="BM815" s="4" t="e">
        <f t="shared" si="183"/>
        <v>#VALUE!</v>
      </c>
      <c r="BN815" s="7" t="e">
        <f t="shared" si="184"/>
        <v>#VALUE!</v>
      </c>
      <c r="BO815" s="4" t="e">
        <f t="shared" si="185"/>
        <v>#VALUE!</v>
      </c>
      <c r="BP815" s="4" t="e">
        <f t="shared" si="186"/>
        <v>#VALUE!</v>
      </c>
      <c r="BQ815" s="7" t="e">
        <f t="shared" si="187"/>
        <v>#VALUE!</v>
      </c>
    </row>
    <row r="816" spans="1:69" ht="15" customHeight="1" x14ac:dyDescent="0.3">
      <c r="A816" s="5"/>
      <c r="B816" s="5"/>
      <c r="C816" s="5"/>
      <c r="D816" s="5"/>
      <c r="F816" s="6" t="s">
        <v>17</v>
      </c>
      <c r="G816" s="4" t="e">
        <f t="shared" si="188"/>
        <v>#VALUE!</v>
      </c>
      <c r="H816" s="4" t="e">
        <f t="shared" si="189"/>
        <v>#VALUE!</v>
      </c>
      <c r="I816" s="4" t="str">
        <f t="shared" si="178"/>
        <v/>
      </c>
      <c r="J816" s="4" t="e">
        <f>CLEAN(SUBSTITUTE(MID(A816,G816,H816-G816)," ",""))</f>
        <v>#VALUE!</v>
      </c>
      <c r="K816" s="4" t="e">
        <f>FIND("Filing or 371 (c) date",A816)+LEN("Filing or 371 (c) date")</f>
        <v>#VALUE!</v>
      </c>
      <c r="L816" s="4" t="e">
        <f>FIND("Status",A816,K816)</f>
        <v>#VALUE!</v>
      </c>
      <c r="M816" s="4" t="e">
        <f>TRIM(CLEAN(MID(A816,K816,L816-K816)))</f>
        <v>#VALUE!</v>
      </c>
      <c r="N816" s="4" t="e">
        <f>FIND("Patent #",A816)+LEN("Patent #")</f>
        <v>#VALUE!</v>
      </c>
      <c r="O816" s="4" t="e">
        <f>FIND("Filing or 371 (c) date",A816)</f>
        <v>#VALUE!</v>
      </c>
      <c r="P816" s="4" t="e">
        <f>MID(A816,N816,O816-N816)</f>
        <v>#VALUE!</v>
      </c>
      <c r="Q816" s="4" t="e">
        <f t="shared" si="179"/>
        <v>#VALUE!</v>
      </c>
      <c r="R816" s="4" t="e">
        <f>CLEAN(SUBSTITUTE(MID(P816,1,FIND("open",P816)-1)," ",""))</f>
        <v>#VALUE!</v>
      </c>
      <c r="S816" s="4" t="e">
        <f>FIND("open_in_new",P816)+LEN("open_in_new")</f>
        <v>#VALUE!</v>
      </c>
      <c r="T816" s="4" t="e">
        <f>FIND("-",P816,S816)</f>
        <v>#VALUE!</v>
      </c>
      <c r="U816" s="4" t="e">
        <f>CLEAN(SUBSTITUTE(MID(P816,S816,T816-S816)," ",""))</f>
        <v>#VALUE!</v>
      </c>
      <c r="V816" s="4" t="e">
        <f>RIGHT(CLEAN(SUBSTITUTE(P816," ","")),10)</f>
        <v>#VALUE!</v>
      </c>
      <c r="W816" s="4" t="e">
        <f>FIND("Status",A816,K816)+LEN("Status")</f>
        <v>#VALUE!</v>
      </c>
      <c r="X816" s="4" t="e">
        <f>FIND("Application Data 
Documents &amp; Transactions",A816)</f>
        <v>#VALUE!</v>
      </c>
      <c r="Y816" s="4" t="e">
        <f>MID(A816,W816,(X816-11)-W816)</f>
        <v>#VALUE!</v>
      </c>
      <c r="Z816" s="4" t="e">
        <f t="shared" si="176"/>
        <v>#VALUE!</v>
      </c>
      <c r="AA816" s="4" t="e">
        <f>FIND("Earliest publication #",A816)+LEN("Earliest publication #
")</f>
        <v>#VALUE!</v>
      </c>
      <c r="AB816" s="4" t="e">
        <f>FIND("Earliest publication date",A816,AA816)</f>
        <v>#VALUE!</v>
      </c>
      <c r="AC816" s="4" t="e">
        <f>CLEAN(TRIM(MID(A816,AA816,AB816-AA816)))</f>
        <v>#VALUE!</v>
      </c>
      <c r="AD816" s="4" t="e">
        <f t="shared" si="177"/>
        <v>#VALUE!</v>
      </c>
      <c r="AE816" s="4" t="e">
        <f>FIND("Earliest publication date",A816,AA816)+LEN("Earliest publication date")</f>
        <v>#VALUE!</v>
      </c>
      <c r="AF816" s="4" t="e">
        <f>FIND("Assignee for publication",A816)</f>
        <v>#VALUE!</v>
      </c>
      <c r="AG816" s="4" t="e">
        <f>CLEAN(SUBSTITUTE(MID(A816,AE816,AF816-AE816)," ",""))</f>
        <v>#VALUE!</v>
      </c>
      <c r="AH816" s="4" t="e">
        <f>FIND("Entity status",A816)+LEN("Entity status")</f>
        <v>#VALUE!</v>
      </c>
      <c r="AI816" s="4" t="e">
        <f>FIND("Earliest publication #",A816,AH816)</f>
        <v>#VALUE!</v>
      </c>
      <c r="AJ816" s="4" t="e">
        <f>CLEAN(TRIM(MID(A816,AH816,AI816-AH816)))</f>
        <v>#VALUE!</v>
      </c>
      <c r="AK816" s="4" t="e">
        <f>FIND("Applicants",A816)+LEN("Applicants")</f>
        <v>#VALUE!</v>
      </c>
      <c r="AL816" s="4" t="e">
        <f>FIND("United States Patent and Trademark Office 
United States Patent and Trademark Office 
 Browse By Topic",A816,AK816)</f>
        <v>#VALUE!</v>
      </c>
      <c r="AM816" s="4" t="e">
        <f>TRIM(CLEAN(MID(A816,AK816,AL816-AK816)))</f>
        <v>#VALUE!</v>
      </c>
      <c r="AN816" s="4" t="e">
        <f>FIND("Assignee for publication",A816)+LEN("Assignee for publication")</f>
        <v>#VALUE!</v>
      </c>
      <c r="AO816" s="4" t="e">
        <f>FIND("Confirmation #",A816,AN816)</f>
        <v>#VALUE!</v>
      </c>
      <c r="AP816" s="4" t="e">
        <f>MID(A816,AN816,AO816-AN816)</f>
        <v>#VALUE!</v>
      </c>
      <c r="AQ816" s="4" t="e">
        <f>FIND("Inventors",A816)+LEN("Inventors")</f>
        <v>#VALUE!</v>
      </c>
      <c r="AR816" s="4" t="e">
        <f>FIND("Applicants",A816,AQ816)</f>
        <v>#VALUE!</v>
      </c>
      <c r="AS816" s="4" t="e">
        <f>FIND("Show all inventors",A816)</f>
        <v>#VALUE!</v>
      </c>
      <c r="AT816" s="4" t="str">
        <f>IFERROR(MID(A816,AS816,24),"")</f>
        <v/>
      </c>
      <c r="AU816" s="7" t="e">
        <f>CLEAN(TRIM(MID(A816,AQ816,AR816-AQ816)))</f>
        <v>#VALUE!</v>
      </c>
      <c r="BJ816" s="4">
        <f t="shared" si="180"/>
        <v>0</v>
      </c>
      <c r="BK816" s="4" t="str">
        <f t="shared" si="181"/>
        <v/>
      </c>
      <c r="BL816" s="4" t="e">
        <f t="shared" si="182"/>
        <v>#VALUE!</v>
      </c>
      <c r="BM816" s="4" t="e">
        <f t="shared" si="183"/>
        <v>#VALUE!</v>
      </c>
      <c r="BN816" s="7" t="e">
        <f t="shared" si="184"/>
        <v>#VALUE!</v>
      </c>
      <c r="BO816" s="4" t="e">
        <f t="shared" si="185"/>
        <v>#VALUE!</v>
      </c>
      <c r="BP816" s="4" t="e">
        <f t="shared" si="186"/>
        <v>#VALUE!</v>
      </c>
      <c r="BQ816" s="7" t="e">
        <f t="shared" si="187"/>
        <v>#VALUE!</v>
      </c>
    </row>
    <row r="817" spans="1:69" ht="15" customHeight="1" x14ac:dyDescent="0.3">
      <c r="A817" s="5"/>
      <c r="B817" s="5"/>
      <c r="C817" s="5"/>
      <c r="D817" s="5"/>
      <c r="F817" s="6" t="s">
        <v>17</v>
      </c>
      <c r="G817" s="4" t="e">
        <f t="shared" si="188"/>
        <v>#VALUE!</v>
      </c>
      <c r="H817" s="4" t="e">
        <f t="shared" si="189"/>
        <v>#VALUE!</v>
      </c>
      <c r="I817" s="4" t="str">
        <f t="shared" si="178"/>
        <v/>
      </c>
      <c r="J817" s="4" t="e">
        <f>CLEAN(SUBSTITUTE(MID(A817,G817,H817-G817)," ",""))</f>
        <v>#VALUE!</v>
      </c>
      <c r="K817" s="4" t="e">
        <f>FIND("Filing or 371 (c) date",A817)+LEN("Filing or 371 (c) date")</f>
        <v>#VALUE!</v>
      </c>
      <c r="L817" s="4" t="e">
        <f>FIND("Status",A817,K817)</f>
        <v>#VALUE!</v>
      </c>
      <c r="M817" s="4" t="e">
        <f>TRIM(CLEAN(MID(A817,K817,L817-K817)))</f>
        <v>#VALUE!</v>
      </c>
      <c r="N817" s="4" t="e">
        <f>FIND("Patent #",A817)+LEN("Patent #")</f>
        <v>#VALUE!</v>
      </c>
      <c r="O817" s="4" t="e">
        <f>FIND("Filing or 371 (c) date",A817)</f>
        <v>#VALUE!</v>
      </c>
      <c r="P817" s="4" t="e">
        <f>MID(A817,N817,O817-N817)</f>
        <v>#VALUE!</v>
      </c>
      <c r="Q817" s="4" t="e">
        <f t="shared" si="179"/>
        <v>#VALUE!</v>
      </c>
      <c r="R817" s="4" t="e">
        <f>CLEAN(SUBSTITUTE(MID(P817,1,FIND("open",P817)-1)," ",""))</f>
        <v>#VALUE!</v>
      </c>
      <c r="S817" s="4" t="e">
        <f>FIND("open_in_new",P817)+LEN("open_in_new")</f>
        <v>#VALUE!</v>
      </c>
      <c r="T817" s="4" t="e">
        <f>FIND("-",P817,S817)</f>
        <v>#VALUE!</v>
      </c>
      <c r="U817" s="4" t="e">
        <f>CLEAN(SUBSTITUTE(MID(P817,S817,T817-S817)," ",""))</f>
        <v>#VALUE!</v>
      </c>
      <c r="V817" s="4" t="e">
        <f>RIGHT(CLEAN(SUBSTITUTE(P817," ","")),10)</f>
        <v>#VALUE!</v>
      </c>
      <c r="W817" s="4" t="e">
        <f>FIND("Status",A817,K817)+LEN("Status")</f>
        <v>#VALUE!</v>
      </c>
      <c r="X817" s="4" t="e">
        <f>FIND("Application Data 
Documents &amp; Transactions",A817)</f>
        <v>#VALUE!</v>
      </c>
      <c r="Y817" s="4" t="e">
        <f>MID(A817,W817,(X817-11)-W817)</f>
        <v>#VALUE!</v>
      </c>
      <c r="Z817" s="4" t="e">
        <f t="shared" si="176"/>
        <v>#VALUE!</v>
      </c>
      <c r="AA817" s="4" t="e">
        <f>FIND("Earliest publication #",A817)+LEN("Earliest publication #
")</f>
        <v>#VALUE!</v>
      </c>
      <c r="AB817" s="4" t="e">
        <f>FIND("Earliest publication date",A817,AA817)</f>
        <v>#VALUE!</v>
      </c>
      <c r="AC817" s="4" t="e">
        <f>CLEAN(TRIM(MID(A817,AA817,AB817-AA817)))</f>
        <v>#VALUE!</v>
      </c>
      <c r="AD817" s="4" t="e">
        <f t="shared" si="177"/>
        <v>#VALUE!</v>
      </c>
      <c r="AE817" s="4" t="e">
        <f>FIND("Earliest publication date",A817,AA817)+LEN("Earliest publication date")</f>
        <v>#VALUE!</v>
      </c>
      <c r="AF817" s="4" t="e">
        <f>FIND("Assignee for publication",A817)</f>
        <v>#VALUE!</v>
      </c>
      <c r="AG817" s="4" t="e">
        <f>CLEAN(SUBSTITUTE(MID(A817,AE817,AF817-AE817)," ",""))</f>
        <v>#VALUE!</v>
      </c>
      <c r="AH817" s="4" t="e">
        <f>FIND("Entity status",A817)+LEN("Entity status")</f>
        <v>#VALUE!</v>
      </c>
      <c r="AI817" s="4" t="e">
        <f>FIND("Earliest publication #",A817,AH817)</f>
        <v>#VALUE!</v>
      </c>
      <c r="AJ817" s="4" t="e">
        <f>CLEAN(TRIM(MID(A817,AH817,AI817-AH817)))</f>
        <v>#VALUE!</v>
      </c>
      <c r="AK817" s="4" t="e">
        <f>FIND("Applicants",A817)+LEN("Applicants")</f>
        <v>#VALUE!</v>
      </c>
      <c r="AL817" s="4" t="e">
        <f>FIND("United States Patent and Trademark Office 
United States Patent and Trademark Office 
 Browse By Topic",A817,AK817)</f>
        <v>#VALUE!</v>
      </c>
      <c r="AM817" s="4" t="e">
        <f>TRIM(CLEAN(MID(A817,AK817,AL817-AK817)))</f>
        <v>#VALUE!</v>
      </c>
      <c r="AN817" s="4" t="e">
        <f>FIND("Assignee for publication",A817)+LEN("Assignee for publication")</f>
        <v>#VALUE!</v>
      </c>
      <c r="AO817" s="4" t="e">
        <f>FIND("Confirmation #",A817,AN817)</f>
        <v>#VALUE!</v>
      </c>
      <c r="AP817" s="4" t="e">
        <f>MID(A817,AN817,AO817-AN817)</f>
        <v>#VALUE!</v>
      </c>
      <c r="AQ817" s="4" t="e">
        <f>FIND("Inventors",A817)+LEN("Inventors")</f>
        <v>#VALUE!</v>
      </c>
      <c r="AR817" s="4" t="e">
        <f>FIND("Applicants",A817,AQ817)</f>
        <v>#VALUE!</v>
      </c>
      <c r="AS817" s="4" t="e">
        <f>FIND("Show all inventors",A817)</f>
        <v>#VALUE!</v>
      </c>
      <c r="AT817" s="4" t="str">
        <f>IFERROR(MID(A817,AS817,24),"")</f>
        <v/>
      </c>
      <c r="AU817" s="7" t="e">
        <f>CLEAN(TRIM(MID(A817,AQ817,AR817-AQ817)))</f>
        <v>#VALUE!</v>
      </c>
      <c r="BJ817" s="4">
        <f t="shared" si="180"/>
        <v>0</v>
      </c>
      <c r="BK817" s="4" t="str">
        <f t="shared" si="181"/>
        <v/>
      </c>
      <c r="BL817" s="4" t="e">
        <f t="shared" si="182"/>
        <v>#VALUE!</v>
      </c>
      <c r="BM817" s="4" t="e">
        <f t="shared" si="183"/>
        <v>#VALUE!</v>
      </c>
      <c r="BN817" s="7" t="e">
        <f t="shared" si="184"/>
        <v>#VALUE!</v>
      </c>
      <c r="BO817" s="4" t="e">
        <f t="shared" si="185"/>
        <v>#VALUE!</v>
      </c>
      <c r="BP817" s="4" t="e">
        <f t="shared" si="186"/>
        <v>#VALUE!</v>
      </c>
      <c r="BQ817" s="7" t="e">
        <f t="shared" si="187"/>
        <v>#VALUE!</v>
      </c>
    </row>
    <row r="818" spans="1:69" ht="15" customHeight="1" x14ac:dyDescent="0.3">
      <c r="A818" s="5"/>
      <c r="B818" s="5"/>
      <c r="C818" s="5"/>
      <c r="D818" s="5"/>
      <c r="F818" s="6" t="s">
        <v>17</v>
      </c>
      <c r="G818" s="4" t="e">
        <f t="shared" si="188"/>
        <v>#VALUE!</v>
      </c>
      <c r="H818" s="4" t="e">
        <f t="shared" si="189"/>
        <v>#VALUE!</v>
      </c>
      <c r="I818" s="4" t="str">
        <f t="shared" si="178"/>
        <v/>
      </c>
      <c r="J818" s="4" t="e">
        <f>CLEAN(SUBSTITUTE(MID(A818,G818,H818-G818)," ",""))</f>
        <v>#VALUE!</v>
      </c>
      <c r="K818" s="4" t="e">
        <f>FIND("Filing or 371 (c) date",A818)+LEN("Filing or 371 (c) date")</f>
        <v>#VALUE!</v>
      </c>
      <c r="L818" s="4" t="e">
        <f>FIND("Status",A818,K818)</f>
        <v>#VALUE!</v>
      </c>
      <c r="M818" s="4" t="e">
        <f>TRIM(CLEAN(MID(A818,K818,L818-K818)))</f>
        <v>#VALUE!</v>
      </c>
      <c r="N818" s="4" t="e">
        <f>FIND("Patent #",A818)+LEN("Patent #")</f>
        <v>#VALUE!</v>
      </c>
      <c r="O818" s="4" t="e">
        <f>FIND("Filing or 371 (c) date",A818)</f>
        <v>#VALUE!</v>
      </c>
      <c r="P818" s="4" t="e">
        <f>MID(A818,N818,O818-N818)</f>
        <v>#VALUE!</v>
      </c>
      <c r="Q818" s="4" t="e">
        <f t="shared" si="179"/>
        <v>#VALUE!</v>
      </c>
      <c r="R818" s="4" t="e">
        <f>CLEAN(SUBSTITUTE(MID(P818,1,FIND("open",P818)-1)," ",""))</f>
        <v>#VALUE!</v>
      </c>
      <c r="S818" s="4" t="e">
        <f>FIND("open_in_new",P818)+LEN("open_in_new")</f>
        <v>#VALUE!</v>
      </c>
      <c r="T818" s="4" t="e">
        <f>FIND("-",P818,S818)</f>
        <v>#VALUE!</v>
      </c>
      <c r="U818" s="4" t="e">
        <f>CLEAN(SUBSTITUTE(MID(P818,S818,T818-S818)," ",""))</f>
        <v>#VALUE!</v>
      </c>
      <c r="V818" s="4" t="e">
        <f>RIGHT(CLEAN(SUBSTITUTE(P818," ","")),10)</f>
        <v>#VALUE!</v>
      </c>
      <c r="W818" s="4" t="e">
        <f>FIND("Status",A818,K818)+LEN("Status")</f>
        <v>#VALUE!</v>
      </c>
      <c r="X818" s="4" t="e">
        <f>FIND("Application Data 
Documents &amp; Transactions",A818)</f>
        <v>#VALUE!</v>
      </c>
      <c r="Y818" s="4" t="e">
        <f>MID(A818,W818,(X818-11)-W818)</f>
        <v>#VALUE!</v>
      </c>
      <c r="Z818" s="4" t="e">
        <f t="shared" si="176"/>
        <v>#VALUE!</v>
      </c>
      <c r="AA818" s="4" t="e">
        <f>FIND("Earliest publication #",A818)+LEN("Earliest publication #
")</f>
        <v>#VALUE!</v>
      </c>
      <c r="AB818" s="4" t="e">
        <f>FIND("Earliest publication date",A818,AA818)</f>
        <v>#VALUE!</v>
      </c>
      <c r="AC818" s="4" t="e">
        <f>CLEAN(TRIM(MID(A818,AA818,AB818-AA818)))</f>
        <v>#VALUE!</v>
      </c>
      <c r="AD818" s="4" t="e">
        <f t="shared" si="177"/>
        <v>#VALUE!</v>
      </c>
      <c r="AE818" s="4" t="e">
        <f>FIND("Earliest publication date",A818,AA818)+LEN("Earliest publication date")</f>
        <v>#VALUE!</v>
      </c>
      <c r="AF818" s="4" t="e">
        <f>FIND("Assignee for publication",A818)</f>
        <v>#VALUE!</v>
      </c>
      <c r="AG818" s="4" t="e">
        <f>CLEAN(SUBSTITUTE(MID(A818,AE818,AF818-AE818)," ",""))</f>
        <v>#VALUE!</v>
      </c>
      <c r="AH818" s="4" t="e">
        <f>FIND("Entity status",A818)+LEN("Entity status")</f>
        <v>#VALUE!</v>
      </c>
      <c r="AI818" s="4" t="e">
        <f>FIND("Earliest publication #",A818,AH818)</f>
        <v>#VALUE!</v>
      </c>
      <c r="AJ818" s="4" t="e">
        <f>CLEAN(TRIM(MID(A818,AH818,AI818-AH818)))</f>
        <v>#VALUE!</v>
      </c>
      <c r="AK818" s="4" t="e">
        <f>FIND("Applicants",A818)+LEN("Applicants")</f>
        <v>#VALUE!</v>
      </c>
      <c r="AL818" s="4" t="e">
        <f>FIND("United States Patent and Trademark Office 
United States Patent and Trademark Office 
 Browse By Topic",A818,AK818)</f>
        <v>#VALUE!</v>
      </c>
      <c r="AM818" s="4" t="e">
        <f>TRIM(CLEAN(MID(A818,AK818,AL818-AK818)))</f>
        <v>#VALUE!</v>
      </c>
      <c r="AN818" s="4" t="e">
        <f>FIND("Assignee for publication",A818)+LEN("Assignee for publication")</f>
        <v>#VALUE!</v>
      </c>
      <c r="AO818" s="4" t="e">
        <f>FIND("Confirmation #",A818,AN818)</f>
        <v>#VALUE!</v>
      </c>
      <c r="AP818" s="4" t="e">
        <f>MID(A818,AN818,AO818-AN818)</f>
        <v>#VALUE!</v>
      </c>
      <c r="AQ818" s="4" t="e">
        <f>FIND("Inventors",A818)+LEN("Inventors")</f>
        <v>#VALUE!</v>
      </c>
      <c r="AR818" s="4" t="e">
        <f>FIND("Applicants",A818,AQ818)</f>
        <v>#VALUE!</v>
      </c>
      <c r="AS818" s="4" t="e">
        <f>FIND("Show all inventors",A818)</f>
        <v>#VALUE!</v>
      </c>
      <c r="AT818" s="4" t="str">
        <f>IFERROR(MID(A818,AS818,24),"")</f>
        <v/>
      </c>
      <c r="AU818" s="7" t="e">
        <f>CLEAN(TRIM(MID(A818,AQ818,AR818-AQ818)))</f>
        <v>#VALUE!</v>
      </c>
      <c r="BJ818" s="4">
        <f t="shared" si="180"/>
        <v>0</v>
      </c>
      <c r="BK818" s="4" t="str">
        <f t="shared" si="181"/>
        <v/>
      </c>
      <c r="BL818" s="4" t="e">
        <f t="shared" si="182"/>
        <v>#VALUE!</v>
      </c>
      <c r="BM818" s="4" t="e">
        <f t="shared" si="183"/>
        <v>#VALUE!</v>
      </c>
      <c r="BN818" s="7" t="e">
        <f t="shared" si="184"/>
        <v>#VALUE!</v>
      </c>
      <c r="BO818" s="4" t="e">
        <f t="shared" si="185"/>
        <v>#VALUE!</v>
      </c>
      <c r="BP818" s="4" t="e">
        <f t="shared" si="186"/>
        <v>#VALUE!</v>
      </c>
      <c r="BQ818" s="7" t="e">
        <f t="shared" si="187"/>
        <v>#VALUE!</v>
      </c>
    </row>
    <row r="819" spans="1:69" ht="15" customHeight="1" x14ac:dyDescent="0.3">
      <c r="A819" s="5"/>
      <c r="B819" s="5"/>
      <c r="C819" s="5"/>
      <c r="D819" s="5"/>
      <c r="F819" s="6" t="s">
        <v>17</v>
      </c>
      <c r="G819" s="4" t="e">
        <f t="shared" si="188"/>
        <v>#VALUE!</v>
      </c>
      <c r="H819" s="4" t="e">
        <f t="shared" si="189"/>
        <v>#VALUE!</v>
      </c>
      <c r="I819" s="4" t="str">
        <f t="shared" si="178"/>
        <v/>
      </c>
      <c r="J819" s="4" t="e">
        <f>CLEAN(SUBSTITUTE(MID(A819,G819,H819-G819)," ",""))</f>
        <v>#VALUE!</v>
      </c>
      <c r="K819" s="4" t="e">
        <f>FIND("Filing or 371 (c) date",A819)+LEN("Filing or 371 (c) date")</f>
        <v>#VALUE!</v>
      </c>
      <c r="L819" s="4" t="e">
        <f>FIND("Status",A819,K819)</f>
        <v>#VALUE!</v>
      </c>
      <c r="M819" s="4" t="e">
        <f>TRIM(CLEAN(MID(A819,K819,L819-K819)))</f>
        <v>#VALUE!</v>
      </c>
      <c r="N819" s="4" t="e">
        <f>FIND("Patent #",A819)+LEN("Patent #")</f>
        <v>#VALUE!</v>
      </c>
      <c r="O819" s="4" t="e">
        <f>FIND("Filing or 371 (c) date",A819)</f>
        <v>#VALUE!</v>
      </c>
      <c r="P819" s="4" t="e">
        <f>MID(A819,N819,O819-N819)</f>
        <v>#VALUE!</v>
      </c>
      <c r="Q819" s="4" t="e">
        <f t="shared" si="179"/>
        <v>#VALUE!</v>
      </c>
      <c r="R819" s="4" t="e">
        <f>CLEAN(SUBSTITUTE(MID(P819,1,FIND("open",P819)-1)," ",""))</f>
        <v>#VALUE!</v>
      </c>
      <c r="S819" s="4" t="e">
        <f>FIND("open_in_new",P819)+LEN("open_in_new")</f>
        <v>#VALUE!</v>
      </c>
      <c r="T819" s="4" t="e">
        <f>FIND("-",P819,S819)</f>
        <v>#VALUE!</v>
      </c>
      <c r="U819" s="4" t="e">
        <f>CLEAN(SUBSTITUTE(MID(P819,S819,T819-S819)," ",""))</f>
        <v>#VALUE!</v>
      </c>
      <c r="V819" s="4" t="e">
        <f>RIGHT(CLEAN(SUBSTITUTE(P819," ","")),10)</f>
        <v>#VALUE!</v>
      </c>
      <c r="W819" s="4" t="e">
        <f>FIND("Status",A819,K819)+LEN("Status")</f>
        <v>#VALUE!</v>
      </c>
      <c r="X819" s="4" t="e">
        <f>FIND("Application Data 
Documents &amp; Transactions",A819)</f>
        <v>#VALUE!</v>
      </c>
      <c r="Y819" s="4" t="e">
        <f>MID(A819,W819,(X819-11)-W819)</f>
        <v>#VALUE!</v>
      </c>
      <c r="Z819" s="4" t="e">
        <f t="shared" si="176"/>
        <v>#VALUE!</v>
      </c>
      <c r="AA819" s="4" t="e">
        <f>FIND("Earliest publication #",A819)+LEN("Earliest publication #
")</f>
        <v>#VALUE!</v>
      </c>
      <c r="AB819" s="4" t="e">
        <f>FIND("Earliest publication date",A819,AA819)</f>
        <v>#VALUE!</v>
      </c>
      <c r="AC819" s="4" t="e">
        <f>CLEAN(TRIM(MID(A819,AA819,AB819-AA819)))</f>
        <v>#VALUE!</v>
      </c>
      <c r="AD819" s="4" t="e">
        <f t="shared" si="177"/>
        <v>#VALUE!</v>
      </c>
      <c r="AE819" s="4" t="e">
        <f>FIND("Earliest publication date",A819,AA819)+LEN("Earliest publication date")</f>
        <v>#VALUE!</v>
      </c>
      <c r="AF819" s="4" t="e">
        <f>FIND("Assignee for publication",A819)</f>
        <v>#VALUE!</v>
      </c>
      <c r="AG819" s="4" t="e">
        <f>CLEAN(SUBSTITUTE(MID(A819,AE819,AF819-AE819)," ",""))</f>
        <v>#VALUE!</v>
      </c>
      <c r="AH819" s="4" t="e">
        <f>FIND("Entity status",A819)+LEN("Entity status")</f>
        <v>#VALUE!</v>
      </c>
      <c r="AI819" s="4" t="e">
        <f>FIND("Earliest publication #",A819,AH819)</f>
        <v>#VALUE!</v>
      </c>
      <c r="AJ819" s="4" t="e">
        <f>CLEAN(TRIM(MID(A819,AH819,AI819-AH819)))</f>
        <v>#VALUE!</v>
      </c>
      <c r="AK819" s="4" t="e">
        <f>FIND("Applicants",A819)+LEN("Applicants")</f>
        <v>#VALUE!</v>
      </c>
      <c r="AL819" s="4" t="e">
        <f>FIND("United States Patent and Trademark Office 
United States Patent and Trademark Office 
 Browse By Topic",A819,AK819)</f>
        <v>#VALUE!</v>
      </c>
      <c r="AM819" s="4" t="e">
        <f>TRIM(CLEAN(MID(A819,AK819,AL819-AK819)))</f>
        <v>#VALUE!</v>
      </c>
      <c r="AN819" s="4" t="e">
        <f>FIND("Assignee for publication",A819)+LEN("Assignee for publication")</f>
        <v>#VALUE!</v>
      </c>
      <c r="AO819" s="4" t="e">
        <f>FIND("Confirmation #",A819,AN819)</f>
        <v>#VALUE!</v>
      </c>
      <c r="AP819" s="4" t="e">
        <f>MID(A819,AN819,AO819-AN819)</f>
        <v>#VALUE!</v>
      </c>
      <c r="AQ819" s="4" t="e">
        <f>FIND("Inventors",A819)+LEN("Inventors")</f>
        <v>#VALUE!</v>
      </c>
      <c r="AR819" s="4" t="e">
        <f>FIND("Applicants",A819,AQ819)</f>
        <v>#VALUE!</v>
      </c>
      <c r="AS819" s="4" t="e">
        <f>FIND("Show all inventors",A819)</f>
        <v>#VALUE!</v>
      </c>
      <c r="AT819" s="4" t="str">
        <f>IFERROR(MID(A819,AS819,24),"")</f>
        <v/>
      </c>
      <c r="AU819" s="7" t="e">
        <f>CLEAN(TRIM(MID(A819,AQ819,AR819-AQ819)))</f>
        <v>#VALUE!</v>
      </c>
      <c r="BJ819" s="4">
        <f t="shared" si="180"/>
        <v>0</v>
      </c>
      <c r="BK819" s="4" t="str">
        <f t="shared" si="181"/>
        <v/>
      </c>
      <c r="BL819" s="4" t="e">
        <f t="shared" si="182"/>
        <v>#VALUE!</v>
      </c>
      <c r="BM819" s="4" t="e">
        <f t="shared" si="183"/>
        <v>#VALUE!</v>
      </c>
      <c r="BN819" s="7" t="e">
        <f t="shared" si="184"/>
        <v>#VALUE!</v>
      </c>
      <c r="BO819" s="4" t="e">
        <f t="shared" si="185"/>
        <v>#VALUE!</v>
      </c>
      <c r="BP819" s="4" t="e">
        <f t="shared" si="186"/>
        <v>#VALUE!</v>
      </c>
      <c r="BQ819" s="7" t="e">
        <f t="shared" si="187"/>
        <v>#VALUE!</v>
      </c>
    </row>
    <row r="820" spans="1:69" ht="15" customHeight="1" x14ac:dyDescent="0.3">
      <c r="A820" s="5"/>
      <c r="B820" s="5"/>
      <c r="C820" s="5"/>
      <c r="D820" s="5"/>
      <c r="F820" s="6" t="s">
        <v>17</v>
      </c>
      <c r="G820" s="4" t="e">
        <f t="shared" si="188"/>
        <v>#VALUE!</v>
      </c>
      <c r="H820" s="4" t="e">
        <f t="shared" si="189"/>
        <v>#VALUE!</v>
      </c>
      <c r="I820" s="4" t="str">
        <f t="shared" si="178"/>
        <v/>
      </c>
      <c r="J820" s="4" t="e">
        <f>CLEAN(SUBSTITUTE(MID(A820,G820,H820-G820)," ",""))</f>
        <v>#VALUE!</v>
      </c>
      <c r="K820" s="4" t="e">
        <f>FIND("Filing or 371 (c) date",A820)+LEN("Filing or 371 (c) date")</f>
        <v>#VALUE!</v>
      </c>
      <c r="L820" s="4" t="e">
        <f>FIND("Status",A820,K820)</f>
        <v>#VALUE!</v>
      </c>
      <c r="M820" s="4" t="e">
        <f>TRIM(CLEAN(MID(A820,K820,L820-K820)))</f>
        <v>#VALUE!</v>
      </c>
      <c r="N820" s="4" t="e">
        <f>FIND("Patent #",A820)+LEN("Patent #")</f>
        <v>#VALUE!</v>
      </c>
      <c r="O820" s="4" t="e">
        <f>FIND("Filing or 371 (c) date",A820)</f>
        <v>#VALUE!</v>
      </c>
      <c r="P820" s="4" t="e">
        <f>MID(A820,N820,O820-N820)</f>
        <v>#VALUE!</v>
      </c>
      <c r="Q820" s="4" t="e">
        <f t="shared" si="179"/>
        <v>#VALUE!</v>
      </c>
      <c r="R820" s="4" t="e">
        <f>CLEAN(SUBSTITUTE(MID(P820,1,FIND("open",P820)-1)," ",""))</f>
        <v>#VALUE!</v>
      </c>
      <c r="S820" s="4" t="e">
        <f>FIND("open_in_new",P820)+LEN("open_in_new")</f>
        <v>#VALUE!</v>
      </c>
      <c r="T820" s="4" t="e">
        <f>FIND("-",P820,S820)</f>
        <v>#VALUE!</v>
      </c>
      <c r="U820" s="4" t="e">
        <f>CLEAN(SUBSTITUTE(MID(P820,S820,T820-S820)," ",""))</f>
        <v>#VALUE!</v>
      </c>
      <c r="V820" s="4" t="e">
        <f>RIGHT(CLEAN(SUBSTITUTE(P820," ","")),10)</f>
        <v>#VALUE!</v>
      </c>
      <c r="W820" s="4" t="e">
        <f>FIND("Status",A820,K820)+LEN("Status")</f>
        <v>#VALUE!</v>
      </c>
      <c r="X820" s="4" t="e">
        <f>FIND("Application Data 
Documents &amp; Transactions",A820)</f>
        <v>#VALUE!</v>
      </c>
      <c r="Y820" s="4" t="e">
        <f>MID(A820,W820,(X820-11)-W820)</f>
        <v>#VALUE!</v>
      </c>
      <c r="Z820" s="4" t="e">
        <f t="shared" si="176"/>
        <v>#VALUE!</v>
      </c>
      <c r="AA820" s="4" t="e">
        <f>FIND("Earliest publication #",A820)+LEN("Earliest publication #
")</f>
        <v>#VALUE!</v>
      </c>
      <c r="AB820" s="4" t="e">
        <f>FIND("Earliest publication date",A820,AA820)</f>
        <v>#VALUE!</v>
      </c>
      <c r="AC820" s="4" t="e">
        <f>CLEAN(TRIM(MID(A820,AA820,AB820-AA820)))</f>
        <v>#VALUE!</v>
      </c>
      <c r="AD820" s="4" t="e">
        <f t="shared" si="177"/>
        <v>#VALUE!</v>
      </c>
      <c r="AE820" s="4" t="e">
        <f>FIND("Earliest publication date",A820,AA820)+LEN("Earliest publication date")</f>
        <v>#VALUE!</v>
      </c>
      <c r="AF820" s="4" t="e">
        <f>FIND("Assignee for publication",A820)</f>
        <v>#VALUE!</v>
      </c>
      <c r="AG820" s="4" t="e">
        <f>CLEAN(SUBSTITUTE(MID(A820,AE820,AF820-AE820)," ",""))</f>
        <v>#VALUE!</v>
      </c>
      <c r="AH820" s="4" t="e">
        <f>FIND("Entity status",A820)+LEN("Entity status")</f>
        <v>#VALUE!</v>
      </c>
      <c r="AI820" s="4" t="e">
        <f>FIND("Earliest publication #",A820,AH820)</f>
        <v>#VALUE!</v>
      </c>
      <c r="AJ820" s="4" t="e">
        <f>CLEAN(TRIM(MID(A820,AH820,AI820-AH820)))</f>
        <v>#VALUE!</v>
      </c>
      <c r="AK820" s="4" t="e">
        <f>FIND("Applicants",A820)+LEN("Applicants")</f>
        <v>#VALUE!</v>
      </c>
      <c r="AL820" s="4" t="e">
        <f>FIND("United States Patent and Trademark Office 
United States Patent and Trademark Office 
 Browse By Topic",A820,AK820)</f>
        <v>#VALUE!</v>
      </c>
      <c r="AM820" s="4" t="e">
        <f>TRIM(CLEAN(MID(A820,AK820,AL820-AK820)))</f>
        <v>#VALUE!</v>
      </c>
      <c r="AN820" s="4" t="e">
        <f>FIND("Assignee for publication",A820)+LEN("Assignee for publication")</f>
        <v>#VALUE!</v>
      </c>
      <c r="AO820" s="4" t="e">
        <f>FIND("Confirmation #",A820,AN820)</f>
        <v>#VALUE!</v>
      </c>
      <c r="AP820" s="4" t="e">
        <f>MID(A820,AN820,AO820-AN820)</f>
        <v>#VALUE!</v>
      </c>
      <c r="AQ820" s="4" t="e">
        <f>FIND("Inventors",A820)+LEN("Inventors")</f>
        <v>#VALUE!</v>
      </c>
      <c r="AR820" s="4" t="e">
        <f>FIND("Applicants",A820,AQ820)</f>
        <v>#VALUE!</v>
      </c>
      <c r="AS820" s="4" t="e">
        <f>FIND("Show all inventors",A820)</f>
        <v>#VALUE!</v>
      </c>
      <c r="AT820" s="4" t="str">
        <f>IFERROR(MID(A820,AS820,24),"")</f>
        <v/>
      </c>
      <c r="AU820" s="7" t="e">
        <f>CLEAN(TRIM(MID(A820,AQ820,AR820-AQ820)))</f>
        <v>#VALUE!</v>
      </c>
      <c r="BJ820" s="4">
        <f t="shared" si="180"/>
        <v>0</v>
      </c>
      <c r="BK820" s="4" t="str">
        <f t="shared" si="181"/>
        <v/>
      </c>
      <c r="BL820" s="4" t="e">
        <f t="shared" si="182"/>
        <v>#VALUE!</v>
      </c>
      <c r="BM820" s="4" t="e">
        <f t="shared" si="183"/>
        <v>#VALUE!</v>
      </c>
      <c r="BN820" s="7" t="e">
        <f t="shared" si="184"/>
        <v>#VALUE!</v>
      </c>
      <c r="BO820" s="4" t="e">
        <f t="shared" si="185"/>
        <v>#VALUE!</v>
      </c>
      <c r="BP820" s="4" t="e">
        <f t="shared" si="186"/>
        <v>#VALUE!</v>
      </c>
      <c r="BQ820" s="7" t="e">
        <f t="shared" si="187"/>
        <v>#VALUE!</v>
      </c>
    </row>
    <row r="821" spans="1:69" ht="15" customHeight="1" x14ac:dyDescent="0.3">
      <c r="A821" s="5"/>
      <c r="B821" s="5"/>
      <c r="C821" s="5"/>
      <c r="D821" s="5"/>
      <c r="F821" s="6" t="s">
        <v>17</v>
      </c>
      <c r="G821" s="4" t="e">
        <f t="shared" si="188"/>
        <v>#VALUE!</v>
      </c>
      <c r="H821" s="4" t="e">
        <f t="shared" si="189"/>
        <v>#VALUE!</v>
      </c>
      <c r="I821" s="4" t="str">
        <f t="shared" si="178"/>
        <v/>
      </c>
      <c r="J821" s="4" t="e">
        <f>CLEAN(SUBSTITUTE(MID(A821,G821,H821-G821)," ",""))</f>
        <v>#VALUE!</v>
      </c>
      <c r="K821" s="4" t="e">
        <f>FIND("Filing or 371 (c) date",A821)+LEN("Filing or 371 (c) date")</f>
        <v>#VALUE!</v>
      </c>
      <c r="L821" s="4" t="e">
        <f>FIND("Status",A821,K821)</f>
        <v>#VALUE!</v>
      </c>
      <c r="M821" s="4" t="e">
        <f>TRIM(CLEAN(MID(A821,K821,L821-K821)))</f>
        <v>#VALUE!</v>
      </c>
      <c r="N821" s="4" t="e">
        <f>FIND("Patent #",A821)+LEN("Patent #")</f>
        <v>#VALUE!</v>
      </c>
      <c r="O821" s="4" t="e">
        <f>FIND("Filing or 371 (c) date",A821)</f>
        <v>#VALUE!</v>
      </c>
      <c r="P821" s="4" t="e">
        <f>MID(A821,N821,O821-N821)</f>
        <v>#VALUE!</v>
      </c>
      <c r="Q821" s="4" t="e">
        <f t="shared" si="179"/>
        <v>#VALUE!</v>
      </c>
      <c r="R821" s="4" t="e">
        <f>CLEAN(SUBSTITUTE(MID(P821,1,FIND("open",P821)-1)," ",""))</f>
        <v>#VALUE!</v>
      </c>
      <c r="S821" s="4" t="e">
        <f>FIND("open_in_new",P821)+LEN("open_in_new")</f>
        <v>#VALUE!</v>
      </c>
      <c r="T821" s="4" t="e">
        <f>FIND("-",P821,S821)</f>
        <v>#VALUE!</v>
      </c>
      <c r="U821" s="4" t="e">
        <f>CLEAN(SUBSTITUTE(MID(P821,S821,T821-S821)," ",""))</f>
        <v>#VALUE!</v>
      </c>
      <c r="V821" s="4" t="e">
        <f>RIGHT(CLEAN(SUBSTITUTE(P821," ","")),10)</f>
        <v>#VALUE!</v>
      </c>
      <c r="W821" s="4" t="e">
        <f>FIND("Status",A821,K821)+LEN("Status")</f>
        <v>#VALUE!</v>
      </c>
      <c r="X821" s="4" t="e">
        <f>FIND("Application Data 
Documents &amp; Transactions",A821)</f>
        <v>#VALUE!</v>
      </c>
      <c r="Y821" s="4" t="e">
        <f>MID(A821,W821,(X821-11)-W821)</f>
        <v>#VALUE!</v>
      </c>
      <c r="Z821" s="4" t="e">
        <f t="shared" si="176"/>
        <v>#VALUE!</v>
      </c>
      <c r="AA821" s="4" t="e">
        <f>FIND("Earliest publication #",A821)+LEN("Earliest publication #
")</f>
        <v>#VALUE!</v>
      </c>
      <c r="AB821" s="4" t="e">
        <f>FIND("Earliest publication date",A821,AA821)</f>
        <v>#VALUE!</v>
      </c>
      <c r="AC821" s="4" t="e">
        <f>CLEAN(TRIM(MID(A821,AA821,AB821-AA821)))</f>
        <v>#VALUE!</v>
      </c>
      <c r="AD821" s="4" t="e">
        <f t="shared" si="177"/>
        <v>#VALUE!</v>
      </c>
      <c r="AE821" s="4" t="e">
        <f>FIND("Earliest publication date",A821,AA821)+LEN("Earliest publication date")</f>
        <v>#VALUE!</v>
      </c>
      <c r="AF821" s="4" t="e">
        <f>FIND("Assignee for publication",A821)</f>
        <v>#VALUE!</v>
      </c>
      <c r="AG821" s="4" t="e">
        <f>CLEAN(SUBSTITUTE(MID(A821,AE821,AF821-AE821)," ",""))</f>
        <v>#VALUE!</v>
      </c>
      <c r="AH821" s="4" t="e">
        <f>FIND("Entity status",A821)+LEN("Entity status")</f>
        <v>#VALUE!</v>
      </c>
      <c r="AI821" s="4" t="e">
        <f>FIND("Earliest publication #",A821,AH821)</f>
        <v>#VALUE!</v>
      </c>
      <c r="AJ821" s="4" t="e">
        <f>CLEAN(TRIM(MID(A821,AH821,AI821-AH821)))</f>
        <v>#VALUE!</v>
      </c>
      <c r="AK821" s="4" t="e">
        <f>FIND("Applicants",A821)+LEN("Applicants")</f>
        <v>#VALUE!</v>
      </c>
      <c r="AL821" s="4" t="e">
        <f>FIND("United States Patent and Trademark Office 
United States Patent and Trademark Office 
 Browse By Topic",A821,AK821)</f>
        <v>#VALUE!</v>
      </c>
      <c r="AM821" s="4" t="e">
        <f>TRIM(CLEAN(MID(A821,AK821,AL821-AK821)))</f>
        <v>#VALUE!</v>
      </c>
      <c r="AN821" s="4" t="e">
        <f>FIND("Assignee for publication",A821)+LEN("Assignee for publication")</f>
        <v>#VALUE!</v>
      </c>
      <c r="AO821" s="4" t="e">
        <f>FIND("Confirmation #",A821,AN821)</f>
        <v>#VALUE!</v>
      </c>
      <c r="AP821" s="4" t="e">
        <f>MID(A821,AN821,AO821-AN821)</f>
        <v>#VALUE!</v>
      </c>
      <c r="AQ821" s="4" t="e">
        <f>FIND("Inventors",A821)+LEN("Inventors")</f>
        <v>#VALUE!</v>
      </c>
      <c r="AR821" s="4" t="e">
        <f>FIND("Applicants",A821,AQ821)</f>
        <v>#VALUE!</v>
      </c>
      <c r="AS821" s="4" t="e">
        <f>FIND("Show all inventors",A821)</f>
        <v>#VALUE!</v>
      </c>
      <c r="AT821" s="4" t="str">
        <f>IFERROR(MID(A821,AS821,24),"")</f>
        <v/>
      </c>
      <c r="AU821" s="7" t="e">
        <f>CLEAN(TRIM(MID(A821,AQ821,AR821-AQ821)))</f>
        <v>#VALUE!</v>
      </c>
      <c r="BJ821" s="4">
        <f t="shared" si="180"/>
        <v>0</v>
      </c>
      <c r="BK821" s="4" t="str">
        <f t="shared" si="181"/>
        <v/>
      </c>
      <c r="BL821" s="4" t="e">
        <f t="shared" si="182"/>
        <v>#VALUE!</v>
      </c>
      <c r="BM821" s="4" t="e">
        <f t="shared" si="183"/>
        <v>#VALUE!</v>
      </c>
      <c r="BN821" s="7" t="e">
        <f t="shared" si="184"/>
        <v>#VALUE!</v>
      </c>
      <c r="BO821" s="4" t="e">
        <f t="shared" si="185"/>
        <v>#VALUE!</v>
      </c>
      <c r="BP821" s="4" t="e">
        <f t="shared" si="186"/>
        <v>#VALUE!</v>
      </c>
      <c r="BQ821" s="7" t="e">
        <f t="shared" si="187"/>
        <v>#VALUE!</v>
      </c>
    </row>
    <row r="822" spans="1:69" ht="15" customHeight="1" x14ac:dyDescent="0.3">
      <c r="A822" s="5"/>
      <c r="B822" s="5"/>
      <c r="C822" s="5"/>
      <c r="D822" s="5"/>
      <c r="F822" s="6" t="s">
        <v>17</v>
      </c>
      <c r="G822" s="4" t="e">
        <f t="shared" si="188"/>
        <v>#VALUE!</v>
      </c>
      <c r="H822" s="4" t="e">
        <f t="shared" si="189"/>
        <v>#VALUE!</v>
      </c>
      <c r="I822" s="4" t="str">
        <f t="shared" si="178"/>
        <v/>
      </c>
      <c r="J822" s="4" t="e">
        <f>CLEAN(SUBSTITUTE(MID(A822,G822,H822-G822)," ",""))</f>
        <v>#VALUE!</v>
      </c>
      <c r="K822" s="4" t="e">
        <f>FIND("Filing or 371 (c) date",A822)+LEN("Filing or 371 (c) date")</f>
        <v>#VALUE!</v>
      </c>
      <c r="L822" s="4" t="e">
        <f>FIND("Status",A822,K822)</f>
        <v>#VALUE!</v>
      </c>
      <c r="M822" s="4" t="e">
        <f>TRIM(CLEAN(MID(A822,K822,L822-K822)))</f>
        <v>#VALUE!</v>
      </c>
      <c r="N822" s="4" t="e">
        <f>FIND("Patent #",A822)+LEN("Patent #")</f>
        <v>#VALUE!</v>
      </c>
      <c r="O822" s="4" t="e">
        <f>FIND("Filing or 371 (c) date",A822)</f>
        <v>#VALUE!</v>
      </c>
      <c r="P822" s="4" t="e">
        <f>MID(A822,N822,O822-N822)</f>
        <v>#VALUE!</v>
      </c>
      <c r="Q822" s="4" t="e">
        <f t="shared" si="179"/>
        <v>#VALUE!</v>
      </c>
      <c r="R822" s="4" t="e">
        <f>CLEAN(SUBSTITUTE(MID(P822,1,FIND("open",P822)-1)," ",""))</f>
        <v>#VALUE!</v>
      </c>
      <c r="S822" s="4" t="e">
        <f>FIND("open_in_new",P822)+LEN("open_in_new")</f>
        <v>#VALUE!</v>
      </c>
      <c r="T822" s="4" t="e">
        <f>FIND("-",P822,S822)</f>
        <v>#VALUE!</v>
      </c>
      <c r="U822" s="4" t="e">
        <f>CLEAN(SUBSTITUTE(MID(P822,S822,T822-S822)," ",""))</f>
        <v>#VALUE!</v>
      </c>
      <c r="V822" s="4" t="e">
        <f>RIGHT(CLEAN(SUBSTITUTE(P822," ","")),10)</f>
        <v>#VALUE!</v>
      </c>
      <c r="W822" s="4" t="e">
        <f>FIND("Status",A822,K822)+LEN("Status")</f>
        <v>#VALUE!</v>
      </c>
      <c r="X822" s="4" t="e">
        <f>FIND("Application Data 
Documents &amp; Transactions",A822)</f>
        <v>#VALUE!</v>
      </c>
      <c r="Y822" s="4" t="e">
        <f>MID(A822,W822,(X822-11)-W822)</f>
        <v>#VALUE!</v>
      </c>
      <c r="Z822" s="4" t="e">
        <f t="shared" si="176"/>
        <v>#VALUE!</v>
      </c>
      <c r="AA822" s="4" t="e">
        <f>FIND("Earliest publication #",A822)+LEN("Earliest publication #
")</f>
        <v>#VALUE!</v>
      </c>
      <c r="AB822" s="4" t="e">
        <f>FIND("Earliest publication date",A822,AA822)</f>
        <v>#VALUE!</v>
      </c>
      <c r="AC822" s="4" t="e">
        <f>CLEAN(TRIM(MID(A822,AA822,AB822-AA822)))</f>
        <v>#VALUE!</v>
      </c>
      <c r="AD822" s="4" t="e">
        <f t="shared" si="177"/>
        <v>#VALUE!</v>
      </c>
      <c r="AE822" s="4" t="e">
        <f>FIND("Earliest publication date",A822,AA822)+LEN("Earliest publication date")</f>
        <v>#VALUE!</v>
      </c>
      <c r="AF822" s="4" t="e">
        <f>FIND("Assignee for publication",A822)</f>
        <v>#VALUE!</v>
      </c>
      <c r="AG822" s="4" t="e">
        <f>CLEAN(SUBSTITUTE(MID(A822,AE822,AF822-AE822)," ",""))</f>
        <v>#VALUE!</v>
      </c>
      <c r="AH822" s="4" t="e">
        <f>FIND("Entity status",A822)+LEN("Entity status")</f>
        <v>#VALUE!</v>
      </c>
      <c r="AI822" s="4" t="e">
        <f>FIND("Earliest publication #",A822,AH822)</f>
        <v>#VALUE!</v>
      </c>
      <c r="AJ822" s="4" t="e">
        <f>CLEAN(TRIM(MID(A822,AH822,AI822-AH822)))</f>
        <v>#VALUE!</v>
      </c>
      <c r="AK822" s="4" t="e">
        <f>FIND("Applicants",A822)+LEN("Applicants")</f>
        <v>#VALUE!</v>
      </c>
      <c r="AL822" s="4" t="e">
        <f>FIND("United States Patent and Trademark Office 
United States Patent and Trademark Office 
 Browse By Topic",A822,AK822)</f>
        <v>#VALUE!</v>
      </c>
      <c r="AM822" s="4" t="e">
        <f>TRIM(CLEAN(MID(A822,AK822,AL822-AK822)))</f>
        <v>#VALUE!</v>
      </c>
      <c r="AN822" s="4" t="e">
        <f>FIND("Assignee for publication",A822)+LEN("Assignee for publication")</f>
        <v>#VALUE!</v>
      </c>
      <c r="AO822" s="4" t="e">
        <f>FIND("Confirmation #",A822,AN822)</f>
        <v>#VALUE!</v>
      </c>
      <c r="AP822" s="4" t="e">
        <f>MID(A822,AN822,AO822-AN822)</f>
        <v>#VALUE!</v>
      </c>
      <c r="AQ822" s="4" t="e">
        <f>FIND("Inventors",A822)+LEN("Inventors")</f>
        <v>#VALUE!</v>
      </c>
      <c r="AR822" s="4" t="e">
        <f>FIND("Applicants",A822,AQ822)</f>
        <v>#VALUE!</v>
      </c>
      <c r="AS822" s="4" t="e">
        <f>FIND("Show all inventors",A822)</f>
        <v>#VALUE!</v>
      </c>
      <c r="AT822" s="4" t="str">
        <f>IFERROR(MID(A822,AS822,24),"")</f>
        <v/>
      </c>
      <c r="AU822" s="7" t="e">
        <f>CLEAN(TRIM(MID(A822,AQ822,AR822-AQ822)))</f>
        <v>#VALUE!</v>
      </c>
      <c r="BJ822" s="4">
        <f t="shared" si="180"/>
        <v>0</v>
      </c>
      <c r="BK822" s="4" t="str">
        <f t="shared" si="181"/>
        <v/>
      </c>
      <c r="BL822" s="4" t="e">
        <f t="shared" si="182"/>
        <v>#VALUE!</v>
      </c>
      <c r="BM822" s="4" t="e">
        <f t="shared" si="183"/>
        <v>#VALUE!</v>
      </c>
      <c r="BN822" s="7" t="e">
        <f t="shared" si="184"/>
        <v>#VALUE!</v>
      </c>
      <c r="BO822" s="4" t="e">
        <f t="shared" si="185"/>
        <v>#VALUE!</v>
      </c>
      <c r="BP822" s="4" t="e">
        <f t="shared" si="186"/>
        <v>#VALUE!</v>
      </c>
      <c r="BQ822" s="7" t="e">
        <f t="shared" si="187"/>
        <v>#VALUE!</v>
      </c>
    </row>
    <row r="823" spans="1:69" ht="15" customHeight="1" x14ac:dyDescent="0.3">
      <c r="A823" s="5"/>
      <c r="B823" s="5"/>
      <c r="C823" s="5"/>
      <c r="D823" s="5"/>
      <c r="F823" s="6" t="s">
        <v>17</v>
      </c>
      <c r="G823" s="4" t="e">
        <f t="shared" si="188"/>
        <v>#VALUE!</v>
      </c>
      <c r="H823" s="4" t="e">
        <f t="shared" si="189"/>
        <v>#VALUE!</v>
      </c>
      <c r="I823" s="4" t="str">
        <f t="shared" si="178"/>
        <v/>
      </c>
      <c r="J823" s="4" t="e">
        <f>CLEAN(SUBSTITUTE(MID(A823,G823,H823-G823)," ",""))</f>
        <v>#VALUE!</v>
      </c>
      <c r="K823" s="4" t="e">
        <f>FIND("Filing or 371 (c) date",A823)+LEN("Filing or 371 (c) date")</f>
        <v>#VALUE!</v>
      </c>
      <c r="L823" s="4" t="e">
        <f>FIND("Status",A823,K823)</f>
        <v>#VALUE!</v>
      </c>
      <c r="M823" s="4" t="e">
        <f>TRIM(CLEAN(MID(A823,K823,L823-K823)))</f>
        <v>#VALUE!</v>
      </c>
      <c r="N823" s="4" t="e">
        <f>FIND("Patent #",A823)+LEN("Patent #")</f>
        <v>#VALUE!</v>
      </c>
      <c r="O823" s="4" t="e">
        <f>FIND("Filing or 371 (c) date",A823)</f>
        <v>#VALUE!</v>
      </c>
      <c r="P823" s="4" t="e">
        <f>MID(A823,N823,O823-N823)</f>
        <v>#VALUE!</v>
      </c>
      <c r="Q823" s="4" t="e">
        <f t="shared" si="179"/>
        <v>#VALUE!</v>
      </c>
      <c r="R823" s="4" t="e">
        <f>CLEAN(SUBSTITUTE(MID(P823,1,FIND("open",P823)-1)," ",""))</f>
        <v>#VALUE!</v>
      </c>
      <c r="S823" s="4" t="e">
        <f>FIND("open_in_new",P823)+LEN("open_in_new")</f>
        <v>#VALUE!</v>
      </c>
      <c r="T823" s="4" t="e">
        <f>FIND("-",P823,S823)</f>
        <v>#VALUE!</v>
      </c>
      <c r="U823" s="4" t="e">
        <f>CLEAN(SUBSTITUTE(MID(P823,S823,T823-S823)," ",""))</f>
        <v>#VALUE!</v>
      </c>
      <c r="V823" s="4" t="e">
        <f>RIGHT(CLEAN(SUBSTITUTE(P823," ","")),10)</f>
        <v>#VALUE!</v>
      </c>
      <c r="W823" s="4" t="e">
        <f>FIND("Status",A823,K823)+LEN("Status")</f>
        <v>#VALUE!</v>
      </c>
      <c r="X823" s="4" t="e">
        <f>FIND("Application Data 
Documents &amp; Transactions",A823)</f>
        <v>#VALUE!</v>
      </c>
      <c r="Y823" s="4" t="e">
        <f>MID(A823,W823,(X823-11)-W823)</f>
        <v>#VALUE!</v>
      </c>
      <c r="Z823" s="4" t="e">
        <f t="shared" si="176"/>
        <v>#VALUE!</v>
      </c>
      <c r="AA823" s="4" t="e">
        <f>FIND("Earliest publication #",A823)+LEN("Earliest publication #
")</f>
        <v>#VALUE!</v>
      </c>
      <c r="AB823" s="4" t="e">
        <f>FIND("Earliest publication date",A823,AA823)</f>
        <v>#VALUE!</v>
      </c>
      <c r="AC823" s="4" t="e">
        <f>CLEAN(TRIM(MID(A823,AA823,AB823-AA823)))</f>
        <v>#VALUE!</v>
      </c>
      <c r="AD823" s="4" t="e">
        <f t="shared" si="177"/>
        <v>#VALUE!</v>
      </c>
      <c r="AE823" s="4" t="e">
        <f>FIND("Earliest publication date",A823,AA823)+LEN("Earliest publication date")</f>
        <v>#VALUE!</v>
      </c>
      <c r="AF823" s="4" t="e">
        <f>FIND("Assignee for publication",A823)</f>
        <v>#VALUE!</v>
      </c>
      <c r="AG823" s="4" t="e">
        <f>CLEAN(SUBSTITUTE(MID(A823,AE823,AF823-AE823)," ",""))</f>
        <v>#VALUE!</v>
      </c>
      <c r="AH823" s="4" t="e">
        <f>FIND("Entity status",A823)+LEN("Entity status")</f>
        <v>#VALUE!</v>
      </c>
      <c r="AI823" s="4" t="e">
        <f>FIND("Earliest publication #",A823,AH823)</f>
        <v>#VALUE!</v>
      </c>
      <c r="AJ823" s="4" t="e">
        <f>CLEAN(TRIM(MID(A823,AH823,AI823-AH823)))</f>
        <v>#VALUE!</v>
      </c>
      <c r="AK823" s="4" t="e">
        <f>FIND("Applicants",A823)+LEN("Applicants")</f>
        <v>#VALUE!</v>
      </c>
      <c r="AL823" s="4" t="e">
        <f>FIND("United States Patent and Trademark Office 
United States Patent and Trademark Office 
 Browse By Topic",A823,AK823)</f>
        <v>#VALUE!</v>
      </c>
      <c r="AM823" s="4" t="e">
        <f>TRIM(CLEAN(MID(A823,AK823,AL823-AK823)))</f>
        <v>#VALUE!</v>
      </c>
      <c r="AN823" s="4" t="e">
        <f>FIND("Assignee for publication",A823)+LEN("Assignee for publication")</f>
        <v>#VALUE!</v>
      </c>
      <c r="AO823" s="4" t="e">
        <f>FIND("Confirmation #",A823,AN823)</f>
        <v>#VALUE!</v>
      </c>
      <c r="AP823" s="4" t="e">
        <f>MID(A823,AN823,AO823-AN823)</f>
        <v>#VALUE!</v>
      </c>
      <c r="AQ823" s="4" t="e">
        <f>FIND("Inventors",A823)+LEN("Inventors")</f>
        <v>#VALUE!</v>
      </c>
      <c r="AR823" s="4" t="e">
        <f>FIND("Applicants",A823,AQ823)</f>
        <v>#VALUE!</v>
      </c>
      <c r="AS823" s="4" t="e">
        <f>FIND("Show all inventors",A823)</f>
        <v>#VALUE!</v>
      </c>
      <c r="AT823" s="4" t="str">
        <f>IFERROR(MID(A823,AS823,24),"")</f>
        <v/>
      </c>
      <c r="AU823" s="7" t="e">
        <f>CLEAN(TRIM(MID(A823,AQ823,AR823-AQ823)))</f>
        <v>#VALUE!</v>
      </c>
      <c r="BJ823" s="4">
        <f t="shared" si="180"/>
        <v>0</v>
      </c>
      <c r="BK823" s="4" t="str">
        <f t="shared" si="181"/>
        <v/>
      </c>
      <c r="BL823" s="4" t="e">
        <f t="shared" si="182"/>
        <v>#VALUE!</v>
      </c>
      <c r="BM823" s="4" t="e">
        <f t="shared" si="183"/>
        <v>#VALUE!</v>
      </c>
      <c r="BN823" s="7" t="e">
        <f t="shared" si="184"/>
        <v>#VALUE!</v>
      </c>
      <c r="BO823" s="4" t="e">
        <f t="shared" si="185"/>
        <v>#VALUE!</v>
      </c>
      <c r="BP823" s="4" t="e">
        <f t="shared" si="186"/>
        <v>#VALUE!</v>
      </c>
      <c r="BQ823" s="7" t="e">
        <f t="shared" si="187"/>
        <v>#VALUE!</v>
      </c>
    </row>
    <row r="824" spans="1:69" ht="15" customHeight="1" x14ac:dyDescent="0.3">
      <c r="A824" s="5"/>
      <c r="B824" s="5"/>
      <c r="C824" s="5"/>
      <c r="D824" s="5"/>
      <c r="F824" s="6" t="s">
        <v>17</v>
      </c>
      <c r="G824" s="4" t="e">
        <f t="shared" si="188"/>
        <v>#VALUE!</v>
      </c>
      <c r="H824" s="4" t="e">
        <f t="shared" si="189"/>
        <v>#VALUE!</v>
      </c>
      <c r="I824" s="4" t="str">
        <f t="shared" si="178"/>
        <v/>
      </c>
      <c r="J824" s="4" t="e">
        <f>CLEAN(SUBSTITUTE(MID(A824,G824,H824-G824)," ",""))</f>
        <v>#VALUE!</v>
      </c>
      <c r="K824" s="4" t="e">
        <f>FIND("Filing or 371 (c) date",A824)+LEN("Filing or 371 (c) date")</f>
        <v>#VALUE!</v>
      </c>
      <c r="L824" s="4" t="e">
        <f>FIND("Status",A824,K824)</f>
        <v>#VALUE!</v>
      </c>
      <c r="M824" s="4" t="e">
        <f>TRIM(CLEAN(MID(A824,K824,L824-K824)))</f>
        <v>#VALUE!</v>
      </c>
      <c r="N824" s="4" t="e">
        <f>FIND("Patent #",A824)+LEN("Patent #")</f>
        <v>#VALUE!</v>
      </c>
      <c r="O824" s="4" t="e">
        <f>FIND("Filing or 371 (c) date",A824)</f>
        <v>#VALUE!</v>
      </c>
      <c r="P824" s="4" t="e">
        <f>MID(A824,N824,O824-N824)</f>
        <v>#VALUE!</v>
      </c>
      <c r="Q824" s="4" t="e">
        <f t="shared" si="179"/>
        <v>#VALUE!</v>
      </c>
      <c r="R824" s="4" t="e">
        <f>CLEAN(SUBSTITUTE(MID(P824,1,FIND("open",P824)-1)," ",""))</f>
        <v>#VALUE!</v>
      </c>
      <c r="S824" s="4" t="e">
        <f>FIND("open_in_new",P824)+LEN("open_in_new")</f>
        <v>#VALUE!</v>
      </c>
      <c r="T824" s="4" t="e">
        <f>FIND("-",P824,S824)</f>
        <v>#VALUE!</v>
      </c>
      <c r="U824" s="4" t="e">
        <f>CLEAN(SUBSTITUTE(MID(P824,S824,T824-S824)," ",""))</f>
        <v>#VALUE!</v>
      </c>
      <c r="V824" s="4" t="e">
        <f>RIGHT(CLEAN(SUBSTITUTE(P824," ","")),10)</f>
        <v>#VALUE!</v>
      </c>
      <c r="W824" s="4" t="e">
        <f>FIND("Status",A824,K824)+LEN("Status")</f>
        <v>#VALUE!</v>
      </c>
      <c r="X824" s="4" t="e">
        <f>FIND("Application Data 
Documents &amp; Transactions",A824)</f>
        <v>#VALUE!</v>
      </c>
      <c r="Y824" s="4" t="e">
        <f>MID(A824,W824,(X824-11)-W824)</f>
        <v>#VALUE!</v>
      </c>
      <c r="Z824" s="4" t="e">
        <f t="shared" si="176"/>
        <v>#VALUE!</v>
      </c>
      <c r="AA824" s="4" t="e">
        <f>FIND("Earliest publication #",A824)+LEN("Earliest publication #
")</f>
        <v>#VALUE!</v>
      </c>
      <c r="AB824" s="4" t="e">
        <f>FIND("Earliest publication date",A824,AA824)</f>
        <v>#VALUE!</v>
      </c>
      <c r="AC824" s="4" t="e">
        <f>CLEAN(TRIM(MID(A824,AA824,AB824-AA824)))</f>
        <v>#VALUE!</v>
      </c>
      <c r="AD824" s="4" t="e">
        <f t="shared" si="177"/>
        <v>#VALUE!</v>
      </c>
      <c r="AE824" s="4" t="e">
        <f>FIND("Earliest publication date",A824,AA824)+LEN("Earliest publication date")</f>
        <v>#VALUE!</v>
      </c>
      <c r="AF824" s="4" t="e">
        <f>FIND("Assignee for publication",A824)</f>
        <v>#VALUE!</v>
      </c>
      <c r="AG824" s="4" t="e">
        <f>CLEAN(SUBSTITUTE(MID(A824,AE824,AF824-AE824)," ",""))</f>
        <v>#VALUE!</v>
      </c>
      <c r="AH824" s="4" t="e">
        <f>FIND("Entity status",A824)+LEN("Entity status")</f>
        <v>#VALUE!</v>
      </c>
      <c r="AI824" s="4" t="e">
        <f>FIND("Earliest publication #",A824,AH824)</f>
        <v>#VALUE!</v>
      </c>
      <c r="AJ824" s="4" t="e">
        <f>CLEAN(TRIM(MID(A824,AH824,AI824-AH824)))</f>
        <v>#VALUE!</v>
      </c>
      <c r="AK824" s="4" t="e">
        <f>FIND("Applicants",A824)+LEN("Applicants")</f>
        <v>#VALUE!</v>
      </c>
      <c r="AL824" s="4" t="e">
        <f>FIND("United States Patent and Trademark Office 
United States Patent and Trademark Office 
 Browse By Topic",A824,AK824)</f>
        <v>#VALUE!</v>
      </c>
      <c r="AM824" s="4" t="e">
        <f>TRIM(CLEAN(MID(A824,AK824,AL824-AK824)))</f>
        <v>#VALUE!</v>
      </c>
      <c r="AN824" s="4" t="e">
        <f>FIND("Assignee for publication",A824)+LEN("Assignee for publication")</f>
        <v>#VALUE!</v>
      </c>
      <c r="AO824" s="4" t="e">
        <f>FIND("Confirmation #",A824,AN824)</f>
        <v>#VALUE!</v>
      </c>
      <c r="AP824" s="4" t="e">
        <f>MID(A824,AN824,AO824-AN824)</f>
        <v>#VALUE!</v>
      </c>
      <c r="AQ824" s="4" t="e">
        <f>FIND("Inventors",A824)+LEN("Inventors")</f>
        <v>#VALUE!</v>
      </c>
      <c r="AR824" s="4" t="e">
        <f>FIND("Applicants",A824,AQ824)</f>
        <v>#VALUE!</v>
      </c>
      <c r="AS824" s="4" t="e">
        <f>FIND("Show all inventors",A824)</f>
        <v>#VALUE!</v>
      </c>
      <c r="AT824" s="4" t="str">
        <f>IFERROR(MID(A824,AS824,24),"")</f>
        <v/>
      </c>
      <c r="AU824" s="7" t="e">
        <f>CLEAN(TRIM(MID(A824,AQ824,AR824-AQ824)))</f>
        <v>#VALUE!</v>
      </c>
      <c r="BJ824" s="4">
        <f t="shared" si="180"/>
        <v>0</v>
      </c>
      <c r="BK824" s="4" t="str">
        <f t="shared" si="181"/>
        <v/>
      </c>
      <c r="BL824" s="4" t="e">
        <f t="shared" si="182"/>
        <v>#VALUE!</v>
      </c>
      <c r="BM824" s="4" t="e">
        <f t="shared" si="183"/>
        <v>#VALUE!</v>
      </c>
      <c r="BN824" s="7" t="e">
        <f t="shared" si="184"/>
        <v>#VALUE!</v>
      </c>
      <c r="BO824" s="4" t="e">
        <f t="shared" si="185"/>
        <v>#VALUE!</v>
      </c>
      <c r="BP824" s="4" t="e">
        <f t="shared" si="186"/>
        <v>#VALUE!</v>
      </c>
      <c r="BQ824" s="7" t="e">
        <f t="shared" si="187"/>
        <v>#VALUE!</v>
      </c>
    </row>
    <row r="825" spans="1:69" ht="15" customHeight="1" x14ac:dyDescent="0.3">
      <c r="A825" s="5"/>
      <c r="B825" s="5"/>
      <c r="C825" s="5"/>
      <c r="D825" s="5"/>
      <c r="F825" s="6" t="s">
        <v>17</v>
      </c>
      <c r="G825" s="4" t="e">
        <f t="shared" si="188"/>
        <v>#VALUE!</v>
      </c>
      <c r="H825" s="4" t="e">
        <f t="shared" si="189"/>
        <v>#VALUE!</v>
      </c>
      <c r="I825" s="4" t="str">
        <f t="shared" si="178"/>
        <v/>
      </c>
      <c r="J825" s="4" t="e">
        <f>CLEAN(SUBSTITUTE(MID(A825,G825,H825-G825)," ",""))</f>
        <v>#VALUE!</v>
      </c>
      <c r="K825" s="4" t="e">
        <f>FIND("Filing or 371 (c) date",A825)+LEN("Filing or 371 (c) date")</f>
        <v>#VALUE!</v>
      </c>
      <c r="L825" s="4" t="e">
        <f>FIND("Status",A825,K825)</f>
        <v>#VALUE!</v>
      </c>
      <c r="M825" s="4" t="e">
        <f>TRIM(CLEAN(MID(A825,K825,L825-K825)))</f>
        <v>#VALUE!</v>
      </c>
      <c r="N825" s="4" t="e">
        <f>FIND("Patent #",A825)+LEN("Patent #")</f>
        <v>#VALUE!</v>
      </c>
      <c r="O825" s="4" t="e">
        <f>FIND("Filing or 371 (c) date",A825)</f>
        <v>#VALUE!</v>
      </c>
      <c r="P825" s="4" t="e">
        <f>MID(A825,N825,O825-N825)</f>
        <v>#VALUE!</v>
      </c>
      <c r="Q825" s="4" t="e">
        <f t="shared" si="179"/>
        <v>#VALUE!</v>
      </c>
      <c r="R825" s="4" t="e">
        <f>CLEAN(SUBSTITUTE(MID(P825,1,FIND("open",P825)-1)," ",""))</f>
        <v>#VALUE!</v>
      </c>
      <c r="S825" s="4" t="e">
        <f>FIND("open_in_new",P825)+LEN("open_in_new")</f>
        <v>#VALUE!</v>
      </c>
      <c r="T825" s="4" t="e">
        <f>FIND("-",P825,S825)</f>
        <v>#VALUE!</v>
      </c>
      <c r="U825" s="4" t="e">
        <f>CLEAN(SUBSTITUTE(MID(P825,S825,T825-S825)," ",""))</f>
        <v>#VALUE!</v>
      </c>
      <c r="V825" s="4" t="e">
        <f>RIGHT(CLEAN(SUBSTITUTE(P825," ","")),10)</f>
        <v>#VALUE!</v>
      </c>
      <c r="W825" s="4" t="e">
        <f>FIND("Status",A825,K825)+LEN("Status")</f>
        <v>#VALUE!</v>
      </c>
      <c r="X825" s="4" t="e">
        <f>FIND("Application Data 
Documents &amp; Transactions",A825)</f>
        <v>#VALUE!</v>
      </c>
      <c r="Y825" s="4" t="e">
        <f>MID(A825,W825,(X825-11)-W825)</f>
        <v>#VALUE!</v>
      </c>
      <c r="Z825" s="4" t="e">
        <f t="shared" si="176"/>
        <v>#VALUE!</v>
      </c>
      <c r="AA825" s="4" t="e">
        <f>FIND("Earliest publication #",A825)+LEN("Earliest publication #
")</f>
        <v>#VALUE!</v>
      </c>
      <c r="AB825" s="4" t="e">
        <f>FIND("Earliest publication date",A825,AA825)</f>
        <v>#VALUE!</v>
      </c>
      <c r="AC825" s="4" t="e">
        <f>CLEAN(TRIM(MID(A825,AA825,AB825-AA825)))</f>
        <v>#VALUE!</v>
      </c>
      <c r="AD825" s="4" t="e">
        <f t="shared" si="177"/>
        <v>#VALUE!</v>
      </c>
      <c r="AE825" s="4" t="e">
        <f>FIND("Earliest publication date",A825,AA825)+LEN("Earliest publication date")</f>
        <v>#VALUE!</v>
      </c>
      <c r="AF825" s="4" t="e">
        <f>FIND("Assignee for publication",A825)</f>
        <v>#VALUE!</v>
      </c>
      <c r="AG825" s="4" t="e">
        <f>CLEAN(SUBSTITUTE(MID(A825,AE825,AF825-AE825)," ",""))</f>
        <v>#VALUE!</v>
      </c>
      <c r="AH825" s="4" t="e">
        <f>FIND("Entity status",A825)+LEN("Entity status")</f>
        <v>#VALUE!</v>
      </c>
      <c r="AI825" s="4" t="e">
        <f>FIND("Earliest publication #",A825,AH825)</f>
        <v>#VALUE!</v>
      </c>
      <c r="AJ825" s="4" t="e">
        <f>CLEAN(TRIM(MID(A825,AH825,AI825-AH825)))</f>
        <v>#VALUE!</v>
      </c>
      <c r="AK825" s="4" t="e">
        <f>FIND("Applicants",A825)+LEN("Applicants")</f>
        <v>#VALUE!</v>
      </c>
      <c r="AL825" s="4" t="e">
        <f>FIND("United States Patent and Trademark Office 
United States Patent and Trademark Office 
 Browse By Topic",A825,AK825)</f>
        <v>#VALUE!</v>
      </c>
      <c r="AM825" s="4" t="e">
        <f>TRIM(CLEAN(MID(A825,AK825,AL825-AK825)))</f>
        <v>#VALUE!</v>
      </c>
      <c r="AN825" s="4" t="e">
        <f>FIND("Assignee for publication",A825)+LEN("Assignee for publication")</f>
        <v>#VALUE!</v>
      </c>
      <c r="AO825" s="4" t="e">
        <f>FIND("Confirmation #",A825,AN825)</f>
        <v>#VALUE!</v>
      </c>
      <c r="AP825" s="4" t="e">
        <f>MID(A825,AN825,AO825-AN825)</f>
        <v>#VALUE!</v>
      </c>
      <c r="AQ825" s="4" t="e">
        <f>FIND("Inventors",A825)+LEN("Inventors")</f>
        <v>#VALUE!</v>
      </c>
      <c r="AR825" s="4" t="e">
        <f>FIND("Applicants",A825,AQ825)</f>
        <v>#VALUE!</v>
      </c>
      <c r="AS825" s="4" t="e">
        <f>FIND("Show all inventors",A825)</f>
        <v>#VALUE!</v>
      </c>
      <c r="AT825" s="4" t="str">
        <f>IFERROR(MID(A825,AS825,24),"")</f>
        <v/>
      </c>
      <c r="AU825" s="7" t="e">
        <f>CLEAN(TRIM(MID(A825,AQ825,AR825-AQ825)))</f>
        <v>#VALUE!</v>
      </c>
      <c r="BJ825" s="4">
        <f t="shared" si="180"/>
        <v>0</v>
      </c>
      <c r="BK825" s="4" t="str">
        <f t="shared" si="181"/>
        <v/>
      </c>
      <c r="BL825" s="4" t="e">
        <f t="shared" si="182"/>
        <v>#VALUE!</v>
      </c>
      <c r="BM825" s="4" t="e">
        <f t="shared" si="183"/>
        <v>#VALUE!</v>
      </c>
      <c r="BN825" s="7" t="e">
        <f t="shared" si="184"/>
        <v>#VALUE!</v>
      </c>
      <c r="BO825" s="4" t="e">
        <f t="shared" si="185"/>
        <v>#VALUE!</v>
      </c>
      <c r="BP825" s="4" t="e">
        <f t="shared" si="186"/>
        <v>#VALUE!</v>
      </c>
      <c r="BQ825" s="7" t="e">
        <f t="shared" si="187"/>
        <v>#VALUE!</v>
      </c>
    </row>
    <row r="826" spans="1:69" ht="15" customHeight="1" x14ac:dyDescent="0.3">
      <c r="A826" s="5"/>
      <c r="B826" s="5"/>
      <c r="C826" s="5"/>
      <c r="D826" s="5"/>
      <c r="F826" s="6" t="s">
        <v>17</v>
      </c>
      <c r="G826" s="4" t="e">
        <f t="shared" si="188"/>
        <v>#VALUE!</v>
      </c>
      <c r="H826" s="4" t="e">
        <f t="shared" si="189"/>
        <v>#VALUE!</v>
      </c>
      <c r="I826" s="4" t="str">
        <f t="shared" si="178"/>
        <v/>
      </c>
      <c r="J826" s="4" t="e">
        <f>CLEAN(SUBSTITUTE(MID(A826,G826,H826-G826)," ",""))</f>
        <v>#VALUE!</v>
      </c>
      <c r="K826" s="4" t="e">
        <f>FIND("Filing or 371 (c) date",A826)+LEN("Filing or 371 (c) date")</f>
        <v>#VALUE!</v>
      </c>
      <c r="L826" s="4" t="e">
        <f>FIND("Status",A826,K826)</f>
        <v>#VALUE!</v>
      </c>
      <c r="M826" s="4" t="e">
        <f>TRIM(CLEAN(MID(A826,K826,L826-K826)))</f>
        <v>#VALUE!</v>
      </c>
      <c r="N826" s="4" t="e">
        <f>FIND("Patent #",A826)+LEN("Patent #")</f>
        <v>#VALUE!</v>
      </c>
      <c r="O826" s="4" t="e">
        <f>FIND("Filing or 371 (c) date",A826)</f>
        <v>#VALUE!</v>
      </c>
      <c r="P826" s="4" t="e">
        <f>MID(A826,N826,O826-N826)</f>
        <v>#VALUE!</v>
      </c>
      <c r="Q826" s="4" t="e">
        <f t="shared" si="179"/>
        <v>#VALUE!</v>
      </c>
      <c r="R826" s="4" t="e">
        <f>CLEAN(SUBSTITUTE(MID(P826,1,FIND("open",P826)-1)," ",""))</f>
        <v>#VALUE!</v>
      </c>
      <c r="S826" s="4" t="e">
        <f>FIND("open_in_new",P826)+LEN("open_in_new")</f>
        <v>#VALUE!</v>
      </c>
      <c r="T826" s="4" t="e">
        <f>FIND("-",P826,S826)</f>
        <v>#VALUE!</v>
      </c>
      <c r="U826" s="4" t="e">
        <f>CLEAN(SUBSTITUTE(MID(P826,S826,T826-S826)," ",""))</f>
        <v>#VALUE!</v>
      </c>
      <c r="V826" s="4" t="e">
        <f>RIGHT(CLEAN(SUBSTITUTE(P826," ","")),10)</f>
        <v>#VALUE!</v>
      </c>
      <c r="W826" s="4" t="e">
        <f>FIND("Status",A826,K826)+LEN("Status")</f>
        <v>#VALUE!</v>
      </c>
      <c r="X826" s="4" t="e">
        <f>FIND("Application Data 
Documents &amp; Transactions",A826)</f>
        <v>#VALUE!</v>
      </c>
      <c r="Y826" s="4" t="e">
        <f>MID(A826,W826,(X826-11)-W826)</f>
        <v>#VALUE!</v>
      </c>
      <c r="Z826" s="4" t="e">
        <f t="shared" si="176"/>
        <v>#VALUE!</v>
      </c>
      <c r="AA826" s="4" t="e">
        <f>FIND("Earliest publication #",A826)+LEN("Earliest publication #
")</f>
        <v>#VALUE!</v>
      </c>
      <c r="AB826" s="4" t="e">
        <f>FIND("Earliest publication date",A826,AA826)</f>
        <v>#VALUE!</v>
      </c>
      <c r="AC826" s="4" t="e">
        <f>CLEAN(TRIM(MID(A826,AA826,AB826-AA826)))</f>
        <v>#VALUE!</v>
      </c>
      <c r="AD826" s="4" t="e">
        <f t="shared" si="177"/>
        <v>#VALUE!</v>
      </c>
      <c r="AE826" s="4" t="e">
        <f>FIND("Earliest publication date",A826,AA826)+LEN("Earliest publication date")</f>
        <v>#VALUE!</v>
      </c>
      <c r="AF826" s="4" t="e">
        <f>FIND("Assignee for publication",A826)</f>
        <v>#VALUE!</v>
      </c>
      <c r="AG826" s="4" t="e">
        <f>CLEAN(SUBSTITUTE(MID(A826,AE826,AF826-AE826)," ",""))</f>
        <v>#VALUE!</v>
      </c>
      <c r="AH826" s="4" t="e">
        <f>FIND("Entity status",A826)+LEN("Entity status")</f>
        <v>#VALUE!</v>
      </c>
      <c r="AI826" s="4" t="e">
        <f>FIND("Earliest publication #",A826,AH826)</f>
        <v>#VALUE!</v>
      </c>
      <c r="AJ826" s="4" t="e">
        <f>CLEAN(TRIM(MID(A826,AH826,AI826-AH826)))</f>
        <v>#VALUE!</v>
      </c>
      <c r="AK826" s="4" t="e">
        <f>FIND("Applicants",A826)+LEN("Applicants")</f>
        <v>#VALUE!</v>
      </c>
      <c r="AL826" s="4" t="e">
        <f>FIND("United States Patent and Trademark Office 
United States Patent and Trademark Office 
 Browse By Topic",A826,AK826)</f>
        <v>#VALUE!</v>
      </c>
      <c r="AM826" s="4" t="e">
        <f>TRIM(CLEAN(MID(A826,AK826,AL826-AK826)))</f>
        <v>#VALUE!</v>
      </c>
      <c r="AN826" s="4" t="e">
        <f>FIND("Assignee for publication",A826)+LEN("Assignee for publication")</f>
        <v>#VALUE!</v>
      </c>
      <c r="AO826" s="4" t="e">
        <f>FIND("Confirmation #",A826,AN826)</f>
        <v>#VALUE!</v>
      </c>
      <c r="AP826" s="4" t="e">
        <f>MID(A826,AN826,AO826-AN826)</f>
        <v>#VALUE!</v>
      </c>
      <c r="AQ826" s="4" t="e">
        <f>FIND("Inventors",A826)+LEN("Inventors")</f>
        <v>#VALUE!</v>
      </c>
      <c r="AR826" s="4" t="e">
        <f>FIND("Applicants",A826,AQ826)</f>
        <v>#VALUE!</v>
      </c>
      <c r="AS826" s="4" t="e">
        <f>FIND("Show all inventors",A826)</f>
        <v>#VALUE!</v>
      </c>
      <c r="AT826" s="4" t="str">
        <f>IFERROR(MID(A826,AS826,24),"")</f>
        <v/>
      </c>
      <c r="AU826" s="7" t="e">
        <f>CLEAN(TRIM(MID(A826,AQ826,AR826-AQ826)))</f>
        <v>#VALUE!</v>
      </c>
      <c r="BJ826" s="4">
        <f t="shared" si="180"/>
        <v>0</v>
      </c>
      <c r="BK826" s="4" t="str">
        <f t="shared" si="181"/>
        <v/>
      </c>
      <c r="BL826" s="4" t="e">
        <f t="shared" si="182"/>
        <v>#VALUE!</v>
      </c>
      <c r="BM826" s="4" t="e">
        <f t="shared" si="183"/>
        <v>#VALUE!</v>
      </c>
      <c r="BN826" s="7" t="e">
        <f t="shared" si="184"/>
        <v>#VALUE!</v>
      </c>
      <c r="BO826" s="4" t="e">
        <f t="shared" si="185"/>
        <v>#VALUE!</v>
      </c>
      <c r="BP826" s="4" t="e">
        <f t="shared" si="186"/>
        <v>#VALUE!</v>
      </c>
      <c r="BQ826" s="7" t="e">
        <f t="shared" si="187"/>
        <v>#VALUE!</v>
      </c>
    </row>
    <row r="827" spans="1:69" ht="15" customHeight="1" x14ac:dyDescent="0.3">
      <c r="A827" s="5"/>
      <c r="B827" s="5"/>
      <c r="C827" s="5"/>
      <c r="D827" s="5"/>
      <c r="F827" s="6" t="s">
        <v>17</v>
      </c>
      <c r="G827" s="4" t="e">
        <f t="shared" si="188"/>
        <v>#VALUE!</v>
      </c>
      <c r="H827" s="4" t="e">
        <f t="shared" si="189"/>
        <v>#VALUE!</v>
      </c>
      <c r="I827" s="4" t="str">
        <f t="shared" si="178"/>
        <v/>
      </c>
      <c r="J827" s="4" t="e">
        <f>CLEAN(SUBSTITUTE(MID(A827,G827,H827-G827)," ",""))</f>
        <v>#VALUE!</v>
      </c>
      <c r="K827" s="4" t="e">
        <f>FIND("Filing or 371 (c) date",A827)+LEN("Filing or 371 (c) date")</f>
        <v>#VALUE!</v>
      </c>
      <c r="L827" s="4" t="e">
        <f>FIND("Status",A827,K827)</f>
        <v>#VALUE!</v>
      </c>
      <c r="M827" s="4" t="e">
        <f>TRIM(CLEAN(MID(A827,K827,L827-K827)))</f>
        <v>#VALUE!</v>
      </c>
      <c r="N827" s="4" t="e">
        <f>FIND("Patent #",A827)+LEN("Patent #")</f>
        <v>#VALUE!</v>
      </c>
      <c r="O827" s="4" t="e">
        <f>FIND("Filing or 371 (c) date",A827)</f>
        <v>#VALUE!</v>
      </c>
      <c r="P827" s="4" t="e">
        <f>MID(A827,N827,O827-N827)</f>
        <v>#VALUE!</v>
      </c>
      <c r="Q827" s="4" t="e">
        <f t="shared" si="179"/>
        <v>#VALUE!</v>
      </c>
      <c r="R827" s="4" t="e">
        <f>CLEAN(SUBSTITUTE(MID(P827,1,FIND("open",P827)-1)," ",""))</f>
        <v>#VALUE!</v>
      </c>
      <c r="S827" s="4" t="e">
        <f>FIND("open_in_new",P827)+LEN("open_in_new")</f>
        <v>#VALUE!</v>
      </c>
      <c r="T827" s="4" t="e">
        <f>FIND("-",P827,S827)</f>
        <v>#VALUE!</v>
      </c>
      <c r="U827" s="4" t="e">
        <f>CLEAN(SUBSTITUTE(MID(P827,S827,T827-S827)," ",""))</f>
        <v>#VALUE!</v>
      </c>
      <c r="V827" s="4" t="e">
        <f>RIGHT(CLEAN(SUBSTITUTE(P827," ","")),10)</f>
        <v>#VALUE!</v>
      </c>
      <c r="W827" s="4" t="e">
        <f>FIND("Status",A827,K827)+LEN("Status")</f>
        <v>#VALUE!</v>
      </c>
      <c r="X827" s="4" t="e">
        <f>FIND("Application Data 
Documents &amp; Transactions",A827)</f>
        <v>#VALUE!</v>
      </c>
      <c r="Y827" s="4" t="e">
        <f>MID(A827,W827,(X827-11)-W827)</f>
        <v>#VALUE!</v>
      </c>
      <c r="Z827" s="4" t="e">
        <f t="shared" si="176"/>
        <v>#VALUE!</v>
      </c>
      <c r="AA827" s="4" t="e">
        <f>FIND("Earliest publication #",A827)+LEN("Earliest publication #
")</f>
        <v>#VALUE!</v>
      </c>
      <c r="AB827" s="4" t="e">
        <f>FIND("Earliest publication date",A827,AA827)</f>
        <v>#VALUE!</v>
      </c>
      <c r="AC827" s="4" t="e">
        <f>CLEAN(TRIM(MID(A827,AA827,AB827-AA827)))</f>
        <v>#VALUE!</v>
      </c>
      <c r="AD827" s="4" t="e">
        <f t="shared" si="177"/>
        <v>#VALUE!</v>
      </c>
      <c r="AE827" s="4" t="e">
        <f>FIND("Earliest publication date",A827,AA827)+LEN("Earliest publication date")</f>
        <v>#VALUE!</v>
      </c>
      <c r="AF827" s="4" t="e">
        <f>FIND("Assignee for publication",A827)</f>
        <v>#VALUE!</v>
      </c>
      <c r="AG827" s="4" t="e">
        <f>CLEAN(SUBSTITUTE(MID(A827,AE827,AF827-AE827)," ",""))</f>
        <v>#VALUE!</v>
      </c>
      <c r="AH827" s="4" t="e">
        <f>FIND("Entity status",A827)+LEN("Entity status")</f>
        <v>#VALUE!</v>
      </c>
      <c r="AI827" s="4" t="e">
        <f>FIND("Earliest publication #",A827,AH827)</f>
        <v>#VALUE!</v>
      </c>
      <c r="AJ827" s="4" t="e">
        <f>CLEAN(TRIM(MID(A827,AH827,AI827-AH827)))</f>
        <v>#VALUE!</v>
      </c>
      <c r="AK827" s="4" t="e">
        <f>FIND("Applicants",A827)+LEN("Applicants")</f>
        <v>#VALUE!</v>
      </c>
      <c r="AL827" s="4" t="e">
        <f>FIND("United States Patent and Trademark Office 
United States Patent and Trademark Office 
 Browse By Topic",A827,AK827)</f>
        <v>#VALUE!</v>
      </c>
      <c r="AM827" s="4" t="e">
        <f>TRIM(CLEAN(MID(A827,AK827,AL827-AK827)))</f>
        <v>#VALUE!</v>
      </c>
      <c r="AN827" s="4" t="e">
        <f>FIND("Assignee for publication",A827)+LEN("Assignee for publication")</f>
        <v>#VALUE!</v>
      </c>
      <c r="AO827" s="4" t="e">
        <f>FIND("Confirmation #",A827,AN827)</f>
        <v>#VALUE!</v>
      </c>
      <c r="AP827" s="4" t="e">
        <f>MID(A827,AN827,AO827-AN827)</f>
        <v>#VALUE!</v>
      </c>
      <c r="AQ827" s="4" t="e">
        <f>FIND("Inventors",A827)+LEN("Inventors")</f>
        <v>#VALUE!</v>
      </c>
      <c r="AR827" s="4" t="e">
        <f>FIND("Applicants",A827,AQ827)</f>
        <v>#VALUE!</v>
      </c>
      <c r="AS827" s="4" t="e">
        <f>FIND("Show all inventors",A827)</f>
        <v>#VALUE!</v>
      </c>
      <c r="AT827" s="4" t="str">
        <f>IFERROR(MID(A827,AS827,24),"")</f>
        <v/>
      </c>
      <c r="AU827" s="7" t="e">
        <f>CLEAN(TRIM(MID(A827,AQ827,AR827-AQ827)))</f>
        <v>#VALUE!</v>
      </c>
      <c r="BJ827" s="4">
        <f t="shared" si="180"/>
        <v>0</v>
      </c>
      <c r="BK827" s="4" t="str">
        <f t="shared" si="181"/>
        <v/>
      </c>
      <c r="BL827" s="4" t="e">
        <f t="shared" si="182"/>
        <v>#VALUE!</v>
      </c>
      <c r="BM827" s="4" t="e">
        <f t="shared" si="183"/>
        <v>#VALUE!</v>
      </c>
      <c r="BN827" s="7" t="e">
        <f t="shared" si="184"/>
        <v>#VALUE!</v>
      </c>
      <c r="BO827" s="4" t="e">
        <f t="shared" si="185"/>
        <v>#VALUE!</v>
      </c>
      <c r="BP827" s="4" t="e">
        <f t="shared" si="186"/>
        <v>#VALUE!</v>
      </c>
      <c r="BQ827" s="7" t="e">
        <f t="shared" si="187"/>
        <v>#VALUE!</v>
      </c>
    </row>
    <row r="828" spans="1:69" ht="15" customHeight="1" x14ac:dyDescent="0.3">
      <c r="A828" s="5"/>
      <c r="B828" s="5"/>
      <c r="C828" s="5"/>
      <c r="D828" s="5"/>
      <c r="F828" s="6" t="s">
        <v>17</v>
      </c>
      <c r="G828" s="4" t="e">
        <f t="shared" si="188"/>
        <v>#VALUE!</v>
      </c>
      <c r="H828" s="4" t="e">
        <f t="shared" si="189"/>
        <v>#VALUE!</v>
      </c>
      <c r="I828" s="4" t="str">
        <f t="shared" si="178"/>
        <v/>
      </c>
      <c r="J828" s="4" t="e">
        <f>CLEAN(SUBSTITUTE(MID(A828,G828,H828-G828)," ",""))</f>
        <v>#VALUE!</v>
      </c>
      <c r="K828" s="4" t="e">
        <f>FIND("Filing or 371 (c) date",A828)+LEN("Filing or 371 (c) date")</f>
        <v>#VALUE!</v>
      </c>
      <c r="L828" s="4" t="e">
        <f>FIND("Status",A828,K828)</f>
        <v>#VALUE!</v>
      </c>
      <c r="M828" s="4" t="e">
        <f>TRIM(CLEAN(MID(A828,K828,L828-K828)))</f>
        <v>#VALUE!</v>
      </c>
      <c r="N828" s="4" t="e">
        <f>FIND("Patent #",A828)+LEN("Patent #")</f>
        <v>#VALUE!</v>
      </c>
      <c r="O828" s="4" t="e">
        <f>FIND("Filing or 371 (c) date",A828)</f>
        <v>#VALUE!</v>
      </c>
      <c r="P828" s="4" t="e">
        <f>MID(A828,N828,O828-N828)</f>
        <v>#VALUE!</v>
      </c>
      <c r="Q828" s="4" t="e">
        <f t="shared" si="179"/>
        <v>#VALUE!</v>
      </c>
      <c r="R828" s="4" t="e">
        <f>CLEAN(SUBSTITUTE(MID(P828,1,FIND("open",P828)-1)," ",""))</f>
        <v>#VALUE!</v>
      </c>
      <c r="S828" s="4" t="e">
        <f>FIND("open_in_new",P828)+LEN("open_in_new")</f>
        <v>#VALUE!</v>
      </c>
      <c r="T828" s="4" t="e">
        <f>FIND("-",P828,S828)</f>
        <v>#VALUE!</v>
      </c>
      <c r="U828" s="4" t="e">
        <f>CLEAN(SUBSTITUTE(MID(P828,S828,T828-S828)," ",""))</f>
        <v>#VALUE!</v>
      </c>
      <c r="V828" s="4" t="e">
        <f>RIGHT(CLEAN(SUBSTITUTE(P828," ","")),10)</f>
        <v>#VALUE!</v>
      </c>
      <c r="W828" s="4" t="e">
        <f>FIND("Status",A828,K828)+LEN("Status")</f>
        <v>#VALUE!</v>
      </c>
      <c r="X828" s="4" t="e">
        <f>FIND("Application Data 
Documents &amp; Transactions",A828)</f>
        <v>#VALUE!</v>
      </c>
      <c r="Y828" s="4" t="e">
        <f>MID(A828,W828,(X828-11)-W828)</f>
        <v>#VALUE!</v>
      </c>
      <c r="Z828" s="4" t="e">
        <f t="shared" si="176"/>
        <v>#VALUE!</v>
      </c>
      <c r="AA828" s="4" t="e">
        <f>FIND("Earliest publication #",A828)+LEN("Earliest publication #
")</f>
        <v>#VALUE!</v>
      </c>
      <c r="AB828" s="4" t="e">
        <f>FIND("Earliest publication date",A828,AA828)</f>
        <v>#VALUE!</v>
      </c>
      <c r="AC828" s="4" t="e">
        <f>CLEAN(TRIM(MID(A828,AA828,AB828-AA828)))</f>
        <v>#VALUE!</v>
      </c>
      <c r="AD828" s="4" t="e">
        <f t="shared" si="177"/>
        <v>#VALUE!</v>
      </c>
      <c r="AE828" s="4" t="e">
        <f>FIND("Earliest publication date",A828,AA828)+LEN("Earliest publication date")</f>
        <v>#VALUE!</v>
      </c>
      <c r="AF828" s="4" t="e">
        <f>FIND("Assignee for publication",A828)</f>
        <v>#VALUE!</v>
      </c>
      <c r="AG828" s="4" t="e">
        <f>CLEAN(SUBSTITUTE(MID(A828,AE828,AF828-AE828)," ",""))</f>
        <v>#VALUE!</v>
      </c>
      <c r="AH828" s="4" t="e">
        <f>FIND("Entity status",A828)+LEN("Entity status")</f>
        <v>#VALUE!</v>
      </c>
      <c r="AI828" s="4" t="e">
        <f>FIND("Earliest publication #",A828,AH828)</f>
        <v>#VALUE!</v>
      </c>
      <c r="AJ828" s="4" t="e">
        <f>CLEAN(TRIM(MID(A828,AH828,AI828-AH828)))</f>
        <v>#VALUE!</v>
      </c>
      <c r="AK828" s="4" t="e">
        <f>FIND("Applicants",A828)+LEN("Applicants")</f>
        <v>#VALUE!</v>
      </c>
      <c r="AL828" s="4" t="e">
        <f>FIND("United States Patent and Trademark Office 
United States Patent and Trademark Office 
 Browse By Topic",A828,AK828)</f>
        <v>#VALUE!</v>
      </c>
      <c r="AM828" s="4" t="e">
        <f>TRIM(CLEAN(MID(A828,AK828,AL828-AK828)))</f>
        <v>#VALUE!</v>
      </c>
      <c r="AN828" s="4" t="e">
        <f>FIND("Assignee for publication",A828)+LEN("Assignee for publication")</f>
        <v>#VALUE!</v>
      </c>
      <c r="AO828" s="4" t="e">
        <f>FIND("Confirmation #",A828,AN828)</f>
        <v>#VALUE!</v>
      </c>
      <c r="AP828" s="4" t="e">
        <f>MID(A828,AN828,AO828-AN828)</f>
        <v>#VALUE!</v>
      </c>
      <c r="AQ828" s="4" t="e">
        <f>FIND("Inventors",A828)+LEN("Inventors")</f>
        <v>#VALUE!</v>
      </c>
      <c r="AR828" s="4" t="e">
        <f>FIND("Applicants",A828,AQ828)</f>
        <v>#VALUE!</v>
      </c>
      <c r="AS828" s="4" t="e">
        <f>FIND("Show all inventors",A828)</f>
        <v>#VALUE!</v>
      </c>
      <c r="AT828" s="4" t="str">
        <f>IFERROR(MID(A828,AS828,24),"")</f>
        <v/>
      </c>
      <c r="AU828" s="7" t="e">
        <f>CLEAN(TRIM(MID(A828,AQ828,AR828-AQ828)))</f>
        <v>#VALUE!</v>
      </c>
      <c r="BJ828" s="4">
        <f t="shared" si="180"/>
        <v>0</v>
      </c>
      <c r="BK828" s="4" t="str">
        <f t="shared" si="181"/>
        <v/>
      </c>
      <c r="BL828" s="4" t="e">
        <f t="shared" si="182"/>
        <v>#VALUE!</v>
      </c>
      <c r="BM828" s="4" t="e">
        <f t="shared" si="183"/>
        <v>#VALUE!</v>
      </c>
      <c r="BN828" s="7" t="e">
        <f t="shared" si="184"/>
        <v>#VALUE!</v>
      </c>
      <c r="BO828" s="4" t="e">
        <f t="shared" si="185"/>
        <v>#VALUE!</v>
      </c>
      <c r="BP828" s="4" t="e">
        <f t="shared" si="186"/>
        <v>#VALUE!</v>
      </c>
      <c r="BQ828" s="7" t="e">
        <f t="shared" si="187"/>
        <v>#VALUE!</v>
      </c>
    </row>
    <row r="829" spans="1:69" ht="15" customHeight="1" x14ac:dyDescent="0.3">
      <c r="A829" s="5"/>
      <c r="B829" s="5"/>
      <c r="C829" s="5"/>
      <c r="D829" s="5"/>
      <c r="F829" s="6" t="s">
        <v>17</v>
      </c>
      <c r="G829" s="4" t="e">
        <f t="shared" si="188"/>
        <v>#VALUE!</v>
      </c>
      <c r="H829" s="4" t="e">
        <f t="shared" si="189"/>
        <v>#VALUE!</v>
      </c>
      <c r="I829" s="4" t="str">
        <f t="shared" si="178"/>
        <v/>
      </c>
      <c r="J829" s="4" t="e">
        <f>CLEAN(SUBSTITUTE(MID(A829,G829,H829-G829)," ",""))</f>
        <v>#VALUE!</v>
      </c>
      <c r="K829" s="4" t="e">
        <f>FIND("Filing or 371 (c) date",A829)+LEN("Filing or 371 (c) date")</f>
        <v>#VALUE!</v>
      </c>
      <c r="L829" s="4" t="e">
        <f>FIND("Status",A829,K829)</f>
        <v>#VALUE!</v>
      </c>
      <c r="M829" s="4" t="e">
        <f>TRIM(CLEAN(MID(A829,K829,L829-K829)))</f>
        <v>#VALUE!</v>
      </c>
      <c r="N829" s="4" t="e">
        <f>FIND("Patent #",A829)+LEN("Patent #")</f>
        <v>#VALUE!</v>
      </c>
      <c r="O829" s="4" t="e">
        <f>FIND("Filing or 371 (c) date",A829)</f>
        <v>#VALUE!</v>
      </c>
      <c r="P829" s="4" t="e">
        <f>MID(A829,N829,O829-N829)</f>
        <v>#VALUE!</v>
      </c>
      <c r="Q829" s="4" t="e">
        <f t="shared" si="179"/>
        <v>#VALUE!</v>
      </c>
      <c r="R829" s="4" t="e">
        <f>CLEAN(SUBSTITUTE(MID(P829,1,FIND("open",P829)-1)," ",""))</f>
        <v>#VALUE!</v>
      </c>
      <c r="S829" s="4" t="e">
        <f>FIND("open_in_new",P829)+LEN("open_in_new")</f>
        <v>#VALUE!</v>
      </c>
      <c r="T829" s="4" t="e">
        <f>FIND("-",P829,S829)</f>
        <v>#VALUE!</v>
      </c>
      <c r="U829" s="4" t="e">
        <f>CLEAN(SUBSTITUTE(MID(P829,S829,T829-S829)," ",""))</f>
        <v>#VALUE!</v>
      </c>
      <c r="V829" s="4" t="e">
        <f>RIGHT(CLEAN(SUBSTITUTE(P829," ","")),10)</f>
        <v>#VALUE!</v>
      </c>
      <c r="W829" s="4" t="e">
        <f>FIND("Status",A829,K829)+LEN("Status")</f>
        <v>#VALUE!</v>
      </c>
      <c r="X829" s="4" t="e">
        <f>FIND("Application Data 
Documents &amp; Transactions",A829)</f>
        <v>#VALUE!</v>
      </c>
      <c r="Y829" s="4" t="e">
        <f>MID(A829,W829,(X829-11)-W829)</f>
        <v>#VALUE!</v>
      </c>
      <c r="Z829" s="4" t="e">
        <f t="shared" si="176"/>
        <v>#VALUE!</v>
      </c>
      <c r="AA829" s="4" t="e">
        <f>FIND("Earliest publication #",A829)+LEN("Earliest publication #
")</f>
        <v>#VALUE!</v>
      </c>
      <c r="AB829" s="4" t="e">
        <f>FIND("Earliest publication date",A829,AA829)</f>
        <v>#VALUE!</v>
      </c>
      <c r="AC829" s="4" t="e">
        <f>CLEAN(TRIM(MID(A829,AA829,AB829-AA829)))</f>
        <v>#VALUE!</v>
      </c>
      <c r="AD829" s="4" t="e">
        <f t="shared" si="177"/>
        <v>#VALUE!</v>
      </c>
      <c r="AE829" s="4" t="e">
        <f>FIND("Earliest publication date",A829,AA829)+LEN("Earliest publication date")</f>
        <v>#VALUE!</v>
      </c>
      <c r="AF829" s="4" t="e">
        <f>FIND("Assignee for publication",A829)</f>
        <v>#VALUE!</v>
      </c>
      <c r="AG829" s="4" t="e">
        <f>CLEAN(SUBSTITUTE(MID(A829,AE829,AF829-AE829)," ",""))</f>
        <v>#VALUE!</v>
      </c>
      <c r="AH829" s="4" t="e">
        <f>FIND("Entity status",A829)+LEN("Entity status")</f>
        <v>#VALUE!</v>
      </c>
      <c r="AI829" s="4" t="e">
        <f>FIND("Earliest publication #",A829,AH829)</f>
        <v>#VALUE!</v>
      </c>
      <c r="AJ829" s="4" t="e">
        <f>CLEAN(TRIM(MID(A829,AH829,AI829-AH829)))</f>
        <v>#VALUE!</v>
      </c>
      <c r="AK829" s="4" t="e">
        <f>FIND("Applicants",A829)+LEN("Applicants")</f>
        <v>#VALUE!</v>
      </c>
      <c r="AL829" s="4" t="e">
        <f>FIND("United States Patent and Trademark Office 
United States Patent and Trademark Office 
 Browse By Topic",A829,AK829)</f>
        <v>#VALUE!</v>
      </c>
      <c r="AM829" s="4" t="e">
        <f>TRIM(CLEAN(MID(A829,AK829,AL829-AK829)))</f>
        <v>#VALUE!</v>
      </c>
      <c r="AN829" s="4" t="e">
        <f>FIND("Assignee for publication",A829)+LEN("Assignee for publication")</f>
        <v>#VALUE!</v>
      </c>
      <c r="AO829" s="4" t="e">
        <f>FIND("Confirmation #",A829,AN829)</f>
        <v>#VALUE!</v>
      </c>
      <c r="AP829" s="4" t="e">
        <f>MID(A829,AN829,AO829-AN829)</f>
        <v>#VALUE!</v>
      </c>
      <c r="AQ829" s="4" t="e">
        <f>FIND("Inventors",A829)+LEN("Inventors")</f>
        <v>#VALUE!</v>
      </c>
      <c r="AR829" s="4" t="e">
        <f>FIND("Applicants",A829,AQ829)</f>
        <v>#VALUE!</v>
      </c>
      <c r="AS829" s="4" t="e">
        <f>FIND("Show all inventors",A829)</f>
        <v>#VALUE!</v>
      </c>
      <c r="AT829" s="4" t="str">
        <f>IFERROR(MID(A829,AS829,24),"")</f>
        <v/>
      </c>
      <c r="AU829" s="7" t="e">
        <f>CLEAN(TRIM(MID(A829,AQ829,AR829-AQ829)))</f>
        <v>#VALUE!</v>
      </c>
      <c r="BJ829" s="4">
        <f t="shared" si="180"/>
        <v>0</v>
      </c>
      <c r="BK829" s="4" t="str">
        <f t="shared" si="181"/>
        <v/>
      </c>
      <c r="BL829" s="4" t="e">
        <f t="shared" si="182"/>
        <v>#VALUE!</v>
      </c>
      <c r="BM829" s="4" t="e">
        <f t="shared" si="183"/>
        <v>#VALUE!</v>
      </c>
      <c r="BN829" s="7" t="e">
        <f t="shared" si="184"/>
        <v>#VALUE!</v>
      </c>
      <c r="BO829" s="4" t="e">
        <f t="shared" si="185"/>
        <v>#VALUE!</v>
      </c>
      <c r="BP829" s="4" t="e">
        <f t="shared" si="186"/>
        <v>#VALUE!</v>
      </c>
      <c r="BQ829" s="7" t="e">
        <f t="shared" si="187"/>
        <v>#VALUE!</v>
      </c>
    </row>
    <row r="830" spans="1:69" ht="15" customHeight="1" x14ac:dyDescent="0.3">
      <c r="A830" s="5"/>
      <c r="B830" s="5"/>
      <c r="C830" s="5"/>
      <c r="D830" s="5"/>
      <c r="F830" s="6" t="s">
        <v>17</v>
      </c>
      <c r="G830" s="4" t="e">
        <f t="shared" si="188"/>
        <v>#VALUE!</v>
      </c>
      <c r="H830" s="4" t="e">
        <f t="shared" si="189"/>
        <v>#VALUE!</v>
      </c>
      <c r="I830" s="4" t="str">
        <f t="shared" si="178"/>
        <v/>
      </c>
      <c r="J830" s="4" t="e">
        <f>CLEAN(SUBSTITUTE(MID(A830,G830,H830-G830)," ",""))</f>
        <v>#VALUE!</v>
      </c>
      <c r="K830" s="4" t="e">
        <f>FIND("Filing or 371 (c) date",A830)+LEN("Filing or 371 (c) date")</f>
        <v>#VALUE!</v>
      </c>
      <c r="L830" s="4" t="e">
        <f>FIND("Status",A830,K830)</f>
        <v>#VALUE!</v>
      </c>
      <c r="M830" s="4" t="e">
        <f>TRIM(CLEAN(MID(A830,K830,L830-K830)))</f>
        <v>#VALUE!</v>
      </c>
      <c r="N830" s="4" t="e">
        <f>FIND("Patent #",A830)+LEN("Patent #")</f>
        <v>#VALUE!</v>
      </c>
      <c r="O830" s="4" t="e">
        <f>FIND("Filing or 371 (c) date",A830)</f>
        <v>#VALUE!</v>
      </c>
      <c r="P830" s="4" t="e">
        <f>MID(A830,N830,O830-N830)</f>
        <v>#VALUE!</v>
      </c>
      <c r="Q830" s="4" t="e">
        <f t="shared" si="179"/>
        <v>#VALUE!</v>
      </c>
      <c r="R830" s="4" t="e">
        <f>CLEAN(SUBSTITUTE(MID(P830,1,FIND("open",P830)-1)," ",""))</f>
        <v>#VALUE!</v>
      </c>
      <c r="S830" s="4" t="e">
        <f>FIND("open_in_new",P830)+LEN("open_in_new")</f>
        <v>#VALUE!</v>
      </c>
      <c r="T830" s="4" t="e">
        <f>FIND("-",P830,S830)</f>
        <v>#VALUE!</v>
      </c>
      <c r="U830" s="4" t="e">
        <f>CLEAN(SUBSTITUTE(MID(P830,S830,T830-S830)," ",""))</f>
        <v>#VALUE!</v>
      </c>
      <c r="V830" s="4" t="e">
        <f>RIGHT(CLEAN(SUBSTITUTE(P830," ","")),10)</f>
        <v>#VALUE!</v>
      </c>
      <c r="W830" s="4" t="e">
        <f>FIND("Status",A830,K830)+LEN("Status")</f>
        <v>#VALUE!</v>
      </c>
      <c r="X830" s="4" t="e">
        <f>FIND("Application Data 
Documents &amp; Transactions",A830)</f>
        <v>#VALUE!</v>
      </c>
      <c r="Y830" s="4" t="e">
        <f>MID(A830,W830,(X830-11)-W830)</f>
        <v>#VALUE!</v>
      </c>
      <c r="Z830" s="4" t="e">
        <f t="shared" si="176"/>
        <v>#VALUE!</v>
      </c>
      <c r="AA830" s="4" t="e">
        <f>FIND("Earliest publication #",A830)+LEN("Earliest publication #
")</f>
        <v>#VALUE!</v>
      </c>
      <c r="AB830" s="4" t="e">
        <f>FIND("Earliest publication date",A830,AA830)</f>
        <v>#VALUE!</v>
      </c>
      <c r="AC830" s="4" t="e">
        <f>CLEAN(TRIM(MID(A830,AA830,AB830-AA830)))</f>
        <v>#VALUE!</v>
      </c>
      <c r="AD830" s="4" t="e">
        <f t="shared" si="177"/>
        <v>#VALUE!</v>
      </c>
      <c r="AE830" s="4" t="e">
        <f>FIND("Earliest publication date",A830,AA830)+LEN("Earliest publication date")</f>
        <v>#VALUE!</v>
      </c>
      <c r="AF830" s="4" t="e">
        <f>FIND("Assignee for publication",A830)</f>
        <v>#VALUE!</v>
      </c>
      <c r="AG830" s="4" t="e">
        <f>CLEAN(SUBSTITUTE(MID(A830,AE830,AF830-AE830)," ",""))</f>
        <v>#VALUE!</v>
      </c>
      <c r="AH830" s="4" t="e">
        <f>FIND("Entity status",A830)+LEN("Entity status")</f>
        <v>#VALUE!</v>
      </c>
      <c r="AI830" s="4" t="e">
        <f>FIND("Earliest publication #",A830,AH830)</f>
        <v>#VALUE!</v>
      </c>
      <c r="AJ830" s="4" t="e">
        <f>CLEAN(TRIM(MID(A830,AH830,AI830-AH830)))</f>
        <v>#VALUE!</v>
      </c>
      <c r="AK830" s="4" t="e">
        <f>FIND("Applicants",A830)+LEN("Applicants")</f>
        <v>#VALUE!</v>
      </c>
      <c r="AL830" s="4" t="e">
        <f>FIND("United States Patent and Trademark Office 
United States Patent and Trademark Office 
 Browse By Topic",A830,AK830)</f>
        <v>#VALUE!</v>
      </c>
      <c r="AM830" s="4" t="e">
        <f>TRIM(CLEAN(MID(A830,AK830,AL830-AK830)))</f>
        <v>#VALUE!</v>
      </c>
      <c r="AN830" s="4" t="e">
        <f>FIND("Assignee for publication",A830)+LEN("Assignee for publication")</f>
        <v>#VALUE!</v>
      </c>
      <c r="AO830" s="4" t="e">
        <f>FIND("Confirmation #",A830,AN830)</f>
        <v>#VALUE!</v>
      </c>
      <c r="AP830" s="4" t="e">
        <f>MID(A830,AN830,AO830-AN830)</f>
        <v>#VALUE!</v>
      </c>
      <c r="AQ830" s="4" t="e">
        <f>FIND("Inventors",A830)+LEN("Inventors")</f>
        <v>#VALUE!</v>
      </c>
      <c r="AR830" s="4" t="e">
        <f>FIND("Applicants",A830,AQ830)</f>
        <v>#VALUE!</v>
      </c>
      <c r="AS830" s="4" t="e">
        <f>FIND("Show all inventors",A830)</f>
        <v>#VALUE!</v>
      </c>
      <c r="AT830" s="4" t="str">
        <f>IFERROR(MID(A830,AS830,24),"")</f>
        <v/>
      </c>
      <c r="AU830" s="7" t="e">
        <f>CLEAN(TRIM(MID(A830,AQ830,AR830-AQ830)))</f>
        <v>#VALUE!</v>
      </c>
      <c r="BJ830" s="4">
        <f t="shared" si="180"/>
        <v>0</v>
      </c>
      <c r="BK830" s="4" t="str">
        <f t="shared" si="181"/>
        <v/>
      </c>
      <c r="BL830" s="4" t="e">
        <f t="shared" si="182"/>
        <v>#VALUE!</v>
      </c>
      <c r="BM830" s="4" t="e">
        <f t="shared" si="183"/>
        <v>#VALUE!</v>
      </c>
      <c r="BN830" s="7" t="e">
        <f t="shared" si="184"/>
        <v>#VALUE!</v>
      </c>
      <c r="BO830" s="4" t="e">
        <f t="shared" si="185"/>
        <v>#VALUE!</v>
      </c>
      <c r="BP830" s="4" t="e">
        <f t="shared" si="186"/>
        <v>#VALUE!</v>
      </c>
      <c r="BQ830" s="7" t="e">
        <f t="shared" si="187"/>
        <v>#VALUE!</v>
      </c>
    </row>
    <row r="831" spans="1:69" ht="15" customHeight="1" x14ac:dyDescent="0.3">
      <c r="A831" s="5"/>
      <c r="B831" s="5"/>
      <c r="C831" s="5"/>
      <c r="D831" s="5"/>
      <c r="F831" s="6" t="s">
        <v>17</v>
      </c>
      <c r="G831" s="4" t="e">
        <f t="shared" si="188"/>
        <v>#VALUE!</v>
      </c>
      <c r="H831" s="4" t="e">
        <f t="shared" si="189"/>
        <v>#VALUE!</v>
      </c>
      <c r="I831" s="4" t="str">
        <f t="shared" si="178"/>
        <v/>
      </c>
      <c r="J831" s="4" t="e">
        <f>CLEAN(SUBSTITUTE(MID(A831,G831,H831-G831)," ",""))</f>
        <v>#VALUE!</v>
      </c>
      <c r="K831" s="4" t="e">
        <f>FIND("Filing or 371 (c) date",A831)+LEN("Filing or 371 (c) date")</f>
        <v>#VALUE!</v>
      </c>
      <c r="L831" s="4" t="e">
        <f>FIND("Status",A831,K831)</f>
        <v>#VALUE!</v>
      </c>
      <c r="M831" s="4" t="e">
        <f>TRIM(CLEAN(MID(A831,K831,L831-K831)))</f>
        <v>#VALUE!</v>
      </c>
      <c r="N831" s="4" t="e">
        <f>FIND("Patent #",A831)+LEN("Patent #")</f>
        <v>#VALUE!</v>
      </c>
      <c r="O831" s="4" t="e">
        <f>FIND("Filing or 371 (c) date",A831)</f>
        <v>#VALUE!</v>
      </c>
      <c r="P831" s="4" t="e">
        <f>MID(A831,N831,O831-N831)</f>
        <v>#VALUE!</v>
      </c>
      <c r="Q831" s="4" t="e">
        <f t="shared" si="179"/>
        <v>#VALUE!</v>
      </c>
      <c r="R831" s="4" t="e">
        <f>CLEAN(SUBSTITUTE(MID(P831,1,FIND("open",P831)-1)," ",""))</f>
        <v>#VALUE!</v>
      </c>
      <c r="S831" s="4" t="e">
        <f>FIND("open_in_new",P831)+LEN("open_in_new")</f>
        <v>#VALUE!</v>
      </c>
      <c r="T831" s="4" t="e">
        <f>FIND("-",P831,S831)</f>
        <v>#VALUE!</v>
      </c>
      <c r="U831" s="4" t="e">
        <f>CLEAN(SUBSTITUTE(MID(P831,S831,T831-S831)," ",""))</f>
        <v>#VALUE!</v>
      </c>
      <c r="V831" s="4" t="e">
        <f>RIGHT(CLEAN(SUBSTITUTE(P831," ","")),10)</f>
        <v>#VALUE!</v>
      </c>
      <c r="W831" s="4" t="e">
        <f>FIND("Status",A831,K831)+LEN("Status")</f>
        <v>#VALUE!</v>
      </c>
      <c r="X831" s="4" t="e">
        <f>FIND("Application Data 
Documents &amp; Transactions",A831)</f>
        <v>#VALUE!</v>
      </c>
      <c r="Y831" s="4" t="e">
        <f>MID(A831,W831,(X831-11)-W831)</f>
        <v>#VALUE!</v>
      </c>
      <c r="Z831" s="4" t="e">
        <f t="shared" si="176"/>
        <v>#VALUE!</v>
      </c>
      <c r="AA831" s="4" t="e">
        <f>FIND("Earliest publication #",A831)+LEN("Earliest publication #
")</f>
        <v>#VALUE!</v>
      </c>
      <c r="AB831" s="4" t="e">
        <f>FIND("Earliest publication date",A831,AA831)</f>
        <v>#VALUE!</v>
      </c>
      <c r="AC831" s="4" t="e">
        <f>CLEAN(TRIM(MID(A831,AA831,AB831-AA831)))</f>
        <v>#VALUE!</v>
      </c>
      <c r="AD831" s="4" t="e">
        <f t="shared" si="177"/>
        <v>#VALUE!</v>
      </c>
      <c r="AE831" s="4" t="e">
        <f>FIND("Earliest publication date",A831,AA831)+LEN("Earliest publication date")</f>
        <v>#VALUE!</v>
      </c>
      <c r="AF831" s="4" t="e">
        <f>FIND("Assignee for publication",A831)</f>
        <v>#VALUE!</v>
      </c>
      <c r="AG831" s="4" t="e">
        <f>CLEAN(SUBSTITUTE(MID(A831,AE831,AF831-AE831)," ",""))</f>
        <v>#VALUE!</v>
      </c>
      <c r="AH831" s="4" t="e">
        <f>FIND("Entity status",A831)+LEN("Entity status")</f>
        <v>#VALUE!</v>
      </c>
      <c r="AI831" s="4" t="e">
        <f>FIND("Earliest publication #",A831,AH831)</f>
        <v>#VALUE!</v>
      </c>
      <c r="AJ831" s="4" t="e">
        <f>CLEAN(TRIM(MID(A831,AH831,AI831-AH831)))</f>
        <v>#VALUE!</v>
      </c>
      <c r="AK831" s="4" t="e">
        <f>FIND("Applicants",A831)+LEN("Applicants")</f>
        <v>#VALUE!</v>
      </c>
      <c r="AL831" s="4" t="e">
        <f>FIND("United States Patent and Trademark Office 
United States Patent and Trademark Office 
 Browse By Topic",A831,AK831)</f>
        <v>#VALUE!</v>
      </c>
      <c r="AM831" s="4" t="e">
        <f>TRIM(CLEAN(MID(A831,AK831,AL831-AK831)))</f>
        <v>#VALUE!</v>
      </c>
      <c r="AN831" s="4" t="e">
        <f>FIND("Assignee for publication",A831)+LEN("Assignee for publication")</f>
        <v>#VALUE!</v>
      </c>
      <c r="AO831" s="4" t="e">
        <f>FIND("Confirmation #",A831,AN831)</f>
        <v>#VALUE!</v>
      </c>
      <c r="AP831" s="4" t="e">
        <f>MID(A831,AN831,AO831-AN831)</f>
        <v>#VALUE!</v>
      </c>
      <c r="AQ831" s="4" t="e">
        <f>FIND("Inventors",A831)+LEN("Inventors")</f>
        <v>#VALUE!</v>
      </c>
      <c r="AR831" s="4" t="e">
        <f>FIND("Applicants",A831,AQ831)</f>
        <v>#VALUE!</v>
      </c>
      <c r="AS831" s="4" t="e">
        <f>FIND("Show all inventors",A831)</f>
        <v>#VALUE!</v>
      </c>
      <c r="AT831" s="4" t="str">
        <f>IFERROR(MID(A831,AS831,24),"")</f>
        <v/>
      </c>
      <c r="AU831" s="7" t="e">
        <f>CLEAN(TRIM(MID(A831,AQ831,AR831-AQ831)))</f>
        <v>#VALUE!</v>
      </c>
      <c r="BJ831" s="4">
        <f t="shared" si="180"/>
        <v>0</v>
      </c>
      <c r="BK831" s="4" t="str">
        <f t="shared" si="181"/>
        <v/>
      </c>
      <c r="BL831" s="4" t="e">
        <f t="shared" si="182"/>
        <v>#VALUE!</v>
      </c>
      <c r="BM831" s="4" t="e">
        <f t="shared" si="183"/>
        <v>#VALUE!</v>
      </c>
      <c r="BN831" s="7" t="e">
        <f t="shared" si="184"/>
        <v>#VALUE!</v>
      </c>
      <c r="BO831" s="4" t="e">
        <f t="shared" si="185"/>
        <v>#VALUE!</v>
      </c>
      <c r="BP831" s="4" t="e">
        <f t="shared" si="186"/>
        <v>#VALUE!</v>
      </c>
      <c r="BQ831" s="7" t="e">
        <f t="shared" si="187"/>
        <v>#VALUE!</v>
      </c>
    </row>
    <row r="832" spans="1:69" ht="15" customHeight="1" x14ac:dyDescent="0.3">
      <c r="A832" s="5"/>
      <c r="B832" s="5"/>
      <c r="C832" s="5"/>
      <c r="D832" s="5"/>
      <c r="F832" s="6" t="s">
        <v>17</v>
      </c>
      <c r="G832" s="4" t="e">
        <f t="shared" si="188"/>
        <v>#VALUE!</v>
      </c>
      <c r="H832" s="4" t="e">
        <f t="shared" si="189"/>
        <v>#VALUE!</v>
      </c>
      <c r="I832" s="4" t="str">
        <f t="shared" si="178"/>
        <v/>
      </c>
      <c r="J832" s="4" t="e">
        <f>CLEAN(SUBSTITUTE(MID(A832,G832,H832-G832)," ",""))</f>
        <v>#VALUE!</v>
      </c>
      <c r="K832" s="4" t="e">
        <f>FIND("Filing or 371 (c) date",A832)+LEN("Filing or 371 (c) date")</f>
        <v>#VALUE!</v>
      </c>
      <c r="L832" s="4" t="e">
        <f>FIND("Status",A832,K832)</f>
        <v>#VALUE!</v>
      </c>
      <c r="M832" s="4" t="e">
        <f>TRIM(CLEAN(MID(A832,K832,L832-K832)))</f>
        <v>#VALUE!</v>
      </c>
      <c r="N832" s="4" t="e">
        <f>FIND("Patent #",A832)+LEN("Patent #")</f>
        <v>#VALUE!</v>
      </c>
      <c r="O832" s="4" t="e">
        <f>FIND("Filing or 371 (c) date",A832)</f>
        <v>#VALUE!</v>
      </c>
      <c r="P832" s="4" t="e">
        <f>MID(A832,N832,O832-N832)</f>
        <v>#VALUE!</v>
      </c>
      <c r="Q832" s="4" t="e">
        <f t="shared" si="179"/>
        <v>#VALUE!</v>
      </c>
      <c r="R832" s="4" t="e">
        <f>CLEAN(SUBSTITUTE(MID(P832,1,FIND("open",P832)-1)," ",""))</f>
        <v>#VALUE!</v>
      </c>
      <c r="S832" s="4" t="e">
        <f>FIND("open_in_new",P832)+LEN("open_in_new")</f>
        <v>#VALUE!</v>
      </c>
      <c r="T832" s="4" t="e">
        <f>FIND("-",P832,S832)</f>
        <v>#VALUE!</v>
      </c>
      <c r="U832" s="4" t="e">
        <f>CLEAN(SUBSTITUTE(MID(P832,S832,T832-S832)," ",""))</f>
        <v>#VALUE!</v>
      </c>
      <c r="V832" s="4" t="e">
        <f>RIGHT(CLEAN(SUBSTITUTE(P832," ","")),10)</f>
        <v>#VALUE!</v>
      </c>
      <c r="W832" s="4" t="e">
        <f>FIND("Status",A832,K832)+LEN("Status")</f>
        <v>#VALUE!</v>
      </c>
      <c r="X832" s="4" t="e">
        <f>FIND("Application Data 
Documents &amp; Transactions",A832)</f>
        <v>#VALUE!</v>
      </c>
      <c r="Y832" s="4" t="e">
        <f>MID(A832,W832,(X832-11)-W832)</f>
        <v>#VALUE!</v>
      </c>
      <c r="Z832" s="4" t="e">
        <f t="shared" si="176"/>
        <v>#VALUE!</v>
      </c>
      <c r="AA832" s="4" t="e">
        <f>FIND("Earliest publication #",A832)+LEN("Earliest publication #
")</f>
        <v>#VALUE!</v>
      </c>
      <c r="AB832" s="4" t="e">
        <f>FIND("Earliest publication date",A832,AA832)</f>
        <v>#VALUE!</v>
      </c>
      <c r="AC832" s="4" t="e">
        <f>CLEAN(TRIM(MID(A832,AA832,AB832-AA832)))</f>
        <v>#VALUE!</v>
      </c>
      <c r="AD832" s="4" t="e">
        <f t="shared" si="177"/>
        <v>#VALUE!</v>
      </c>
      <c r="AE832" s="4" t="e">
        <f>FIND("Earliest publication date",A832,AA832)+LEN("Earliest publication date")</f>
        <v>#VALUE!</v>
      </c>
      <c r="AF832" s="4" t="e">
        <f>FIND("Assignee for publication",A832)</f>
        <v>#VALUE!</v>
      </c>
      <c r="AG832" s="4" t="e">
        <f>CLEAN(SUBSTITUTE(MID(A832,AE832,AF832-AE832)," ",""))</f>
        <v>#VALUE!</v>
      </c>
      <c r="AH832" s="4" t="e">
        <f>FIND("Entity status",A832)+LEN("Entity status")</f>
        <v>#VALUE!</v>
      </c>
      <c r="AI832" s="4" t="e">
        <f>FIND("Earliest publication #",A832,AH832)</f>
        <v>#VALUE!</v>
      </c>
      <c r="AJ832" s="4" t="e">
        <f>CLEAN(TRIM(MID(A832,AH832,AI832-AH832)))</f>
        <v>#VALUE!</v>
      </c>
      <c r="AK832" s="4" t="e">
        <f>FIND("Applicants",A832)+LEN("Applicants")</f>
        <v>#VALUE!</v>
      </c>
      <c r="AL832" s="4" t="e">
        <f>FIND("United States Patent and Trademark Office 
United States Patent and Trademark Office 
 Browse By Topic",A832,AK832)</f>
        <v>#VALUE!</v>
      </c>
      <c r="AM832" s="4" t="e">
        <f>TRIM(CLEAN(MID(A832,AK832,AL832-AK832)))</f>
        <v>#VALUE!</v>
      </c>
      <c r="AN832" s="4" t="e">
        <f>FIND("Assignee for publication",A832)+LEN("Assignee for publication")</f>
        <v>#VALUE!</v>
      </c>
      <c r="AO832" s="4" t="e">
        <f>FIND("Confirmation #",A832,AN832)</f>
        <v>#VALUE!</v>
      </c>
      <c r="AP832" s="4" t="e">
        <f>MID(A832,AN832,AO832-AN832)</f>
        <v>#VALUE!</v>
      </c>
      <c r="AQ832" s="4" t="e">
        <f>FIND("Inventors",A832)+LEN("Inventors")</f>
        <v>#VALUE!</v>
      </c>
      <c r="AR832" s="4" t="e">
        <f>FIND("Applicants",A832,AQ832)</f>
        <v>#VALUE!</v>
      </c>
      <c r="AS832" s="4" t="e">
        <f>FIND("Show all inventors",A832)</f>
        <v>#VALUE!</v>
      </c>
      <c r="AT832" s="4" t="str">
        <f>IFERROR(MID(A832,AS832,24),"")</f>
        <v/>
      </c>
      <c r="AU832" s="7" t="e">
        <f>CLEAN(TRIM(MID(A832,AQ832,AR832-AQ832)))</f>
        <v>#VALUE!</v>
      </c>
      <c r="BJ832" s="4">
        <f t="shared" si="180"/>
        <v>0</v>
      </c>
      <c r="BK832" s="4" t="str">
        <f t="shared" si="181"/>
        <v/>
      </c>
      <c r="BL832" s="4" t="e">
        <f t="shared" si="182"/>
        <v>#VALUE!</v>
      </c>
      <c r="BM832" s="4" t="e">
        <f t="shared" si="183"/>
        <v>#VALUE!</v>
      </c>
      <c r="BN832" s="7" t="e">
        <f t="shared" si="184"/>
        <v>#VALUE!</v>
      </c>
      <c r="BO832" s="4" t="e">
        <f t="shared" si="185"/>
        <v>#VALUE!</v>
      </c>
      <c r="BP832" s="4" t="e">
        <f t="shared" si="186"/>
        <v>#VALUE!</v>
      </c>
      <c r="BQ832" s="7" t="e">
        <f t="shared" si="187"/>
        <v>#VALUE!</v>
      </c>
    </row>
    <row r="833" spans="1:69" ht="15" customHeight="1" x14ac:dyDescent="0.3">
      <c r="A833" s="5"/>
      <c r="B833" s="5"/>
      <c r="C833" s="5"/>
      <c r="D833" s="5"/>
      <c r="F833" s="6" t="s">
        <v>17</v>
      </c>
      <c r="G833" s="4" t="e">
        <f t="shared" si="188"/>
        <v>#VALUE!</v>
      </c>
      <c r="H833" s="4" t="e">
        <f t="shared" si="189"/>
        <v>#VALUE!</v>
      </c>
      <c r="I833" s="4" t="str">
        <f t="shared" si="178"/>
        <v/>
      </c>
      <c r="J833" s="4" t="e">
        <f>CLEAN(SUBSTITUTE(MID(A833,G833,H833-G833)," ",""))</f>
        <v>#VALUE!</v>
      </c>
      <c r="K833" s="4" t="e">
        <f>FIND("Filing or 371 (c) date",A833)+LEN("Filing or 371 (c) date")</f>
        <v>#VALUE!</v>
      </c>
      <c r="L833" s="4" t="e">
        <f>FIND("Status",A833,K833)</f>
        <v>#VALUE!</v>
      </c>
      <c r="M833" s="4" t="e">
        <f>TRIM(CLEAN(MID(A833,K833,L833-K833)))</f>
        <v>#VALUE!</v>
      </c>
      <c r="N833" s="4" t="e">
        <f>FIND("Patent #",A833)+LEN("Patent #")</f>
        <v>#VALUE!</v>
      </c>
      <c r="O833" s="4" t="e">
        <f>FIND("Filing or 371 (c) date",A833)</f>
        <v>#VALUE!</v>
      </c>
      <c r="P833" s="4" t="e">
        <f>MID(A833,N833,O833-N833)</f>
        <v>#VALUE!</v>
      </c>
      <c r="Q833" s="4" t="e">
        <f t="shared" si="179"/>
        <v>#VALUE!</v>
      </c>
      <c r="R833" s="4" t="e">
        <f>CLEAN(SUBSTITUTE(MID(P833,1,FIND("open",P833)-1)," ",""))</f>
        <v>#VALUE!</v>
      </c>
      <c r="S833" s="4" t="e">
        <f>FIND("open_in_new",P833)+LEN("open_in_new")</f>
        <v>#VALUE!</v>
      </c>
      <c r="T833" s="4" t="e">
        <f>FIND("-",P833,S833)</f>
        <v>#VALUE!</v>
      </c>
      <c r="U833" s="4" t="e">
        <f>CLEAN(SUBSTITUTE(MID(P833,S833,T833-S833)," ",""))</f>
        <v>#VALUE!</v>
      </c>
      <c r="V833" s="4" t="e">
        <f>RIGHT(CLEAN(SUBSTITUTE(P833," ","")),10)</f>
        <v>#VALUE!</v>
      </c>
      <c r="W833" s="4" t="e">
        <f>FIND("Status",A833,K833)+LEN("Status")</f>
        <v>#VALUE!</v>
      </c>
      <c r="X833" s="4" t="e">
        <f>FIND("Application Data 
Documents &amp; Transactions",A833)</f>
        <v>#VALUE!</v>
      </c>
      <c r="Y833" s="4" t="e">
        <f>MID(A833,W833,(X833-11)-W833)</f>
        <v>#VALUE!</v>
      </c>
      <c r="Z833" s="4" t="e">
        <f t="shared" si="176"/>
        <v>#VALUE!</v>
      </c>
      <c r="AA833" s="4" t="e">
        <f>FIND("Earliest publication #",A833)+LEN("Earliest publication #
")</f>
        <v>#VALUE!</v>
      </c>
      <c r="AB833" s="4" t="e">
        <f>FIND("Earliest publication date",A833,AA833)</f>
        <v>#VALUE!</v>
      </c>
      <c r="AC833" s="4" t="e">
        <f>CLEAN(TRIM(MID(A833,AA833,AB833-AA833)))</f>
        <v>#VALUE!</v>
      </c>
      <c r="AD833" s="4" t="e">
        <f t="shared" si="177"/>
        <v>#VALUE!</v>
      </c>
      <c r="AE833" s="4" t="e">
        <f>FIND("Earliest publication date",A833,AA833)+LEN("Earliest publication date")</f>
        <v>#VALUE!</v>
      </c>
      <c r="AF833" s="4" t="e">
        <f>FIND("Assignee for publication",A833)</f>
        <v>#VALUE!</v>
      </c>
      <c r="AG833" s="4" t="e">
        <f>CLEAN(SUBSTITUTE(MID(A833,AE833,AF833-AE833)," ",""))</f>
        <v>#VALUE!</v>
      </c>
      <c r="AH833" s="4" t="e">
        <f>FIND("Entity status",A833)+LEN("Entity status")</f>
        <v>#VALUE!</v>
      </c>
      <c r="AI833" s="4" t="e">
        <f>FIND("Earliest publication #",A833,AH833)</f>
        <v>#VALUE!</v>
      </c>
      <c r="AJ833" s="4" t="e">
        <f>CLEAN(TRIM(MID(A833,AH833,AI833-AH833)))</f>
        <v>#VALUE!</v>
      </c>
      <c r="AK833" s="4" t="e">
        <f>FIND("Applicants",A833)+LEN("Applicants")</f>
        <v>#VALUE!</v>
      </c>
      <c r="AL833" s="4" t="e">
        <f>FIND("United States Patent and Trademark Office 
United States Patent and Trademark Office 
 Browse By Topic",A833,AK833)</f>
        <v>#VALUE!</v>
      </c>
      <c r="AM833" s="4" t="e">
        <f>TRIM(CLEAN(MID(A833,AK833,AL833-AK833)))</f>
        <v>#VALUE!</v>
      </c>
      <c r="AN833" s="4" t="e">
        <f>FIND("Assignee for publication",A833)+LEN("Assignee for publication")</f>
        <v>#VALUE!</v>
      </c>
      <c r="AO833" s="4" t="e">
        <f>FIND("Confirmation #",A833,AN833)</f>
        <v>#VALUE!</v>
      </c>
      <c r="AP833" s="4" t="e">
        <f>MID(A833,AN833,AO833-AN833)</f>
        <v>#VALUE!</v>
      </c>
      <c r="AQ833" s="4" t="e">
        <f>FIND("Inventors",A833)+LEN("Inventors")</f>
        <v>#VALUE!</v>
      </c>
      <c r="AR833" s="4" t="e">
        <f>FIND("Applicants",A833,AQ833)</f>
        <v>#VALUE!</v>
      </c>
      <c r="AS833" s="4" t="e">
        <f>FIND("Show all inventors",A833)</f>
        <v>#VALUE!</v>
      </c>
      <c r="AT833" s="4" t="str">
        <f>IFERROR(MID(A833,AS833,24),"")</f>
        <v/>
      </c>
      <c r="AU833" s="7" t="e">
        <f>CLEAN(TRIM(MID(A833,AQ833,AR833-AQ833)))</f>
        <v>#VALUE!</v>
      </c>
      <c r="BJ833" s="4">
        <f t="shared" si="180"/>
        <v>0</v>
      </c>
      <c r="BK833" s="4" t="str">
        <f t="shared" si="181"/>
        <v/>
      </c>
      <c r="BL833" s="4" t="e">
        <f t="shared" si="182"/>
        <v>#VALUE!</v>
      </c>
      <c r="BM833" s="4" t="e">
        <f t="shared" si="183"/>
        <v>#VALUE!</v>
      </c>
      <c r="BN833" s="7" t="e">
        <f t="shared" si="184"/>
        <v>#VALUE!</v>
      </c>
      <c r="BO833" s="4" t="e">
        <f t="shared" si="185"/>
        <v>#VALUE!</v>
      </c>
      <c r="BP833" s="4" t="e">
        <f t="shared" si="186"/>
        <v>#VALUE!</v>
      </c>
      <c r="BQ833" s="7" t="e">
        <f t="shared" si="187"/>
        <v>#VALUE!</v>
      </c>
    </row>
    <row r="834" spans="1:69" ht="15" customHeight="1" x14ac:dyDescent="0.3">
      <c r="A834" s="5"/>
      <c r="B834" s="5"/>
      <c r="C834" s="5"/>
      <c r="D834" s="5"/>
      <c r="F834" s="6" t="s">
        <v>17</v>
      </c>
      <c r="G834" s="4" t="e">
        <f t="shared" si="188"/>
        <v>#VALUE!</v>
      </c>
      <c r="H834" s="4" t="e">
        <f t="shared" si="189"/>
        <v>#VALUE!</v>
      </c>
      <c r="I834" s="4" t="str">
        <f t="shared" si="178"/>
        <v/>
      </c>
      <c r="J834" s="4" t="e">
        <f>CLEAN(SUBSTITUTE(MID(A834,G834,H834-G834)," ",""))</f>
        <v>#VALUE!</v>
      </c>
      <c r="K834" s="4" t="e">
        <f>FIND("Filing or 371 (c) date",A834)+LEN("Filing or 371 (c) date")</f>
        <v>#VALUE!</v>
      </c>
      <c r="L834" s="4" t="e">
        <f>FIND("Status",A834,K834)</f>
        <v>#VALUE!</v>
      </c>
      <c r="M834" s="4" t="e">
        <f>TRIM(CLEAN(MID(A834,K834,L834-K834)))</f>
        <v>#VALUE!</v>
      </c>
      <c r="N834" s="4" t="e">
        <f>FIND("Patent #",A834)+LEN("Patent #")</f>
        <v>#VALUE!</v>
      </c>
      <c r="O834" s="4" t="e">
        <f>FIND("Filing or 371 (c) date",A834)</f>
        <v>#VALUE!</v>
      </c>
      <c r="P834" s="4" t="e">
        <f>MID(A834,N834,O834-N834)</f>
        <v>#VALUE!</v>
      </c>
      <c r="Q834" s="4" t="e">
        <f t="shared" si="179"/>
        <v>#VALUE!</v>
      </c>
      <c r="R834" s="4" t="e">
        <f>CLEAN(SUBSTITUTE(MID(P834,1,FIND("open",P834)-1)," ",""))</f>
        <v>#VALUE!</v>
      </c>
      <c r="S834" s="4" t="e">
        <f>FIND("open_in_new",P834)+LEN("open_in_new")</f>
        <v>#VALUE!</v>
      </c>
      <c r="T834" s="4" t="e">
        <f>FIND("-",P834,S834)</f>
        <v>#VALUE!</v>
      </c>
      <c r="U834" s="4" t="e">
        <f>CLEAN(SUBSTITUTE(MID(P834,S834,T834-S834)," ",""))</f>
        <v>#VALUE!</v>
      </c>
      <c r="V834" s="4" t="e">
        <f>RIGHT(CLEAN(SUBSTITUTE(P834," ","")),10)</f>
        <v>#VALUE!</v>
      </c>
      <c r="W834" s="4" t="e">
        <f>FIND("Status",A834,K834)+LEN("Status")</f>
        <v>#VALUE!</v>
      </c>
      <c r="X834" s="4" t="e">
        <f>FIND("Application Data 
Documents &amp; Transactions",A834)</f>
        <v>#VALUE!</v>
      </c>
      <c r="Y834" s="4" t="e">
        <f>MID(A834,W834,(X834-11)-W834)</f>
        <v>#VALUE!</v>
      </c>
      <c r="Z834" s="4" t="e">
        <f t="shared" ref="Z834:Z897" si="190">TRIM(CLEAN(TRIM(MID(Y834,1,FIND("/",Y834)-3))))</f>
        <v>#VALUE!</v>
      </c>
      <c r="AA834" s="4" t="e">
        <f>FIND("Earliest publication #",A834)+LEN("Earliest publication #
")</f>
        <v>#VALUE!</v>
      </c>
      <c r="AB834" s="4" t="e">
        <f>FIND("Earliest publication date",A834,AA834)</f>
        <v>#VALUE!</v>
      </c>
      <c r="AC834" s="4" t="e">
        <f>CLEAN(TRIM(MID(A834,AA834,AB834-AA834)))</f>
        <v>#VALUE!</v>
      </c>
      <c r="AD834" s="4" t="e">
        <f t="shared" ref="AD834:AD897" si="191">TRIM(CLEAN(SUBSTITUTE(AC834,"open_in_new","")))</f>
        <v>#VALUE!</v>
      </c>
      <c r="AE834" s="4" t="e">
        <f>FIND("Earliest publication date",A834,AA834)+LEN("Earliest publication date")</f>
        <v>#VALUE!</v>
      </c>
      <c r="AF834" s="4" t="e">
        <f>FIND("Assignee for publication",A834)</f>
        <v>#VALUE!</v>
      </c>
      <c r="AG834" s="4" t="e">
        <f>CLEAN(SUBSTITUTE(MID(A834,AE834,AF834-AE834)," ",""))</f>
        <v>#VALUE!</v>
      </c>
      <c r="AH834" s="4" t="e">
        <f>FIND("Entity status",A834)+LEN("Entity status")</f>
        <v>#VALUE!</v>
      </c>
      <c r="AI834" s="4" t="e">
        <f>FIND("Earliest publication #",A834,AH834)</f>
        <v>#VALUE!</v>
      </c>
      <c r="AJ834" s="4" t="e">
        <f>CLEAN(TRIM(MID(A834,AH834,AI834-AH834)))</f>
        <v>#VALUE!</v>
      </c>
      <c r="AK834" s="4" t="e">
        <f>FIND("Applicants",A834)+LEN("Applicants")</f>
        <v>#VALUE!</v>
      </c>
      <c r="AL834" s="4" t="e">
        <f>FIND("United States Patent and Trademark Office 
United States Patent and Trademark Office 
 Browse By Topic",A834,AK834)</f>
        <v>#VALUE!</v>
      </c>
      <c r="AM834" s="4" t="e">
        <f>TRIM(CLEAN(MID(A834,AK834,AL834-AK834)))</f>
        <v>#VALUE!</v>
      </c>
      <c r="AN834" s="4" t="e">
        <f>FIND("Assignee for publication",A834)+LEN("Assignee for publication")</f>
        <v>#VALUE!</v>
      </c>
      <c r="AO834" s="4" t="e">
        <f>FIND("Confirmation #",A834,AN834)</f>
        <v>#VALUE!</v>
      </c>
      <c r="AP834" s="4" t="e">
        <f>MID(A834,AN834,AO834-AN834)</f>
        <v>#VALUE!</v>
      </c>
      <c r="AQ834" s="4" t="e">
        <f>FIND("Inventors",A834)+LEN("Inventors")</f>
        <v>#VALUE!</v>
      </c>
      <c r="AR834" s="4" t="e">
        <f>FIND("Applicants",A834,AQ834)</f>
        <v>#VALUE!</v>
      </c>
      <c r="AS834" s="4" t="e">
        <f>FIND("Show all inventors",A834)</f>
        <v>#VALUE!</v>
      </c>
      <c r="AT834" s="4" t="str">
        <f>IFERROR(MID(A834,AS834,24),"")</f>
        <v/>
      </c>
      <c r="AU834" s="7" t="e">
        <f>CLEAN(TRIM(MID(A834,AQ834,AR834-AQ834)))</f>
        <v>#VALUE!</v>
      </c>
      <c r="BJ834" s="4">
        <f t="shared" si="180"/>
        <v>0</v>
      </c>
      <c r="BK834" s="4" t="str">
        <f t="shared" si="181"/>
        <v/>
      </c>
      <c r="BL834" s="4" t="e">
        <f t="shared" si="182"/>
        <v>#VALUE!</v>
      </c>
      <c r="BM834" s="4" t="e">
        <f t="shared" si="183"/>
        <v>#VALUE!</v>
      </c>
      <c r="BN834" s="7" t="e">
        <f t="shared" si="184"/>
        <v>#VALUE!</v>
      </c>
      <c r="BO834" s="4" t="e">
        <f t="shared" si="185"/>
        <v>#VALUE!</v>
      </c>
      <c r="BP834" s="4" t="e">
        <f t="shared" si="186"/>
        <v>#VALUE!</v>
      </c>
      <c r="BQ834" s="7" t="e">
        <f t="shared" si="187"/>
        <v>#VALUE!</v>
      </c>
    </row>
    <row r="835" spans="1:69" ht="15" customHeight="1" x14ac:dyDescent="0.3">
      <c r="A835" s="5"/>
      <c r="B835" s="5"/>
      <c r="C835" s="5"/>
      <c r="D835" s="5"/>
      <c r="F835" s="6" t="s">
        <v>17</v>
      </c>
      <c r="G835" s="4" t="e">
        <f t="shared" si="188"/>
        <v>#VALUE!</v>
      </c>
      <c r="H835" s="4" t="e">
        <f t="shared" si="189"/>
        <v>#VALUE!</v>
      </c>
      <c r="I835" s="4" t="str">
        <f t="shared" ref="I835:I898" si="192">IFERROR(MID(A835,FIND("Sorry, the entered Application Number",A835),68),"")</f>
        <v/>
      </c>
      <c r="J835" s="4" t="e">
        <f>CLEAN(SUBSTITUTE(MID(A835,G835,H835-G835)," ",""))</f>
        <v>#VALUE!</v>
      </c>
      <c r="K835" s="4" t="e">
        <f>FIND("Filing or 371 (c) date",A835)+LEN("Filing or 371 (c) date")</f>
        <v>#VALUE!</v>
      </c>
      <c r="L835" s="4" t="e">
        <f>FIND("Status",A835,K835)</f>
        <v>#VALUE!</v>
      </c>
      <c r="M835" s="4" t="e">
        <f>TRIM(CLEAN(MID(A835,K835,L835-K835)))</f>
        <v>#VALUE!</v>
      </c>
      <c r="N835" s="4" t="e">
        <f>FIND("Patent #",A835)+LEN("Patent #")</f>
        <v>#VALUE!</v>
      </c>
      <c r="O835" s="4" t="e">
        <f>FIND("Filing or 371 (c) date",A835)</f>
        <v>#VALUE!</v>
      </c>
      <c r="P835" s="4" t="e">
        <f>MID(A835,N835,O835-N835)</f>
        <v>#VALUE!</v>
      </c>
      <c r="Q835" s="4" t="e">
        <f t="shared" ref="Q835:Q898" si="193">TRIM(SUBSTITUTE(P835,"open_in_new ",""))</f>
        <v>#VALUE!</v>
      </c>
      <c r="R835" s="4" t="e">
        <f>CLEAN(SUBSTITUTE(MID(P835,1,FIND("open",P835)-1)," ",""))</f>
        <v>#VALUE!</v>
      </c>
      <c r="S835" s="4" t="e">
        <f>FIND("open_in_new",P835)+LEN("open_in_new")</f>
        <v>#VALUE!</v>
      </c>
      <c r="T835" s="4" t="e">
        <f>FIND("-",P835,S835)</f>
        <v>#VALUE!</v>
      </c>
      <c r="U835" s="4" t="e">
        <f>CLEAN(SUBSTITUTE(MID(P835,S835,T835-S835)," ",""))</f>
        <v>#VALUE!</v>
      </c>
      <c r="V835" s="4" t="e">
        <f>RIGHT(CLEAN(SUBSTITUTE(P835," ","")),10)</f>
        <v>#VALUE!</v>
      </c>
      <c r="W835" s="4" t="e">
        <f>FIND("Status",A835,K835)+LEN("Status")</f>
        <v>#VALUE!</v>
      </c>
      <c r="X835" s="4" t="e">
        <f>FIND("Application Data 
Documents &amp; Transactions",A835)</f>
        <v>#VALUE!</v>
      </c>
      <c r="Y835" s="4" t="e">
        <f>MID(A835,W835,(X835-11)-W835)</f>
        <v>#VALUE!</v>
      </c>
      <c r="Z835" s="4" t="e">
        <f t="shared" si="190"/>
        <v>#VALUE!</v>
      </c>
      <c r="AA835" s="4" t="e">
        <f>FIND("Earliest publication #",A835)+LEN("Earliest publication #
")</f>
        <v>#VALUE!</v>
      </c>
      <c r="AB835" s="4" t="e">
        <f>FIND("Earliest publication date",A835,AA835)</f>
        <v>#VALUE!</v>
      </c>
      <c r="AC835" s="4" t="e">
        <f>CLEAN(TRIM(MID(A835,AA835,AB835-AA835)))</f>
        <v>#VALUE!</v>
      </c>
      <c r="AD835" s="4" t="e">
        <f t="shared" si="191"/>
        <v>#VALUE!</v>
      </c>
      <c r="AE835" s="4" t="e">
        <f>FIND("Earliest publication date",A835,AA835)+LEN("Earliest publication date")</f>
        <v>#VALUE!</v>
      </c>
      <c r="AF835" s="4" t="e">
        <f>FIND("Assignee for publication",A835)</f>
        <v>#VALUE!</v>
      </c>
      <c r="AG835" s="4" t="e">
        <f>CLEAN(SUBSTITUTE(MID(A835,AE835,AF835-AE835)," ",""))</f>
        <v>#VALUE!</v>
      </c>
      <c r="AH835" s="4" t="e">
        <f>FIND("Entity status",A835)+LEN("Entity status")</f>
        <v>#VALUE!</v>
      </c>
      <c r="AI835" s="4" t="e">
        <f>FIND("Earliest publication #",A835,AH835)</f>
        <v>#VALUE!</v>
      </c>
      <c r="AJ835" s="4" t="e">
        <f>CLEAN(TRIM(MID(A835,AH835,AI835-AH835)))</f>
        <v>#VALUE!</v>
      </c>
      <c r="AK835" s="4" t="e">
        <f>FIND("Applicants",A835)+LEN("Applicants")</f>
        <v>#VALUE!</v>
      </c>
      <c r="AL835" s="4" t="e">
        <f>FIND("United States Patent and Trademark Office 
United States Patent and Trademark Office 
 Browse By Topic",A835,AK835)</f>
        <v>#VALUE!</v>
      </c>
      <c r="AM835" s="4" t="e">
        <f>TRIM(CLEAN(MID(A835,AK835,AL835-AK835)))</f>
        <v>#VALUE!</v>
      </c>
      <c r="AN835" s="4" t="e">
        <f>FIND("Assignee for publication",A835)+LEN("Assignee for publication")</f>
        <v>#VALUE!</v>
      </c>
      <c r="AO835" s="4" t="e">
        <f>FIND("Confirmation #",A835,AN835)</f>
        <v>#VALUE!</v>
      </c>
      <c r="AP835" s="4" t="e">
        <f>MID(A835,AN835,AO835-AN835)</f>
        <v>#VALUE!</v>
      </c>
      <c r="AQ835" s="4" t="e">
        <f>FIND("Inventors",A835)+LEN("Inventors")</f>
        <v>#VALUE!</v>
      </c>
      <c r="AR835" s="4" t="e">
        <f>FIND("Applicants",A835,AQ835)</f>
        <v>#VALUE!</v>
      </c>
      <c r="AS835" s="4" t="e">
        <f>FIND("Show all inventors",A835)</f>
        <v>#VALUE!</v>
      </c>
      <c r="AT835" s="4" t="str">
        <f>IFERROR(MID(A835,AS835,24),"")</f>
        <v/>
      </c>
      <c r="AU835" s="7" t="e">
        <f>CLEAN(TRIM(MID(A835,AQ835,AR835-AQ835)))</f>
        <v>#VALUE!</v>
      </c>
      <c r="BJ835" s="4">
        <f t="shared" ref="BJ835:BJ898" si="194">(LEN(BI835)-LEN(SUBSTITUTE(BI835,"Assignee","")))/LEN("Assignee")</f>
        <v>0</v>
      </c>
      <c r="BK835" s="4" t="str">
        <f t="shared" ref="BK835:BK898" si="195">IF(LEN(BI835)&lt;1,"",IF(BJ835=0,"1 Assignee",BJ835&amp;" Assignee"))</f>
        <v/>
      </c>
      <c r="BL835" s="4" t="e">
        <f t="shared" ref="BL835:BL898" si="196">FIND("Power of attorney",D835)+LEN("Power of attorney")</f>
        <v>#VALUE!</v>
      </c>
      <c r="BM835" s="4" t="e">
        <f t="shared" ref="BM835:BM898" si="197">FIND("(",D835,BL835)</f>
        <v>#VALUE!</v>
      </c>
      <c r="BN835" s="7" t="e">
        <f t="shared" ref="BN835:BN898" si="198">TRIM(MID(D835,BL835,BM835-BL835))</f>
        <v>#VALUE!</v>
      </c>
      <c r="BO835" s="4" t="e">
        <f t="shared" ref="BO835:BO898" si="199">FIND("Correspondence address",D835)+LEN("Correspondence address")</f>
        <v>#VALUE!</v>
      </c>
      <c r="BP835" s="4" t="e">
        <f t="shared" ref="BP835:BP898" si="200">FIND("(",D835,BO835)</f>
        <v>#VALUE!</v>
      </c>
      <c r="BQ835" s="7" t="e">
        <f t="shared" ref="BQ835:BQ898" si="201">TRIM(MID(D835,BO835,BP835-BO835))</f>
        <v>#VALUE!</v>
      </c>
    </row>
    <row r="836" spans="1:69" ht="15" customHeight="1" x14ac:dyDescent="0.3">
      <c r="A836" s="5"/>
      <c r="B836" s="5"/>
      <c r="C836" s="5"/>
      <c r="D836" s="5"/>
      <c r="F836" s="6" t="s">
        <v>17</v>
      </c>
      <c r="G836" s="4" t="e">
        <f t="shared" ref="G836:G899" si="202">FIND("Application #",A836)+LEN("Application #")</f>
        <v>#VALUE!</v>
      </c>
      <c r="H836" s="4" t="e">
        <f t="shared" ref="H836:H899" si="203">FIND("Confirmation #",A836)</f>
        <v>#VALUE!</v>
      </c>
      <c r="I836" s="4" t="str">
        <f t="shared" si="192"/>
        <v/>
      </c>
      <c r="J836" s="4" t="e">
        <f>CLEAN(SUBSTITUTE(MID(A836,G836,H836-G836)," ",""))</f>
        <v>#VALUE!</v>
      </c>
      <c r="K836" s="4" t="e">
        <f>FIND("Filing or 371 (c) date",A836)+LEN("Filing or 371 (c) date")</f>
        <v>#VALUE!</v>
      </c>
      <c r="L836" s="4" t="e">
        <f>FIND("Status",A836,K836)</f>
        <v>#VALUE!</v>
      </c>
      <c r="M836" s="4" t="e">
        <f>TRIM(CLEAN(MID(A836,K836,L836-K836)))</f>
        <v>#VALUE!</v>
      </c>
      <c r="N836" s="4" t="e">
        <f>FIND("Patent #",A836)+LEN("Patent #")</f>
        <v>#VALUE!</v>
      </c>
      <c r="O836" s="4" t="e">
        <f>FIND("Filing or 371 (c) date",A836)</f>
        <v>#VALUE!</v>
      </c>
      <c r="P836" s="4" t="e">
        <f>MID(A836,N836,O836-N836)</f>
        <v>#VALUE!</v>
      </c>
      <c r="Q836" s="4" t="e">
        <f t="shared" si="193"/>
        <v>#VALUE!</v>
      </c>
      <c r="R836" s="4" t="e">
        <f>CLEAN(SUBSTITUTE(MID(P836,1,FIND("open",P836)-1)," ",""))</f>
        <v>#VALUE!</v>
      </c>
      <c r="S836" s="4" t="e">
        <f>FIND("open_in_new",P836)+LEN("open_in_new")</f>
        <v>#VALUE!</v>
      </c>
      <c r="T836" s="4" t="e">
        <f>FIND("-",P836,S836)</f>
        <v>#VALUE!</v>
      </c>
      <c r="U836" s="4" t="e">
        <f>CLEAN(SUBSTITUTE(MID(P836,S836,T836-S836)," ",""))</f>
        <v>#VALUE!</v>
      </c>
      <c r="V836" s="4" t="e">
        <f>RIGHT(CLEAN(SUBSTITUTE(P836," ","")),10)</f>
        <v>#VALUE!</v>
      </c>
      <c r="W836" s="4" t="e">
        <f>FIND("Status",A836,K836)+LEN("Status")</f>
        <v>#VALUE!</v>
      </c>
      <c r="X836" s="4" t="e">
        <f>FIND("Application Data 
Documents &amp; Transactions",A836)</f>
        <v>#VALUE!</v>
      </c>
      <c r="Y836" s="4" t="e">
        <f>MID(A836,W836,(X836-11)-W836)</f>
        <v>#VALUE!</v>
      </c>
      <c r="Z836" s="4" t="e">
        <f t="shared" si="190"/>
        <v>#VALUE!</v>
      </c>
      <c r="AA836" s="4" t="e">
        <f>FIND("Earliest publication #",A836)+LEN("Earliest publication #
")</f>
        <v>#VALUE!</v>
      </c>
      <c r="AB836" s="4" t="e">
        <f>FIND("Earliest publication date",A836,AA836)</f>
        <v>#VALUE!</v>
      </c>
      <c r="AC836" s="4" t="e">
        <f>CLEAN(TRIM(MID(A836,AA836,AB836-AA836)))</f>
        <v>#VALUE!</v>
      </c>
      <c r="AD836" s="4" t="e">
        <f t="shared" si="191"/>
        <v>#VALUE!</v>
      </c>
      <c r="AE836" s="4" t="e">
        <f>FIND("Earliest publication date",A836,AA836)+LEN("Earliest publication date")</f>
        <v>#VALUE!</v>
      </c>
      <c r="AF836" s="4" t="e">
        <f>FIND("Assignee for publication",A836)</f>
        <v>#VALUE!</v>
      </c>
      <c r="AG836" s="4" t="e">
        <f>CLEAN(SUBSTITUTE(MID(A836,AE836,AF836-AE836)," ",""))</f>
        <v>#VALUE!</v>
      </c>
      <c r="AH836" s="4" t="e">
        <f>FIND("Entity status",A836)+LEN("Entity status")</f>
        <v>#VALUE!</v>
      </c>
      <c r="AI836" s="4" t="e">
        <f>FIND("Earliest publication #",A836,AH836)</f>
        <v>#VALUE!</v>
      </c>
      <c r="AJ836" s="4" t="e">
        <f>CLEAN(TRIM(MID(A836,AH836,AI836-AH836)))</f>
        <v>#VALUE!</v>
      </c>
      <c r="AK836" s="4" t="e">
        <f>FIND("Applicants",A836)+LEN("Applicants")</f>
        <v>#VALUE!</v>
      </c>
      <c r="AL836" s="4" t="e">
        <f>FIND("United States Patent and Trademark Office 
United States Patent and Trademark Office 
 Browse By Topic",A836,AK836)</f>
        <v>#VALUE!</v>
      </c>
      <c r="AM836" s="4" t="e">
        <f>TRIM(CLEAN(MID(A836,AK836,AL836-AK836)))</f>
        <v>#VALUE!</v>
      </c>
      <c r="AN836" s="4" t="e">
        <f>FIND("Assignee for publication",A836)+LEN("Assignee for publication")</f>
        <v>#VALUE!</v>
      </c>
      <c r="AO836" s="4" t="e">
        <f>FIND("Confirmation #",A836,AN836)</f>
        <v>#VALUE!</v>
      </c>
      <c r="AP836" s="4" t="e">
        <f>MID(A836,AN836,AO836-AN836)</f>
        <v>#VALUE!</v>
      </c>
      <c r="AQ836" s="4" t="e">
        <f>FIND("Inventors",A836)+LEN("Inventors")</f>
        <v>#VALUE!</v>
      </c>
      <c r="AR836" s="4" t="e">
        <f>FIND("Applicants",A836,AQ836)</f>
        <v>#VALUE!</v>
      </c>
      <c r="AS836" s="4" t="e">
        <f>FIND("Show all inventors",A836)</f>
        <v>#VALUE!</v>
      </c>
      <c r="AT836" s="4" t="str">
        <f>IFERROR(MID(A836,AS836,24),"")</f>
        <v/>
      </c>
      <c r="AU836" s="7" t="e">
        <f>CLEAN(TRIM(MID(A836,AQ836,AR836-AQ836)))</f>
        <v>#VALUE!</v>
      </c>
      <c r="BJ836" s="4">
        <f t="shared" si="194"/>
        <v>0</v>
      </c>
      <c r="BK836" s="4" t="str">
        <f t="shared" si="195"/>
        <v/>
      </c>
      <c r="BL836" s="4" t="e">
        <f t="shared" si="196"/>
        <v>#VALUE!</v>
      </c>
      <c r="BM836" s="4" t="e">
        <f t="shared" si="197"/>
        <v>#VALUE!</v>
      </c>
      <c r="BN836" s="7" t="e">
        <f t="shared" si="198"/>
        <v>#VALUE!</v>
      </c>
      <c r="BO836" s="4" t="e">
        <f t="shared" si="199"/>
        <v>#VALUE!</v>
      </c>
      <c r="BP836" s="4" t="e">
        <f t="shared" si="200"/>
        <v>#VALUE!</v>
      </c>
      <c r="BQ836" s="7" t="e">
        <f t="shared" si="201"/>
        <v>#VALUE!</v>
      </c>
    </row>
    <row r="837" spans="1:69" ht="15" customHeight="1" x14ac:dyDescent="0.3">
      <c r="A837" s="5"/>
      <c r="B837" s="5"/>
      <c r="C837" s="5"/>
      <c r="D837" s="5"/>
      <c r="F837" s="6" t="s">
        <v>17</v>
      </c>
      <c r="G837" s="4" t="e">
        <f t="shared" si="202"/>
        <v>#VALUE!</v>
      </c>
      <c r="H837" s="4" t="e">
        <f t="shared" si="203"/>
        <v>#VALUE!</v>
      </c>
      <c r="I837" s="4" t="str">
        <f t="shared" si="192"/>
        <v/>
      </c>
      <c r="J837" s="4" t="e">
        <f>CLEAN(SUBSTITUTE(MID(A837,G837,H837-G837)," ",""))</f>
        <v>#VALUE!</v>
      </c>
      <c r="K837" s="4" t="e">
        <f>FIND("Filing or 371 (c) date",A837)+LEN("Filing or 371 (c) date")</f>
        <v>#VALUE!</v>
      </c>
      <c r="L837" s="4" t="e">
        <f>FIND("Status",A837,K837)</f>
        <v>#VALUE!</v>
      </c>
      <c r="M837" s="4" t="e">
        <f>TRIM(CLEAN(MID(A837,K837,L837-K837)))</f>
        <v>#VALUE!</v>
      </c>
      <c r="N837" s="4" t="e">
        <f>FIND("Patent #",A837)+LEN("Patent #")</f>
        <v>#VALUE!</v>
      </c>
      <c r="O837" s="4" t="e">
        <f>FIND("Filing or 371 (c) date",A837)</f>
        <v>#VALUE!</v>
      </c>
      <c r="P837" s="4" t="e">
        <f>MID(A837,N837,O837-N837)</f>
        <v>#VALUE!</v>
      </c>
      <c r="Q837" s="4" t="e">
        <f t="shared" si="193"/>
        <v>#VALUE!</v>
      </c>
      <c r="R837" s="4" t="e">
        <f>CLEAN(SUBSTITUTE(MID(P837,1,FIND("open",P837)-1)," ",""))</f>
        <v>#VALUE!</v>
      </c>
      <c r="S837" s="4" t="e">
        <f>FIND("open_in_new",P837)+LEN("open_in_new")</f>
        <v>#VALUE!</v>
      </c>
      <c r="T837" s="4" t="e">
        <f>FIND("-",P837,S837)</f>
        <v>#VALUE!</v>
      </c>
      <c r="U837" s="4" t="e">
        <f>CLEAN(SUBSTITUTE(MID(P837,S837,T837-S837)," ",""))</f>
        <v>#VALUE!</v>
      </c>
      <c r="V837" s="4" t="e">
        <f>RIGHT(CLEAN(SUBSTITUTE(P837," ","")),10)</f>
        <v>#VALUE!</v>
      </c>
      <c r="W837" s="4" t="e">
        <f>FIND("Status",A837,K837)+LEN("Status")</f>
        <v>#VALUE!</v>
      </c>
      <c r="X837" s="4" t="e">
        <f>FIND("Application Data 
Documents &amp; Transactions",A837)</f>
        <v>#VALUE!</v>
      </c>
      <c r="Y837" s="4" t="e">
        <f>MID(A837,W837,(X837-11)-W837)</f>
        <v>#VALUE!</v>
      </c>
      <c r="Z837" s="4" t="e">
        <f t="shared" si="190"/>
        <v>#VALUE!</v>
      </c>
      <c r="AA837" s="4" t="e">
        <f>FIND("Earliest publication #",A837)+LEN("Earliest publication #
")</f>
        <v>#VALUE!</v>
      </c>
      <c r="AB837" s="4" t="e">
        <f>FIND("Earliest publication date",A837,AA837)</f>
        <v>#VALUE!</v>
      </c>
      <c r="AC837" s="4" t="e">
        <f>CLEAN(TRIM(MID(A837,AA837,AB837-AA837)))</f>
        <v>#VALUE!</v>
      </c>
      <c r="AD837" s="4" t="e">
        <f t="shared" si="191"/>
        <v>#VALUE!</v>
      </c>
      <c r="AE837" s="4" t="e">
        <f>FIND("Earliest publication date",A837,AA837)+LEN("Earliest publication date")</f>
        <v>#VALUE!</v>
      </c>
      <c r="AF837" s="4" t="e">
        <f>FIND("Assignee for publication",A837)</f>
        <v>#VALUE!</v>
      </c>
      <c r="AG837" s="4" t="e">
        <f>CLEAN(SUBSTITUTE(MID(A837,AE837,AF837-AE837)," ",""))</f>
        <v>#VALUE!</v>
      </c>
      <c r="AH837" s="4" t="e">
        <f>FIND("Entity status",A837)+LEN("Entity status")</f>
        <v>#VALUE!</v>
      </c>
      <c r="AI837" s="4" t="e">
        <f>FIND("Earliest publication #",A837,AH837)</f>
        <v>#VALUE!</v>
      </c>
      <c r="AJ837" s="4" t="e">
        <f>CLEAN(TRIM(MID(A837,AH837,AI837-AH837)))</f>
        <v>#VALUE!</v>
      </c>
      <c r="AK837" s="4" t="e">
        <f>FIND("Applicants",A837)+LEN("Applicants")</f>
        <v>#VALUE!</v>
      </c>
      <c r="AL837" s="4" t="e">
        <f>FIND("United States Patent and Trademark Office 
United States Patent and Trademark Office 
 Browse By Topic",A837,AK837)</f>
        <v>#VALUE!</v>
      </c>
      <c r="AM837" s="4" t="e">
        <f>TRIM(CLEAN(MID(A837,AK837,AL837-AK837)))</f>
        <v>#VALUE!</v>
      </c>
      <c r="AN837" s="4" t="e">
        <f>FIND("Assignee for publication",A837)+LEN("Assignee for publication")</f>
        <v>#VALUE!</v>
      </c>
      <c r="AO837" s="4" t="e">
        <f>FIND("Confirmation #",A837,AN837)</f>
        <v>#VALUE!</v>
      </c>
      <c r="AP837" s="4" t="e">
        <f>MID(A837,AN837,AO837-AN837)</f>
        <v>#VALUE!</v>
      </c>
      <c r="AQ837" s="4" t="e">
        <f>FIND("Inventors",A837)+LEN("Inventors")</f>
        <v>#VALUE!</v>
      </c>
      <c r="AR837" s="4" t="e">
        <f>FIND("Applicants",A837,AQ837)</f>
        <v>#VALUE!</v>
      </c>
      <c r="AS837" s="4" t="e">
        <f>FIND("Show all inventors",A837)</f>
        <v>#VALUE!</v>
      </c>
      <c r="AT837" s="4" t="str">
        <f>IFERROR(MID(A837,AS837,24),"")</f>
        <v/>
      </c>
      <c r="AU837" s="7" t="e">
        <f>CLEAN(TRIM(MID(A837,AQ837,AR837-AQ837)))</f>
        <v>#VALUE!</v>
      </c>
      <c r="BJ837" s="4">
        <f t="shared" si="194"/>
        <v>0</v>
      </c>
      <c r="BK837" s="4" t="str">
        <f t="shared" si="195"/>
        <v/>
      </c>
      <c r="BL837" s="4" t="e">
        <f t="shared" si="196"/>
        <v>#VALUE!</v>
      </c>
      <c r="BM837" s="4" t="e">
        <f t="shared" si="197"/>
        <v>#VALUE!</v>
      </c>
      <c r="BN837" s="7" t="e">
        <f t="shared" si="198"/>
        <v>#VALUE!</v>
      </c>
      <c r="BO837" s="4" t="e">
        <f t="shared" si="199"/>
        <v>#VALUE!</v>
      </c>
      <c r="BP837" s="4" t="e">
        <f t="shared" si="200"/>
        <v>#VALUE!</v>
      </c>
      <c r="BQ837" s="7" t="e">
        <f t="shared" si="201"/>
        <v>#VALUE!</v>
      </c>
    </row>
    <row r="838" spans="1:69" ht="15" customHeight="1" x14ac:dyDescent="0.3">
      <c r="A838" s="5"/>
      <c r="B838" s="5"/>
      <c r="C838" s="5"/>
      <c r="D838" s="5"/>
      <c r="F838" s="6" t="s">
        <v>17</v>
      </c>
      <c r="G838" s="4" t="e">
        <f t="shared" si="202"/>
        <v>#VALUE!</v>
      </c>
      <c r="H838" s="4" t="e">
        <f t="shared" si="203"/>
        <v>#VALUE!</v>
      </c>
      <c r="I838" s="4" t="str">
        <f t="shared" si="192"/>
        <v/>
      </c>
      <c r="J838" s="4" t="e">
        <f>CLEAN(SUBSTITUTE(MID(A838,G838,H838-G838)," ",""))</f>
        <v>#VALUE!</v>
      </c>
      <c r="K838" s="4" t="e">
        <f>FIND("Filing or 371 (c) date",A838)+LEN("Filing or 371 (c) date")</f>
        <v>#VALUE!</v>
      </c>
      <c r="L838" s="4" t="e">
        <f>FIND("Status",A838,K838)</f>
        <v>#VALUE!</v>
      </c>
      <c r="M838" s="4" t="e">
        <f>TRIM(CLEAN(MID(A838,K838,L838-K838)))</f>
        <v>#VALUE!</v>
      </c>
      <c r="N838" s="4" t="e">
        <f>FIND("Patent #",A838)+LEN("Patent #")</f>
        <v>#VALUE!</v>
      </c>
      <c r="O838" s="4" t="e">
        <f>FIND("Filing or 371 (c) date",A838)</f>
        <v>#VALUE!</v>
      </c>
      <c r="P838" s="4" t="e">
        <f>MID(A838,N838,O838-N838)</f>
        <v>#VALUE!</v>
      </c>
      <c r="Q838" s="4" t="e">
        <f t="shared" si="193"/>
        <v>#VALUE!</v>
      </c>
      <c r="R838" s="4" t="e">
        <f>CLEAN(SUBSTITUTE(MID(P838,1,FIND("open",P838)-1)," ",""))</f>
        <v>#VALUE!</v>
      </c>
      <c r="S838" s="4" t="e">
        <f>FIND("open_in_new",P838)+LEN("open_in_new")</f>
        <v>#VALUE!</v>
      </c>
      <c r="T838" s="4" t="e">
        <f>FIND("-",P838,S838)</f>
        <v>#VALUE!</v>
      </c>
      <c r="U838" s="4" t="e">
        <f>CLEAN(SUBSTITUTE(MID(P838,S838,T838-S838)," ",""))</f>
        <v>#VALUE!</v>
      </c>
      <c r="V838" s="4" t="e">
        <f>RIGHT(CLEAN(SUBSTITUTE(P838," ","")),10)</f>
        <v>#VALUE!</v>
      </c>
      <c r="W838" s="4" t="e">
        <f>FIND("Status",A838,K838)+LEN("Status")</f>
        <v>#VALUE!</v>
      </c>
      <c r="X838" s="4" t="e">
        <f>FIND("Application Data 
Documents &amp; Transactions",A838)</f>
        <v>#VALUE!</v>
      </c>
      <c r="Y838" s="4" t="e">
        <f>MID(A838,W838,(X838-11)-W838)</f>
        <v>#VALUE!</v>
      </c>
      <c r="Z838" s="4" t="e">
        <f t="shared" si="190"/>
        <v>#VALUE!</v>
      </c>
      <c r="AA838" s="4" t="e">
        <f>FIND("Earliest publication #",A838)+LEN("Earliest publication #
")</f>
        <v>#VALUE!</v>
      </c>
      <c r="AB838" s="4" t="e">
        <f>FIND("Earliest publication date",A838,AA838)</f>
        <v>#VALUE!</v>
      </c>
      <c r="AC838" s="4" t="e">
        <f>CLEAN(TRIM(MID(A838,AA838,AB838-AA838)))</f>
        <v>#VALUE!</v>
      </c>
      <c r="AD838" s="4" t="e">
        <f t="shared" si="191"/>
        <v>#VALUE!</v>
      </c>
      <c r="AE838" s="4" t="e">
        <f>FIND("Earliest publication date",A838,AA838)+LEN("Earliest publication date")</f>
        <v>#VALUE!</v>
      </c>
      <c r="AF838" s="4" t="e">
        <f>FIND("Assignee for publication",A838)</f>
        <v>#VALUE!</v>
      </c>
      <c r="AG838" s="4" t="e">
        <f>CLEAN(SUBSTITUTE(MID(A838,AE838,AF838-AE838)," ",""))</f>
        <v>#VALUE!</v>
      </c>
      <c r="AH838" s="4" t="e">
        <f>FIND("Entity status",A838)+LEN("Entity status")</f>
        <v>#VALUE!</v>
      </c>
      <c r="AI838" s="4" t="e">
        <f>FIND("Earliest publication #",A838,AH838)</f>
        <v>#VALUE!</v>
      </c>
      <c r="AJ838" s="4" t="e">
        <f>CLEAN(TRIM(MID(A838,AH838,AI838-AH838)))</f>
        <v>#VALUE!</v>
      </c>
      <c r="AK838" s="4" t="e">
        <f>FIND("Applicants",A838)+LEN("Applicants")</f>
        <v>#VALUE!</v>
      </c>
      <c r="AL838" s="4" t="e">
        <f>FIND("United States Patent and Trademark Office 
United States Patent and Trademark Office 
 Browse By Topic",A838,AK838)</f>
        <v>#VALUE!</v>
      </c>
      <c r="AM838" s="4" t="e">
        <f>TRIM(CLEAN(MID(A838,AK838,AL838-AK838)))</f>
        <v>#VALUE!</v>
      </c>
      <c r="AN838" s="4" t="e">
        <f>FIND("Assignee for publication",A838)+LEN("Assignee for publication")</f>
        <v>#VALUE!</v>
      </c>
      <c r="AO838" s="4" t="e">
        <f>FIND("Confirmation #",A838,AN838)</f>
        <v>#VALUE!</v>
      </c>
      <c r="AP838" s="4" t="e">
        <f>MID(A838,AN838,AO838-AN838)</f>
        <v>#VALUE!</v>
      </c>
      <c r="AQ838" s="4" t="e">
        <f>FIND("Inventors",A838)+LEN("Inventors")</f>
        <v>#VALUE!</v>
      </c>
      <c r="AR838" s="4" t="e">
        <f>FIND("Applicants",A838,AQ838)</f>
        <v>#VALUE!</v>
      </c>
      <c r="AS838" s="4" t="e">
        <f>FIND("Show all inventors",A838)</f>
        <v>#VALUE!</v>
      </c>
      <c r="AT838" s="4" t="str">
        <f>IFERROR(MID(A838,AS838,24),"")</f>
        <v/>
      </c>
      <c r="AU838" s="7" t="e">
        <f>CLEAN(TRIM(MID(A838,AQ838,AR838-AQ838)))</f>
        <v>#VALUE!</v>
      </c>
      <c r="BJ838" s="4">
        <f t="shared" si="194"/>
        <v>0</v>
      </c>
      <c r="BK838" s="4" t="str">
        <f t="shared" si="195"/>
        <v/>
      </c>
      <c r="BL838" s="4" t="e">
        <f t="shared" si="196"/>
        <v>#VALUE!</v>
      </c>
      <c r="BM838" s="4" t="e">
        <f t="shared" si="197"/>
        <v>#VALUE!</v>
      </c>
      <c r="BN838" s="7" t="e">
        <f t="shared" si="198"/>
        <v>#VALUE!</v>
      </c>
      <c r="BO838" s="4" t="e">
        <f t="shared" si="199"/>
        <v>#VALUE!</v>
      </c>
      <c r="BP838" s="4" t="e">
        <f t="shared" si="200"/>
        <v>#VALUE!</v>
      </c>
      <c r="BQ838" s="7" t="e">
        <f t="shared" si="201"/>
        <v>#VALUE!</v>
      </c>
    </row>
    <row r="839" spans="1:69" ht="15" customHeight="1" x14ac:dyDescent="0.3">
      <c r="A839" s="5"/>
      <c r="B839" s="5"/>
      <c r="C839" s="5"/>
      <c r="D839" s="5"/>
      <c r="F839" s="6" t="s">
        <v>17</v>
      </c>
      <c r="G839" s="4" t="e">
        <f t="shared" si="202"/>
        <v>#VALUE!</v>
      </c>
      <c r="H839" s="4" t="e">
        <f t="shared" si="203"/>
        <v>#VALUE!</v>
      </c>
      <c r="I839" s="4" t="str">
        <f t="shared" si="192"/>
        <v/>
      </c>
      <c r="J839" s="4" t="e">
        <f>CLEAN(SUBSTITUTE(MID(A839,G839,H839-G839)," ",""))</f>
        <v>#VALUE!</v>
      </c>
      <c r="K839" s="4" t="e">
        <f>FIND("Filing or 371 (c) date",A839)+LEN("Filing or 371 (c) date")</f>
        <v>#VALUE!</v>
      </c>
      <c r="L839" s="4" t="e">
        <f>FIND("Status",A839,K839)</f>
        <v>#VALUE!</v>
      </c>
      <c r="M839" s="4" t="e">
        <f>TRIM(CLEAN(MID(A839,K839,L839-K839)))</f>
        <v>#VALUE!</v>
      </c>
      <c r="N839" s="4" t="e">
        <f>FIND("Patent #",A839)+LEN("Patent #")</f>
        <v>#VALUE!</v>
      </c>
      <c r="O839" s="4" t="e">
        <f>FIND("Filing or 371 (c) date",A839)</f>
        <v>#VALUE!</v>
      </c>
      <c r="P839" s="4" t="e">
        <f>MID(A839,N839,O839-N839)</f>
        <v>#VALUE!</v>
      </c>
      <c r="Q839" s="4" t="e">
        <f t="shared" si="193"/>
        <v>#VALUE!</v>
      </c>
      <c r="R839" s="4" t="e">
        <f>CLEAN(SUBSTITUTE(MID(P839,1,FIND("open",P839)-1)," ",""))</f>
        <v>#VALUE!</v>
      </c>
      <c r="S839" s="4" t="e">
        <f>FIND("open_in_new",P839)+LEN("open_in_new")</f>
        <v>#VALUE!</v>
      </c>
      <c r="T839" s="4" t="e">
        <f>FIND("-",P839,S839)</f>
        <v>#VALUE!</v>
      </c>
      <c r="U839" s="4" t="e">
        <f>CLEAN(SUBSTITUTE(MID(P839,S839,T839-S839)," ",""))</f>
        <v>#VALUE!</v>
      </c>
      <c r="V839" s="4" t="e">
        <f>RIGHT(CLEAN(SUBSTITUTE(P839," ","")),10)</f>
        <v>#VALUE!</v>
      </c>
      <c r="W839" s="4" t="e">
        <f>FIND("Status",A839,K839)+LEN("Status")</f>
        <v>#VALUE!</v>
      </c>
      <c r="X839" s="4" t="e">
        <f>FIND("Application Data 
Documents &amp; Transactions",A839)</f>
        <v>#VALUE!</v>
      </c>
      <c r="Y839" s="4" t="e">
        <f>MID(A839,W839,(X839-11)-W839)</f>
        <v>#VALUE!</v>
      </c>
      <c r="Z839" s="4" t="e">
        <f t="shared" si="190"/>
        <v>#VALUE!</v>
      </c>
      <c r="AA839" s="4" t="e">
        <f>FIND("Earliest publication #",A839)+LEN("Earliest publication #
")</f>
        <v>#VALUE!</v>
      </c>
      <c r="AB839" s="4" t="e">
        <f>FIND("Earliest publication date",A839,AA839)</f>
        <v>#VALUE!</v>
      </c>
      <c r="AC839" s="4" t="e">
        <f>CLEAN(TRIM(MID(A839,AA839,AB839-AA839)))</f>
        <v>#VALUE!</v>
      </c>
      <c r="AD839" s="4" t="e">
        <f t="shared" si="191"/>
        <v>#VALUE!</v>
      </c>
      <c r="AE839" s="4" t="e">
        <f>FIND("Earliest publication date",A839,AA839)+LEN("Earliest publication date")</f>
        <v>#VALUE!</v>
      </c>
      <c r="AF839" s="4" t="e">
        <f>FIND("Assignee for publication",A839)</f>
        <v>#VALUE!</v>
      </c>
      <c r="AG839" s="4" t="e">
        <f>CLEAN(SUBSTITUTE(MID(A839,AE839,AF839-AE839)," ",""))</f>
        <v>#VALUE!</v>
      </c>
      <c r="AH839" s="4" t="e">
        <f>FIND("Entity status",A839)+LEN("Entity status")</f>
        <v>#VALUE!</v>
      </c>
      <c r="AI839" s="4" t="e">
        <f>FIND("Earliest publication #",A839,AH839)</f>
        <v>#VALUE!</v>
      </c>
      <c r="AJ839" s="4" t="e">
        <f>CLEAN(TRIM(MID(A839,AH839,AI839-AH839)))</f>
        <v>#VALUE!</v>
      </c>
      <c r="AK839" s="4" t="e">
        <f>FIND("Applicants",A839)+LEN("Applicants")</f>
        <v>#VALUE!</v>
      </c>
      <c r="AL839" s="4" t="e">
        <f>FIND("United States Patent and Trademark Office 
United States Patent and Trademark Office 
 Browse By Topic",A839,AK839)</f>
        <v>#VALUE!</v>
      </c>
      <c r="AM839" s="4" t="e">
        <f>TRIM(CLEAN(MID(A839,AK839,AL839-AK839)))</f>
        <v>#VALUE!</v>
      </c>
      <c r="AN839" s="4" t="e">
        <f>FIND("Assignee for publication",A839)+LEN("Assignee for publication")</f>
        <v>#VALUE!</v>
      </c>
      <c r="AO839" s="4" t="e">
        <f>FIND("Confirmation #",A839,AN839)</f>
        <v>#VALUE!</v>
      </c>
      <c r="AP839" s="4" t="e">
        <f>MID(A839,AN839,AO839-AN839)</f>
        <v>#VALUE!</v>
      </c>
      <c r="AQ839" s="4" t="e">
        <f>FIND("Inventors",A839)+LEN("Inventors")</f>
        <v>#VALUE!</v>
      </c>
      <c r="AR839" s="4" t="e">
        <f>FIND("Applicants",A839,AQ839)</f>
        <v>#VALUE!</v>
      </c>
      <c r="AS839" s="4" t="e">
        <f>FIND("Show all inventors",A839)</f>
        <v>#VALUE!</v>
      </c>
      <c r="AT839" s="4" t="str">
        <f>IFERROR(MID(A839,AS839,24),"")</f>
        <v/>
      </c>
      <c r="AU839" s="7" t="e">
        <f>CLEAN(TRIM(MID(A839,AQ839,AR839-AQ839)))</f>
        <v>#VALUE!</v>
      </c>
      <c r="BJ839" s="4">
        <f t="shared" si="194"/>
        <v>0</v>
      </c>
      <c r="BK839" s="4" t="str">
        <f t="shared" si="195"/>
        <v/>
      </c>
      <c r="BL839" s="4" t="e">
        <f t="shared" si="196"/>
        <v>#VALUE!</v>
      </c>
      <c r="BM839" s="4" t="e">
        <f t="shared" si="197"/>
        <v>#VALUE!</v>
      </c>
      <c r="BN839" s="7" t="e">
        <f t="shared" si="198"/>
        <v>#VALUE!</v>
      </c>
      <c r="BO839" s="4" t="e">
        <f t="shared" si="199"/>
        <v>#VALUE!</v>
      </c>
      <c r="BP839" s="4" t="e">
        <f t="shared" si="200"/>
        <v>#VALUE!</v>
      </c>
      <c r="BQ839" s="7" t="e">
        <f t="shared" si="201"/>
        <v>#VALUE!</v>
      </c>
    </row>
    <row r="840" spans="1:69" ht="15" customHeight="1" x14ac:dyDescent="0.3">
      <c r="A840" s="5"/>
      <c r="B840" s="5"/>
      <c r="C840" s="5"/>
      <c r="D840" s="5"/>
      <c r="F840" s="6" t="s">
        <v>17</v>
      </c>
      <c r="G840" s="4" t="e">
        <f t="shared" si="202"/>
        <v>#VALUE!</v>
      </c>
      <c r="H840" s="4" t="e">
        <f t="shared" si="203"/>
        <v>#VALUE!</v>
      </c>
      <c r="I840" s="4" t="str">
        <f t="shared" si="192"/>
        <v/>
      </c>
      <c r="J840" s="4" t="e">
        <f>CLEAN(SUBSTITUTE(MID(A840,G840,H840-G840)," ",""))</f>
        <v>#VALUE!</v>
      </c>
      <c r="K840" s="4" t="e">
        <f>FIND("Filing or 371 (c) date",A840)+LEN("Filing or 371 (c) date")</f>
        <v>#VALUE!</v>
      </c>
      <c r="L840" s="4" t="e">
        <f>FIND("Status",A840,K840)</f>
        <v>#VALUE!</v>
      </c>
      <c r="M840" s="4" t="e">
        <f>TRIM(CLEAN(MID(A840,K840,L840-K840)))</f>
        <v>#VALUE!</v>
      </c>
      <c r="N840" s="4" t="e">
        <f>FIND("Patent #",A840)+LEN("Patent #")</f>
        <v>#VALUE!</v>
      </c>
      <c r="O840" s="4" t="e">
        <f>FIND("Filing or 371 (c) date",A840)</f>
        <v>#VALUE!</v>
      </c>
      <c r="P840" s="4" t="e">
        <f>MID(A840,N840,O840-N840)</f>
        <v>#VALUE!</v>
      </c>
      <c r="Q840" s="4" t="e">
        <f t="shared" si="193"/>
        <v>#VALUE!</v>
      </c>
      <c r="R840" s="4" t="e">
        <f>CLEAN(SUBSTITUTE(MID(P840,1,FIND("open",P840)-1)," ",""))</f>
        <v>#VALUE!</v>
      </c>
      <c r="S840" s="4" t="e">
        <f>FIND("open_in_new",P840)+LEN("open_in_new")</f>
        <v>#VALUE!</v>
      </c>
      <c r="T840" s="4" t="e">
        <f>FIND("-",P840,S840)</f>
        <v>#VALUE!</v>
      </c>
      <c r="U840" s="4" t="e">
        <f>CLEAN(SUBSTITUTE(MID(P840,S840,T840-S840)," ",""))</f>
        <v>#VALUE!</v>
      </c>
      <c r="V840" s="4" t="e">
        <f>RIGHT(CLEAN(SUBSTITUTE(P840," ","")),10)</f>
        <v>#VALUE!</v>
      </c>
      <c r="W840" s="4" t="e">
        <f>FIND("Status",A840,K840)+LEN("Status")</f>
        <v>#VALUE!</v>
      </c>
      <c r="X840" s="4" t="e">
        <f>FIND("Application Data 
Documents &amp; Transactions",A840)</f>
        <v>#VALUE!</v>
      </c>
      <c r="Y840" s="4" t="e">
        <f>MID(A840,W840,(X840-11)-W840)</f>
        <v>#VALUE!</v>
      </c>
      <c r="Z840" s="4" t="e">
        <f t="shared" si="190"/>
        <v>#VALUE!</v>
      </c>
      <c r="AA840" s="4" t="e">
        <f>FIND("Earliest publication #",A840)+LEN("Earliest publication #
")</f>
        <v>#VALUE!</v>
      </c>
      <c r="AB840" s="4" t="e">
        <f>FIND("Earliest publication date",A840,AA840)</f>
        <v>#VALUE!</v>
      </c>
      <c r="AC840" s="4" t="e">
        <f>CLEAN(TRIM(MID(A840,AA840,AB840-AA840)))</f>
        <v>#VALUE!</v>
      </c>
      <c r="AD840" s="4" t="e">
        <f t="shared" si="191"/>
        <v>#VALUE!</v>
      </c>
      <c r="AE840" s="4" t="e">
        <f>FIND("Earliest publication date",A840,AA840)+LEN("Earliest publication date")</f>
        <v>#VALUE!</v>
      </c>
      <c r="AF840" s="4" t="e">
        <f>FIND("Assignee for publication",A840)</f>
        <v>#VALUE!</v>
      </c>
      <c r="AG840" s="4" t="e">
        <f>CLEAN(SUBSTITUTE(MID(A840,AE840,AF840-AE840)," ",""))</f>
        <v>#VALUE!</v>
      </c>
      <c r="AH840" s="4" t="e">
        <f>FIND("Entity status",A840)+LEN("Entity status")</f>
        <v>#VALUE!</v>
      </c>
      <c r="AI840" s="4" t="e">
        <f>FIND("Earliest publication #",A840,AH840)</f>
        <v>#VALUE!</v>
      </c>
      <c r="AJ840" s="4" t="e">
        <f>CLEAN(TRIM(MID(A840,AH840,AI840-AH840)))</f>
        <v>#VALUE!</v>
      </c>
      <c r="AK840" s="4" t="e">
        <f>FIND("Applicants",A840)+LEN("Applicants")</f>
        <v>#VALUE!</v>
      </c>
      <c r="AL840" s="4" t="e">
        <f>FIND("United States Patent and Trademark Office 
United States Patent and Trademark Office 
 Browse By Topic",A840,AK840)</f>
        <v>#VALUE!</v>
      </c>
      <c r="AM840" s="4" t="e">
        <f>TRIM(CLEAN(MID(A840,AK840,AL840-AK840)))</f>
        <v>#VALUE!</v>
      </c>
      <c r="AN840" s="4" t="e">
        <f>FIND("Assignee for publication",A840)+LEN("Assignee for publication")</f>
        <v>#VALUE!</v>
      </c>
      <c r="AO840" s="4" t="e">
        <f>FIND("Confirmation #",A840,AN840)</f>
        <v>#VALUE!</v>
      </c>
      <c r="AP840" s="4" t="e">
        <f>MID(A840,AN840,AO840-AN840)</f>
        <v>#VALUE!</v>
      </c>
      <c r="AQ840" s="4" t="e">
        <f>FIND("Inventors",A840)+LEN("Inventors")</f>
        <v>#VALUE!</v>
      </c>
      <c r="AR840" s="4" t="e">
        <f>FIND("Applicants",A840,AQ840)</f>
        <v>#VALUE!</v>
      </c>
      <c r="AS840" s="4" t="e">
        <f>FIND("Show all inventors",A840)</f>
        <v>#VALUE!</v>
      </c>
      <c r="AT840" s="4" t="str">
        <f>IFERROR(MID(A840,AS840,24),"")</f>
        <v/>
      </c>
      <c r="AU840" s="7" t="e">
        <f>CLEAN(TRIM(MID(A840,AQ840,AR840-AQ840)))</f>
        <v>#VALUE!</v>
      </c>
      <c r="BJ840" s="4">
        <f t="shared" si="194"/>
        <v>0</v>
      </c>
      <c r="BK840" s="4" t="str">
        <f t="shared" si="195"/>
        <v/>
      </c>
      <c r="BL840" s="4" t="e">
        <f t="shared" si="196"/>
        <v>#VALUE!</v>
      </c>
      <c r="BM840" s="4" t="e">
        <f t="shared" si="197"/>
        <v>#VALUE!</v>
      </c>
      <c r="BN840" s="7" t="e">
        <f t="shared" si="198"/>
        <v>#VALUE!</v>
      </c>
      <c r="BO840" s="4" t="e">
        <f t="shared" si="199"/>
        <v>#VALUE!</v>
      </c>
      <c r="BP840" s="4" t="e">
        <f t="shared" si="200"/>
        <v>#VALUE!</v>
      </c>
      <c r="BQ840" s="7" t="e">
        <f t="shared" si="201"/>
        <v>#VALUE!</v>
      </c>
    </row>
    <row r="841" spans="1:69" ht="15" customHeight="1" x14ac:dyDescent="0.3">
      <c r="A841" s="5"/>
      <c r="B841" s="5"/>
      <c r="C841" s="5"/>
      <c r="D841" s="5"/>
      <c r="F841" s="6" t="s">
        <v>17</v>
      </c>
      <c r="G841" s="4" t="e">
        <f t="shared" si="202"/>
        <v>#VALUE!</v>
      </c>
      <c r="H841" s="4" t="e">
        <f t="shared" si="203"/>
        <v>#VALUE!</v>
      </c>
      <c r="I841" s="4" t="str">
        <f t="shared" si="192"/>
        <v/>
      </c>
      <c r="J841" s="4" t="e">
        <f>CLEAN(SUBSTITUTE(MID(A841,G841,H841-G841)," ",""))</f>
        <v>#VALUE!</v>
      </c>
      <c r="K841" s="4" t="e">
        <f>FIND("Filing or 371 (c) date",A841)+LEN("Filing or 371 (c) date")</f>
        <v>#VALUE!</v>
      </c>
      <c r="L841" s="4" t="e">
        <f>FIND("Status",A841,K841)</f>
        <v>#VALUE!</v>
      </c>
      <c r="M841" s="4" t="e">
        <f>TRIM(CLEAN(MID(A841,K841,L841-K841)))</f>
        <v>#VALUE!</v>
      </c>
      <c r="N841" s="4" t="e">
        <f>FIND("Patent #",A841)+LEN("Patent #")</f>
        <v>#VALUE!</v>
      </c>
      <c r="O841" s="4" t="e">
        <f>FIND("Filing or 371 (c) date",A841)</f>
        <v>#VALUE!</v>
      </c>
      <c r="P841" s="4" t="e">
        <f>MID(A841,N841,O841-N841)</f>
        <v>#VALUE!</v>
      </c>
      <c r="Q841" s="4" t="e">
        <f t="shared" si="193"/>
        <v>#VALUE!</v>
      </c>
      <c r="R841" s="4" t="e">
        <f>CLEAN(SUBSTITUTE(MID(P841,1,FIND("open",P841)-1)," ",""))</f>
        <v>#VALUE!</v>
      </c>
      <c r="S841" s="4" t="e">
        <f>FIND("open_in_new",P841)+LEN("open_in_new")</f>
        <v>#VALUE!</v>
      </c>
      <c r="T841" s="4" t="e">
        <f>FIND("-",P841,S841)</f>
        <v>#VALUE!</v>
      </c>
      <c r="U841" s="4" t="e">
        <f>CLEAN(SUBSTITUTE(MID(P841,S841,T841-S841)," ",""))</f>
        <v>#VALUE!</v>
      </c>
      <c r="V841" s="4" t="e">
        <f>RIGHT(CLEAN(SUBSTITUTE(P841," ","")),10)</f>
        <v>#VALUE!</v>
      </c>
      <c r="W841" s="4" t="e">
        <f>FIND("Status",A841,K841)+LEN("Status")</f>
        <v>#VALUE!</v>
      </c>
      <c r="X841" s="4" t="e">
        <f>FIND("Application Data 
Documents &amp; Transactions",A841)</f>
        <v>#VALUE!</v>
      </c>
      <c r="Y841" s="4" t="e">
        <f>MID(A841,W841,(X841-11)-W841)</f>
        <v>#VALUE!</v>
      </c>
      <c r="Z841" s="4" t="e">
        <f t="shared" si="190"/>
        <v>#VALUE!</v>
      </c>
      <c r="AA841" s="4" t="e">
        <f>FIND("Earliest publication #",A841)+LEN("Earliest publication #
")</f>
        <v>#VALUE!</v>
      </c>
      <c r="AB841" s="4" t="e">
        <f>FIND("Earliest publication date",A841,AA841)</f>
        <v>#VALUE!</v>
      </c>
      <c r="AC841" s="4" t="e">
        <f>CLEAN(TRIM(MID(A841,AA841,AB841-AA841)))</f>
        <v>#VALUE!</v>
      </c>
      <c r="AD841" s="4" t="e">
        <f t="shared" si="191"/>
        <v>#VALUE!</v>
      </c>
      <c r="AE841" s="4" t="e">
        <f>FIND("Earliest publication date",A841,AA841)+LEN("Earliest publication date")</f>
        <v>#VALUE!</v>
      </c>
      <c r="AF841" s="4" t="e">
        <f>FIND("Assignee for publication",A841)</f>
        <v>#VALUE!</v>
      </c>
      <c r="AG841" s="4" t="e">
        <f>CLEAN(SUBSTITUTE(MID(A841,AE841,AF841-AE841)," ",""))</f>
        <v>#VALUE!</v>
      </c>
      <c r="AH841" s="4" t="e">
        <f>FIND("Entity status",A841)+LEN("Entity status")</f>
        <v>#VALUE!</v>
      </c>
      <c r="AI841" s="4" t="e">
        <f>FIND("Earliest publication #",A841,AH841)</f>
        <v>#VALUE!</v>
      </c>
      <c r="AJ841" s="4" t="e">
        <f>CLEAN(TRIM(MID(A841,AH841,AI841-AH841)))</f>
        <v>#VALUE!</v>
      </c>
      <c r="AK841" s="4" t="e">
        <f>FIND("Applicants",A841)+LEN("Applicants")</f>
        <v>#VALUE!</v>
      </c>
      <c r="AL841" s="4" t="e">
        <f>FIND("United States Patent and Trademark Office 
United States Patent and Trademark Office 
 Browse By Topic",A841,AK841)</f>
        <v>#VALUE!</v>
      </c>
      <c r="AM841" s="4" t="e">
        <f>TRIM(CLEAN(MID(A841,AK841,AL841-AK841)))</f>
        <v>#VALUE!</v>
      </c>
      <c r="AN841" s="4" t="e">
        <f>FIND("Assignee for publication",A841)+LEN("Assignee for publication")</f>
        <v>#VALUE!</v>
      </c>
      <c r="AO841" s="4" t="e">
        <f>FIND("Confirmation #",A841,AN841)</f>
        <v>#VALUE!</v>
      </c>
      <c r="AP841" s="4" t="e">
        <f>MID(A841,AN841,AO841-AN841)</f>
        <v>#VALUE!</v>
      </c>
      <c r="AQ841" s="4" t="e">
        <f>FIND("Inventors",A841)+LEN("Inventors")</f>
        <v>#VALUE!</v>
      </c>
      <c r="AR841" s="4" t="e">
        <f>FIND("Applicants",A841,AQ841)</f>
        <v>#VALUE!</v>
      </c>
      <c r="AS841" s="4" t="e">
        <f>FIND("Show all inventors",A841)</f>
        <v>#VALUE!</v>
      </c>
      <c r="AT841" s="4" t="str">
        <f>IFERROR(MID(A841,AS841,24),"")</f>
        <v/>
      </c>
      <c r="AU841" s="7" t="e">
        <f>CLEAN(TRIM(MID(A841,AQ841,AR841-AQ841)))</f>
        <v>#VALUE!</v>
      </c>
      <c r="BJ841" s="4">
        <f t="shared" si="194"/>
        <v>0</v>
      </c>
      <c r="BK841" s="4" t="str">
        <f t="shared" si="195"/>
        <v/>
      </c>
      <c r="BL841" s="4" t="e">
        <f t="shared" si="196"/>
        <v>#VALUE!</v>
      </c>
      <c r="BM841" s="4" t="e">
        <f t="shared" si="197"/>
        <v>#VALUE!</v>
      </c>
      <c r="BN841" s="7" t="e">
        <f t="shared" si="198"/>
        <v>#VALUE!</v>
      </c>
      <c r="BO841" s="4" t="e">
        <f t="shared" si="199"/>
        <v>#VALUE!</v>
      </c>
      <c r="BP841" s="4" t="e">
        <f t="shared" si="200"/>
        <v>#VALUE!</v>
      </c>
      <c r="BQ841" s="7" t="e">
        <f t="shared" si="201"/>
        <v>#VALUE!</v>
      </c>
    </row>
    <row r="842" spans="1:69" ht="15" customHeight="1" x14ac:dyDescent="0.3">
      <c r="A842" s="5"/>
      <c r="B842" s="5"/>
      <c r="C842" s="5"/>
      <c r="D842" s="5"/>
      <c r="F842" s="6" t="s">
        <v>17</v>
      </c>
      <c r="G842" s="4" t="e">
        <f t="shared" si="202"/>
        <v>#VALUE!</v>
      </c>
      <c r="H842" s="4" t="e">
        <f t="shared" si="203"/>
        <v>#VALUE!</v>
      </c>
      <c r="I842" s="4" t="str">
        <f t="shared" si="192"/>
        <v/>
      </c>
      <c r="J842" s="4" t="e">
        <f>CLEAN(SUBSTITUTE(MID(A842,G842,H842-G842)," ",""))</f>
        <v>#VALUE!</v>
      </c>
      <c r="K842" s="4" t="e">
        <f>FIND("Filing or 371 (c) date",A842)+LEN("Filing or 371 (c) date")</f>
        <v>#VALUE!</v>
      </c>
      <c r="L842" s="4" t="e">
        <f>FIND("Status",A842,K842)</f>
        <v>#VALUE!</v>
      </c>
      <c r="M842" s="4" t="e">
        <f>TRIM(CLEAN(MID(A842,K842,L842-K842)))</f>
        <v>#VALUE!</v>
      </c>
      <c r="N842" s="4" t="e">
        <f>FIND("Patent #",A842)+LEN("Patent #")</f>
        <v>#VALUE!</v>
      </c>
      <c r="O842" s="4" t="e">
        <f>FIND("Filing or 371 (c) date",A842)</f>
        <v>#VALUE!</v>
      </c>
      <c r="P842" s="4" t="e">
        <f>MID(A842,N842,O842-N842)</f>
        <v>#VALUE!</v>
      </c>
      <c r="Q842" s="4" t="e">
        <f t="shared" si="193"/>
        <v>#VALUE!</v>
      </c>
      <c r="R842" s="4" t="e">
        <f>CLEAN(SUBSTITUTE(MID(P842,1,FIND("open",P842)-1)," ",""))</f>
        <v>#VALUE!</v>
      </c>
      <c r="S842" s="4" t="e">
        <f>FIND("open_in_new",P842)+LEN("open_in_new")</f>
        <v>#VALUE!</v>
      </c>
      <c r="T842" s="4" t="e">
        <f>FIND("-",P842,S842)</f>
        <v>#VALUE!</v>
      </c>
      <c r="U842" s="4" t="e">
        <f>CLEAN(SUBSTITUTE(MID(P842,S842,T842-S842)," ",""))</f>
        <v>#VALUE!</v>
      </c>
      <c r="V842" s="4" t="e">
        <f>RIGHT(CLEAN(SUBSTITUTE(P842," ","")),10)</f>
        <v>#VALUE!</v>
      </c>
      <c r="W842" s="4" t="e">
        <f>FIND("Status",A842,K842)+LEN("Status")</f>
        <v>#VALUE!</v>
      </c>
      <c r="X842" s="4" t="e">
        <f>FIND("Application Data 
Documents &amp; Transactions",A842)</f>
        <v>#VALUE!</v>
      </c>
      <c r="Y842" s="4" t="e">
        <f>MID(A842,W842,(X842-11)-W842)</f>
        <v>#VALUE!</v>
      </c>
      <c r="Z842" s="4" t="e">
        <f t="shared" si="190"/>
        <v>#VALUE!</v>
      </c>
      <c r="AA842" s="4" t="e">
        <f>FIND("Earliest publication #",A842)+LEN("Earliest publication #
")</f>
        <v>#VALUE!</v>
      </c>
      <c r="AB842" s="4" t="e">
        <f>FIND("Earliest publication date",A842,AA842)</f>
        <v>#VALUE!</v>
      </c>
      <c r="AC842" s="4" t="e">
        <f>CLEAN(TRIM(MID(A842,AA842,AB842-AA842)))</f>
        <v>#VALUE!</v>
      </c>
      <c r="AD842" s="4" t="e">
        <f t="shared" si="191"/>
        <v>#VALUE!</v>
      </c>
      <c r="AE842" s="4" t="e">
        <f>FIND("Earliest publication date",A842,AA842)+LEN("Earliest publication date")</f>
        <v>#VALUE!</v>
      </c>
      <c r="AF842" s="4" t="e">
        <f>FIND("Assignee for publication",A842)</f>
        <v>#VALUE!</v>
      </c>
      <c r="AG842" s="4" t="e">
        <f>CLEAN(SUBSTITUTE(MID(A842,AE842,AF842-AE842)," ",""))</f>
        <v>#VALUE!</v>
      </c>
      <c r="AH842" s="4" t="e">
        <f>FIND("Entity status",A842)+LEN("Entity status")</f>
        <v>#VALUE!</v>
      </c>
      <c r="AI842" s="4" t="e">
        <f>FIND("Earliest publication #",A842,AH842)</f>
        <v>#VALUE!</v>
      </c>
      <c r="AJ842" s="4" t="e">
        <f>CLEAN(TRIM(MID(A842,AH842,AI842-AH842)))</f>
        <v>#VALUE!</v>
      </c>
      <c r="AK842" s="4" t="e">
        <f>FIND("Applicants",A842)+LEN("Applicants")</f>
        <v>#VALUE!</v>
      </c>
      <c r="AL842" s="4" t="e">
        <f>FIND("United States Patent and Trademark Office 
United States Patent and Trademark Office 
 Browse By Topic",A842,AK842)</f>
        <v>#VALUE!</v>
      </c>
      <c r="AM842" s="4" t="e">
        <f>TRIM(CLEAN(MID(A842,AK842,AL842-AK842)))</f>
        <v>#VALUE!</v>
      </c>
      <c r="AN842" s="4" t="e">
        <f>FIND("Assignee for publication",A842)+LEN("Assignee for publication")</f>
        <v>#VALUE!</v>
      </c>
      <c r="AO842" s="4" t="e">
        <f>FIND("Confirmation #",A842,AN842)</f>
        <v>#VALUE!</v>
      </c>
      <c r="AP842" s="4" t="e">
        <f>MID(A842,AN842,AO842-AN842)</f>
        <v>#VALUE!</v>
      </c>
      <c r="AQ842" s="4" t="e">
        <f>FIND("Inventors",A842)+LEN("Inventors")</f>
        <v>#VALUE!</v>
      </c>
      <c r="AR842" s="4" t="e">
        <f>FIND("Applicants",A842,AQ842)</f>
        <v>#VALUE!</v>
      </c>
      <c r="AS842" s="4" t="e">
        <f>FIND("Show all inventors",A842)</f>
        <v>#VALUE!</v>
      </c>
      <c r="AT842" s="4" t="str">
        <f>IFERROR(MID(A842,AS842,24),"")</f>
        <v/>
      </c>
      <c r="AU842" s="7" t="e">
        <f>CLEAN(TRIM(MID(A842,AQ842,AR842-AQ842)))</f>
        <v>#VALUE!</v>
      </c>
      <c r="BJ842" s="4">
        <f t="shared" si="194"/>
        <v>0</v>
      </c>
      <c r="BK842" s="4" t="str">
        <f t="shared" si="195"/>
        <v/>
      </c>
      <c r="BL842" s="4" t="e">
        <f t="shared" si="196"/>
        <v>#VALUE!</v>
      </c>
      <c r="BM842" s="4" t="e">
        <f t="shared" si="197"/>
        <v>#VALUE!</v>
      </c>
      <c r="BN842" s="7" t="e">
        <f t="shared" si="198"/>
        <v>#VALUE!</v>
      </c>
      <c r="BO842" s="4" t="e">
        <f t="shared" si="199"/>
        <v>#VALUE!</v>
      </c>
      <c r="BP842" s="4" t="e">
        <f t="shared" si="200"/>
        <v>#VALUE!</v>
      </c>
      <c r="BQ842" s="7" t="e">
        <f t="shared" si="201"/>
        <v>#VALUE!</v>
      </c>
    </row>
    <row r="843" spans="1:69" ht="15" customHeight="1" x14ac:dyDescent="0.3">
      <c r="A843" s="5"/>
      <c r="B843" s="5"/>
      <c r="C843" s="5"/>
      <c r="D843" s="5"/>
      <c r="F843" s="6" t="s">
        <v>17</v>
      </c>
      <c r="G843" s="4" t="e">
        <f t="shared" si="202"/>
        <v>#VALUE!</v>
      </c>
      <c r="H843" s="4" t="e">
        <f t="shared" si="203"/>
        <v>#VALUE!</v>
      </c>
      <c r="I843" s="4" t="str">
        <f t="shared" si="192"/>
        <v/>
      </c>
      <c r="J843" s="4" t="e">
        <f>CLEAN(SUBSTITUTE(MID(A843,G843,H843-G843)," ",""))</f>
        <v>#VALUE!</v>
      </c>
      <c r="K843" s="4" t="e">
        <f>FIND("Filing or 371 (c) date",A843)+LEN("Filing or 371 (c) date")</f>
        <v>#VALUE!</v>
      </c>
      <c r="L843" s="4" t="e">
        <f>FIND("Status",A843,K843)</f>
        <v>#VALUE!</v>
      </c>
      <c r="M843" s="4" t="e">
        <f>TRIM(CLEAN(MID(A843,K843,L843-K843)))</f>
        <v>#VALUE!</v>
      </c>
      <c r="N843" s="4" t="e">
        <f>FIND("Patent #",A843)+LEN("Patent #")</f>
        <v>#VALUE!</v>
      </c>
      <c r="O843" s="4" t="e">
        <f>FIND("Filing or 371 (c) date",A843)</f>
        <v>#VALUE!</v>
      </c>
      <c r="P843" s="4" t="e">
        <f>MID(A843,N843,O843-N843)</f>
        <v>#VALUE!</v>
      </c>
      <c r="Q843" s="4" t="e">
        <f t="shared" si="193"/>
        <v>#VALUE!</v>
      </c>
      <c r="R843" s="4" t="e">
        <f>CLEAN(SUBSTITUTE(MID(P843,1,FIND("open",P843)-1)," ",""))</f>
        <v>#VALUE!</v>
      </c>
      <c r="S843" s="4" t="e">
        <f>FIND("open_in_new",P843)+LEN("open_in_new")</f>
        <v>#VALUE!</v>
      </c>
      <c r="T843" s="4" t="e">
        <f>FIND("-",P843,S843)</f>
        <v>#VALUE!</v>
      </c>
      <c r="U843" s="4" t="e">
        <f>CLEAN(SUBSTITUTE(MID(P843,S843,T843-S843)," ",""))</f>
        <v>#VALUE!</v>
      </c>
      <c r="V843" s="4" t="e">
        <f>RIGHT(CLEAN(SUBSTITUTE(P843," ","")),10)</f>
        <v>#VALUE!</v>
      </c>
      <c r="W843" s="4" t="e">
        <f>FIND("Status",A843,K843)+LEN("Status")</f>
        <v>#VALUE!</v>
      </c>
      <c r="X843" s="4" t="e">
        <f>FIND("Application Data 
Documents &amp; Transactions",A843)</f>
        <v>#VALUE!</v>
      </c>
      <c r="Y843" s="4" t="e">
        <f>MID(A843,W843,(X843-11)-W843)</f>
        <v>#VALUE!</v>
      </c>
      <c r="Z843" s="4" t="e">
        <f t="shared" si="190"/>
        <v>#VALUE!</v>
      </c>
      <c r="AA843" s="4" t="e">
        <f>FIND("Earliest publication #",A843)+LEN("Earliest publication #
")</f>
        <v>#VALUE!</v>
      </c>
      <c r="AB843" s="4" t="e">
        <f>FIND("Earliest publication date",A843,AA843)</f>
        <v>#VALUE!</v>
      </c>
      <c r="AC843" s="4" t="e">
        <f>CLEAN(TRIM(MID(A843,AA843,AB843-AA843)))</f>
        <v>#VALUE!</v>
      </c>
      <c r="AD843" s="4" t="e">
        <f t="shared" si="191"/>
        <v>#VALUE!</v>
      </c>
      <c r="AE843" s="4" t="e">
        <f>FIND("Earliest publication date",A843,AA843)+LEN("Earliest publication date")</f>
        <v>#VALUE!</v>
      </c>
      <c r="AF843" s="4" t="e">
        <f>FIND("Assignee for publication",A843)</f>
        <v>#VALUE!</v>
      </c>
      <c r="AG843" s="4" t="e">
        <f>CLEAN(SUBSTITUTE(MID(A843,AE843,AF843-AE843)," ",""))</f>
        <v>#VALUE!</v>
      </c>
      <c r="AH843" s="4" t="e">
        <f>FIND("Entity status",A843)+LEN("Entity status")</f>
        <v>#VALUE!</v>
      </c>
      <c r="AI843" s="4" t="e">
        <f>FIND("Earliest publication #",A843,AH843)</f>
        <v>#VALUE!</v>
      </c>
      <c r="AJ843" s="4" t="e">
        <f>CLEAN(TRIM(MID(A843,AH843,AI843-AH843)))</f>
        <v>#VALUE!</v>
      </c>
      <c r="AK843" s="4" t="e">
        <f>FIND("Applicants",A843)+LEN("Applicants")</f>
        <v>#VALUE!</v>
      </c>
      <c r="AL843" s="4" t="e">
        <f>FIND("United States Patent and Trademark Office 
United States Patent and Trademark Office 
 Browse By Topic",A843,AK843)</f>
        <v>#VALUE!</v>
      </c>
      <c r="AM843" s="4" t="e">
        <f>TRIM(CLEAN(MID(A843,AK843,AL843-AK843)))</f>
        <v>#VALUE!</v>
      </c>
      <c r="AN843" s="4" t="e">
        <f>FIND("Assignee for publication",A843)+LEN("Assignee for publication")</f>
        <v>#VALUE!</v>
      </c>
      <c r="AO843" s="4" t="e">
        <f>FIND("Confirmation #",A843,AN843)</f>
        <v>#VALUE!</v>
      </c>
      <c r="AP843" s="4" t="e">
        <f>MID(A843,AN843,AO843-AN843)</f>
        <v>#VALUE!</v>
      </c>
      <c r="AQ843" s="4" t="e">
        <f>FIND("Inventors",A843)+LEN("Inventors")</f>
        <v>#VALUE!</v>
      </c>
      <c r="AR843" s="4" t="e">
        <f>FIND("Applicants",A843,AQ843)</f>
        <v>#VALUE!</v>
      </c>
      <c r="AS843" s="4" t="e">
        <f>FIND("Show all inventors",A843)</f>
        <v>#VALUE!</v>
      </c>
      <c r="AT843" s="4" t="str">
        <f>IFERROR(MID(A843,AS843,24),"")</f>
        <v/>
      </c>
      <c r="AU843" s="7" t="e">
        <f>CLEAN(TRIM(MID(A843,AQ843,AR843-AQ843)))</f>
        <v>#VALUE!</v>
      </c>
      <c r="BJ843" s="4">
        <f t="shared" si="194"/>
        <v>0</v>
      </c>
      <c r="BK843" s="4" t="str">
        <f t="shared" si="195"/>
        <v/>
      </c>
      <c r="BL843" s="4" t="e">
        <f t="shared" si="196"/>
        <v>#VALUE!</v>
      </c>
      <c r="BM843" s="4" t="e">
        <f t="shared" si="197"/>
        <v>#VALUE!</v>
      </c>
      <c r="BN843" s="7" t="e">
        <f t="shared" si="198"/>
        <v>#VALUE!</v>
      </c>
      <c r="BO843" s="4" t="e">
        <f t="shared" si="199"/>
        <v>#VALUE!</v>
      </c>
      <c r="BP843" s="4" t="e">
        <f t="shared" si="200"/>
        <v>#VALUE!</v>
      </c>
      <c r="BQ843" s="7" t="e">
        <f t="shared" si="201"/>
        <v>#VALUE!</v>
      </c>
    </row>
    <row r="844" spans="1:69" ht="15" customHeight="1" x14ac:dyDescent="0.3">
      <c r="A844" s="5"/>
      <c r="B844" s="5"/>
      <c r="C844" s="5"/>
      <c r="D844" s="5"/>
      <c r="F844" s="6" t="s">
        <v>17</v>
      </c>
      <c r="G844" s="4" t="e">
        <f t="shared" si="202"/>
        <v>#VALUE!</v>
      </c>
      <c r="H844" s="4" t="e">
        <f t="shared" si="203"/>
        <v>#VALUE!</v>
      </c>
      <c r="I844" s="4" t="str">
        <f t="shared" si="192"/>
        <v/>
      </c>
      <c r="J844" s="4" t="e">
        <f>CLEAN(SUBSTITUTE(MID(A844,G844,H844-G844)," ",""))</f>
        <v>#VALUE!</v>
      </c>
      <c r="K844" s="4" t="e">
        <f>FIND("Filing or 371 (c) date",A844)+LEN("Filing or 371 (c) date")</f>
        <v>#VALUE!</v>
      </c>
      <c r="L844" s="4" t="e">
        <f>FIND("Status",A844,K844)</f>
        <v>#VALUE!</v>
      </c>
      <c r="M844" s="4" t="e">
        <f>TRIM(CLEAN(MID(A844,K844,L844-K844)))</f>
        <v>#VALUE!</v>
      </c>
      <c r="N844" s="4" t="e">
        <f>FIND("Patent #",A844)+LEN("Patent #")</f>
        <v>#VALUE!</v>
      </c>
      <c r="O844" s="4" t="e">
        <f>FIND("Filing or 371 (c) date",A844)</f>
        <v>#VALUE!</v>
      </c>
      <c r="P844" s="4" t="e">
        <f>MID(A844,N844,O844-N844)</f>
        <v>#VALUE!</v>
      </c>
      <c r="Q844" s="4" t="e">
        <f t="shared" si="193"/>
        <v>#VALUE!</v>
      </c>
      <c r="R844" s="4" t="e">
        <f>CLEAN(SUBSTITUTE(MID(P844,1,FIND("open",P844)-1)," ",""))</f>
        <v>#VALUE!</v>
      </c>
      <c r="S844" s="4" t="e">
        <f>FIND("open_in_new",P844)+LEN("open_in_new")</f>
        <v>#VALUE!</v>
      </c>
      <c r="T844" s="4" t="e">
        <f>FIND("-",P844,S844)</f>
        <v>#VALUE!</v>
      </c>
      <c r="U844" s="4" t="e">
        <f>CLEAN(SUBSTITUTE(MID(P844,S844,T844-S844)," ",""))</f>
        <v>#VALUE!</v>
      </c>
      <c r="V844" s="4" t="e">
        <f>RIGHT(CLEAN(SUBSTITUTE(P844," ","")),10)</f>
        <v>#VALUE!</v>
      </c>
      <c r="W844" s="4" t="e">
        <f>FIND("Status",A844,K844)+LEN("Status")</f>
        <v>#VALUE!</v>
      </c>
      <c r="X844" s="4" t="e">
        <f>FIND("Application Data 
Documents &amp; Transactions",A844)</f>
        <v>#VALUE!</v>
      </c>
      <c r="Y844" s="4" t="e">
        <f>MID(A844,W844,(X844-11)-W844)</f>
        <v>#VALUE!</v>
      </c>
      <c r="Z844" s="4" t="e">
        <f t="shared" si="190"/>
        <v>#VALUE!</v>
      </c>
      <c r="AA844" s="4" t="e">
        <f>FIND("Earliest publication #",A844)+LEN("Earliest publication #
")</f>
        <v>#VALUE!</v>
      </c>
      <c r="AB844" s="4" t="e">
        <f>FIND("Earliest publication date",A844,AA844)</f>
        <v>#VALUE!</v>
      </c>
      <c r="AC844" s="4" t="e">
        <f>CLEAN(TRIM(MID(A844,AA844,AB844-AA844)))</f>
        <v>#VALUE!</v>
      </c>
      <c r="AD844" s="4" t="e">
        <f t="shared" si="191"/>
        <v>#VALUE!</v>
      </c>
      <c r="AE844" s="4" t="e">
        <f>FIND("Earliest publication date",A844,AA844)+LEN("Earliest publication date")</f>
        <v>#VALUE!</v>
      </c>
      <c r="AF844" s="4" t="e">
        <f>FIND("Assignee for publication",A844)</f>
        <v>#VALUE!</v>
      </c>
      <c r="AG844" s="4" t="e">
        <f>CLEAN(SUBSTITUTE(MID(A844,AE844,AF844-AE844)," ",""))</f>
        <v>#VALUE!</v>
      </c>
      <c r="AH844" s="4" t="e">
        <f>FIND("Entity status",A844)+LEN("Entity status")</f>
        <v>#VALUE!</v>
      </c>
      <c r="AI844" s="4" t="e">
        <f>FIND("Earliest publication #",A844,AH844)</f>
        <v>#VALUE!</v>
      </c>
      <c r="AJ844" s="4" t="e">
        <f>CLEAN(TRIM(MID(A844,AH844,AI844-AH844)))</f>
        <v>#VALUE!</v>
      </c>
      <c r="AK844" s="4" t="e">
        <f>FIND("Applicants",A844)+LEN("Applicants")</f>
        <v>#VALUE!</v>
      </c>
      <c r="AL844" s="4" t="e">
        <f>FIND("United States Patent and Trademark Office 
United States Patent and Trademark Office 
 Browse By Topic",A844,AK844)</f>
        <v>#VALUE!</v>
      </c>
      <c r="AM844" s="4" t="e">
        <f>TRIM(CLEAN(MID(A844,AK844,AL844-AK844)))</f>
        <v>#VALUE!</v>
      </c>
      <c r="AN844" s="4" t="e">
        <f>FIND("Assignee for publication",A844)+LEN("Assignee for publication")</f>
        <v>#VALUE!</v>
      </c>
      <c r="AO844" s="4" t="e">
        <f>FIND("Confirmation #",A844,AN844)</f>
        <v>#VALUE!</v>
      </c>
      <c r="AP844" s="4" t="e">
        <f>MID(A844,AN844,AO844-AN844)</f>
        <v>#VALUE!</v>
      </c>
      <c r="AQ844" s="4" t="e">
        <f>FIND("Inventors",A844)+LEN("Inventors")</f>
        <v>#VALUE!</v>
      </c>
      <c r="AR844" s="4" t="e">
        <f>FIND("Applicants",A844,AQ844)</f>
        <v>#VALUE!</v>
      </c>
      <c r="AS844" s="4" t="e">
        <f>FIND("Show all inventors",A844)</f>
        <v>#VALUE!</v>
      </c>
      <c r="AT844" s="4" t="str">
        <f>IFERROR(MID(A844,AS844,24),"")</f>
        <v/>
      </c>
      <c r="AU844" s="7" t="e">
        <f>CLEAN(TRIM(MID(A844,AQ844,AR844-AQ844)))</f>
        <v>#VALUE!</v>
      </c>
      <c r="BJ844" s="4">
        <f t="shared" si="194"/>
        <v>0</v>
      </c>
      <c r="BK844" s="4" t="str">
        <f t="shared" si="195"/>
        <v/>
      </c>
      <c r="BL844" s="4" t="e">
        <f t="shared" si="196"/>
        <v>#VALUE!</v>
      </c>
      <c r="BM844" s="4" t="e">
        <f t="shared" si="197"/>
        <v>#VALUE!</v>
      </c>
      <c r="BN844" s="7" t="e">
        <f t="shared" si="198"/>
        <v>#VALUE!</v>
      </c>
      <c r="BO844" s="4" t="e">
        <f t="shared" si="199"/>
        <v>#VALUE!</v>
      </c>
      <c r="BP844" s="4" t="e">
        <f t="shared" si="200"/>
        <v>#VALUE!</v>
      </c>
      <c r="BQ844" s="7" t="e">
        <f t="shared" si="201"/>
        <v>#VALUE!</v>
      </c>
    </row>
    <row r="845" spans="1:69" ht="15" customHeight="1" x14ac:dyDescent="0.3">
      <c r="A845" s="5"/>
      <c r="B845" s="5"/>
      <c r="C845" s="5"/>
      <c r="D845" s="5"/>
      <c r="F845" s="6" t="s">
        <v>17</v>
      </c>
      <c r="G845" s="4" t="e">
        <f t="shared" si="202"/>
        <v>#VALUE!</v>
      </c>
      <c r="H845" s="4" t="e">
        <f t="shared" si="203"/>
        <v>#VALUE!</v>
      </c>
      <c r="I845" s="4" t="str">
        <f t="shared" si="192"/>
        <v/>
      </c>
      <c r="J845" s="4" t="e">
        <f>CLEAN(SUBSTITUTE(MID(A845,G845,H845-G845)," ",""))</f>
        <v>#VALUE!</v>
      </c>
      <c r="K845" s="4" t="e">
        <f>FIND("Filing or 371 (c) date",A845)+LEN("Filing or 371 (c) date")</f>
        <v>#VALUE!</v>
      </c>
      <c r="L845" s="4" t="e">
        <f>FIND("Status",A845,K845)</f>
        <v>#VALUE!</v>
      </c>
      <c r="M845" s="4" t="e">
        <f>TRIM(CLEAN(MID(A845,K845,L845-K845)))</f>
        <v>#VALUE!</v>
      </c>
      <c r="N845" s="4" t="e">
        <f>FIND("Patent #",A845)+LEN("Patent #")</f>
        <v>#VALUE!</v>
      </c>
      <c r="O845" s="4" t="e">
        <f>FIND("Filing or 371 (c) date",A845)</f>
        <v>#VALUE!</v>
      </c>
      <c r="P845" s="4" t="e">
        <f>MID(A845,N845,O845-N845)</f>
        <v>#VALUE!</v>
      </c>
      <c r="Q845" s="4" t="e">
        <f t="shared" si="193"/>
        <v>#VALUE!</v>
      </c>
      <c r="R845" s="4" t="e">
        <f>CLEAN(SUBSTITUTE(MID(P845,1,FIND("open",P845)-1)," ",""))</f>
        <v>#VALUE!</v>
      </c>
      <c r="S845" s="4" t="e">
        <f>FIND("open_in_new",P845)+LEN("open_in_new")</f>
        <v>#VALUE!</v>
      </c>
      <c r="T845" s="4" t="e">
        <f>FIND("-",P845,S845)</f>
        <v>#VALUE!</v>
      </c>
      <c r="U845" s="4" t="e">
        <f>CLEAN(SUBSTITUTE(MID(P845,S845,T845-S845)," ",""))</f>
        <v>#VALUE!</v>
      </c>
      <c r="V845" s="4" t="e">
        <f>RIGHT(CLEAN(SUBSTITUTE(P845," ","")),10)</f>
        <v>#VALUE!</v>
      </c>
      <c r="W845" s="4" t="e">
        <f>FIND("Status",A845,K845)+LEN("Status")</f>
        <v>#VALUE!</v>
      </c>
      <c r="X845" s="4" t="e">
        <f>FIND("Application Data 
Documents &amp; Transactions",A845)</f>
        <v>#VALUE!</v>
      </c>
      <c r="Y845" s="4" t="e">
        <f>MID(A845,W845,(X845-11)-W845)</f>
        <v>#VALUE!</v>
      </c>
      <c r="Z845" s="4" t="e">
        <f t="shared" si="190"/>
        <v>#VALUE!</v>
      </c>
      <c r="AA845" s="4" t="e">
        <f>FIND("Earliest publication #",A845)+LEN("Earliest publication #
")</f>
        <v>#VALUE!</v>
      </c>
      <c r="AB845" s="4" t="e">
        <f>FIND("Earliest publication date",A845,AA845)</f>
        <v>#VALUE!</v>
      </c>
      <c r="AC845" s="4" t="e">
        <f>CLEAN(TRIM(MID(A845,AA845,AB845-AA845)))</f>
        <v>#VALUE!</v>
      </c>
      <c r="AD845" s="4" t="e">
        <f t="shared" si="191"/>
        <v>#VALUE!</v>
      </c>
      <c r="AE845" s="4" t="e">
        <f>FIND("Earliest publication date",A845,AA845)+LEN("Earliest publication date")</f>
        <v>#VALUE!</v>
      </c>
      <c r="AF845" s="4" t="e">
        <f>FIND("Assignee for publication",A845)</f>
        <v>#VALUE!</v>
      </c>
      <c r="AG845" s="4" t="e">
        <f>CLEAN(SUBSTITUTE(MID(A845,AE845,AF845-AE845)," ",""))</f>
        <v>#VALUE!</v>
      </c>
      <c r="AH845" s="4" t="e">
        <f>FIND("Entity status",A845)+LEN("Entity status")</f>
        <v>#VALUE!</v>
      </c>
      <c r="AI845" s="4" t="e">
        <f>FIND("Earliest publication #",A845,AH845)</f>
        <v>#VALUE!</v>
      </c>
      <c r="AJ845" s="4" t="e">
        <f>CLEAN(TRIM(MID(A845,AH845,AI845-AH845)))</f>
        <v>#VALUE!</v>
      </c>
      <c r="AK845" s="4" t="e">
        <f>FIND("Applicants",A845)+LEN("Applicants")</f>
        <v>#VALUE!</v>
      </c>
      <c r="AL845" s="4" t="e">
        <f>FIND("United States Patent and Trademark Office 
United States Patent and Trademark Office 
 Browse By Topic",A845,AK845)</f>
        <v>#VALUE!</v>
      </c>
      <c r="AM845" s="4" t="e">
        <f>TRIM(CLEAN(MID(A845,AK845,AL845-AK845)))</f>
        <v>#VALUE!</v>
      </c>
      <c r="AN845" s="4" t="e">
        <f>FIND("Assignee for publication",A845)+LEN("Assignee for publication")</f>
        <v>#VALUE!</v>
      </c>
      <c r="AO845" s="4" t="e">
        <f>FIND("Confirmation #",A845,AN845)</f>
        <v>#VALUE!</v>
      </c>
      <c r="AP845" s="4" t="e">
        <f>MID(A845,AN845,AO845-AN845)</f>
        <v>#VALUE!</v>
      </c>
      <c r="AQ845" s="4" t="e">
        <f>FIND("Inventors",A845)+LEN("Inventors")</f>
        <v>#VALUE!</v>
      </c>
      <c r="AR845" s="4" t="e">
        <f>FIND("Applicants",A845,AQ845)</f>
        <v>#VALUE!</v>
      </c>
      <c r="AS845" s="4" t="e">
        <f>FIND("Show all inventors",A845)</f>
        <v>#VALUE!</v>
      </c>
      <c r="AT845" s="4" t="str">
        <f>IFERROR(MID(A845,AS845,24),"")</f>
        <v/>
      </c>
      <c r="AU845" s="7" t="e">
        <f>CLEAN(TRIM(MID(A845,AQ845,AR845-AQ845)))</f>
        <v>#VALUE!</v>
      </c>
      <c r="BJ845" s="4">
        <f t="shared" si="194"/>
        <v>0</v>
      </c>
      <c r="BK845" s="4" t="str">
        <f t="shared" si="195"/>
        <v/>
      </c>
      <c r="BL845" s="4" t="e">
        <f t="shared" si="196"/>
        <v>#VALUE!</v>
      </c>
      <c r="BM845" s="4" t="e">
        <f t="shared" si="197"/>
        <v>#VALUE!</v>
      </c>
      <c r="BN845" s="7" t="e">
        <f t="shared" si="198"/>
        <v>#VALUE!</v>
      </c>
      <c r="BO845" s="4" t="e">
        <f t="shared" si="199"/>
        <v>#VALUE!</v>
      </c>
      <c r="BP845" s="4" t="e">
        <f t="shared" si="200"/>
        <v>#VALUE!</v>
      </c>
      <c r="BQ845" s="7" t="e">
        <f t="shared" si="201"/>
        <v>#VALUE!</v>
      </c>
    </row>
    <row r="846" spans="1:69" ht="15" customHeight="1" x14ac:dyDescent="0.3">
      <c r="A846" s="5"/>
      <c r="B846" s="5"/>
      <c r="C846" s="5"/>
      <c r="D846" s="5"/>
      <c r="F846" s="6" t="s">
        <v>17</v>
      </c>
      <c r="G846" s="4" t="e">
        <f t="shared" si="202"/>
        <v>#VALUE!</v>
      </c>
      <c r="H846" s="4" t="e">
        <f t="shared" si="203"/>
        <v>#VALUE!</v>
      </c>
      <c r="I846" s="4" t="str">
        <f t="shared" si="192"/>
        <v/>
      </c>
      <c r="J846" s="4" t="e">
        <f>CLEAN(SUBSTITUTE(MID(A846,G846,H846-G846)," ",""))</f>
        <v>#VALUE!</v>
      </c>
      <c r="K846" s="4" t="e">
        <f>FIND("Filing or 371 (c) date",A846)+LEN("Filing or 371 (c) date")</f>
        <v>#VALUE!</v>
      </c>
      <c r="L846" s="4" t="e">
        <f>FIND("Status",A846,K846)</f>
        <v>#VALUE!</v>
      </c>
      <c r="M846" s="4" t="e">
        <f>TRIM(CLEAN(MID(A846,K846,L846-K846)))</f>
        <v>#VALUE!</v>
      </c>
      <c r="N846" s="4" t="e">
        <f>FIND("Patent #",A846)+LEN("Patent #")</f>
        <v>#VALUE!</v>
      </c>
      <c r="O846" s="4" t="e">
        <f>FIND("Filing or 371 (c) date",A846)</f>
        <v>#VALUE!</v>
      </c>
      <c r="P846" s="4" t="e">
        <f>MID(A846,N846,O846-N846)</f>
        <v>#VALUE!</v>
      </c>
      <c r="Q846" s="4" t="e">
        <f t="shared" si="193"/>
        <v>#VALUE!</v>
      </c>
      <c r="R846" s="4" t="e">
        <f>CLEAN(SUBSTITUTE(MID(P846,1,FIND("open",P846)-1)," ",""))</f>
        <v>#VALUE!</v>
      </c>
      <c r="S846" s="4" t="e">
        <f>FIND("open_in_new",P846)+LEN("open_in_new")</f>
        <v>#VALUE!</v>
      </c>
      <c r="T846" s="4" t="e">
        <f>FIND("-",P846,S846)</f>
        <v>#VALUE!</v>
      </c>
      <c r="U846" s="4" t="e">
        <f>CLEAN(SUBSTITUTE(MID(P846,S846,T846-S846)," ",""))</f>
        <v>#VALUE!</v>
      </c>
      <c r="V846" s="4" t="e">
        <f>RIGHT(CLEAN(SUBSTITUTE(P846," ","")),10)</f>
        <v>#VALUE!</v>
      </c>
      <c r="W846" s="4" t="e">
        <f>FIND("Status",A846,K846)+LEN("Status")</f>
        <v>#VALUE!</v>
      </c>
      <c r="X846" s="4" t="e">
        <f>FIND("Application Data 
Documents &amp; Transactions",A846)</f>
        <v>#VALUE!</v>
      </c>
      <c r="Y846" s="4" t="e">
        <f>MID(A846,W846,(X846-11)-W846)</f>
        <v>#VALUE!</v>
      </c>
      <c r="Z846" s="4" t="e">
        <f t="shared" si="190"/>
        <v>#VALUE!</v>
      </c>
      <c r="AA846" s="4" t="e">
        <f>FIND("Earliest publication #",A846)+LEN("Earliest publication #
")</f>
        <v>#VALUE!</v>
      </c>
      <c r="AB846" s="4" t="e">
        <f>FIND("Earliest publication date",A846,AA846)</f>
        <v>#VALUE!</v>
      </c>
      <c r="AC846" s="4" t="e">
        <f>CLEAN(TRIM(MID(A846,AA846,AB846-AA846)))</f>
        <v>#VALUE!</v>
      </c>
      <c r="AD846" s="4" t="e">
        <f t="shared" si="191"/>
        <v>#VALUE!</v>
      </c>
      <c r="AE846" s="4" t="e">
        <f>FIND("Earliest publication date",A846,AA846)+LEN("Earliest publication date")</f>
        <v>#VALUE!</v>
      </c>
      <c r="AF846" s="4" t="e">
        <f>FIND("Assignee for publication",A846)</f>
        <v>#VALUE!</v>
      </c>
      <c r="AG846" s="4" t="e">
        <f>CLEAN(SUBSTITUTE(MID(A846,AE846,AF846-AE846)," ",""))</f>
        <v>#VALUE!</v>
      </c>
      <c r="AH846" s="4" t="e">
        <f>FIND("Entity status",A846)+LEN("Entity status")</f>
        <v>#VALUE!</v>
      </c>
      <c r="AI846" s="4" t="e">
        <f>FIND("Earliest publication #",A846,AH846)</f>
        <v>#VALUE!</v>
      </c>
      <c r="AJ846" s="4" t="e">
        <f>CLEAN(TRIM(MID(A846,AH846,AI846-AH846)))</f>
        <v>#VALUE!</v>
      </c>
      <c r="AK846" s="4" t="e">
        <f>FIND("Applicants",A846)+LEN("Applicants")</f>
        <v>#VALUE!</v>
      </c>
      <c r="AL846" s="4" t="e">
        <f>FIND("United States Patent and Trademark Office 
United States Patent and Trademark Office 
 Browse By Topic",A846,AK846)</f>
        <v>#VALUE!</v>
      </c>
      <c r="AM846" s="4" t="e">
        <f>TRIM(CLEAN(MID(A846,AK846,AL846-AK846)))</f>
        <v>#VALUE!</v>
      </c>
      <c r="AN846" s="4" t="e">
        <f>FIND("Assignee for publication",A846)+LEN("Assignee for publication")</f>
        <v>#VALUE!</v>
      </c>
      <c r="AO846" s="4" t="e">
        <f>FIND("Confirmation #",A846,AN846)</f>
        <v>#VALUE!</v>
      </c>
      <c r="AP846" s="4" t="e">
        <f>MID(A846,AN846,AO846-AN846)</f>
        <v>#VALUE!</v>
      </c>
      <c r="AQ846" s="4" t="e">
        <f>FIND("Inventors",A846)+LEN("Inventors")</f>
        <v>#VALUE!</v>
      </c>
      <c r="AR846" s="4" t="e">
        <f>FIND("Applicants",A846,AQ846)</f>
        <v>#VALUE!</v>
      </c>
      <c r="AS846" s="4" t="e">
        <f>FIND("Show all inventors",A846)</f>
        <v>#VALUE!</v>
      </c>
      <c r="AT846" s="4" t="str">
        <f>IFERROR(MID(A846,AS846,24),"")</f>
        <v/>
      </c>
      <c r="AU846" s="7" t="e">
        <f>CLEAN(TRIM(MID(A846,AQ846,AR846-AQ846)))</f>
        <v>#VALUE!</v>
      </c>
      <c r="BJ846" s="4">
        <f t="shared" si="194"/>
        <v>0</v>
      </c>
      <c r="BK846" s="4" t="str">
        <f t="shared" si="195"/>
        <v/>
      </c>
      <c r="BL846" s="4" t="e">
        <f t="shared" si="196"/>
        <v>#VALUE!</v>
      </c>
      <c r="BM846" s="4" t="e">
        <f t="shared" si="197"/>
        <v>#VALUE!</v>
      </c>
      <c r="BN846" s="7" t="e">
        <f t="shared" si="198"/>
        <v>#VALUE!</v>
      </c>
      <c r="BO846" s="4" t="e">
        <f t="shared" si="199"/>
        <v>#VALUE!</v>
      </c>
      <c r="BP846" s="4" t="e">
        <f t="shared" si="200"/>
        <v>#VALUE!</v>
      </c>
      <c r="BQ846" s="7" t="e">
        <f t="shared" si="201"/>
        <v>#VALUE!</v>
      </c>
    </row>
    <row r="847" spans="1:69" ht="15" customHeight="1" x14ac:dyDescent="0.3">
      <c r="A847" s="5"/>
      <c r="B847" s="5"/>
      <c r="C847" s="5"/>
      <c r="D847" s="5"/>
      <c r="F847" s="6" t="s">
        <v>17</v>
      </c>
      <c r="G847" s="4" t="e">
        <f t="shared" si="202"/>
        <v>#VALUE!</v>
      </c>
      <c r="H847" s="4" t="e">
        <f t="shared" si="203"/>
        <v>#VALUE!</v>
      </c>
      <c r="I847" s="4" t="str">
        <f t="shared" si="192"/>
        <v/>
      </c>
      <c r="J847" s="4" t="e">
        <f>CLEAN(SUBSTITUTE(MID(A847,G847,H847-G847)," ",""))</f>
        <v>#VALUE!</v>
      </c>
      <c r="K847" s="4" t="e">
        <f>FIND("Filing or 371 (c) date",A847)+LEN("Filing or 371 (c) date")</f>
        <v>#VALUE!</v>
      </c>
      <c r="L847" s="4" t="e">
        <f>FIND("Status",A847,K847)</f>
        <v>#VALUE!</v>
      </c>
      <c r="M847" s="4" t="e">
        <f>TRIM(CLEAN(MID(A847,K847,L847-K847)))</f>
        <v>#VALUE!</v>
      </c>
      <c r="N847" s="4" t="e">
        <f>FIND("Patent #",A847)+LEN("Patent #")</f>
        <v>#VALUE!</v>
      </c>
      <c r="O847" s="4" t="e">
        <f>FIND("Filing or 371 (c) date",A847)</f>
        <v>#VALUE!</v>
      </c>
      <c r="P847" s="4" t="e">
        <f>MID(A847,N847,O847-N847)</f>
        <v>#VALUE!</v>
      </c>
      <c r="Q847" s="4" t="e">
        <f t="shared" si="193"/>
        <v>#VALUE!</v>
      </c>
      <c r="R847" s="4" t="e">
        <f>CLEAN(SUBSTITUTE(MID(P847,1,FIND("open",P847)-1)," ",""))</f>
        <v>#VALUE!</v>
      </c>
      <c r="S847" s="4" t="e">
        <f>FIND("open_in_new",P847)+LEN("open_in_new")</f>
        <v>#VALUE!</v>
      </c>
      <c r="T847" s="4" t="e">
        <f>FIND("-",P847,S847)</f>
        <v>#VALUE!</v>
      </c>
      <c r="U847" s="4" t="e">
        <f>CLEAN(SUBSTITUTE(MID(P847,S847,T847-S847)," ",""))</f>
        <v>#VALUE!</v>
      </c>
      <c r="V847" s="4" t="e">
        <f>RIGHT(CLEAN(SUBSTITUTE(P847," ","")),10)</f>
        <v>#VALUE!</v>
      </c>
      <c r="W847" s="4" t="e">
        <f>FIND("Status",A847,K847)+LEN("Status")</f>
        <v>#VALUE!</v>
      </c>
      <c r="X847" s="4" t="e">
        <f>FIND("Application Data 
Documents &amp; Transactions",A847)</f>
        <v>#VALUE!</v>
      </c>
      <c r="Y847" s="4" t="e">
        <f>MID(A847,W847,(X847-11)-W847)</f>
        <v>#VALUE!</v>
      </c>
      <c r="Z847" s="4" t="e">
        <f t="shared" si="190"/>
        <v>#VALUE!</v>
      </c>
      <c r="AA847" s="4" t="e">
        <f>FIND("Earliest publication #",A847)+LEN("Earliest publication #
")</f>
        <v>#VALUE!</v>
      </c>
      <c r="AB847" s="4" t="e">
        <f>FIND("Earliest publication date",A847,AA847)</f>
        <v>#VALUE!</v>
      </c>
      <c r="AC847" s="4" t="e">
        <f>CLEAN(TRIM(MID(A847,AA847,AB847-AA847)))</f>
        <v>#VALUE!</v>
      </c>
      <c r="AD847" s="4" t="e">
        <f t="shared" si="191"/>
        <v>#VALUE!</v>
      </c>
      <c r="AE847" s="4" t="e">
        <f>FIND("Earliest publication date",A847,AA847)+LEN("Earliest publication date")</f>
        <v>#VALUE!</v>
      </c>
      <c r="AF847" s="4" t="e">
        <f>FIND("Assignee for publication",A847)</f>
        <v>#VALUE!</v>
      </c>
      <c r="AG847" s="4" t="e">
        <f>CLEAN(SUBSTITUTE(MID(A847,AE847,AF847-AE847)," ",""))</f>
        <v>#VALUE!</v>
      </c>
      <c r="AH847" s="4" t="e">
        <f>FIND("Entity status",A847)+LEN("Entity status")</f>
        <v>#VALUE!</v>
      </c>
      <c r="AI847" s="4" t="e">
        <f>FIND("Earliest publication #",A847,AH847)</f>
        <v>#VALUE!</v>
      </c>
      <c r="AJ847" s="4" t="e">
        <f>CLEAN(TRIM(MID(A847,AH847,AI847-AH847)))</f>
        <v>#VALUE!</v>
      </c>
      <c r="AK847" s="4" t="e">
        <f>FIND("Applicants",A847)+LEN("Applicants")</f>
        <v>#VALUE!</v>
      </c>
      <c r="AL847" s="4" t="e">
        <f>FIND("United States Patent and Trademark Office 
United States Patent and Trademark Office 
 Browse By Topic",A847,AK847)</f>
        <v>#VALUE!</v>
      </c>
      <c r="AM847" s="4" t="e">
        <f>TRIM(CLEAN(MID(A847,AK847,AL847-AK847)))</f>
        <v>#VALUE!</v>
      </c>
      <c r="AN847" s="4" t="e">
        <f>FIND("Assignee for publication",A847)+LEN("Assignee for publication")</f>
        <v>#VALUE!</v>
      </c>
      <c r="AO847" s="4" t="e">
        <f>FIND("Confirmation #",A847,AN847)</f>
        <v>#VALUE!</v>
      </c>
      <c r="AP847" s="4" t="e">
        <f>MID(A847,AN847,AO847-AN847)</f>
        <v>#VALUE!</v>
      </c>
      <c r="AQ847" s="4" t="e">
        <f>FIND("Inventors",A847)+LEN("Inventors")</f>
        <v>#VALUE!</v>
      </c>
      <c r="AR847" s="4" t="e">
        <f>FIND("Applicants",A847,AQ847)</f>
        <v>#VALUE!</v>
      </c>
      <c r="AS847" s="4" t="e">
        <f>FIND("Show all inventors",A847)</f>
        <v>#VALUE!</v>
      </c>
      <c r="AT847" s="4" t="str">
        <f>IFERROR(MID(A847,AS847,24),"")</f>
        <v/>
      </c>
      <c r="AU847" s="7" t="e">
        <f>CLEAN(TRIM(MID(A847,AQ847,AR847-AQ847)))</f>
        <v>#VALUE!</v>
      </c>
      <c r="BJ847" s="4">
        <f t="shared" si="194"/>
        <v>0</v>
      </c>
      <c r="BK847" s="4" t="str">
        <f t="shared" si="195"/>
        <v/>
      </c>
      <c r="BL847" s="4" t="e">
        <f t="shared" si="196"/>
        <v>#VALUE!</v>
      </c>
      <c r="BM847" s="4" t="e">
        <f t="shared" si="197"/>
        <v>#VALUE!</v>
      </c>
      <c r="BN847" s="7" t="e">
        <f t="shared" si="198"/>
        <v>#VALUE!</v>
      </c>
      <c r="BO847" s="4" t="e">
        <f t="shared" si="199"/>
        <v>#VALUE!</v>
      </c>
      <c r="BP847" s="4" t="e">
        <f t="shared" si="200"/>
        <v>#VALUE!</v>
      </c>
      <c r="BQ847" s="7" t="e">
        <f t="shared" si="201"/>
        <v>#VALUE!</v>
      </c>
    </row>
    <row r="848" spans="1:69" ht="15" customHeight="1" x14ac:dyDescent="0.3">
      <c r="A848" s="5"/>
      <c r="B848" s="5"/>
      <c r="C848" s="5"/>
      <c r="D848" s="5"/>
      <c r="F848" s="6" t="s">
        <v>17</v>
      </c>
      <c r="G848" s="4" t="e">
        <f t="shared" si="202"/>
        <v>#VALUE!</v>
      </c>
      <c r="H848" s="4" t="e">
        <f t="shared" si="203"/>
        <v>#VALUE!</v>
      </c>
      <c r="I848" s="4" t="str">
        <f t="shared" si="192"/>
        <v/>
      </c>
      <c r="J848" s="4" t="e">
        <f>CLEAN(SUBSTITUTE(MID(A848,G848,H848-G848)," ",""))</f>
        <v>#VALUE!</v>
      </c>
      <c r="K848" s="4" t="e">
        <f>FIND("Filing or 371 (c) date",A848)+LEN("Filing or 371 (c) date")</f>
        <v>#VALUE!</v>
      </c>
      <c r="L848" s="4" t="e">
        <f>FIND("Status",A848,K848)</f>
        <v>#VALUE!</v>
      </c>
      <c r="M848" s="4" t="e">
        <f>TRIM(CLEAN(MID(A848,K848,L848-K848)))</f>
        <v>#VALUE!</v>
      </c>
      <c r="N848" s="4" t="e">
        <f>FIND("Patent #",A848)+LEN("Patent #")</f>
        <v>#VALUE!</v>
      </c>
      <c r="O848" s="4" t="e">
        <f>FIND("Filing or 371 (c) date",A848)</f>
        <v>#VALUE!</v>
      </c>
      <c r="P848" s="4" t="e">
        <f>MID(A848,N848,O848-N848)</f>
        <v>#VALUE!</v>
      </c>
      <c r="Q848" s="4" t="e">
        <f t="shared" si="193"/>
        <v>#VALUE!</v>
      </c>
      <c r="R848" s="4" t="e">
        <f>CLEAN(SUBSTITUTE(MID(P848,1,FIND("open",P848)-1)," ",""))</f>
        <v>#VALUE!</v>
      </c>
      <c r="S848" s="4" t="e">
        <f>FIND("open_in_new",P848)+LEN("open_in_new")</f>
        <v>#VALUE!</v>
      </c>
      <c r="T848" s="4" t="e">
        <f>FIND("-",P848,S848)</f>
        <v>#VALUE!</v>
      </c>
      <c r="U848" s="4" t="e">
        <f>CLEAN(SUBSTITUTE(MID(P848,S848,T848-S848)," ",""))</f>
        <v>#VALUE!</v>
      </c>
      <c r="V848" s="4" t="e">
        <f>RIGHT(CLEAN(SUBSTITUTE(P848," ","")),10)</f>
        <v>#VALUE!</v>
      </c>
      <c r="W848" s="4" t="e">
        <f>FIND("Status",A848,K848)+LEN("Status")</f>
        <v>#VALUE!</v>
      </c>
      <c r="X848" s="4" t="e">
        <f>FIND("Application Data 
Documents &amp; Transactions",A848)</f>
        <v>#VALUE!</v>
      </c>
      <c r="Y848" s="4" t="e">
        <f>MID(A848,W848,(X848-11)-W848)</f>
        <v>#VALUE!</v>
      </c>
      <c r="Z848" s="4" t="e">
        <f t="shared" si="190"/>
        <v>#VALUE!</v>
      </c>
      <c r="AA848" s="4" t="e">
        <f>FIND("Earliest publication #",A848)+LEN("Earliest publication #
")</f>
        <v>#VALUE!</v>
      </c>
      <c r="AB848" s="4" t="e">
        <f>FIND("Earliest publication date",A848,AA848)</f>
        <v>#VALUE!</v>
      </c>
      <c r="AC848" s="4" t="e">
        <f>CLEAN(TRIM(MID(A848,AA848,AB848-AA848)))</f>
        <v>#VALUE!</v>
      </c>
      <c r="AD848" s="4" t="e">
        <f t="shared" si="191"/>
        <v>#VALUE!</v>
      </c>
      <c r="AE848" s="4" t="e">
        <f>FIND("Earliest publication date",A848,AA848)+LEN("Earliest publication date")</f>
        <v>#VALUE!</v>
      </c>
      <c r="AF848" s="4" t="e">
        <f>FIND("Assignee for publication",A848)</f>
        <v>#VALUE!</v>
      </c>
      <c r="AG848" s="4" t="e">
        <f>CLEAN(SUBSTITUTE(MID(A848,AE848,AF848-AE848)," ",""))</f>
        <v>#VALUE!</v>
      </c>
      <c r="AH848" s="4" t="e">
        <f>FIND("Entity status",A848)+LEN("Entity status")</f>
        <v>#VALUE!</v>
      </c>
      <c r="AI848" s="4" t="e">
        <f>FIND("Earliest publication #",A848,AH848)</f>
        <v>#VALUE!</v>
      </c>
      <c r="AJ848" s="4" t="e">
        <f>CLEAN(TRIM(MID(A848,AH848,AI848-AH848)))</f>
        <v>#VALUE!</v>
      </c>
      <c r="AK848" s="4" t="e">
        <f>FIND("Applicants",A848)+LEN("Applicants")</f>
        <v>#VALUE!</v>
      </c>
      <c r="AL848" s="4" t="e">
        <f>FIND("United States Patent and Trademark Office 
United States Patent and Trademark Office 
 Browse By Topic",A848,AK848)</f>
        <v>#VALUE!</v>
      </c>
      <c r="AM848" s="4" t="e">
        <f>TRIM(CLEAN(MID(A848,AK848,AL848-AK848)))</f>
        <v>#VALUE!</v>
      </c>
      <c r="AN848" s="4" t="e">
        <f>FIND("Assignee for publication",A848)+LEN("Assignee for publication")</f>
        <v>#VALUE!</v>
      </c>
      <c r="AO848" s="4" t="e">
        <f>FIND("Confirmation #",A848,AN848)</f>
        <v>#VALUE!</v>
      </c>
      <c r="AP848" s="4" t="e">
        <f>MID(A848,AN848,AO848-AN848)</f>
        <v>#VALUE!</v>
      </c>
      <c r="AQ848" s="4" t="e">
        <f>FIND("Inventors",A848)+LEN("Inventors")</f>
        <v>#VALUE!</v>
      </c>
      <c r="AR848" s="4" t="e">
        <f>FIND("Applicants",A848,AQ848)</f>
        <v>#VALUE!</v>
      </c>
      <c r="AS848" s="4" t="e">
        <f>FIND("Show all inventors",A848)</f>
        <v>#VALUE!</v>
      </c>
      <c r="AT848" s="4" t="str">
        <f>IFERROR(MID(A848,AS848,24),"")</f>
        <v/>
      </c>
      <c r="AU848" s="7" t="e">
        <f>CLEAN(TRIM(MID(A848,AQ848,AR848-AQ848)))</f>
        <v>#VALUE!</v>
      </c>
      <c r="BJ848" s="4">
        <f t="shared" si="194"/>
        <v>0</v>
      </c>
      <c r="BK848" s="4" t="str">
        <f t="shared" si="195"/>
        <v/>
      </c>
      <c r="BL848" s="4" t="e">
        <f t="shared" si="196"/>
        <v>#VALUE!</v>
      </c>
      <c r="BM848" s="4" t="e">
        <f t="shared" si="197"/>
        <v>#VALUE!</v>
      </c>
      <c r="BN848" s="7" t="e">
        <f t="shared" si="198"/>
        <v>#VALUE!</v>
      </c>
      <c r="BO848" s="4" t="e">
        <f t="shared" si="199"/>
        <v>#VALUE!</v>
      </c>
      <c r="BP848" s="4" t="e">
        <f t="shared" si="200"/>
        <v>#VALUE!</v>
      </c>
      <c r="BQ848" s="7" t="e">
        <f t="shared" si="201"/>
        <v>#VALUE!</v>
      </c>
    </row>
    <row r="849" spans="1:69" ht="15" customHeight="1" x14ac:dyDescent="0.3">
      <c r="A849" s="5"/>
      <c r="B849" s="5"/>
      <c r="C849" s="5"/>
      <c r="D849" s="5"/>
      <c r="F849" s="6" t="s">
        <v>17</v>
      </c>
      <c r="G849" s="4" t="e">
        <f t="shared" si="202"/>
        <v>#VALUE!</v>
      </c>
      <c r="H849" s="4" t="e">
        <f t="shared" si="203"/>
        <v>#VALUE!</v>
      </c>
      <c r="I849" s="4" t="str">
        <f t="shared" si="192"/>
        <v/>
      </c>
      <c r="J849" s="4" t="e">
        <f>CLEAN(SUBSTITUTE(MID(A849,G849,H849-G849)," ",""))</f>
        <v>#VALUE!</v>
      </c>
      <c r="K849" s="4" t="e">
        <f>FIND("Filing or 371 (c) date",A849)+LEN("Filing or 371 (c) date")</f>
        <v>#VALUE!</v>
      </c>
      <c r="L849" s="4" t="e">
        <f>FIND("Status",A849,K849)</f>
        <v>#VALUE!</v>
      </c>
      <c r="M849" s="4" t="e">
        <f>TRIM(CLEAN(MID(A849,K849,L849-K849)))</f>
        <v>#VALUE!</v>
      </c>
      <c r="N849" s="4" t="e">
        <f>FIND("Patent #",A849)+LEN("Patent #")</f>
        <v>#VALUE!</v>
      </c>
      <c r="O849" s="4" t="e">
        <f>FIND("Filing or 371 (c) date",A849)</f>
        <v>#VALUE!</v>
      </c>
      <c r="P849" s="4" t="e">
        <f>MID(A849,N849,O849-N849)</f>
        <v>#VALUE!</v>
      </c>
      <c r="Q849" s="4" t="e">
        <f t="shared" si="193"/>
        <v>#VALUE!</v>
      </c>
      <c r="R849" s="4" t="e">
        <f>CLEAN(SUBSTITUTE(MID(P849,1,FIND("open",P849)-1)," ",""))</f>
        <v>#VALUE!</v>
      </c>
      <c r="S849" s="4" t="e">
        <f>FIND("open_in_new",P849)+LEN("open_in_new")</f>
        <v>#VALUE!</v>
      </c>
      <c r="T849" s="4" t="e">
        <f>FIND("-",P849,S849)</f>
        <v>#VALUE!</v>
      </c>
      <c r="U849" s="4" t="e">
        <f>CLEAN(SUBSTITUTE(MID(P849,S849,T849-S849)," ",""))</f>
        <v>#VALUE!</v>
      </c>
      <c r="V849" s="4" t="e">
        <f>RIGHT(CLEAN(SUBSTITUTE(P849," ","")),10)</f>
        <v>#VALUE!</v>
      </c>
      <c r="W849" s="4" t="e">
        <f>FIND("Status",A849,K849)+LEN("Status")</f>
        <v>#VALUE!</v>
      </c>
      <c r="X849" s="4" t="e">
        <f>FIND("Application Data 
Documents &amp; Transactions",A849)</f>
        <v>#VALUE!</v>
      </c>
      <c r="Y849" s="4" t="e">
        <f>MID(A849,W849,(X849-11)-W849)</f>
        <v>#VALUE!</v>
      </c>
      <c r="Z849" s="4" t="e">
        <f t="shared" si="190"/>
        <v>#VALUE!</v>
      </c>
      <c r="AA849" s="4" t="e">
        <f>FIND("Earliest publication #",A849)+LEN("Earliest publication #
")</f>
        <v>#VALUE!</v>
      </c>
      <c r="AB849" s="4" t="e">
        <f>FIND("Earliest publication date",A849,AA849)</f>
        <v>#VALUE!</v>
      </c>
      <c r="AC849" s="4" t="e">
        <f>CLEAN(TRIM(MID(A849,AA849,AB849-AA849)))</f>
        <v>#VALUE!</v>
      </c>
      <c r="AD849" s="4" t="e">
        <f t="shared" si="191"/>
        <v>#VALUE!</v>
      </c>
      <c r="AE849" s="4" t="e">
        <f>FIND("Earliest publication date",A849,AA849)+LEN("Earliest publication date")</f>
        <v>#VALUE!</v>
      </c>
      <c r="AF849" s="4" t="e">
        <f>FIND("Assignee for publication",A849)</f>
        <v>#VALUE!</v>
      </c>
      <c r="AG849" s="4" t="e">
        <f>CLEAN(SUBSTITUTE(MID(A849,AE849,AF849-AE849)," ",""))</f>
        <v>#VALUE!</v>
      </c>
      <c r="AH849" s="4" t="e">
        <f>FIND("Entity status",A849)+LEN("Entity status")</f>
        <v>#VALUE!</v>
      </c>
      <c r="AI849" s="4" t="e">
        <f>FIND("Earliest publication #",A849,AH849)</f>
        <v>#VALUE!</v>
      </c>
      <c r="AJ849" s="4" t="e">
        <f>CLEAN(TRIM(MID(A849,AH849,AI849-AH849)))</f>
        <v>#VALUE!</v>
      </c>
      <c r="AK849" s="4" t="e">
        <f>FIND("Applicants",A849)+LEN("Applicants")</f>
        <v>#VALUE!</v>
      </c>
      <c r="AL849" s="4" t="e">
        <f>FIND("United States Patent and Trademark Office 
United States Patent and Trademark Office 
 Browse By Topic",A849,AK849)</f>
        <v>#VALUE!</v>
      </c>
      <c r="AM849" s="4" t="e">
        <f>TRIM(CLEAN(MID(A849,AK849,AL849-AK849)))</f>
        <v>#VALUE!</v>
      </c>
      <c r="AN849" s="4" t="e">
        <f>FIND("Assignee for publication",A849)+LEN("Assignee for publication")</f>
        <v>#VALUE!</v>
      </c>
      <c r="AO849" s="4" t="e">
        <f>FIND("Confirmation #",A849,AN849)</f>
        <v>#VALUE!</v>
      </c>
      <c r="AP849" s="4" t="e">
        <f>MID(A849,AN849,AO849-AN849)</f>
        <v>#VALUE!</v>
      </c>
      <c r="AQ849" s="4" t="e">
        <f>FIND("Inventors",A849)+LEN("Inventors")</f>
        <v>#VALUE!</v>
      </c>
      <c r="AR849" s="4" t="e">
        <f>FIND("Applicants",A849,AQ849)</f>
        <v>#VALUE!</v>
      </c>
      <c r="AS849" s="4" t="e">
        <f>FIND("Show all inventors",A849)</f>
        <v>#VALUE!</v>
      </c>
      <c r="AT849" s="4" t="str">
        <f>IFERROR(MID(A849,AS849,24),"")</f>
        <v/>
      </c>
      <c r="AU849" s="7" t="e">
        <f>CLEAN(TRIM(MID(A849,AQ849,AR849-AQ849)))</f>
        <v>#VALUE!</v>
      </c>
      <c r="BJ849" s="4">
        <f t="shared" si="194"/>
        <v>0</v>
      </c>
      <c r="BK849" s="4" t="str">
        <f t="shared" si="195"/>
        <v/>
      </c>
      <c r="BL849" s="4" t="e">
        <f t="shared" si="196"/>
        <v>#VALUE!</v>
      </c>
      <c r="BM849" s="4" t="e">
        <f t="shared" si="197"/>
        <v>#VALUE!</v>
      </c>
      <c r="BN849" s="7" t="e">
        <f t="shared" si="198"/>
        <v>#VALUE!</v>
      </c>
      <c r="BO849" s="4" t="e">
        <f t="shared" si="199"/>
        <v>#VALUE!</v>
      </c>
      <c r="BP849" s="4" t="e">
        <f t="shared" si="200"/>
        <v>#VALUE!</v>
      </c>
      <c r="BQ849" s="7" t="e">
        <f t="shared" si="201"/>
        <v>#VALUE!</v>
      </c>
    </row>
    <row r="850" spans="1:69" ht="15" customHeight="1" x14ac:dyDescent="0.3">
      <c r="A850" s="5"/>
      <c r="B850" s="5"/>
      <c r="C850" s="5"/>
      <c r="D850" s="5"/>
      <c r="F850" s="6" t="s">
        <v>17</v>
      </c>
      <c r="G850" s="4" t="e">
        <f t="shared" si="202"/>
        <v>#VALUE!</v>
      </c>
      <c r="H850" s="4" t="e">
        <f t="shared" si="203"/>
        <v>#VALUE!</v>
      </c>
      <c r="I850" s="4" t="str">
        <f t="shared" si="192"/>
        <v/>
      </c>
      <c r="J850" s="4" t="e">
        <f>CLEAN(SUBSTITUTE(MID(A850,G850,H850-G850)," ",""))</f>
        <v>#VALUE!</v>
      </c>
      <c r="K850" s="4" t="e">
        <f>FIND("Filing or 371 (c) date",A850)+LEN("Filing or 371 (c) date")</f>
        <v>#VALUE!</v>
      </c>
      <c r="L850" s="4" t="e">
        <f>FIND("Status",A850,K850)</f>
        <v>#VALUE!</v>
      </c>
      <c r="M850" s="4" t="e">
        <f>TRIM(CLEAN(MID(A850,K850,L850-K850)))</f>
        <v>#VALUE!</v>
      </c>
      <c r="N850" s="4" t="e">
        <f>FIND("Patent #",A850)+LEN("Patent #")</f>
        <v>#VALUE!</v>
      </c>
      <c r="O850" s="4" t="e">
        <f>FIND("Filing or 371 (c) date",A850)</f>
        <v>#VALUE!</v>
      </c>
      <c r="P850" s="4" t="e">
        <f>MID(A850,N850,O850-N850)</f>
        <v>#VALUE!</v>
      </c>
      <c r="Q850" s="4" t="e">
        <f t="shared" si="193"/>
        <v>#VALUE!</v>
      </c>
      <c r="R850" s="4" t="e">
        <f>CLEAN(SUBSTITUTE(MID(P850,1,FIND("open",P850)-1)," ",""))</f>
        <v>#VALUE!</v>
      </c>
      <c r="S850" s="4" t="e">
        <f>FIND("open_in_new",P850)+LEN("open_in_new")</f>
        <v>#VALUE!</v>
      </c>
      <c r="T850" s="4" t="e">
        <f>FIND("-",P850,S850)</f>
        <v>#VALUE!</v>
      </c>
      <c r="U850" s="4" t="e">
        <f>CLEAN(SUBSTITUTE(MID(P850,S850,T850-S850)," ",""))</f>
        <v>#VALUE!</v>
      </c>
      <c r="V850" s="4" t="e">
        <f>RIGHT(CLEAN(SUBSTITUTE(P850," ","")),10)</f>
        <v>#VALUE!</v>
      </c>
      <c r="W850" s="4" t="e">
        <f>FIND("Status",A850,K850)+LEN("Status")</f>
        <v>#VALUE!</v>
      </c>
      <c r="X850" s="4" t="e">
        <f>FIND("Application Data 
Documents &amp; Transactions",A850)</f>
        <v>#VALUE!</v>
      </c>
      <c r="Y850" s="4" t="e">
        <f>MID(A850,W850,(X850-11)-W850)</f>
        <v>#VALUE!</v>
      </c>
      <c r="Z850" s="4" t="e">
        <f t="shared" si="190"/>
        <v>#VALUE!</v>
      </c>
      <c r="AA850" s="4" t="e">
        <f>FIND("Earliest publication #",A850)+LEN("Earliest publication #
")</f>
        <v>#VALUE!</v>
      </c>
      <c r="AB850" s="4" t="e">
        <f>FIND("Earliest publication date",A850,AA850)</f>
        <v>#VALUE!</v>
      </c>
      <c r="AC850" s="4" t="e">
        <f>CLEAN(TRIM(MID(A850,AA850,AB850-AA850)))</f>
        <v>#VALUE!</v>
      </c>
      <c r="AD850" s="4" t="e">
        <f t="shared" si="191"/>
        <v>#VALUE!</v>
      </c>
      <c r="AE850" s="4" t="e">
        <f>FIND("Earliest publication date",A850,AA850)+LEN("Earliest publication date")</f>
        <v>#VALUE!</v>
      </c>
      <c r="AF850" s="4" t="e">
        <f>FIND("Assignee for publication",A850)</f>
        <v>#VALUE!</v>
      </c>
      <c r="AG850" s="4" t="e">
        <f>CLEAN(SUBSTITUTE(MID(A850,AE850,AF850-AE850)," ",""))</f>
        <v>#VALUE!</v>
      </c>
      <c r="AH850" s="4" t="e">
        <f>FIND("Entity status",A850)+LEN("Entity status")</f>
        <v>#VALUE!</v>
      </c>
      <c r="AI850" s="4" t="e">
        <f>FIND("Earliest publication #",A850,AH850)</f>
        <v>#VALUE!</v>
      </c>
      <c r="AJ850" s="4" t="e">
        <f>CLEAN(TRIM(MID(A850,AH850,AI850-AH850)))</f>
        <v>#VALUE!</v>
      </c>
      <c r="AK850" s="4" t="e">
        <f>FIND("Applicants",A850)+LEN("Applicants")</f>
        <v>#VALUE!</v>
      </c>
      <c r="AL850" s="4" t="e">
        <f>FIND("United States Patent and Trademark Office 
United States Patent and Trademark Office 
 Browse By Topic",A850,AK850)</f>
        <v>#VALUE!</v>
      </c>
      <c r="AM850" s="4" t="e">
        <f>TRIM(CLEAN(MID(A850,AK850,AL850-AK850)))</f>
        <v>#VALUE!</v>
      </c>
      <c r="AN850" s="4" t="e">
        <f>FIND("Assignee for publication",A850)+LEN("Assignee for publication")</f>
        <v>#VALUE!</v>
      </c>
      <c r="AO850" s="4" t="e">
        <f>FIND("Confirmation #",A850,AN850)</f>
        <v>#VALUE!</v>
      </c>
      <c r="AP850" s="4" t="e">
        <f>MID(A850,AN850,AO850-AN850)</f>
        <v>#VALUE!</v>
      </c>
      <c r="AQ850" s="4" t="e">
        <f>FIND("Inventors",A850)+LEN("Inventors")</f>
        <v>#VALUE!</v>
      </c>
      <c r="AR850" s="4" t="e">
        <f>FIND("Applicants",A850,AQ850)</f>
        <v>#VALUE!</v>
      </c>
      <c r="AS850" s="4" t="e">
        <f>FIND("Show all inventors",A850)</f>
        <v>#VALUE!</v>
      </c>
      <c r="AT850" s="4" t="str">
        <f>IFERROR(MID(A850,AS850,24),"")</f>
        <v/>
      </c>
      <c r="AU850" s="7" t="e">
        <f>CLEAN(TRIM(MID(A850,AQ850,AR850-AQ850)))</f>
        <v>#VALUE!</v>
      </c>
      <c r="BJ850" s="4">
        <f t="shared" si="194"/>
        <v>0</v>
      </c>
      <c r="BK850" s="4" t="str">
        <f t="shared" si="195"/>
        <v/>
      </c>
      <c r="BL850" s="4" t="e">
        <f t="shared" si="196"/>
        <v>#VALUE!</v>
      </c>
      <c r="BM850" s="4" t="e">
        <f t="shared" si="197"/>
        <v>#VALUE!</v>
      </c>
      <c r="BN850" s="7" t="e">
        <f t="shared" si="198"/>
        <v>#VALUE!</v>
      </c>
      <c r="BO850" s="4" t="e">
        <f t="shared" si="199"/>
        <v>#VALUE!</v>
      </c>
      <c r="BP850" s="4" t="e">
        <f t="shared" si="200"/>
        <v>#VALUE!</v>
      </c>
      <c r="BQ850" s="7" t="e">
        <f t="shared" si="201"/>
        <v>#VALUE!</v>
      </c>
    </row>
    <row r="851" spans="1:69" ht="15" customHeight="1" x14ac:dyDescent="0.3">
      <c r="A851" s="5"/>
      <c r="B851" s="5"/>
      <c r="C851" s="5"/>
      <c r="D851" s="5"/>
      <c r="F851" s="6" t="s">
        <v>17</v>
      </c>
      <c r="G851" s="4" t="e">
        <f t="shared" si="202"/>
        <v>#VALUE!</v>
      </c>
      <c r="H851" s="4" t="e">
        <f t="shared" si="203"/>
        <v>#VALUE!</v>
      </c>
      <c r="I851" s="4" t="str">
        <f t="shared" si="192"/>
        <v/>
      </c>
      <c r="J851" s="4" t="e">
        <f>CLEAN(SUBSTITUTE(MID(A851,G851,H851-G851)," ",""))</f>
        <v>#VALUE!</v>
      </c>
      <c r="K851" s="4" t="e">
        <f>FIND("Filing or 371 (c) date",A851)+LEN("Filing or 371 (c) date")</f>
        <v>#VALUE!</v>
      </c>
      <c r="L851" s="4" t="e">
        <f>FIND("Status",A851,K851)</f>
        <v>#VALUE!</v>
      </c>
      <c r="M851" s="4" t="e">
        <f>TRIM(CLEAN(MID(A851,K851,L851-K851)))</f>
        <v>#VALUE!</v>
      </c>
      <c r="N851" s="4" t="e">
        <f>FIND("Patent #",A851)+LEN("Patent #")</f>
        <v>#VALUE!</v>
      </c>
      <c r="O851" s="4" t="e">
        <f>FIND("Filing or 371 (c) date",A851)</f>
        <v>#VALUE!</v>
      </c>
      <c r="P851" s="4" t="e">
        <f>MID(A851,N851,O851-N851)</f>
        <v>#VALUE!</v>
      </c>
      <c r="Q851" s="4" t="e">
        <f t="shared" si="193"/>
        <v>#VALUE!</v>
      </c>
      <c r="R851" s="4" t="e">
        <f>CLEAN(SUBSTITUTE(MID(P851,1,FIND("open",P851)-1)," ",""))</f>
        <v>#VALUE!</v>
      </c>
      <c r="S851" s="4" t="e">
        <f>FIND("open_in_new",P851)+LEN("open_in_new")</f>
        <v>#VALUE!</v>
      </c>
      <c r="T851" s="4" t="e">
        <f>FIND("-",P851,S851)</f>
        <v>#VALUE!</v>
      </c>
      <c r="U851" s="4" t="e">
        <f>CLEAN(SUBSTITUTE(MID(P851,S851,T851-S851)," ",""))</f>
        <v>#VALUE!</v>
      </c>
      <c r="V851" s="4" t="e">
        <f>RIGHT(CLEAN(SUBSTITUTE(P851," ","")),10)</f>
        <v>#VALUE!</v>
      </c>
      <c r="W851" s="4" t="e">
        <f>FIND("Status",A851,K851)+LEN("Status")</f>
        <v>#VALUE!</v>
      </c>
      <c r="X851" s="4" t="e">
        <f>FIND("Application Data 
Documents &amp; Transactions",A851)</f>
        <v>#VALUE!</v>
      </c>
      <c r="Y851" s="4" t="e">
        <f>MID(A851,W851,(X851-11)-W851)</f>
        <v>#VALUE!</v>
      </c>
      <c r="Z851" s="4" t="e">
        <f t="shared" si="190"/>
        <v>#VALUE!</v>
      </c>
      <c r="AA851" s="4" t="e">
        <f>FIND("Earliest publication #",A851)+LEN("Earliest publication #
")</f>
        <v>#VALUE!</v>
      </c>
      <c r="AB851" s="4" t="e">
        <f>FIND("Earliest publication date",A851,AA851)</f>
        <v>#VALUE!</v>
      </c>
      <c r="AC851" s="4" t="e">
        <f>CLEAN(TRIM(MID(A851,AA851,AB851-AA851)))</f>
        <v>#VALUE!</v>
      </c>
      <c r="AD851" s="4" t="e">
        <f t="shared" si="191"/>
        <v>#VALUE!</v>
      </c>
      <c r="AE851" s="4" t="e">
        <f>FIND("Earliest publication date",A851,AA851)+LEN("Earliest publication date")</f>
        <v>#VALUE!</v>
      </c>
      <c r="AF851" s="4" t="e">
        <f>FIND("Assignee for publication",A851)</f>
        <v>#VALUE!</v>
      </c>
      <c r="AG851" s="4" t="e">
        <f>CLEAN(SUBSTITUTE(MID(A851,AE851,AF851-AE851)," ",""))</f>
        <v>#VALUE!</v>
      </c>
      <c r="AH851" s="4" t="e">
        <f>FIND("Entity status",A851)+LEN("Entity status")</f>
        <v>#VALUE!</v>
      </c>
      <c r="AI851" s="4" t="e">
        <f>FIND("Earliest publication #",A851,AH851)</f>
        <v>#VALUE!</v>
      </c>
      <c r="AJ851" s="4" t="e">
        <f>CLEAN(TRIM(MID(A851,AH851,AI851-AH851)))</f>
        <v>#VALUE!</v>
      </c>
      <c r="AK851" s="4" t="e">
        <f>FIND("Applicants",A851)+LEN("Applicants")</f>
        <v>#VALUE!</v>
      </c>
      <c r="AL851" s="4" t="e">
        <f>FIND("United States Patent and Trademark Office 
United States Patent and Trademark Office 
 Browse By Topic",A851,AK851)</f>
        <v>#VALUE!</v>
      </c>
      <c r="AM851" s="4" t="e">
        <f>TRIM(CLEAN(MID(A851,AK851,AL851-AK851)))</f>
        <v>#VALUE!</v>
      </c>
      <c r="AN851" s="4" t="e">
        <f>FIND("Assignee for publication",A851)+LEN("Assignee for publication")</f>
        <v>#VALUE!</v>
      </c>
      <c r="AO851" s="4" t="e">
        <f>FIND("Confirmation #",A851,AN851)</f>
        <v>#VALUE!</v>
      </c>
      <c r="AP851" s="4" t="e">
        <f>MID(A851,AN851,AO851-AN851)</f>
        <v>#VALUE!</v>
      </c>
      <c r="AQ851" s="4" t="e">
        <f>FIND("Inventors",A851)+LEN("Inventors")</f>
        <v>#VALUE!</v>
      </c>
      <c r="AR851" s="4" t="e">
        <f>FIND("Applicants",A851,AQ851)</f>
        <v>#VALUE!</v>
      </c>
      <c r="AS851" s="4" t="e">
        <f>FIND("Show all inventors",A851)</f>
        <v>#VALUE!</v>
      </c>
      <c r="AT851" s="4" t="str">
        <f>IFERROR(MID(A851,AS851,24),"")</f>
        <v/>
      </c>
      <c r="AU851" s="7" t="e">
        <f>CLEAN(TRIM(MID(A851,AQ851,AR851-AQ851)))</f>
        <v>#VALUE!</v>
      </c>
      <c r="BJ851" s="4">
        <f t="shared" si="194"/>
        <v>0</v>
      </c>
      <c r="BK851" s="4" t="str">
        <f t="shared" si="195"/>
        <v/>
      </c>
      <c r="BL851" s="4" t="e">
        <f t="shared" si="196"/>
        <v>#VALUE!</v>
      </c>
      <c r="BM851" s="4" t="e">
        <f t="shared" si="197"/>
        <v>#VALUE!</v>
      </c>
      <c r="BN851" s="7" t="e">
        <f t="shared" si="198"/>
        <v>#VALUE!</v>
      </c>
      <c r="BO851" s="4" t="e">
        <f t="shared" si="199"/>
        <v>#VALUE!</v>
      </c>
      <c r="BP851" s="4" t="e">
        <f t="shared" si="200"/>
        <v>#VALUE!</v>
      </c>
      <c r="BQ851" s="7" t="e">
        <f t="shared" si="201"/>
        <v>#VALUE!</v>
      </c>
    </row>
    <row r="852" spans="1:69" ht="15" customHeight="1" x14ac:dyDescent="0.3">
      <c r="A852" s="5"/>
      <c r="B852" s="5"/>
      <c r="C852" s="5"/>
      <c r="D852" s="5"/>
      <c r="F852" s="6" t="s">
        <v>17</v>
      </c>
      <c r="G852" s="4" t="e">
        <f t="shared" si="202"/>
        <v>#VALUE!</v>
      </c>
      <c r="H852" s="4" t="e">
        <f t="shared" si="203"/>
        <v>#VALUE!</v>
      </c>
      <c r="I852" s="4" t="str">
        <f t="shared" si="192"/>
        <v/>
      </c>
      <c r="J852" s="4" t="e">
        <f>CLEAN(SUBSTITUTE(MID(A852,G852,H852-G852)," ",""))</f>
        <v>#VALUE!</v>
      </c>
      <c r="K852" s="4" t="e">
        <f>FIND("Filing or 371 (c) date",A852)+LEN("Filing or 371 (c) date")</f>
        <v>#VALUE!</v>
      </c>
      <c r="L852" s="4" t="e">
        <f>FIND("Status",A852,K852)</f>
        <v>#VALUE!</v>
      </c>
      <c r="M852" s="4" t="e">
        <f>TRIM(CLEAN(MID(A852,K852,L852-K852)))</f>
        <v>#VALUE!</v>
      </c>
      <c r="N852" s="4" t="e">
        <f>FIND("Patent #",A852)+LEN("Patent #")</f>
        <v>#VALUE!</v>
      </c>
      <c r="O852" s="4" t="e">
        <f>FIND("Filing or 371 (c) date",A852)</f>
        <v>#VALUE!</v>
      </c>
      <c r="P852" s="4" t="e">
        <f>MID(A852,N852,O852-N852)</f>
        <v>#VALUE!</v>
      </c>
      <c r="Q852" s="4" t="e">
        <f t="shared" si="193"/>
        <v>#VALUE!</v>
      </c>
      <c r="R852" s="4" t="e">
        <f>CLEAN(SUBSTITUTE(MID(P852,1,FIND("open",P852)-1)," ",""))</f>
        <v>#VALUE!</v>
      </c>
      <c r="S852" s="4" t="e">
        <f>FIND("open_in_new",P852)+LEN("open_in_new")</f>
        <v>#VALUE!</v>
      </c>
      <c r="T852" s="4" t="e">
        <f>FIND("-",P852,S852)</f>
        <v>#VALUE!</v>
      </c>
      <c r="U852" s="4" t="e">
        <f>CLEAN(SUBSTITUTE(MID(P852,S852,T852-S852)," ",""))</f>
        <v>#VALUE!</v>
      </c>
      <c r="V852" s="4" t="e">
        <f>RIGHT(CLEAN(SUBSTITUTE(P852," ","")),10)</f>
        <v>#VALUE!</v>
      </c>
      <c r="W852" s="4" t="e">
        <f>FIND("Status",A852,K852)+LEN("Status")</f>
        <v>#VALUE!</v>
      </c>
      <c r="X852" s="4" t="e">
        <f>FIND("Application Data 
Documents &amp; Transactions",A852)</f>
        <v>#VALUE!</v>
      </c>
      <c r="Y852" s="4" t="e">
        <f>MID(A852,W852,(X852-11)-W852)</f>
        <v>#VALUE!</v>
      </c>
      <c r="Z852" s="4" t="e">
        <f t="shared" si="190"/>
        <v>#VALUE!</v>
      </c>
      <c r="AA852" s="4" t="e">
        <f>FIND("Earliest publication #",A852)+LEN("Earliest publication #
")</f>
        <v>#VALUE!</v>
      </c>
      <c r="AB852" s="4" t="e">
        <f>FIND("Earliest publication date",A852,AA852)</f>
        <v>#VALUE!</v>
      </c>
      <c r="AC852" s="4" t="e">
        <f>CLEAN(TRIM(MID(A852,AA852,AB852-AA852)))</f>
        <v>#VALUE!</v>
      </c>
      <c r="AD852" s="4" t="e">
        <f t="shared" si="191"/>
        <v>#VALUE!</v>
      </c>
      <c r="AE852" s="4" t="e">
        <f>FIND("Earliest publication date",A852,AA852)+LEN("Earliest publication date")</f>
        <v>#VALUE!</v>
      </c>
      <c r="AF852" s="4" t="e">
        <f>FIND("Assignee for publication",A852)</f>
        <v>#VALUE!</v>
      </c>
      <c r="AG852" s="4" t="e">
        <f>CLEAN(SUBSTITUTE(MID(A852,AE852,AF852-AE852)," ",""))</f>
        <v>#VALUE!</v>
      </c>
      <c r="AH852" s="4" t="e">
        <f>FIND("Entity status",A852)+LEN("Entity status")</f>
        <v>#VALUE!</v>
      </c>
      <c r="AI852" s="4" t="e">
        <f>FIND("Earliest publication #",A852,AH852)</f>
        <v>#VALUE!</v>
      </c>
      <c r="AJ852" s="4" t="e">
        <f>CLEAN(TRIM(MID(A852,AH852,AI852-AH852)))</f>
        <v>#VALUE!</v>
      </c>
      <c r="AK852" s="4" t="e">
        <f>FIND("Applicants",A852)+LEN("Applicants")</f>
        <v>#VALUE!</v>
      </c>
      <c r="AL852" s="4" t="e">
        <f>FIND("United States Patent and Trademark Office 
United States Patent and Trademark Office 
 Browse By Topic",A852,AK852)</f>
        <v>#VALUE!</v>
      </c>
      <c r="AM852" s="4" t="e">
        <f>TRIM(CLEAN(MID(A852,AK852,AL852-AK852)))</f>
        <v>#VALUE!</v>
      </c>
      <c r="AN852" s="4" t="e">
        <f>FIND("Assignee for publication",A852)+LEN("Assignee for publication")</f>
        <v>#VALUE!</v>
      </c>
      <c r="AO852" s="4" t="e">
        <f>FIND("Confirmation #",A852,AN852)</f>
        <v>#VALUE!</v>
      </c>
      <c r="AP852" s="4" t="e">
        <f>MID(A852,AN852,AO852-AN852)</f>
        <v>#VALUE!</v>
      </c>
      <c r="AQ852" s="4" t="e">
        <f>FIND("Inventors",A852)+LEN("Inventors")</f>
        <v>#VALUE!</v>
      </c>
      <c r="AR852" s="4" t="e">
        <f>FIND("Applicants",A852,AQ852)</f>
        <v>#VALUE!</v>
      </c>
      <c r="AS852" s="4" t="e">
        <f>FIND("Show all inventors",A852)</f>
        <v>#VALUE!</v>
      </c>
      <c r="AT852" s="4" t="str">
        <f>IFERROR(MID(A852,AS852,24),"")</f>
        <v/>
      </c>
      <c r="AU852" s="7" t="e">
        <f>CLEAN(TRIM(MID(A852,AQ852,AR852-AQ852)))</f>
        <v>#VALUE!</v>
      </c>
      <c r="BJ852" s="4">
        <f t="shared" si="194"/>
        <v>0</v>
      </c>
      <c r="BK852" s="4" t="str">
        <f t="shared" si="195"/>
        <v/>
      </c>
      <c r="BL852" s="4" t="e">
        <f t="shared" si="196"/>
        <v>#VALUE!</v>
      </c>
      <c r="BM852" s="4" t="e">
        <f t="shared" si="197"/>
        <v>#VALUE!</v>
      </c>
      <c r="BN852" s="7" t="e">
        <f t="shared" si="198"/>
        <v>#VALUE!</v>
      </c>
      <c r="BO852" s="4" t="e">
        <f t="shared" si="199"/>
        <v>#VALUE!</v>
      </c>
      <c r="BP852" s="4" t="e">
        <f t="shared" si="200"/>
        <v>#VALUE!</v>
      </c>
      <c r="BQ852" s="7" t="e">
        <f t="shared" si="201"/>
        <v>#VALUE!</v>
      </c>
    </row>
    <row r="853" spans="1:69" ht="15" customHeight="1" x14ac:dyDescent="0.3">
      <c r="A853" s="5"/>
      <c r="B853" s="5"/>
      <c r="C853" s="5"/>
      <c r="D853" s="5"/>
      <c r="F853" s="6" t="s">
        <v>17</v>
      </c>
      <c r="G853" s="4" t="e">
        <f t="shared" si="202"/>
        <v>#VALUE!</v>
      </c>
      <c r="H853" s="4" t="e">
        <f t="shared" si="203"/>
        <v>#VALUE!</v>
      </c>
      <c r="I853" s="4" t="str">
        <f t="shared" si="192"/>
        <v/>
      </c>
      <c r="J853" s="4" t="e">
        <f>CLEAN(SUBSTITUTE(MID(A853,G853,H853-G853)," ",""))</f>
        <v>#VALUE!</v>
      </c>
      <c r="K853" s="4" t="e">
        <f>FIND("Filing or 371 (c) date",A853)+LEN("Filing or 371 (c) date")</f>
        <v>#VALUE!</v>
      </c>
      <c r="L853" s="4" t="e">
        <f>FIND("Status",A853,K853)</f>
        <v>#VALUE!</v>
      </c>
      <c r="M853" s="4" t="e">
        <f>TRIM(CLEAN(MID(A853,K853,L853-K853)))</f>
        <v>#VALUE!</v>
      </c>
      <c r="N853" s="4" t="e">
        <f>FIND("Patent #",A853)+LEN("Patent #")</f>
        <v>#VALUE!</v>
      </c>
      <c r="O853" s="4" t="e">
        <f>FIND("Filing or 371 (c) date",A853)</f>
        <v>#VALUE!</v>
      </c>
      <c r="P853" s="4" t="e">
        <f>MID(A853,N853,O853-N853)</f>
        <v>#VALUE!</v>
      </c>
      <c r="Q853" s="4" t="e">
        <f t="shared" si="193"/>
        <v>#VALUE!</v>
      </c>
      <c r="R853" s="4" t="e">
        <f>CLEAN(SUBSTITUTE(MID(P853,1,FIND("open",P853)-1)," ",""))</f>
        <v>#VALUE!</v>
      </c>
      <c r="S853" s="4" t="e">
        <f>FIND("open_in_new",P853)+LEN("open_in_new")</f>
        <v>#VALUE!</v>
      </c>
      <c r="T853" s="4" t="e">
        <f>FIND("-",P853,S853)</f>
        <v>#VALUE!</v>
      </c>
      <c r="U853" s="4" t="e">
        <f>CLEAN(SUBSTITUTE(MID(P853,S853,T853-S853)," ",""))</f>
        <v>#VALUE!</v>
      </c>
      <c r="V853" s="4" t="e">
        <f>RIGHT(CLEAN(SUBSTITUTE(P853," ","")),10)</f>
        <v>#VALUE!</v>
      </c>
      <c r="W853" s="4" t="e">
        <f>FIND("Status",A853,K853)+LEN("Status")</f>
        <v>#VALUE!</v>
      </c>
      <c r="X853" s="4" t="e">
        <f>FIND("Application Data 
Documents &amp; Transactions",A853)</f>
        <v>#VALUE!</v>
      </c>
      <c r="Y853" s="4" t="e">
        <f>MID(A853,W853,(X853-11)-W853)</f>
        <v>#VALUE!</v>
      </c>
      <c r="Z853" s="4" t="e">
        <f t="shared" si="190"/>
        <v>#VALUE!</v>
      </c>
      <c r="AA853" s="4" t="e">
        <f>FIND("Earliest publication #",A853)+LEN("Earliest publication #
")</f>
        <v>#VALUE!</v>
      </c>
      <c r="AB853" s="4" t="e">
        <f>FIND("Earliest publication date",A853,AA853)</f>
        <v>#VALUE!</v>
      </c>
      <c r="AC853" s="4" t="e">
        <f>CLEAN(TRIM(MID(A853,AA853,AB853-AA853)))</f>
        <v>#VALUE!</v>
      </c>
      <c r="AD853" s="4" t="e">
        <f t="shared" si="191"/>
        <v>#VALUE!</v>
      </c>
      <c r="AE853" s="4" t="e">
        <f>FIND("Earliest publication date",A853,AA853)+LEN("Earliest publication date")</f>
        <v>#VALUE!</v>
      </c>
      <c r="AF853" s="4" t="e">
        <f>FIND("Assignee for publication",A853)</f>
        <v>#VALUE!</v>
      </c>
      <c r="AG853" s="4" t="e">
        <f>CLEAN(SUBSTITUTE(MID(A853,AE853,AF853-AE853)," ",""))</f>
        <v>#VALUE!</v>
      </c>
      <c r="AH853" s="4" t="e">
        <f>FIND("Entity status",A853)+LEN("Entity status")</f>
        <v>#VALUE!</v>
      </c>
      <c r="AI853" s="4" t="e">
        <f>FIND("Earliest publication #",A853,AH853)</f>
        <v>#VALUE!</v>
      </c>
      <c r="AJ853" s="4" t="e">
        <f>CLEAN(TRIM(MID(A853,AH853,AI853-AH853)))</f>
        <v>#VALUE!</v>
      </c>
      <c r="AK853" s="4" t="e">
        <f>FIND("Applicants",A853)+LEN("Applicants")</f>
        <v>#VALUE!</v>
      </c>
      <c r="AL853" s="4" t="e">
        <f>FIND("United States Patent and Trademark Office 
United States Patent and Trademark Office 
 Browse By Topic",A853,AK853)</f>
        <v>#VALUE!</v>
      </c>
      <c r="AM853" s="4" t="e">
        <f>TRIM(CLEAN(MID(A853,AK853,AL853-AK853)))</f>
        <v>#VALUE!</v>
      </c>
      <c r="AN853" s="4" t="e">
        <f>FIND("Assignee for publication",A853)+LEN("Assignee for publication")</f>
        <v>#VALUE!</v>
      </c>
      <c r="AO853" s="4" t="e">
        <f>FIND("Confirmation #",A853,AN853)</f>
        <v>#VALUE!</v>
      </c>
      <c r="AP853" s="4" t="e">
        <f>MID(A853,AN853,AO853-AN853)</f>
        <v>#VALUE!</v>
      </c>
      <c r="AQ853" s="4" t="e">
        <f>FIND("Inventors",A853)+LEN("Inventors")</f>
        <v>#VALUE!</v>
      </c>
      <c r="AR853" s="4" t="e">
        <f>FIND("Applicants",A853,AQ853)</f>
        <v>#VALUE!</v>
      </c>
      <c r="AS853" s="4" t="e">
        <f>FIND("Show all inventors",A853)</f>
        <v>#VALUE!</v>
      </c>
      <c r="AT853" s="4" t="str">
        <f>IFERROR(MID(A853,AS853,24),"")</f>
        <v/>
      </c>
      <c r="AU853" s="7" t="e">
        <f>CLEAN(TRIM(MID(A853,AQ853,AR853-AQ853)))</f>
        <v>#VALUE!</v>
      </c>
      <c r="BJ853" s="4">
        <f t="shared" si="194"/>
        <v>0</v>
      </c>
      <c r="BK853" s="4" t="str">
        <f t="shared" si="195"/>
        <v/>
      </c>
      <c r="BL853" s="4" t="e">
        <f t="shared" si="196"/>
        <v>#VALUE!</v>
      </c>
      <c r="BM853" s="4" t="e">
        <f t="shared" si="197"/>
        <v>#VALUE!</v>
      </c>
      <c r="BN853" s="7" t="e">
        <f t="shared" si="198"/>
        <v>#VALUE!</v>
      </c>
      <c r="BO853" s="4" t="e">
        <f t="shared" si="199"/>
        <v>#VALUE!</v>
      </c>
      <c r="BP853" s="4" t="e">
        <f t="shared" si="200"/>
        <v>#VALUE!</v>
      </c>
      <c r="BQ853" s="7" t="e">
        <f t="shared" si="201"/>
        <v>#VALUE!</v>
      </c>
    </row>
    <row r="854" spans="1:69" ht="15" customHeight="1" x14ac:dyDescent="0.3">
      <c r="A854" s="5"/>
      <c r="B854" s="5"/>
      <c r="C854" s="5"/>
      <c r="D854" s="5"/>
      <c r="F854" s="6" t="s">
        <v>17</v>
      </c>
      <c r="G854" s="4" t="e">
        <f t="shared" si="202"/>
        <v>#VALUE!</v>
      </c>
      <c r="H854" s="4" t="e">
        <f t="shared" si="203"/>
        <v>#VALUE!</v>
      </c>
      <c r="I854" s="4" t="str">
        <f t="shared" si="192"/>
        <v/>
      </c>
      <c r="J854" s="4" t="e">
        <f>CLEAN(SUBSTITUTE(MID(A854,G854,H854-G854)," ",""))</f>
        <v>#VALUE!</v>
      </c>
      <c r="K854" s="4" t="e">
        <f>FIND("Filing or 371 (c) date",A854)+LEN("Filing or 371 (c) date")</f>
        <v>#VALUE!</v>
      </c>
      <c r="L854" s="4" t="e">
        <f>FIND("Status",A854,K854)</f>
        <v>#VALUE!</v>
      </c>
      <c r="M854" s="4" t="e">
        <f>TRIM(CLEAN(MID(A854,K854,L854-K854)))</f>
        <v>#VALUE!</v>
      </c>
      <c r="N854" s="4" t="e">
        <f>FIND("Patent #",A854)+LEN("Patent #")</f>
        <v>#VALUE!</v>
      </c>
      <c r="O854" s="4" t="e">
        <f>FIND("Filing or 371 (c) date",A854)</f>
        <v>#VALUE!</v>
      </c>
      <c r="P854" s="4" t="e">
        <f>MID(A854,N854,O854-N854)</f>
        <v>#VALUE!</v>
      </c>
      <c r="Q854" s="4" t="e">
        <f t="shared" si="193"/>
        <v>#VALUE!</v>
      </c>
      <c r="R854" s="4" t="e">
        <f>CLEAN(SUBSTITUTE(MID(P854,1,FIND("open",P854)-1)," ",""))</f>
        <v>#VALUE!</v>
      </c>
      <c r="S854" s="4" t="e">
        <f>FIND("open_in_new",P854)+LEN("open_in_new")</f>
        <v>#VALUE!</v>
      </c>
      <c r="T854" s="4" t="e">
        <f>FIND("-",P854,S854)</f>
        <v>#VALUE!</v>
      </c>
      <c r="U854" s="4" t="e">
        <f>CLEAN(SUBSTITUTE(MID(P854,S854,T854-S854)," ",""))</f>
        <v>#VALUE!</v>
      </c>
      <c r="V854" s="4" t="e">
        <f>RIGHT(CLEAN(SUBSTITUTE(P854," ","")),10)</f>
        <v>#VALUE!</v>
      </c>
      <c r="W854" s="4" t="e">
        <f>FIND("Status",A854,K854)+LEN("Status")</f>
        <v>#VALUE!</v>
      </c>
      <c r="X854" s="4" t="e">
        <f>FIND("Application Data 
Documents &amp; Transactions",A854)</f>
        <v>#VALUE!</v>
      </c>
      <c r="Y854" s="4" t="e">
        <f>MID(A854,W854,(X854-11)-W854)</f>
        <v>#VALUE!</v>
      </c>
      <c r="Z854" s="4" t="e">
        <f t="shared" si="190"/>
        <v>#VALUE!</v>
      </c>
      <c r="AA854" s="4" t="e">
        <f>FIND("Earliest publication #",A854)+LEN("Earliest publication #
")</f>
        <v>#VALUE!</v>
      </c>
      <c r="AB854" s="4" t="e">
        <f>FIND("Earliest publication date",A854,AA854)</f>
        <v>#VALUE!</v>
      </c>
      <c r="AC854" s="4" t="e">
        <f>CLEAN(TRIM(MID(A854,AA854,AB854-AA854)))</f>
        <v>#VALUE!</v>
      </c>
      <c r="AD854" s="4" t="e">
        <f t="shared" si="191"/>
        <v>#VALUE!</v>
      </c>
      <c r="AE854" s="4" t="e">
        <f>FIND("Earliest publication date",A854,AA854)+LEN("Earliest publication date")</f>
        <v>#VALUE!</v>
      </c>
      <c r="AF854" s="4" t="e">
        <f>FIND("Assignee for publication",A854)</f>
        <v>#VALUE!</v>
      </c>
      <c r="AG854" s="4" t="e">
        <f>CLEAN(SUBSTITUTE(MID(A854,AE854,AF854-AE854)," ",""))</f>
        <v>#VALUE!</v>
      </c>
      <c r="AH854" s="4" t="e">
        <f>FIND("Entity status",A854)+LEN("Entity status")</f>
        <v>#VALUE!</v>
      </c>
      <c r="AI854" s="4" t="e">
        <f>FIND("Earliest publication #",A854,AH854)</f>
        <v>#VALUE!</v>
      </c>
      <c r="AJ854" s="4" t="e">
        <f>CLEAN(TRIM(MID(A854,AH854,AI854-AH854)))</f>
        <v>#VALUE!</v>
      </c>
      <c r="AK854" s="4" t="e">
        <f>FIND("Applicants",A854)+LEN("Applicants")</f>
        <v>#VALUE!</v>
      </c>
      <c r="AL854" s="4" t="e">
        <f>FIND("United States Patent and Trademark Office 
United States Patent and Trademark Office 
 Browse By Topic",A854,AK854)</f>
        <v>#VALUE!</v>
      </c>
      <c r="AM854" s="4" t="e">
        <f>TRIM(CLEAN(MID(A854,AK854,AL854-AK854)))</f>
        <v>#VALUE!</v>
      </c>
      <c r="AN854" s="4" t="e">
        <f>FIND("Assignee for publication",A854)+LEN("Assignee for publication")</f>
        <v>#VALUE!</v>
      </c>
      <c r="AO854" s="4" t="e">
        <f>FIND("Confirmation #",A854,AN854)</f>
        <v>#VALUE!</v>
      </c>
      <c r="AP854" s="4" t="e">
        <f>MID(A854,AN854,AO854-AN854)</f>
        <v>#VALUE!</v>
      </c>
      <c r="AQ854" s="4" t="e">
        <f>FIND("Inventors",A854)+LEN("Inventors")</f>
        <v>#VALUE!</v>
      </c>
      <c r="AR854" s="4" t="e">
        <f>FIND("Applicants",A854,AQ854)</f>
        <v>#VALUE!</v>
      </c>
      <c r="AS854" s="4" t="e">
        <f>FIND("Show all inventors",A854)</f>
        <v>#VALUE!</v>
      </c>
      <c r="AT854" s="4" t="str">
        <f>IFERROR(MID(A854,AS854,24),"")</f>
        <v/>
      </c>
      <c r="AU854" s="7" t="e">
        <f>CLEAN(TRIM(MID(A854,AQ854,AR854-AQ854)))</f>
        <v>#VALUE!</v>
      </c>
      <c r="BJ854" s="4">
        <f t="shared" si="194"/>
        <v>0</v>
      </c>
      <c r="BK854" s="4" t="str">
        <f t="shared" si="195"/>
        <v/>
      </c>
      <c r="BL854" s="4" t="e">
        <f t="shared" si="196"/>
        <v>#VALUE!</v>
      </c>
      <c r="BM854" s="4" t="e">
        <f t="shared" si="197"/>
        <v>#VALUE!</v>
      </c>
      <c r="BN854" s="7" t="e">
        <f t="shared" si="198"/>
        <v>#VALUE!</v>
      </c>
      <c r="BO854" s="4" t="e">
        <f t="shared" si="199"/>
        <v>#VALUE!</v>
      </c>
      <c r="BP854" s="4" t="e">
        <f t="shared" si="200"/>
        <v>#VALUE!</v>
      </c>
      <c r="BQ854" s="7" t="e">
        <f t="shared" si="201"/>
        <v>#VALUE!</v>
      </c>
    </row>
    <row r="855" spans="1:69" ht="15" customHeight="1" x14ac:dyDescent="0.3">
      <c r="A855" s="5"/>
      <c r="B855" s="5"/>
      <c r="C855" s="5"/>
      <c r="D855" s="5"/>
      <c r="F855" s="6" t="s">
        <v>17</v>
      </c>
      <c r="G855" s="4" t="e">
        <f t="shared" si="202"/>
        <v>#VALUE!</v>
      </c>
      <c r="H855" s="4" t="e">
        <f t="shared" si="203"/>
        <v>#VALUE!</v>
      </c>
      <c r="I855" s="4" t="str">
        <f t="shared" si="192"/>
        <v/>
      </c>
      <c r="J855" s="4" t="e">
        <f>CLEAN(SUBSTITUTE(MID(A855,G855,H855-G855)," ",""))</f>
        <v>#VALUE!</v>
      </c>
      <c r="K855" s="4" t="e">
        <f>FIND("Filing or 371 (c) date",A855)+LEN("Filing or 371 (c) date")</f>
        <v>#VALUE!</v>
      </c>
      <c r="L855" s="4" t="e">
        <f>FIND("Status",A855,K855)</f>
        <v>#VALUE!</v>
      </c>
      <c r="M855" s="4" t="e">
        <f>TRIM(CLEAN(MID(A855,K855,L855-K855)))</f>
        <v>#VALUE!</v>
      </c>
      <c r="N855" s="4" t="e">
        <f>FIND("Patent #",A855)+LEN("Patent #")</f>
        <v>#VALUE!</v>
      </c>
      <c r="O855" s="4" t="e">
        <f>FIND("Filing or 371 (c) date",A855)</f>
        <v>#VALUE!</v>
      </c>
      <c r="P855" s="4" t="e">
        <f>MID(A855,N855,O855-N855)</f>
        <v>#VALUE!</v>
      </c>
      <c r="Q855" s="4" t="e">
        <f t="shared" si="193"/>
        <v>#VALUE!</v>
      </c>
      <c r="R855" s="4" t="e">
        <f>CLEAN(SUBSTITUTE(MID(P855,1,FIND("open",P855)-1)," ",""))</f>
        <v>#VALUE!</v>
      </c>
      <c r="S855" s="4" t="e">
        <f>FIND("open_in_new",P855)+LEN("open_in_new")</f>
        <v>#VALUE!</v>
      </c>
      <c r="T855" s="4" t="e">
        <f>FIND("-",P855,S855)</f>
        <v>#VALUE!</v>
      </c>
      <c r="U855" s="4" t="e">
        <f>CLEAN(SUBSTITUTE(MID(P855,S855,T855-S855)," ",""))</f>
        <v>#VALUE!</v>
      </c>
      <c r="V855" s="4" t="e">
        <f>RIGHT(CLEAN(SUBSTITUTE(P855," ","")),10)</f>
        <v>#VALUE!</v>
      </c>
      <c r="W855" s="4" t="e">
        <f>FIND("Status",A855,K855)+LEN("Status")</f>
        <v>#VALUE!</v>
      </c>
      <c r="X855" s="4" t="e">
        <f>FIND("Application Data 
Documents &amp; Transactions",A855)</f>
        <v>#VALUE!</v>
      </c>
      <c r="Y855" s="4" t="e">
        <f>MID(A855,W855,(X855-11)-W855)</f>
        <v>#VALUE!</v>
      </c>
      <c r="Z855" s="4" t="e">
        <f t="shared" si="190"/>
        <v>#VALUE!</v>
      </c>
      <c r="AA855" s="4" t="e">
        <f>FIND("Earliest publication #",A855)+LEN("Earliest publication #
")</f>
        <v>#VALUE!</v>
      </c>
      <c r="AB855" s="4" t="e">
        <f>FIND("Earliest publication date",A855,AA855)</f>
        <v>#VALUE!</v>
      </c>
      <c r="AC855" s="4" t="e">
        <f>CLEAN(TRIM(MID(A855,AA855,AB855-AA855)))</f>
        <v>#VALUE!</v>
      </c>
      <c r="AD855" s="4" t="e">
        <f t="shared" si="191"/>
        <v>#VALUE!</v>
      </c>
      <c r="AE855" s="4" t="e">
        <f>FIND("Earliest publication date",A855,AA855)+LEN("Earliest publication date")</f>
        <v>#VALUE!</v>
      </c>
      <c r="AF855" s="4" t="e">
        <f>FIND("Assignee for publication",A855)</f>
        <v>#VALUE!</v>
      </c>
      <c r="AG855" s="4" t="e">
        <f>CLEAN(SUBSTITUTE(MID(A855,AE855,AF855-AE855)," ",""))</f>
        <v>#VALUE!</v>
      </c>
      <c r="AH855" s="4" t="e">
        <f>FIND("Entity status",A855)+LEN("Entity status")</f>
        <v>#VALUE!</v>
      </c>
      <c r="AI855" s="4" t="e">
        <f>FIND("Earliest publication #",A855,AH855)</f>
        <v>#VALUE!</v>
      </c>
      <c r="AJ855" s="4" t="e">
        <f>CLEAN(TRIM(MID(A855,AH855,AI855-AH855)))</f>
        <v>#VALUE!</v>
      </c>
      <c r="AK855" s="4" t="e">
        <f>FIND("Applicants",A855)+LEN("Applicants")</f>
        <v>#VALUE!</v>
      </c>
      <c r="AL855" s="4" t="e">
        <f>FIND("United States Patent and Trademark Office 
United States Patent and Trademark Office 
 Browse By Topic",A855,AK855)</f>
        <v>#VALUE!</v>
      </c>
      <c r="AM855" s="4" t="e">
        <f>TRIM(CLEAN(MID(A855,AK855,AL855-AK855)))</f>
        <v>#VALUE!</v>
      </c>
      <c r="AN855" s="4" t="e">
        <f>FIND("Assignee for publication",A855)+LEN("Assignee for publication")</f>
        <v>#VALUE!</v>
      </c>
      <c r="AO855" s="4" t="e">
        <f>FIND("Confirmation #",A855,AN855)</f>
        <v>#VALUE!</v>
      </c>
      <c r="AP855" s="4" t="e">
        <f>MID(A855,AN855,AO855-AN855)</f>
        <v>#VALUE!</v>
      </c>
      <c r="AQ855" s="4" t="e">
        <f>FIND("Inventors",A855)+LEN("Inventors")</f>
        <v>#VALUE!</v>
      </c>
      <c r="AR855" s="4" t="e">
        <f>FIND("Applicants",A855,AQ855)</f>
        <v>#VALUE!</v>
      </c>
      <c r="AS855" s="4" t="e">
        <f>FIND("Show all inventors",A855)</f>
        <v>#VALUE!</v>
      </c>
      <c r="AT855" s="4" t="str">
        <f>IFERROR(MID(A855,AS855,24),"")</f>
        <v/>
      </c>
      <c r="AU855" s="7" t="e">
        <f>CLEAN(TRIM(MID(A855,AQ855,AR855-AQ855)))</f>
        <v>#VALUE!</v>
      </c>
      <c r="BJ855" s="4">
        <f t="shared" si="194"/>
        <v>0</v>
      </c>
      <c r="BK855" s="4" t="str">
        <f t="shared" si="195"/>
        <v/>
      </c>
      <c r="BL855" s="4" t="e">
        <f t="shared" si="196"/>
        <v>#VALUE!</v>
      </c>
      <c r="BM855" s="4" t="e">
        <f t="shared" si="197"/>
        <v>#VALUE!</v>
      </c>
      <c r="BN855" s="7" t="e">
        <f t="shared" si="198"/>
        <v>#VALUE!</v>
      </c>
      <c r="BO855" s="4" t="e">
        <f t="shared" si="199"/>
        <v>#VALUE!</v>
      </c>
      <c r="BP855" s="4" t="e">
        <f t="shared" si="200"/>
        <v>#VALUE!</v>
      </c>
      <c r="BQ855" s="7" t="e">
        <f t="shared" si="201"/>
        <v>#VALUE!</v>
      </c>
    </row>
    <row r="856" spans="1:69" ht="15" customHeight="1" x14ac:dyDescent="0.3">
      <c r="A856" s="5"/>
      <c r="B856" s="5"/>
      <c r="C856" s="5"/>
      <c r="D856" s="5"/>
      <c r="F856" s="6" t="s">
        <v>17</v>
      </c>
      <c r="G856" s="4" t="e">
        <f t="shared" si="202"/>
        <v>#VALUE!</v>
      </c>
      <c r="H856" s="4" t="e">
        <f t="shared" si="203"/>
        <v>#VALUE!</v>
      </c>
      <c r="I856" s="4" t="str">
        <f t="shared" si="192"/>
        <v/>
      </c>
      <c r="J856" s="4" t="e">
        <f>CLEAN(SUBSTITUTE(MID(A856,G856,H856-G856)," ",""))</f>
        <v>#VALUE!</v>
      </c>
      <c r="K856" s="4" t="e">
        <f>FIND("Filing or 371 (c) date",A856)+LEN("Filing or 371 (c) date")</f>
        <v>#VALUE!</v>
      </c>
      <c r="L856" s="4" t="e">
        <f>FIND("Status",A856,K856)</f>
        <v>#VALUE!</v>
      </c>
      <c r="M856" s="4" t="e">
        <f>TRIM(CLEAN(MID(A856,K856,L856-K856)))</f>
        <v>#VALUE!</v>
      </c>
      <c r="N856" s="4" t="e">
        <f>FIND("Patent #",A856)+LEN("Patent #")</f>
        <v>#VALUE!</v>
      </c>
      <c r="O856" s="4" t="e">
        <f>FIND("Filing or 371 (c) date",A856)</f>
        <v>#VALUE!</v>
      </c>
      <c r="P856" s="4" t="e">
        <f>MID(A856,N856,O856-N856)</f>
        <v>#VALUE!</v>
      </c>
      <c r="Q856" s="4" t="e">
        <f t="shared" si="193"/>
        <v>#VALUE!</v>
      </c>
      <c r="R856" s="4" t="e">
        <f>CLEAN(SUBSTITUTE(MID(P856,1,FIND("open",P856)-1)," ",""))</f>
        <v>#VALUE!</v>
      </c>
      <c r="S856" s="4" t="e">
        <f>FIND("open_in_new",P856)+LEN("open_in_new")</f>
        <v>#VALUE!</v>
      </c>
      <c r="T856" s="4" t="e">
        <f>FIND("-",P856,S856)</f>
        <v>#VALUE!</v>
      </c>
      <c r="U856" s="4" t="e">
        <f>CLEAN(SUBSTITUTE(MID(P856,S856,T856-S856)," ",""))</f>
        <v>#VALUE!</v>
      </c>
      <c r="V856" s="4" t="e">
        <f>RIGHT(CLEAN(SUBSTITUTE(P856," ","")),10)</f>
        <v>#VALUE!</v>
      </c>
      <c r="W856" s="4" t="e">
        <f>FIND("Status",A856,K856)+LEN("Status")</f>
        <v>#VALUE!</v>
      </c>
      <c r="X856" s="4" t="e">
        <f>FIND("Application Data 
Documents &amp; Transactions",A856)</f>
        <v>#VALUE!</v>
      </c>
      <c r="Y856" s="4" t="e">
        <f>MID(A856,W856,(X856-11)-W856)</f>
        <v>#VALUE!</v>
      </c>
      <c r="Z856" s="4" t="e">
        <f t="shared" si="190"/>
        <v>#VALUE!</v>
      </c>
      <c r="AA856" s="4" t="e">
        <f>FIND("Earliest publication #",A856)+LEN("Earliest publication #
")</f>
        <v>#VALUE!</v>
      </c>
      <c r="AB856" s="4" t="e">
        <f>FIND("Earliest publication date",A856,AA856)</f>
        <v>#VALUE!</v>
      </c>
      <c r="AC856" s="4" t="e">
        <f>CLEAN(TRIM(MID(A856,AA856,AB856-AA856)))</f>
        <v>#VALUE!</v>
      </c>
      <c r="AD856" s="4" t="e">
        <f t="shared" si="191"/>
        <v>#VALUE!</v>
      </c>
      <c r="AE856" s="4" t="e">
        <f>FIND("Earliest publication date",A856,AA856)+LEN("Earliest publication date")</f>
        <v>#VALUE!</v>
      </c>
      <c r="AF856" s="4" t="e">
        <f>FIND("Assignee for publication",A856)</f>
        <v>#VALUE!</v>
      </c>
      <c r="AG856" s="4" t="e">
        <f>CLEAN(SUBSTITUTE(MID(A856,AE856,AF856-AE856)," ",""))</f>
        <v>#VALUE!</v>
      </c>
      <c r="AH856" s="4" t="e">
        <f>FIND("Entity status",A856)+LEN("Entity status")</f>
        <v>#VALUE!</v>
      </c>
      <c r="AI856" s="4" t="e">
        <f>FIND("Earliest publication #",A856,AH856)</f>
        <v>#VALUE!</v>
      </c>
      <c r="AJ856" s="4" t="e">
        <f>CLEAN(TRIM(MID(A856,AH856,AI856-AH856)))</f>
        <v>#VALUE!</v>
      </c>
      <c r="AK856" s="4" t="e">
        <f>FIND("Applicants",A856)+LEN("Applicants")</f>
        <v>#VALUE!</v>
      </c>
      <c r="AL856" s="4" t="e">
        <f>FIND("United States Patent and Trademark Office 
United States Patent and Trademark Office 
 Browse By Topic",A856,AK856)</f>
        <v>#VALUE!</v>
      </c>
      <c r="AM856" s="4" t="e">
        <f>TRIM(CLEAN(MID(A856,AK856,AL856-AK856)))</f>
        <v>#VALUE!</v>
      </c>
      <c r="AN856" s="4" t="e">
        <f>FIND("Assignee for publication",A856)+LEN("Assignee for publication")</f>
        <v>#VALUE!</v>
      </c>
      <c r="AO856" s="4" t="e">
        <f>FIND("Confirmation #",A856,AN856)</f>
        <v>#VALUE!</v>
      </c>
      <c r="AP856" s="4" t="e">
        <f>MID(A856,AN856,AO856-AN856)</f>
        <v>#VALUE!</v>
      </c>
      <c r="AQ856" s="4" t="e">
        <f>FIND("Inventors",A856)+LEN("Inventors")</f>
        <v>#VALUE!</v>
      </c>
      <c r="AR856" s="4" t="e">
        <f>FIND("Applicants",A856,AQ856)</f>
        <v>#VALUE!</v>
      </c>
      <c r="AS856" s="4" t="e">
        <f>FIND("Show all inventors",A856)</f>
        <v>#VALUE!</v>
      </c>
      <c r="AT856" s="4" t="str">
        <f>IFERROR(MID(A856,AS856,24),"")</f>
        <v/>
      </c>
      <c r="AU856" s="7" t="e">
        <f>CLEAN(TRIM(MID(A856,AQ856,AR856-AQ856)))</f>
        <v>#VALUE!</v>
      </c>
      <c r="BJ856" s="4">
        <f t="shared" si="194"/>
        <v>0</v>
      </c>
      <c r="BK856" s="4" t="str">
        <f t="shared" si="195"/>
        <v/>
      </c>
      <c r="BL856" s="4" t="e">
        <f t="shared" si="196"/>
        <v>#VALUE!</v>
      </c>
      <c r="BM856" s="4" t="e">
        <f t="shared" si="197"/>
        <v>#VALUE!</v>
      </c>
      <c r="BN856" s="7" t="e">
        <f t="shared" si="198"/>
        <v>#VALUE!</v>
      </c>
      <c r="BO856" s="4" t="e">
        <f t="shared" si="199"/>
        <v>#VALUE!</v>
      </c>
      <c r="BP856" s="4" t="e">
        <f t="shared" si="200"/>
        <v>#VALUE!</v>
      </c>
      <c r="BQ856" s="7" t="e">
        <f t="shared" si="201"/>
        <v>#VALUE!</v>
      </c>
    </row>
    <row r="857" spans="1:69" ht="15" customHeight="1" x14ac:dyDescent="0.3">
      <c r="A857" s="5"/>
      <c r="B857" s="5"/>
      <c r="C857" s="5"/>
      <c r="D857" s="5"/>
      <c r="F857" s="6" t="s">
        <v>17</v>
      </c>
      <c r="G857" s="4" t="e">
        <f t="shared" si="202"/>
        <v>#VALUE!</v>
      </c>
      <c r="H857" s="4" t="e">
        <f t="shared" si="203"/>
        <v>#VALUE!</v>
      </c>
      <c r="I857" s="4" t="str">
        <f t="shared" si="192"/>
        <v/>
      </c>
      <c r="J857" s="4" t="e">
        <f>CLEAN(SUBSTITUTE(MID(A857,G857,H857-G857)," ",""))</f>
        <v>#VALUE!</v>
      </c>
      <c r="K857" s="4" t="e">
        <f>FIND("Filing or 371 (c) date",A857)+LEN("Filing or 371 (c) date")</f>
        <v>#VALUE!</v>
      </c>
      <c r="L857" s="4" t="e">
        <f>FIND("Status",A857,K857)</f>
        <v>#VALUE!</v>
      </c>
      <c r="M857" s="4" t="e">
        <f>TRIM(CLEAN(MID(A857,K857,L857-K857)))</f>
        <v>#VALUE!</v>
      </c>
      <c r="N857" s="4" t="e">
        <f>FIND("Patent #",A857)+LEN("Patent #")</f>
        <v>#VALUE!</v>
      </c>
      <c r="O857" s="4" t="e">
        <f>FIND("Filing or 371 (c) date",A857)</f>
        <v>#VALUE!</v>
      </c>
      <c r="P857" s="4" t="e">
        <f>MID(A857,N857,O857-N857)</f>
        <v>#VALUE!</v>
      </c>
      <c r="Q857" s="4" t="e">
        <f t="shared" si="193"/>
        <v>#VALUE!</v>
      </c>
      <c r="R857" s="4" t="e">
        <f>CLEAN(SUBSTITUTE(MID(P857,1,FIND("open",P857)-1)," ",""))</f>
        <v>#VALUE!</v>
      </c>
      <c r="S857" s="4" t="e">
        <f>FIND("open_in_new",P857)+LEN("open_in_new")</f>
        <v>#VALUE!</v>
      </c>
      <c r="T857" s="4" t="e">
        <f>FIND("-",P857,S857)</f>
        <v>#VALUE!</v>
      </c>
      <c r="U857" s="4" t="e">
        <f>CLEAN(SUBSTITUTE(MID(P857,S857,T857-S857)," ",""))</f>
        <v>#VALUE!</v>
      </c>
      <c r="V857" s="4" t="e">
        <f>RIGHT(CLEAN(SUBSTITUTE(P857," ","")),10)</f>
        <v>#VALUE!</v>
      </c>
      <c r="W857" s="4" t="e">
        <f>FIND("Status",A857,K857)+LEN("Status")</f>
        <v>#VALUE!</v>
      </c>
      <c r="X857" s="4" t="e">
        <f>FIND("Application Data 
Documents &amp; Transactions",A857)</f>
        <v>#VALUE!</v>
      </c>
      <c r="Y857" s="4" t="e">
        <f>MID(A857,W857,(X857-11)-W857)</f>
        <v>#VALUE!</v>
      </c>
      <c r="Z857" s="4" t="e">
        <f t="shared" si="190"/>
        <v>#VALUE!</v>
      </c>
      <c r="AA857" s="4" t="e">
        <f>FIND("Earliest publication #",A857)+LEN("Earliest publication #
")</f>
        <v>#VALUE!</v>
      </c>
      <c r="AB857" s="4" t="e">
        <f>FIND("Earliest publication date",A857,AA857)</f>
        <v>#VALUE!</v>
      </c>
      <c r="AC857" s="4" t="e">
        <f>CLEAN(TRIM(MID(A857,AA857,AB857-AA857)))</f>
        <v>#VALUE!</v>
      </c>
      <c r="AD857" s="4" t="e">
        <f t="shared" si="191"/>
        <v>#VALUE!</v>
      </c>
      <c r="AE857" s="4" t="e">
        <f>FIND("Earliest publication date",A857,AA857)+LEN("Earliest publication date")</f>
        <v>#VALUE!</v>
      </c>
      <c r="AF857" s="4" t="e">
        <f>FIND("Assignee for publication",A857)</f>
        <v>#VALUE!</v>
      </c>
      <c r="AG857" s="4" t="e">
        <f>CLEAN(SUBSTITUTE(MID(A857,AE857,AF857-AE857)," ",""))</f>
        <v>#VALUE!</v>
      </c>
      <c r="AH857" s="4" t="e">
        <f>FIND("Entity status",A857)+LEN("Entity status")</f>
        <v>#VALUE!</v>
      </c>
      <c r="AI857" s="4" t="e">
        <f>FIND("Earliest publication #",A857,AH857)</f>
        <v>#VALUE!</v>
      </c>
      <c r="AJ857" s="4" t="e">
        <f>CLEAN(TRIM(MID(A857,AH857,AI857-AH857)))</f>
        <v>#VALUE!</v>
      </c>
      <c r="AK857" s="4" t="e">
        <f>FIND("Applicants",A857)+LEN("Applicants")</f>
        <v>#VALUE!</v>
      </c>
      <c r="AL857" s="4" t="e">
        <f>FIND("United States Patent and Trademark Office 
United States Patent and Trademark Office 
 Browse By Topic",A857,AK857)</f>
        <v>#VALUE!</v>
      </c>
      <c r="AM857" s="4" t="e">
        <f>TRIM(CLEAN(MID(A857,AK857,AL857-AK857)))</f>
        <v>#VALUE!</v>
      </c>
      <c r="AN857" s="4" t="e">
        <f>FIND("Assignee for publication",A857)+LEN("Assignee for publication")</f>
        <v>#VALUE!</v>
      </c>
      <c r="AO857" s="4" t="e">
        <f>FIND("Confirmation #",A857,AN857)</f>
        <v>#VALUE!</v>
      </c>
      <c r="AP857" s="4" t="e">
        <f>MID(A857,AN857,AO857-AN857)</f>
        <v>#VALUE!</v>
      </c>
      <c r="AQ857" s="4" t="e">
        <f>FIND("Inventors",A857)+LEN("Inventors")</f>
        <v>#VALUE!</v>
      </c>
      <c r="AR857" s="4" t="e">
        <f>FIND("Applicants",A857,AQ857)</f>
        <v>#VALUE!</v>
      </c>
      <c r="AS857" s="4" t="e">
        <f>FIND("Show all inventors",A857)</f>
        <v>#VALUE!</v>
      </c>
      <c r="AT857" s="4" t="str">
        <f>IFERROR(MID(A857,AS857,24),"")</f>
        <v/>
      </c>
      <c r="AU857" s="7" t="e">
        <f>CLEAN(TRIM(MID(A857,AQ857,AR857-AQ857)))</f>
        <v>#VALUE!</v>
      </c>
      <c r="BJ857" s="4">
        <f t="shared" si="194"/>
        <v>0</v>
      </c>
      <c r="BK857" s="4" t="str">
        <f t="shared" si="195"/>
        <v/>
      </c>
      <c r="BL857" s="4" t="e">
        <f t="shared" si="196"/>
        <v>#VALUE!</v>
      </c>
      <c r="BM857" s="4" t="e">
        <f t="shared" si="197"/>
        <v>#VALUE!</v>
      </c>
      <c r="BN857" s="7" t="e">
        <f t="shared" si="198"/>
        <v>#VALUE!</v>
      </c>
      <c r="BO857" s="4" t="e">
        <f t="shared" si="199"/>
        <v>#VALUE!</v>
      </c>
      <c r="BP857" s="4" t="e">
        <f t="shared" si="200"/>
        <v>#VALUE!</v>
      </c>
      <c r="BQ857" s="7" t="e">
        <f t="shared" si="201"/>
        <v>#VALUE!</v>
      </c>
    </row>
    <row r="858" spans="1:69" ht="15" customHeight="1" x14ac:dyDescent="0.3">
      <c r="A858" s="5"/>
      <c r="B858" s="5"/>
      <c r="C858" s="5"/>
      <c r="D858" s="5"/>
      <c r="F858" s="6" t="s">
        <v>17</v>
      </c>
      <c r="G858" s="4" t="e">
        <f t="shared" si="202"/>
        <v>#VALUE!</v>
      </c>
      <c r="H858" s="4" t="e">
        <f t="shared" si="203"/>
        <v>#VALUE!</v>
      </c>
      <c r="I858" s="4" t="str">
        <f t="shared" si="192"/>
        <v/>
      </c>
      <c r="J858" s="4" t="e">
        <f>CLEAN(SUBSTITUTE(MID(A858,G858,H858-G858)," ",""))</f>
        <v>#VALUE!</v>
      </c>
      <c r="K858" s="4" t="e">
        <f>FIND("Filing or 371 (c) date",A858)+LEN("Filing or 371 (c) date")</f>
        <v>#VALUE!</v>
      </c>
      <c r="L858" s="4" t="e">
        <f>FIND("Status",A858,K858)</f>
        <v>#VALUE!</v>
      </c>
      <c r="M858" s="4" t="e">
        <f>TRIM(CLEAN(MID(A858,K858,L858-K858)))</f>
        <v>#VALUE!</v>
      </c>
      <c r="N858" s="4" t="e">
        <f>FIND("Patent #",A858)+LEN("Patent #")</f>
        <v>#VALUE!</v>
      </c>
      <c r="O858" s="4" t="e">
        <f>FIND("Filing or 371 (c) date",A858)</f>
        <v>#VALUE!</v>
      </c>
      <c r="P858" s="4" t="e">
        <f>MID(A858,N858,O858-N858)</f>
        <v>#VALUE!</v>
      </c>
      <c r="Q858" s="4" t="e">
        <f t="shared" si="193"/>
        <v>#VALUE!</v>
      </c>
      <c r="R858" s="4" t="e">
        <f>CLEAN(SUBSTITUTE(MID(P858,1,FIND("open",P858)-1)," ",""))</f>
        <v>#VALUE!</v>
      </c>
      <c r="S858" s="4" t="e">
        <f>FIND("open_in_new",P858)+LEN("open_in_new")</f>
        <v>#VALUE!</v>
      </c>
      <c r="T858" s="4" t="e">
        <f>FIND("-",P858,S858)</f>
        <v>#VALUE!</v>
      </c>
      <c r="U858" s="4" t="e">
        <f>CLEAN(SUBSTITUTE(MID(P858,S858,T858-S858)," ",""))</f>
        <v>#VALUE!</v>
      </c>
      <c r="V858" s="4" t="e">
        <f>RIGHT(CLEAN(SUBSTITUTE(P858," ","")),10)</f>
        <v>#VALUE!</v>
      </c>
      <c r="W858" s="4" t="e">
        <f>FIND("Status",A858,K858)+LEN("Status")</f>
        <v>#VALUE!</v>
      </c>
      <c r="X858" s="4" t="e">
        <f>FIND("Application Data 
Documents &amp; Transactions",A858)</f>
        <v>#VALUE!</v>
      </c>
      <c r="Y858" s="4" t="e">
        <f>MID(A858,W858,(X858-11)-W858)</f>
        <v>#VALUE!</v>
      </c>
      <c r="Z858" s="4" t="e">
        <f t="shared" si="190"/>
        <v>#VALUE!</v>
      </c>
      <c r="AA858" s="4" t="e">
        <f>FIND("Earliest publication #",A858)+LEN("Earliest publication #
")</f>
        <v>#VALUE!</v>
      </c>
      <c r="AB858" s="4" t="e">
        <f>FIND("Earliest publication date",A858,AA858)</f>
        <v>#VALUE!</v>
      </c>
      <c r="AC858" s="4" t="e">
        <f>CLEAN(TRIM(MID(A858,AA858,AB858-AA858)))</f>
        <v>#VALUE!</v>
      </c>
      <c r="AD858" s="4" t="e">
        <f t="shared" si="191"/>
        <v>#VALUE!</v>
      </c>
      <c r="AE858" s="4" t="e">
        <f>FIND("Earliest publication date",A858,AA858)+LEN("Earliest publication date")</f>
        <v>#VALUE!</v>
      </c>
      <c r="AF858" s="4" t="e">
        <f>FIND("Assignee for publication",A858)</f>
        <v>#VALUE!</v>
      </c>
      <c r="AG858" s="4" t="e">
        <f>CLEAN(SUBSTITUTE(MID(A858,AE858,AF858-AE858)," ",""))</f>
        <v>#VALUE!</v>
      </c>
      <c r="AH858" s="4" t="e">
        <f>FIND("Entity status",A858)+LEN("Entity status")</f>
        <v>#VALUE!</v>
      </c>
      <c r="AI858" s="4" t="e">
        <f>FIND("Earliest publication #",A858,AH858)</f>
        <v>#VALUE!</v>
      </c>
      <c r="AJ858" s="4" t="e">
        <f>CLEAN(TRIM(MID(A858,AH858,AI858-AH858)))</f>
        <v>#VALUE!</v>
      </c>
      <c r="AK858" s="4" t="e">
        <f>FIND("Applicants",A858)+LEN("Applicants")</f>
        <v>#VALUE!</v>
      </c>
      <c r="AL858" s="4" t="e">
        <f>FIND("United States Patent and Trademark Office 
United States Patent and Trademark Office 
 Browse By Topic",A858,AK858)</f>
        <v>#VALUE!</v>
      </c>
      <c r="AM858" s="4" t="e">
        <f>TRIM(CLEAN(MID(A858,AK858,AL858-AK858)))</f>
        <v>#VALUE!</v>
      </c>
      <c r="AN858" s="4" t="e">
        <f>FIND("Assignee for publication",A858)+LEN("Assignee for publication")</f>
        <v>#VALUE!</v>
      </c>
      <c r="AO858" s="4" t="e">
        <f>FIND("Confirmation #",A858,AN858)</f>
        <v>#VALUE!</v>
      </c>
      <c r="AP858" s="4" t="e">
        <f>MID(A858,AN858,AO858-AN858)</f>
        <v>#VALUE!</v>
      </c>
      <c r="AQ858" s="4" t="e">
        <f>FIND("Inventors",A858)+LEN("Inventors")</f>
        <v>#VALUE!</v>
      </c>
      <c r="AR858" s="4" t="e">
        <f>FIND("Applicants",A858,AQ858)</f>
        <v>#VALUE!</v>
      </c>
      <c r="AS858" s="4" t="e">
        <f>FIND("Show all inventors",A858)</f>
        <v>#VALUE!</v>
      </c>
      <c r="AT858" s="4" t="str">
        <f>IFERROR(MID(A858,AS858,24),"")</f>
        <v/>
      </c>
      <c r="AU858" s="7" t="e">
        <f>CLEAN(TRIM(MID(A858,AQ858,AR858-AQ858)))</f>
        <v>#VALUE!</v>
      </c>
      <c r="BJ858" s="4">
        <f t="shared" si="194"/>
        <v>0</v>
      </c>
      <c r="BK858" s="4" t="str">
        <f t="shared" si="195"/>
        <v/>
      </c>
      <c r="BL858" s="4" t="e">
        <f t="shared" si="196"/>
        <v>#VALUE!</v>
      </c>
      <c r="BM858" s="4" t="e">
        <f t="shared" si="197"/>
        <v>#VALUE!</v>
      </c>
      <c r="BN858" s="7" t="e">
        <f t="shared" si="198"/>
        <v>#VALUE!</v>
      </c>
      <c r="BO858" s="4" t="e">
        <f t="shared" si="199"/>
        <v>#VALUE!</v>
      </c>
      <c r="BP858" s="4" t="e">
        <f t="shared" si="200"/>
        <v>#VALUE!</v>
      </c>
      <c r="BQ858" s="7" t="e">
        <f t="shared" si="201"/>
        <v>#VALUE!</v>
      </c>
    </row>
    <row r="859" spans="1:69" ht="15" customHeight="1" x14ac:dyDescent="0.3">
      <c r="A859" s="5"/>
      <c r="B859" s="5"/>
      <c r="C859" s="5"/>
      <c r="D859" s="5"/>
      <c r="F859" s="6" t="s">
        <v>17</v>
      </c>
      <c r="G859" s="4" t="e">
        <f t="shared" si="202"/>
        <v>#VALUE!</v>
      </c>
      <c r="H859" s="4" t="e">
        <f t="shared" si="203"/>
        <v>#VALUE!</v>
      </c>
      <c r="I859" s="4" t="str">
        <f t="shared" si="192"/>
        <v/>
      </c>
      <c r="J859" s="4" t="e">
        <f>CLEAN(SUBSTITUTE(MID(A859,G859,H859-G859)," ",""))</f>
        <v>#VALUE!</v>
      </c>
      <c r="K859" s="4" t="e">
        <f>FIND("Filing or 371 (c) date",A859)+LEN("Filing or 371 (c) date")</f>
        <v>#VALUE!</v>
      </c>
      <c r="L859" s="4" t="e">
        <f>FIND("Status",A859,K859)</f>
        <v>#VALUE!</v>
      </c>
      <c r="M859" s="4" t="e">
        <f>TRIM(CLEAN(MID(A859,K859,L859-K859)))</f>
        <v>#VALUE!</v>
      </c>
      <c r="N859" s="4" t="e">
        <f>FIND("Patent #",A859)+LEN("Patent #")</f>
        <v>#VALUE!</v>
      </c>
      <c r="O859" s="4" t="e">
        <f>FIND("Filing or 371 (c) date",A859)</f>
        <v>#VALUE!</v>
      </c>
      <c r="P859" s="4" t="e">
        <f>MID(A859,N859,O859-N859)</f>
        <v>#VALUE!</v>
      </c>
      <c r="Q859" s="4" t="e">
        <f t="shared" si="193"/>
        <v>#VALUE!</v>
      </c>
      <c r="R859" s="4" t="e">
        <f>CLEAN(SUBSTITUTE(MID(P859,1,FIND("open",P859)-1)," ",""))</f>
        <v>#VALUE!</v>
      </c>
      <c r="S859" s="4" t="e">
        <f>FIND("open_in_new",P859)+LEN("open_in_new")</f>
        <v>#VALUE!</v>
      </c>
      <c r="T859" s="4" t="e">
        <f>FIND("-",P859,S859)</f>
        <v>#VALUE!</v>
      </c>
      <c r="U859" s="4" t="e">
        <f>CLEAN(SUBSTITUTE(MID(P859,S859,T859-S859)," ",""))</f>
        <v>#VALUE!</v>
      </c>
      <c r="V859" s="4" t="e">
        <f>RIGHT(CLEAN(SUBSTITUTE(P859," ","")),10)</f>
        <v>#VALUE!</v>
      </c>
      <c r="W859" s="4" t="e">
        <f>FIND("Status",A859,K859)+LEN("Status")</f>
        <v>#VALUE!</v>
      </c>
      <c r="X859" s="4" t="e">
        <f>FIND("Application Data 
Documents &amp; Transactions",A859)</f>
        <v>#VALUE!</v>
      </c>
      <c r="Y859" s="4" t="e">
        <f>MID(A859,W859,(X859-11)-W859)</f>
        <v>#VALUE!</v>
      </c>
      <c r="Z859" s="4" t="e">
        <f t="shared" si="190"/>
        <v>#VALUE!</v>
      </c>
      <c r="AA859" s="4" t="e">
        <f>FIND("Earliest publication #",A859)+LEN("Earliest publication #
")</f>
        <v>#VALUE!</v>
      </c>
      <c r="AB859" s="4" t="e">
        <f>FIND("Earliest publication date",A859,AA859)</f>
        <v>#VALUE!</v>
      </c>
      <c r="AC859" s="4" t="e">
        <f>CLEAN(TRIM(MID(A859,AA859,AB859-AA859)))</f>
        <v>#VALUE!</v>
      </c>
      <c r="AD859" s="4" t="e">
        <f t="shared" si="191"/>
        <v>#VALUE!</v>
      </c>
      <c r="AE859" s="4" t="e">
        <f>FIND("Earliest publication date",A859,AA859)+LEN("Earliest publication date")</f>
        <v>#VALUE!</v>
      </c>
      <c r="AF859" s="4" t="e">
        <f>FIND("Assignee for publication",A859)</f>
        <v>#VALUE!</v>
      </c>
      <c r="AG859" s="4" t="e">
        <f>CLEAN(SUBSTITUTE(MID(A859,AE859,AF859-AE859)," ",""))</f>
        <v>#VALUE!</v>
      </c>
      <c r="AH859" s="4" t="e">
        <f>FIND("Entity status",A859)+LEN("Entity status")</f>
        <v>#VALUE!</v>
      </c>
      <c r="AI859" s="4" t="e">
        <f>FIND("Earliest publication #",A859,AH859)</f>
        <v>#VALUE!</v>
      </c>
      <c r="AJ859" s="4" t="e">
        <f>CLEAN(TRIM(MID(A859,AH859,AI859-AH859)))</f>
        <v>#VALUE!</v>
      </c>
      <c r="AK859" s="4" t="e">
        <f>FIND("Applicants",A859)+LEN("Applicants")</f>
        <v>#VALUE!</v>
      </c>
      <c r="AL859" s="4" t="e">
        <f>FIND("United States Patent and Trademark Office 
United States Patent and Trademark Office 
 Browse By Topic",A859,AK859)</f>
        <v>#VALUE!</v>
      </c>
      <c r="AM859" s="4" t="e">
        <f>TRIM(CLEAN(MID(A859,AK859,AL859-AK859)))</f>
        <v>#VALUE!</v>
      </c>
      <c r="AN859" s="4" t="e">
        <f>FIND("Assignee for publication",A859)+LEN("Assignee for publication")</f>
        <v>#VALUE!</v>
      </c>
      <c r="AO859" s="4" t="e">
        <f>FIND("Confirmation #",A859,AN859)</f>
        <v>#VALUE!</v>
      </c>
      <c r="AP859" s="4" t="e">
        <f>MID(A859,AN859,AO859-AN859)</f>
        <v>#VALUE!</v>
      </c>
      <c r="AQ859" s="4" t="e">
        <f>FIND("Inventors",A859)+LEN("Inventors")</f>
        <v>#VALUE!</v>
      </c>
      <c r="AR859" s="4" t="e">
        <f>FIND("Applicants",A859,AQ859)</f>
        <v>#VALUE!</v>
      </c>
      <c r="AS859" s="4" t="e">
        <f>FIND("Show all inventors",A859)</f>
        <v>#VALUE!</v>
      </c>
      <c r="AT859" s="4" t="str">
        <f>IFERROR(MID(A859,AS859,24),"")</f>
        <v/>
      </c>
      <c r="AU859" s="7" t="e">
        <f>CLEAN(TRIM(MID(A859,AQ859,AR859-AQ859)))</f>
        <v>#VALUE!</v>
      </c>
      <c r="BJ859" s="4">
        <f t="shared" si="194"/>
        <v>0</v>
      </c>
      <c r="BK859" s="4" t="str">
        <f t="shared" si="195"/>
        <v/>
      </c>
      <c r="BL859" s="4" t="e">
        <f t="shared" si="196"/>
        <v>#VALUE!</v>
      </c>
      <c r="BM859" s="4" t="e">
        <f t="shared" si="197"/>
        <v>#VALUE!</v>
      </c>
      <c r="BN859" s="7" t="e">
        <f t="shared" si="198"/>
        <v>#VALUE!</v>
      </c>
      <c r="BO859" s="4" t="e">
        <f t="shared" si="199"/>
        <v>#VALUE!</v>
      </c>
      <c r="BP859" s="4" t="e">
        <f t="shared" si="200"/>
        <v>#VALUE!</v>
      </c>
      <c r="BQ859" s="7" t="e">
        <f t="shared" si="201"/>
        <v>#VALUE!</v>
      </c>
    </row>
    <row r="860" spans="1:69" ht="15" customHeight="1" x14ac:dyDescent="0.3">
      <c r="A860" s="5"/>
      <c r="B860" s="5"/>
      <c r="C860" s="5"/>
      <c r="D860" s="5"/>
      <c r="F860" s="6" t="s">
        <v>17</v>
      </c>
      <c r="G860" s="4" t="e">
        <f t="shared" si="202"/>
        <v>#VALUE!</v>
      </c>
      <c r="H860" s="4" t="e">
        <f t="shared" si="203"/>
        <v>#VALUE!</v>
      </c>
      <c r="I860" s="4" t="str">
        <f t="shared" si="192"/>
        <v/>
      </c>
      <c r="J860" s="4" t="e">
        <f>CLEAN(SUBSTITUTE(MID(A860,G860,H860-G860)," ",""))</f>
        <v>#VALUE!</v>
      </c>
      <c r="K860" s="4" t="e">
        <f>FIND("Filing or 371 (c) date",A860)+LEN("Filing or 371 (c) date")</f>
        <v>#VALUE!</v>
      </c>
      <c r="L860" s="4" t="e">
        <f>FIND("Status",A860,K860)</f>
        <v>#VALUE!</v>
      </c>
      <c r="M860" s="4" t="e">
        <f>TRIM(CLEAN(MID(A860,K860,L860-K860)))</f>
        <v>#VALUE!</v>
      </c>
      <c r="N860" s="4" t="e">
        <f>FIND("Patent #",A860)+LEN("Patent #")</f>
        <v>#VALUE!</v>
      </c>
      <c r="O860" s="4" t="e">
        <f>FIND("Filing or 371 (c) date",A860)</f>
        <v>#VALUE!</v>
      </c>
      <c r="P860" s="4" t="e">
        <f>MID(A860,N860,O860-N860)</f>
        <v>#VALUE!</v>
      </c>
      <c r="Q860" s="4" t="e">
        <f t="shared" si="193"/>
        <v>#VALUE!</v>
      </c>
      <c r="R860" s="4" t="e">
        <f>CLEAN(SUBSTITUTE(MID(P860,1,FIND("open",P860)-1)," ",""))</f>
        <v>#VALUE!</v>
      </c>
      <c r="S860" s="4" t="e">
        <f>FIND("open_in_new",P860)+LEN("open_in_new")</f>
        <v>#VALUE!</v>
      </c>
      <c r="T860" s="4" t="e">
        <f>FIND("-",P860,S860)</f>
        <v>#VALUE!</v>
      </c>
      <c r="U860" s="4" t="e">
        <f>CLEAN(SUBSTITUTE(MID(P860,S860,T860-S860)," ",""))</f>
        <v>#VALUE!</v>
      </c>
      <c r="V860" s="4" t="e">
        <f>RIGHT(CLEAN(SUBSTITUTE(P860," ","")),10)</f>
        <v>#VALUE!</v>
      </c>
      <c r="W860" s="4" t="e">
        <f>FIND("Status",A860,K860)+LEN("Status")</f>
        <v>#VALUE!</v>
      </c>
      <c r="X860" s="4" t="e">
        <f>FIND("Application Data 
Documents &amp; Transactions",A860)</f>
        <v>#VALUE!</v>
      </c>
      <c r="Y860" s="4" t="e">
        <f>MID(A860,W860,(X860-11)-W860)</f>
        <v>#VALUE!</v>
      </c>
      <c r="Z860" s="4" t="e">
        <f t="shared" si="190"/>
        <v>#VALUE!</v>
      </c>
      <c r="AA860" s="4" t="e">
        <f>FIND("Earliest publication #",A860)+LEN("Earliest publication #
")</f>
        <v>#VALUE!</v>
      </c>
      <c r="AB860" s="4" t="e">
        <f>FIND("Earliest publication date",A860,AA860)</f>
        <v>#VALUE!</v>
      </c>
      <c r="AC860" s="4" t="e">
        <f>CLEAN(TRIM(MID(A860,AA860,AB860-AA860)))</f>
        <v>#VALUE!</v>
      </c>
      <c r="AD860" s="4" t="e">
        <f t="shared" si="191"/>
        <v>#VALUE!</v>
      </c>
      <c r="AE860" s="4" t="e">
        <f>FIND("Earliest publication date",A860,AA860)+LEN("Earliest publication date")</f>
        <v>#VALUE!</v>
      </c>
      <c r="AF860" s="4" t="e">
        <f>FIND("Assignee for publication",A860)</f>
        <v>#VALUE!</v>
      </c>
      <c r="AG860" s="4" t="e">
        <f>CLEAN(SUBSTITUTE(MID(A860,AE860,AF860-AE860)," ",""))</f>
        <v>#VALUE!</v>
      </c>
      <c r="AH860" s="4" t="e">
        <f>FIND("Entity status",A860)+LEN("Entity status")</f>
        <v>#VALUE!</v>
      </c>
      <c r="AI860" s="4" t="e">
        <f>FIND("Earliest publication #",A860,AH860)</f>
        <v>#VALUE!</v>
      </c>
      <c r="AJ860" s="4" t="e">
        <f>CLEAN(TRIM(MID(A860,AH860,AI860-AH860)))</f>
        <v>#VALUE!</v>
      </c>
      <c r="AK860" s="4" t="e">
        <f>FIND("Applicants",A860)+LEN("Applicants")</f>
        <v>#VALUE!</v>
      </c>
      <c r="AL860" s="4" t="e">
        <f>FIND("United States Patent and Trademark Office 
United States Patent and Trademark Office 
 Browse By Topic",A860,AK860)</f>
        <v>#VALUE!</v>
      </c>
      <c r="AM860" s="4" t="e">
        <f>TRIM(CLEAN(MID(A860,AK860,AL860-AK860)))</f>
        <v>#VALUE!</v>
      </c>
      <c r="AN860" s="4" t="e">
        <f>FIND("Assignee for publication",A860)+LEN("Assignee for publication")</f>
        <v>#VALUE!</v>
      </c>
      <c r="AO860" s="4" t="e">
        <f>FIND("Confirmation #",A860,AN860)</f>
        <v>#VALUE!</v>
      </c>
      <c r="AP860" s="4" t="e">
        <f>MID(A860,AN860,AO860-AN860)</f>
        <v>#VALUE!</v>
      </c>
      <c r="AQ860" s="4" t="e">
        <f>FIND("Inventors",A860)+LEN("Inventors")</f>
        <v>#VALUE!</v>
      </c>
      <c r="AR860" s="4" t="e">
        <f>FIND("Applicants",A860,AQ860)</f>
        <v>#VALUE!</v>
      </c>
      <c r="AS860" s="4" t="e">
        <f>FIND("Show all inventors",A860)</f>
        <v>#VALUE!</v>
      </c>
      <c r="AT860" s="4" t="str">
        <f>IFERROR(MID(A860,AS860,24),"")</f>
        <v/>
      </c>
      <c r="AU860" s="7" t="e">
        <f>CLEAN(TRIM(MID(A860,AQ860,AR860-AQ860)))</f>
        <v>#VALUE!</v>
      </c>
      <c r="BJ860" s="4">
        <f t="shared" si="194"/>
        <v>0</v>
      </c>
      <c r="BK860" s="4" t="str">
        <f t="shared" si="195"/>
        <v/>
      </c>
      <c r="BL860" s="4" t="e">
        <f t="shared" si="196"/>
        <v>#VALUE!</v>
      </c>
      <c r="BM860" s="4" t="e">
        <f t="shared" si="197"/>
        <v>#VALUE!</v>
      </c>
      <c r="BN860" s="7" t="e">
        <f t="shared" si="198"/>
        <v>#VALUE!</v>
      </c>
      <c r="BO860" s="4" t="e">
        <f t="shared" si="199"/>
        <v>#VALUE!</v>
      </c>
      <c r="BP860" s="4" t="e">
        <f t="shared" si="200"/>
        <v>#VALUE!</v>
      </c>
      <c r="BQ860" s="7" t="e">
        <f t="shared" si="201"/>
        <v>#VALUE!</v>
      </c>
    </row>
    <row r="861" spans="1:69" ht="15" customHeight="1" x14ac:dyDescent="0.3">
      <c r="A861" s="5"/>
      <c r="B861" s="5"/>
      <c r="C861" s="5"/>
      <c r="D861" s="5"/>
      <c r="F861" s="6" t="s">
        <v>17</v>
      </c>
      <c r="G861" s="4" t="e">
        <f t="shared" si="202"/>
        <v>#VALUE!</v>
      </c>
      <c r="H861" s="4" t="e">
        <f t="shared" si="203"/>
        <v>#VALUE!</v>
      </c>
      <c r="I861" s="4" t="str">
        <f t="shared" si="192"/>
        <v/>
      </c>
      <c r="J861" s="4" t="e">
        <f>CLEAN(SUBSTITUTE(MID(A861,G861,H861-G861)," ",""))</f>
        <v>#VALUE!</v>
      </c>
      <c r="K861" s="4" t="e">
        <f>FIND("Filing or 371 (c) date",A861)+LEN("Filing or 371 (c) date")</f>
        <v>#VALUE!</v>
      </c>
      <c r="L861" s="4" t="e">
        <f>FIND("Status",A861,K861)</f>
        <v>#VALUE!</v>
      </c>
      <c r="M861" s="4" t="e">
        <f>TRIM(CLEAN(MID(A861,K861,L861-K861)))</f>
        <v>#VALUE!</v>
      </c>
      <c r="N861" s="4" t="e">
        <f>FIND("Patent #",A861)+LEN("Patent #")</f>
        <v>#VALUE!</v>
      </c>
      <c r="O861" s="4" t="e">
        <f>FIND("Filing or 371 (c) date",A861)</f>
        <v>#VALUE!</v>
      </c>
      <c r="P861" s="4" t="e">
        <f>MID(A861,N861,O861-N861)</f>
        <v>#VALUE!</v>
      </c>
      <c r="Q861" s="4" t="e">
        <f t="shared" si="193"/>
        <v>#VALUE!</v>
      </c>
      <c r="R861" s="4" t="e">
        <f>CLEAN(SUBSTITUTE(MID(P861,1,FIND("open",P861)-1)," ",""))</f>
        <v>#VALUE!</v>
      </c>
      <c r="S861" s="4" t="e">
        <f>FIND("open_in_new",P861)+LEN("open_in_new")</f>
        <v>#VALUE!</v>
      </c>
      <c r="T861" s="4" t="e">
        <f>FIND("-",P861,S861)</f>
        <v>#VALUE!</v>
      </c>
      <c r="U861" s="4" t="e">
        <f>CLEAN(SUBSTITUTE(MID(P861,S861,T861-S861)," ",""))</f>
        <v>#VALUE!</v>
      </c>
      <c r="V861" s="4" t="e">
        <f>RIGHT(CLEAN(SUBSTITUTE(P861," ","")),10)</f>
        <v>#VALUE!</v>
      </c>
      <c r="W861" s="4" t="e">
        <f>FIND("Status",A861,K861)+LEN("Status")</f>
        <v>#VALUE!</v>
      </c>
      <c r="X861" s="4" t="e">
        <f>FIND("Application Data 
Documents &amp; Transactions",A861)</f>
        <v>#VALUE!</v>
      </c>
      <c r="Y861" s="4" t="e">
        <f>MID(A861,W861,(X861-11)-W861)</f>
        <v>#VALUE!</v>
      </c>
      <c r="Z861" s="4" t="e">
        <f t="shared" si="190"/>
        <v>#VALUE!</v>
      </c>
      <c r="AA861" s="4" t="e">
        <f>FIND("Earliest publication #",A861)+LEN("Earliest publication #
")</f>
        <v>#VALUE!</v>
      </c>
      <c r="AB861" s="4" t="e">
        <f>FIND("Earliest publication date",A861,AA861)</f>
        <v>#VALUE!</v>
      </c>
      <c r="AC861" s="4" t="e">
        <f>CLEAN(TRIM(MID(A861,AA861,AB861-AA861)))</f>
        <v>#VALUE!</v>
      </c>
      <c r="AD861" s="4" t="e">
        <f t="shared" si="191"/>
        <v>#VALUE!</v>
      </c>
      <c r="AE861" s="4" t="e">
        <f>FIND("Earliest publication date",A861,AA861)+LEN("Earliest publication date")</f>
        <v>#VALUE!</v>
      </c>
      <c r="AF861" s="4" t="e">
        <f>FIND("Assignee for publication",A861)</f>
        <v>#VALUE!</v>
      </c>
      <c r="AG861" s="4" t="e">
        <f>CLEAN(SUBSTITUTE(MID(A861,AE861,AF861-AE861)," ",""))</f>
        <v>#VALUE!</v>
      </c>
      <c r="AH861" s="4" t="e">
        <f>FIND("Entity status",A861)+LEN("Entity status")</f>
        <v>#VALUE!</v>
      </c>
      <c r="AI861" s="4" t="e">
        <f>FIND("Earliest publication #",A861,AH861)</f>
        <v>#VALUE!</v>
      </c>
      <c r="AJ861" s="4" t="e">
        <f>CLEAN(TRIM(MID(A861,AH861,AI861-AH861)))</f>
        <v>#VALUE!</v>
      </c>
      <c r="AK861" s="4" t="e">
        <f>FIND("Applicants",A861)+LEN("Applicants")</f>
        <v>#VALUE!</v>
      </c>
      <c r="AL861" s="4" t="e">
        <f>FIND("United States Patent and Trademark Office 
United States Patent and Trademark Office 
 Browse By Topic",A861,AK861)</f>
        <v>#VALUE!</v>
      </c>
      <c r="AM861" s="4" t="e">
        <f>TRIM(CLEAN(MID(A861,AK861,AL861-AK861)))</f>
        <v>#VALUE!</v>
      </c>
      <c r="AN861" s="4" t="e">
        <f>FIND("Assignee for publication",A861)+LEN("Assignee for publication")</f>
        <v>#VALUE!</v>
      </c>
      <c r="AO861" s="4" t="e">
        <f>FIND("Confirmation #",A861,AN861)</f>
        <v>#VALUE!</v>
      </c>
      <c r="AP861" s="4" t="e">
        <f>MID(A861,AN861,AO861-AN861)</f>
        <v>#VALUE!</v>
      </c>
      <c r="AQ861" s="4" t="e">
        <f>FIND("Inventors",A861)+LEN("Inventors")</f>
        <v>#VALUE!</v>
      </c>
      <c r="AR861" s="4" t="e">
        <f>FIND("Applicants",A861,AQ861)</f>
        <v>#VALUE!</v>
      </c>
      <c r="AS861" s="4" t="e">
        <f>FIND("Show all inventors",A861)</f>
        <v>#VALUE!</v>
      </c>
      <c r="AT861" s="4" t="str">
        <f>IFERROR(MID(A861,AS861,24),"")</f>
        <v/>
      </c>
      <c r="AU861" s="7" t="e">
        <f>CLEAN(TRIM(MID(A861,AQ861,AR861-AQ861)))</f>
        <v>#VALUE!</v>
      </c>
      <c r="BJ861" s="4">
        <f t="shared" si="194"/>
        <v>0</v>
      </c>
      <c r="BK861" s="4" t="str">
        <f t="shared" si="195"/>
        <v/>
      </c>
      <c r="BL861" s="4" t="e">
        <f t="shared" si="196"/>
        <v>#VALUE!</v>
      </c>
      <c r="BM861" s="4" t="e">
        <f t="shared" si="197"/>
        <v>#VALUE!</v>
      </c>
      <c r="BN861" s="7" t="e">
        <f t="shared" si="198"/>
        <v>#VALUE!</v>
      </c>
      <c r="BO861" s="4" t="e">
        <f t="shared" si="199"/>
        <v>#VALUE!</v>
      </c>
      <c r="BP861" s="4" t="e">
        <f t="shared" si="200"/>
        <v>#VALUE!</v>
      </c>
      <c r="BQ861" s="7" t="e">
        <f t="shared" si="201"/>
        <v>#VALUE!</v>
      </c>
    </row>
    <row r="862" spans="1:69" ht="15" customHeight="1" x14ac:dyDescent="0.3">
      <c r="A862" s="5"/>
      <c r="B862" s="5"/>
      <c r="C862" s="5"/>
      <c r="D862" s="5"/>
      <c r="F862" s="6" t="s">
        <v>17</v>
      </c>
      <c r="G862" s="4" t="e">
        <f t="shared" si="202"/>
        <v>#VALUE!</v>
      </c>
      <c r="H862" s="4" t="e">
        <f t="shared" si="203"/>
        <v>#VALUE!</v>
      </c>
      <c r="I862" s="4" t="str">
        <f t="shared" si="192"/>
        <v/>
      </c>
      <c r="J862" s="4" t="e">
        <f>CLEAN(SUBSTITUTE(MID(A862,G862,H862-G862)," ",""))</f>
        <v>#VALUE!</v>
      </c>
      <c r="K862" s="4" t="e">
        <f>FIND("Filing or 371 (c) date",A862)+LEN("Filing or 371 (c) date")</f>
        <v>#VALUE!</v>
      </c>
      <c r="L862" s="4" t="e">
        <f>FIND("Status",A862,K862)</f>
        <v>#VALUE!</v>
      </c>
      <c r="M862" s="4" t="e">
        <f>TRIM(CLEAN(MID(A862,K862,L862-K862)))</f>
        <v>#VALUE!</v>
      </c>
      <c r="N862" s="4" t="e">
        <f>FIND("Patent #",A862)+LEN("Patent #")</f>
        <v>#VALUE!</v>
      </c>
      <c r="O862" s="4" t="e">
        <f>FIND("Filing or 371 (c) date",A862)</f>
        <v>#VALUE!</v>
      </c>
      <c r="P862" s="4" t="e">
        <f>MID(A862,N862,O862-N862)</f>
        <v>#VALUE!</v>
      </c>
      <c r="Q862" s="4" t="e">
        <f t="shared" si="193"/>
        <v>#VALUE!</v>
      </c>
      <c r="R862" s="4" t="e">
        <f>CLEAN(SUBSTITUTE(MID(P862,1,FIND("open",P862)-1)," ",""))</f>
        <v>#VALUE!</v>
      </c>
      <c r="S862" s="4" t="e">
        <f>FIND("open_in_new",P862)+LEN("open_in_new")</f>
        <v>#VALUE!</v>
      </c>
      <c r="T862" s="4" t="e">
        <f>FIND("-",P862,S862)</f>
        <v>#VALUE!</v>
      </c>
      <c r="U862" s="4" t="e">
        <f>CLEAN(SUBSTITUTE(MID(P862,S862,T862-S862)," ",""))</f>
        <v>#VALUE!</v>
      </c>
      <c r="V862" s="4" t="e">
        <f>RIGHT(CLEAN(SUBSTITUTE(P862," ","")),10)</f>
        <v>#VALUE!</v>
      </c>
      <c r="W862" s="4" t="e">
        <f>FIND("Status",A862,K862)+LEN("Status")</f>
        <v>#VALUE!</v>
      </c>
      <c r="X862" s="4" t="e">
        <f>FIND("Application Data 
Documents &amp; Transactions",A862)</f>
        <v>#VALUE!</v>
      </c>
      <c r="Y862" s="4" t="e">
        <f>MID(A862,W862,(X862-11)-W862)</f>
        <v>#VALUE!</v>
      </c>
      <c r="Z862" s="4" t="e">
        <f t="shared" si="190"/>
        <v>#VALUE!</v>
      </c>
      <c r="AA862" s="4" t="e">
        <f>FIND("Earliest publication #",A862)+LEN("Earliest publication #
")</f>
        <v>#VALUE!</v>
      </c>
      <c r="AB862" s="4" t="e">
        <f>FIND("Earliest publication date",A862,AA862)</f>
        <v>#VALUE!</v>
      </c>
      <c r="AC862" s="4" t="e">
        <f>CLEAN(TRIM(MID(A862,AA862,AB862-AA862)))</f>
        <v>#VALUE!</v>
      </c>
      <c r="AD862" s="4" t="e">
        <f t="shared" si="191"/>
        <v>#VALUE!</v>
      </c>
      <c r="AE862" s="4" t="e">
        <f>FIND("Earliest publication date",A862,AA862)+LEN("Earliest publication date")</f>
        <v>#VALUE!</v>
      </c>
      <c r="AF862" s="4" t="e">
        <f>FIND("Assignee for publication",A862)</f>
        <v>#VALUE!</v>
      </c>
      <c r="AG862" s="4" t="e">
        <f>CLEAN(SUBSTITUTE(MID(A862,AE862,AF862-AE862)," ",""))</f>
        <v>#VALUE!</v>
      </c>
      <c r="AH862" s="4" t="e">
        <f>FIND("Entity status",A862)+LEN("Entity status")</f>
        <v>#VALUE!</v>
      </c>
      <c r="AI862" s="4" t="e">
        <f>FIND("Earliest publication #",A862,AH862)</f>
        <v>#VALUE!</v>
      </c>
      <c r="AJ862" s="4" t="e">
        <f>CLEAN(TRIM(MID(A862,AH862,AI862-AH862)))</f>
        <v>#VALUE!</v>
      </c>
      <c r="AK862" s="4" t="e">
        <f>FIND("Applicants",A862)+LEN("Applicants")</f>
        <v>#VALUE!</v>
      </c>
      <c r="AL862" s="4" t="e">
        <f>FIND("United States Patent and Trademark Office 
United States Patent and Trademark Office 
 Browse By Topic",A862,AK862)</f>
        <v>#VALUE!</v>
      </c>
      <c r="AM862" s="4" t="e">
        <f>TRIM(CLEAN(MID(A862,AK862,AL862-AK862)))</f>
        <v>#VALUE!</v>
      </c>
      <c r="AN862" s="4" t="e">
        <f>FIND("Assignee for publication",A862)+LEN("Assignee for publication")</f>
        <v>#VALUE!</v>
      </c>
      <c r="AO862" s="4" t="e">
        <f>FIND("Confirmation #",A862,AN862)</f>
        <v>#VALUE!</v>
      </c>
      <c r="AP862" s="4" t="e">
        <f>MID(A862,AN862,AO862-AN862)</f>
        <v>#VALUE!</v>
      </c>
      <c r="AQ862" s="4" t="e">
        <f>FIND("Inventors",A862)+LEN("Inventors")</f>
        <v>#VALUE!</v>
      </c>
      <c r="AR862" s="4" t="e">
        <f>FIND("Applicants",A862,AQ862)</f>
        <v>#VALUE!</v>
      </c>
      <c r="AS862" s="4" t="e">
        <f>FIND("Show all inventors",A862)</f>
        <v>#VALUE!</v>
      </c>
      <c r="AT862" s="4" t="str">
        <f>IFERROR(MID(A862,AS862,24),"")</f>
        <v/>
      </c>
      <c r="AU862" s="7" t="e">
        <f>CLEAN(TRIM(MID(A862,AQ862,AR862-AQ862)))</f>
        <v>#VALUE!</v>
      </c>
      <c r="BJ862" s="4">
        <f t="shared" si="194"/>
        <v>0</v>
      </c>
      <c r="BK862" s="4" t="str">
        <f t="shared" si="195"/>
        <v/>
      </c>
      <c r="BL862" s="4" t="e">
        <f t="shared" si="196"/>
        <v>#VALUE!</v>
      </c>
      <c r="BM862" s="4" t="e">
        <f t="shared" si="197"/>
        <v>#VALUE!</v>
      </c>
      <c r="BN862" s="7" t="e">
        <f t="shared" si="198"/>
        <v>#VALUE!</v>
      </c>
      <c r="BO862" s="4" t="e">
        <f t="shared" si="199"/>
        <v>#VALUE!</v>
      </c>
      <c r="BP862" s="4" t="e">
        <f t="shared" si="200"/>
        <v>#VALUE!</v>
      </c>
      <c r="BQ862" s="7" t="e">
        <f t="shared" si="201"/>
        <v>#VALUE!</v>
      </c>
    </row>
    <row r="863" spans="1:69" ht="15" customHeight="1" x14ac:dyDescent="0.3">
      <c r="A863" s="5"/>
      <c r="B863" s="5"/>
      <c r="C863" s="5"/>
      <c r="D863" s="5"/>
      <c r="F863" s="6" t="s">
        <v>17</v>
      </c>
      <c r="G863" s="4" t="e">
        <f t="shared" si="202"/>
        <v>#VALUE!</v>
      </c>
      <c r="H863" s="4" t="e">
        <f t="shared" si="203"/>
        <v>#VALUE!</v>
      </c>
      <c r="I863" s="4" t="str">
        <f t="shared" si="192"/>
        <v/>
      </c>
      <c r="J863" s="4" t="e">
        <f>CLEAN(SUBSTITUTE(MID(A863,G863,H863-G863)," ",""))</f>
        <v>#VALUE!</v>
      </c>
      <c r="K863" s="4" t="e">
        <f>FIND("Filing or 371 (c) date",A863)+LEN("Filing or 371 (c) date")</f>
        <v>#VALUE!</v>
      </c>
      <c r="L863" s="4" t="e">
        <f>FIND("Status",A863,K863)</f>
        <v>#VALUE!</v>
      </c>
      <c r="M863" s="4" t="e">
        <f>TRIM(CLEAN(MID(A863,K863,L863-K863)))</f>
        <v>#VALUE!</v>
      </c>
      <c r="N863" s="4" t="e">
        <f>FIND("Patent #",A863)+LEN("Patent #")</f>
        <v>#VALUE!</v>
      </c>
      <c r="O863" s="4" t="e">
        <f>FIND("Filing or 371 (c) date",A863)</f>
        <v>#VALUE!</v>
      </c>
      <c r="P863" s="4" t="e">
        <f>MID(A863,N863,O863-N863)</f>
        <v>#VALUE!</v>
      </c>
      <c r="Q863" s="4" t="e">
        <f t="shared" si="193"/>
        <v>#VALUE!</v>
      </c>
      <c r="R863" s="4" t="e">
        <f>CLEAN(SUBSTITUTE(MID(P863,1,FIND("open",P863)-1)," ",""))</f>
        <v>#VALUE!</v>
      </c>
      <c r="S863" s="4" t="e">
        <f>FIND("open_in_new",P863)+LEN("open_in_new")</f>
        <v>#VALUE!</v>
      </c>
      <c r="T863" s="4" t="e">
        <f>FIND("-",P863,S863)</f>
        <v>#VALUE!</v>
      </c>
      <c r="U863" s="4" t="e">
        <f>CLEAN(SUBSTITUTE(MID(P863,S863,T863-S863)," ",""))</f>
        <v>#VALUE!</v>
      </c>
      <c r="V863" s="4" t="e">
        <f>RIGHT(CLEAN(SUBSTITUTE(P863," ","")),10)</f>
        <v>#VALUE!</v>
      </c>
      <c r="W863" s="4" t="e">
        <f>FIND("Status",A863,K863)+LEN("Status")</f>
        <v>#VALUE!</v>
      </c>
      <c r="X863" s="4" t="e">
        <f>FIND("Application Data 
Documents &amp; Transactions",A863)</f>
        <v>#VALUE!</v>
      </c>
      <c r="Y863" s="4" t="e">
        <f>MID(A863,W863,(X863-11)-W863)</f>
        <v>#VALUE!</v>
      </c>
      <c r="Z863" s="4" t="e">
        <f t="shared" si="190"/>
        <v>#VALUE!</v>
      </c>
      <c r="AA863" s="4" t="e">
        <f>FIND("Earliest publication #",A863)+LEN("Earliest publication #
")</f>
        <v>#VALUE!</v>
      </c>
      <c r="AB863" s="4" t="e">
        <f>FIND("Earliest publication date",A863,AA863)</f>
        <v>#VALUE!</v>
      </c>
      <c r="AC863" s="4" t="e">
        <f>CLEAN(TRIM(MID(A863,AA863,AB863-AA863)))</f>
        <v>#VALUE!</v>
      </c>
      <c r="AD863" s="4" t="e">
        <f t="shared" si="191"/>
        <v>#VALUE!</v>
      </c>
      <c r="AE863" s="4" t="e">
        <f>FIND("Earliest publication date",A863,AA863)+LEN("Earliest publication date")</f>
        <v>#VALUE!</v>
      </c>
      <c r="AF863" s="4" t="e">
        <f>FIND("Assignee for publication",A863)</f>
        <v>#VALUE!</v>
      </c>
      <c r="AG863" s="4" t="e">
        <f>CLEAN(SUBSTITUTE(MID(A863,AE863,AF863-AE863)," ",""))</f>
        <v>#VALUE!</v>
      </c>
      <c r="AH863" s="4" t="e">
        <f>FIND("Entity status",A863)+LEN("Entity status")</f>
        <v>#VALUE!</v>
      </c>
      <c r="AI863" s="4" t="e">
        <f>FIND("Earliest publication #",A863,AH863)</f>
        <v>#VALUE!</v>
      </c>
      <c r="AJ863" s="4" t="e">
        <f>CLEAN(TRIM(MID(A863,AH863,AI863-AH863)))</f>
        <v>#VALUE!</v>
      </c>
      <c r="AK863" s="4" t="e">
        <f>FIND("Applicants",A863)+LEN("Applicants")</f>
        <v>#VALUE!</v>
      </c>
      <c r="AL863" s="4" t="e">
        <f>FIND("United States Patent and Trademark Office 
United States Patent and Trademark Office 
 Browse By Topic",A863,AK863)</f>
        <v>#VALUE!</v>
      </c>
      <c r="AM863" s="4" t="e">
        <f>TRIM(CLEAN(MID(A863,AK863,AL863-AK863)))</f>
        <v>#VALUE!</v>
      </c>
      <c r="AN863" s="4" t="e">
        <f>FIND("Assignee for publication",A863)+LEN("Assignee for publication")</f>
        <v>#VALUE!</v>
      </c>
      <c r="AO863" s="4" t="e">
        <f>FIND("Confirmation #",A863,AN863)</f>
        <v>#VALUE!</v>
      </c>
      <c r="AP863" s="4" t="e">
        <f>MID(A863,AN863,AO863-AN863)</f>
        <v>#VALUE!</v>
      </c>
      <c r="AQ863" s="4" t="e">
        <f>FIND("Inventors",A863)+LEN("Inventors")</f>
        <v>#VALUE!</v>
      </c>
      <c r="AR863" s="4" t="e">
        <f>FIND("Applicants",A863,AQ863)</f>
        <v>#VALUE!</v>
      </c>
      <c r="AS863" s="4" t="e">
        <f>FIND("Show all inventors",A863)</f>
        <v>#VALUE!</v>
      </c>
      <c r="AT863" s="4" t="str">
        <f>IFERROR(MID(A863,AS863,24),"")</f>
        <v/>
      </c>
      <c r="AU863" s="7" t="e">
        <f>CLEAN(TRIM(MID(A863,AQ863,AR863-AQ863)))</f>
        <v>#VALUE!</v>
      </c>
      <c r="BJ863" s="4">
        <f t="shared" si="194"/>
        <v>0</v>
      </c>
      <c r="BK863" s="4" t="str">
        <f t="shared" si="195"/>
        <v/>
      </c>
      <c r="BL863" s="4" t="e">
        <f t="shared" si="196"/>
        <v>#VALUE!</v>
      </c>
      <c r="BM863" s="4" t="e">
        <f t="shared" si="197"/>
        <v>#VALUE!</v>
      </c>
      <c r="BN863" s="7" t="e">
        <f t="shared" si="198"/>
        <v>#VALUE!</v>
      </c>
      <c r="BO863" s="4" t="e">
        <f t="shared" si="199"/>
        <v>#VALUE!</v>
      </c>
      <c r="BP863" s="4" t="e">
        <f t="shared" si="200"/>
        <v>#VALUE!</v>
      </c>
      <c r="BQ863" s="7" t="e">
        <f t="shared" si="201"/>
        <v>#VALUE!</v>
      </c>
    </row>
    <row r="864" spans="1:69" ht="15" customHeight="1" x14ac:dyDescent="0.3">
      <c r="A864" s="5"/>
      <c r="B864" s="5"/>
      <c r="C864" s="5"/>
      <c r="D864" s="5"/>
      <c r="F864" s="6" t="s">
        <v>17</v>
      </c>
      <c r="G864" s="4" t="e">
        <f t="shared" si="202"/>
        <v>#VALUE!</v>
      </c>
      <c r="H864" s="4" t="e">
        <f t="shared" si="203"/>
        <v>#VALUE!</v>
      </c>
      <c r="I864" s="4" t="str">
        <f t="shared" si="192"/>
        <v/>
      </c>
      <c r="J864" s="4" t="e">
        <f>CLEAN(SUBSTITUTE(MID(A864,G864,H864-G864)," ",""))</f>
        <v>#VALUE!</v>
      </c>
      <c r="K864" s="4" t="e">
        <f>FIND("Filing or 371 (c) date",A864)+LEN("Filing or 371 (c) date")</f>
        <v>#VALUE!</v>
      </c>
      <c r="L864" s="4" t="e">
        <f>FIND("Status",A864,K864)</f>
        <v>#VALUE!</v>
      </c>
      <c r="M864" s="4" t="e">
        <f>TRIM(CLEAN(MID(A864,K864,L864-K864)))</f>
        <v>#VALUE!</v>
      </c>
      <c r="N864" s="4" t="e">
        <f>FIND("Patent #",A864)+LEN("Patent #")</f>
        <v>#VALUE!</v>
      </c>
      <c r="O864" s="4" t="e">
        <f>FIND("Filing or 371 (c) date",A864)</f>
        <v>#VALUE!</v>
      </c>
      <c r="P864" s="4" t="e">
        <f>MID(A864,N864,O864-N864)</f>
        <v>#VALUE!</v>
      </c>
      <c r="Q864" s="4" t="e">
        <f t="shared" si="193"/>
        <v>#VALUE!</v>
      </c>
      <c r="R864" s="4" t="e">
        <f>CLEAN(SUBSTITUTE(MID(P864,1,FIND("open",P864)-1)," ",""))</f>
        <v>#VALUE!</v>
      </c>
      <c r="S864" s="4" t="e">
        <f>FIND("open_in_new",P864)+LEN("open_in_new")</f>
        <v>#VALUE!</v>
      </c>
      <c r="T864" s="4" t="e">
        <f>FIND("-",P864,S864)</f>
        <v>#VALUE!</v>
      </c>
      <c r="U864" s="4" t="e">
        <f>CLEAN(SUBSTITUTE(MID(P864,S864,T864-S864)," ",""))</f>
        <v>#VALUE!</v>
      </c>
      <c r="V864" s="4" t="e">
        <f>RIGHT(CLEAN(SUBSTITUTE(P864," ","")),10)</f>
        <v>#VALUE!</v>
      </c>
      <c r="W864" s="4" t="e">
        <f>FIND("Status",A864,K864)+LEN("Status")</f>
        <v>#VALUE!</v>
      </c>
      <c r="X864" s="4" t="e">
        <f>FIND("Application Data 
Documents &amp; Transactions",A864)</f>
        <v>#VALUE!</v>
      </c>
      <c r="Y864" s="4" t="e">
        <f>MID(A864,W864,(X864-11)-W864)</f>
        <v>#VALUE!</v>
      </c>
      <c r="Z864" s="4" t="e">
        <f t="shared" si="190"/>
        <v>#VALUE!</v>
      </c>
      <c r="AA864" s="4" t="e">
        <f>FIND("Earliest publication #",A864)+LEN("Earliest publication #
")</f>
        <v>#VALUE!</v>
      </c>
      <c r="AB864" s="4" t="e">
        <f>FIND("Earliest publication date",A864,AA864)</f>
        <v>#VALUE!</v>
      </c>
      <c r="AC864" s="4" t="e">
        <f>CLEAN(TRIM(MID(A864,AA864,AB864-AA864)))</f>
        <v>#VALUE!</v>
      </c>
      <c r="AD864" s="4" t="e">
        <f t="shared" si="191"/>
        <v>#VALUE!</v>
      </c>
      <c r="AE864" s="4" t="e">
        <f>FIND("Earliest publication date",A864,AA864)+LEN("Earliest publication date")</f>
        <v>#VALUE!</v>
      </c>
      <c r="AF864" s="4" t="e">
        <f>FIND("Assignee for publication",A864)</f>
        <v>#VALUE!</v>
      </c>
      <c r="AG864" s="4" t="e">
        <f>CLEAN(SUBSTITUTE(MID(A864,AE864,AF864-AE864)," ",""))</f>
        <v>#VALUE!</v>
      </c>
      <c r="AH864" s="4" t="e">
        <f>FIND("Entity status",A864)+LEN("Entity status")</f>
        <v>#VALUE!</v>
      </c>
      <c r="AI864" s="4" t="e">
        <f>FIND("Earliest publication #",A864,AH864)</f>
        <v>#VALUE!</v>
      </c>
      <c r="AJ864" s="4" t="e">
        <f>CLEAN(TRIM(MID(A864,AH864,AI864-AH864)))</f>
        <v>#VALUE!</v>
      </c>
      <c r="AK864" s="4" t="e">
        <f>FIND("Applicants",A864)+LEN("Applicants")</f>
        <v>#VALUE!</v>
      </c>
      <c r="AL864" s="4" t="e">
        <f>FIND("United States Patent and Trademark Office 
United States Patent and Trademark Office 
 Browse By Topic",A864,AK864)</f>
        <v>#VALUE!</v>
      </c>
      <c r="AM864" s="4" t="e">
        <f>TRIM(CLEAN(MID(A864,AK864,AL864-AK864)))</f>
        <v>#VALUE!</v>
      </c>
      <c r="AN864" s="4" t="e">
        <f>FIND("Assignee for publication",A864)+LEN("Assignee for publication")</f>
        <v>#VALUE!</v>
      </c>
      <c r="AO864" s="4" t="e">
        <f>FIND("Confirmation #",A864,AN864)</f>
        <v>#VALUE!</v>
      </c>
      <c r="AP864" s="4" t="e">
        <f>MID(A864,AN864,AO864-AN864)</f>
        <v>#VALUE!</v>
      </c>
      <c r="AQ864" s="4" t="e">
        <f>FIND("Inventors",A864)+LEN("Inventors")</f>
        <v>#VALUE!</v>
      </c>
      <c r="AR864" s="4" t="e">
        <f>FIND("Applicants",A864,AQ864)</f>
        <v>#VALUE!</v>
      </c>
      <c r="AS864" s="4" t="e">
        <f>FIND("Show all inventors",A864)</f>
        <v>#VALUE!</v>
      </c>
      <c r="AT864" s="4" t="str">
        <f>IFERROR(MID(A864,AS864,24),"")</f>
        <v/>
      </c>
      <c r="AU864" s="7" t="e">
        <f>CLEAN(TRIM(MID(A864,AQ864,AR864-AQ864)))</f>
        <v>#VALUE!</v>
      </c>
      <c r="BJ864" s="4">
        <f t="shared" si="194"/>
        <v>0</v>
      </c>
      <c r="BK864" s="4" t="str">
        <f t="shared" si="195"/>
        <v/>
      </c>
      <c r="BL864" s="4" t="e">
        <f t="shared" si="196"/>
        <v>#VALUE!</v>
      </c>
      <c r="BM864" s="4" t="e">
        <f t="shared" si="197"/>
        <v>#VALUE!</v>
      </c>
      <c r="BN864" s="7" t="e">
        <f t="shared" si="198"/>
        <v>#VALUE!</v>
      </c>
      <c r="BO864" s="4" t="e">
        <f t="shared" si="199"/>
        <v>#VALUE!</v>
      </c>
      <c r="BP864" s="4" t="e">
        <f t="shared" si="200"/>
        <v>#VALUE!</v>
      </c>
      <c r="BQ864" s="7" t="e">
        <f t="shared" si="201"/>
        <v>#VALUE!</v>
      </c>
    </row>
    <row r="865" spans="1:69" ht="15" customHeight="1" x14ac:dyDescent="0.3">
      <c r="A865" s="5"/>
      <c r="B865" s="5"/>
      <c r="C865" s="5"/>
      <c r="D865" s="5"/>
      <c r="F865" s="6" t="s">
        <v>17</v>
      </c>
      <c r="G865" s="4" t="e">
        <f t="shared" si="202"/>
        <v>#VALUE!</v>
      </c>
      <c r="H865" s="4" t="e">
        <f t="shared" si="203"/>
        <v>#VALUE!</v>
      </c>
      <c r="I865" s="4" t="str">
        <f t="shared" si="192"/>
        <v/>
      </c>
      <c r="J865" s="4" t="e">
        <f>CLEAN(SUBSTITUTE(MID(A865,G865,H865-G865)," ",""))</f>
        <v>#VALUE!</v>
      </c>
      <c r="K865" s="4" t="e">
        <f>FIND("Filing or 371 (c) date",A865)+LEN("Filing or 371 (c) date")</f>
        <v>#VALUE!</v>
      </c>
      <c r="L865" s="4" t="e">
        <f>FIND("Status",A865,K865)</f>
        <v>#VALUE!</v>
      </c>
      <c r="M865" s="4" t="e">
        <f>TRIM(CLEAN(MID(A865,K865,L865-K865)))</f>
        <v>#VALUE!</v>
      </c>
      <c r="N865" s="4" t="e">
        <f>FIND("Patent #",A865)+LEN("Patent #")</f>
        <v>#VALUE!</v>
      </c>
      <c r="O865" s="4" t="e">
        <f>FIND("Filing or 371 (c) date",A865)</f>
        <v>#VALUE!</v>
      </c>
      <c r="P865" s="4" t="e">
        <f>MID(A865,N865,O865-N865)</f>
        <v>#VALUE!</v>
      </c>
      <c r="Q865" s="4" t="e">
        <f t="shared" si="193"/>
        <v>#VALUE!</v>
      </c>
      <c r="R865" s="4" t="e">
        <f>CLEAN(SUBSTITUTE(MID(P865,1,FIND("open",P865)-1)," ",""))</f>
        <v>#VALUE!</v>
      </c>
      <c r="S865" s="4" t="e">
        <f>FIND("open_in_new",P865)+LEN("open_in_new")</f>
        <v>#VALUE!</v>
      </c>
      <c r="T865" s="4" t="e">
        <f>FIND("-",P865,S865)</f>
        <v>#VALUE!</v>
      </c>
      <c r="U865" s="4" t="e">
        <f>CLEAN(SUBSTITUTE(MID(P865,S865,T865-S865)," ",""))</f>
        <v>#VALUE!</v>
      </c>
      <c r="V865" s="4" t="e">
        <f>RIGHT(CLEAN(SUBSTITUTE(P865," ","")),10)</f>
        <v>#VALUE!</v>
      </c>
      <c r="W865" s="4" t="e">
        <f>FIND("Status",A865,K865)+LEN("Status")</f>
        <v>#VALUE!</v>
      </c>
      <c r="X865" s="4" t="e">
        <f>FIND("Application Data 
Documents &amp; Transactions",A865)</f>
        <v>#VALUE!</v>
      </c>
      <c r="Y865" s="4" t="e">
        <f>MID(A865,W865,(X865-11)-W865)</f>
        <v>#VALUE!</v>
      </c>
      <c r="Z865" s="4" t="e">
        <f t="shared" si="190"/>
        <v>#VALUE!</v>
      </c>
      <c r="AA865" s="4" t="e">
        <f>FIND("Earliest publication #",A865)+LEN("Earliest publication #
")</f>
        <v>#VALUE!</v>
      </c>
      <c r="AB865" s="4" t="e">
        <f>FIND("Earliest publication date",A865,AA865)</f>
        <v>#VALUE!</v>
      </c>
      <c r="AC865" s="4" t="e">
        <f>CLEAN(TRIM(MID(A865,AA865,AB865-AA865)))</f>
        <v>#VALUE!</v>
      </c>
      <c r="AD865" s="4" t="e">
        <f t="shared" si="191"/>
        <v>#VALUE!</v>
      </c>
      <c r="AE865" s="4" t="e">
        <f>FIND("Earliest publication date",A865,AA865)+LEN("Earliest publication date")</f>
        <v>#VALUE!</v>
      </c>
      <c r="AF865" s="4" t="e">
        <f>FIND("Assignee for publication",A865)</f>
        <v>#VALUE!</v>
      </c>
      <c r="AG865" s="4" t="e">
        <f>CLEAN(SUBSTITUTE(MID(A865,AE865,AF865-AE865)," ",""))</f>
        <v>#VALUE!</v>
      </c>
      <c r="AH865" s="4" t="e">
        <f>FIND("Entity status",A865)+LEN("Entity status")</f>
        <v>#VALUE!</v>
      </c>
      <c r="AI865" s="4" t="e">
        <f>FIND("Earliest publication #",A865,AH865)</f>
        <v>#VALUE!</v>
      </c>
      <c r="AJ865" s="4" t="e">
        <f>CLEAN(TRIM(MID(A865,AH865,AI865-AH865)))</f>
        <v>#VALUE!</v>
      </c>
      <c r="AK865" s="4" t="e">
        <f>FIND("Applicants",A865)+LEN("Applicants")</f>
        <v>#VALUE!</v>
      </c>
      <c r="AL865" s="4" t="e">
        <f>FIND("United States Patent and Trademark Office 
United States Patent and Trademark Office 
 Browse By Topic",A865,AK865)</f>
        <v>#VALUE!</v>
      </c>
      <c r="AM865" s="4" t="e">
        <f>TRIM(CLEAN(MID(A865,AK865,AL865-AK865)))</f>
        <v>#VALUE!</v>
      </c>
      <c r="AN865" s="4" t="e">
        <f>FIND("Assignee for publication",A865)+LEN("Assignee for publication")</f>
        <v>#VALUE!</v>
      </c>
      <c r="AO865" s="4" t="e">
        <f>FIND("Confirmation #",A865,AN865)</f>
        <v>#VALUE!</v>
      </c>
      <c r="AP865" s="4" t="e">
        <f>MID(A865,AN865,AO865-AN865)</f>
        <v>#VALUE!</v>
      </c>
      <c r="AQ865" s="4" t="e">
        <f>FIND("Inventors",A865)+LEN("Inventors")</f>
        <v>#VALUE!</v>
      </c>
      <c r="AR865" s="4" t="e">
        <f>FIND("Applicants",A865,AQ865)</f>
        <v>#VALUE!</v>
      </c>
      <c r="AS865" s="4" t="e">
        <f>FIND("Show all inventors",A865)</f>
        <v>#VALUE!</v>
      </c>
      <c r="AT865" s="4" t="str">
        <f>IFERROR(MID(A865,AS865,24),"")</f>
        <v/>
      </c>
      <c r="AU865" s="7" t="e">
        <f>CLEAN(TRIM(MID(A865,AQ865,AR865-AQ865)))</f>
        <v>#VALUE!</v>
      </c>
      <c r="BJ865" s="4">
        <f t="shared" si="194"/>
        <v>0</v>
      </c>
      <c r="BK865" s="4" t="str">
        <f t="shared" si="195"/>
        <v/>
      </c>
      <c r="BL865" s="4" t="e">
        <f t="shared" si="196"/>
        <v>#VALUE!</v>
      </c>
      <c r="BM865" s="4" t="e">
        <f t="shared" si="197"/>
        <v>#VALUE!</v>
      </c>
      <c r="BN865" s="7" t="e">
        <f t="shared" si="198"/>
        <v>#VALUE!</v>
      </c>
      <c r="BO865" s="4" t="e">
        <f t="shared" si="199"/>
        <v>#VALUE!</v>
      </c>
      <c r="BP865" s="4" t="e">
        <f t="shared" si="200"/>
        <v>#VALUE!</v>
      </c>
      <c r="BQ865" s="7" t="e">
        <f t="shared" si="201"/>
        <v>#VALUE!</v>
      </c>
    </row>
    <row r="866" spans="1:69" ht="15" customHeight="1" x14ac:dyDescent="0.3">
      <c r="A866" s="5"/>
      <c r="B866" s="5"/>
      <c r="C866" s="5"/>
      <c r="D866" s="5"/>
      <c r="F866" s="6" t="s">
        <v>17</v>
      </c>
      <c r="G866" s="4" t="e">
        <f t="shared" si="202"/>
        <v>#VALUE!</v>
      </c>
      <c r="H866" s="4" t="e">
        <f t="shared" si="203"/>
        <v>#VALUE!</v>
      </c>
      <c r="I866" s="4" t="str">
        <f t="shared" si="192"/>
        <v/>
      </c>
      <c r="J866" s="4" t="e">
        <f>CLEAN(SUBSTITUTE(MID(A866,G866,H866-G866)," ",""))</f>
        <v>#VALUE!</v>
      </c>
      <c r="K866" s="4" t="e">
        <f>FIND("Filing or 371 (c) date",A866)+LEN("Filing or 371 (c) date")</f>
        <v>#VALUE!</v>
      </c>
      <c r="L866" s="4" t="e">
        <f>FIND("Status",A866,K866)</f>
        <v>#VALUE!</v>
      </c>
      <c r="M866" s="4" t="e">
        <f>TRIM(CLEAN(MID(A866,K866,L866-K866)))</f>
        <v>#VALUE!</v>
      </c>
      <c r="N866" s="4" t="e">
        <f>FIND("Patent #",A866)+LEN("Patent #")</f>
        <v>#VALUE!</v>
      </c>
      <c r="O866" s="4" t="e">
        <f>FIND("Filing or 371 (c) date",A866)</f>
        <v>#VALUE!</v>
      </c>
      <c r="P866" s="4" t="e">
        <f>MID(A866,N866,O866-N866)</f>
        <v>#VALUE!</v>
      </c>
      <c r="Q866" s="4" t="e">
        <f t="shared" si="193"/>
        <v>#VALUE!</v>
      </c>
      <c r="R866" s="4" t="e">
        <f>CLEAN(SUBSTITUTE(MID(P866,1,FIND("open",P866)-1)," ",""))</f>
        <v>#VALUE!</v>
      </c>
      <c r="S866" s="4" t="e">
        <f>FIND("open_in_new",P866)+LEN("open_in_new")</f>
        <v>#VALUE!</v>
      </c>
      <c r="T866" s="4" t="e">
        <f>FIND("-",P866,S866)</f>
        <v>#VALUE!</v>
      </c>
      <c r="U866" s="4" t="e">
        <f>CLEAN(SUBSTITUTE(MID(P866,S866,T866-S866)," ",""))</f>
        <v>#VALUE!</v>
      </c>
      <c r="V866" s="4" t="e">
        <f>RIGHT(CLEAN(SUBSTITUTE(P866," ","")),10)</f>
        <v>#VALUE!</v>
      </c>
      <c r="W866" s="4" t="e">
        <f>FIND("Status",A866,K866)+LEN("Status")</f>
        <v>#VALUE!</v>
      </c>
      <c r="X866" s="4" t="e">
        <f>FIND("Application Data 
Documents &amp; Transactions",A866)</f>
        <v>#VALUE!</v>
      </c>
      <c r="Y866" s="4" t="e">
        <f>MID(A866,W866,(X866-11)-W866)</f>
        <v>#VALUE!</v>
      </c>
      <c r="Z866" s="4" t="e">
        <f t="shared" si="190"/>
        <v>#VALUE!</v>
      </c>
      <c r="AA866" s="4" t="e">
        <f>FIND("Earliest publication #",A866)+LEN("Earliest publication #
")</f>
        <v>#VALUE!</v>
      </c>
      <c r="AB866" s="4" t="e">
        <f>FIND("Earliest publication date",A866,AA866)</f>
        <v>#VALUE!</v>
      </c>
      <c r="AC866" s="4" t="e">
        <f>CLEAN(TRIM(MID(A866,AA866,AB866-AA866)))</f>
        <v>#VALUE!</v>
      </c>
      <c r="AD866" s="4" t="e">
        <f t="shared" si="191"/>
        <v>#VALUE!</v>
      </c>
      <c r="AE866" s="4" t="e">
        <f>FIND("Earliest publication date",A866,AA866)+LEN("Earliest publication date")</f>
        <v>#VALUE!</v>
      </c>
      <c r="AF866" s="4" t="e">
        <f>FIND("Assignee for publication",A866)</f>
        <v>#VALUE!</v>
      </c>
      <c r="AG866" s="4" t="e">
        <f>CLEAN(SUBSTITUTE(MID(A866,AE866,AF866-AE866)," ",""))</f>
        <v>#VALUE!</v>
      </c>
      <c r="AH866" s="4" t="e">
        <f>FIND("Entity status",A866)+LEN("Entity status")</f>
        <v>#VALUE!</v>
      </c>
      <c r="AI866" s="4" t="e">
        <f>FIND("Earliest publication #",A866,AH866)</f>
        <v>#VALUE!</v>
      </c>
      <c r="AJ866" s="4" t="e">
        <f>CLEAN(TRIM(MID(A866,AH866,AI866-AH866)))</f>
        <v>#VALUE!</v>
      </c>
      <c r="AK866" s="4" t="e">
        <f>FIND("Applicants",A866)+LEN("Applicants")</f>
        <v>#VALUE!</v>
      </c>
      <c r="AL866" s="4" t="e">
        <f>FIND("United States Patent and Trademark Office 
United States Patent and Trademark Office 
 Browse By Topic",A866,AK866)</f>
        <v>#VALUE!</v>
      </c>
      <c r="AM866" s="4" t="e">
        <f>TRIM(CLEAN(MID(A866,AK866,AL866-AK866)))</f>
        <v>#VALUE!</v>
      </c>
      <c r="AN866" s="4" t="e">
        <f>FIND("Assignee for publication",A866)+LEN("Assignee for publication")</f>
        <v>#VALUE!</v>
      </c>
      <c r="AO866" s="4" t="e">
        <f>FIND("Confirmation #",A866,AN866)</f>
        <v>#VALUE!</v>
      </c>
      <c r="AP866" s="4" t="e">
        <f>MID(A866,AN866,AO866-AN866)</f>
        <v>#VALUE!</v>
      </c>
      <c r="AQ866" s="4" t="e">
        <f>FIND("Inventors",A866)+LEN("Inventors")</f>
        <v>#VALUE!</v>
      </c>
      <c r="AR866" s="4" t="e">
        <f>FIND("Applicants",A866,AQ866)</f>
        <v>#VALUE!</v>
      </c>
      <c r="AS866" s="4" t="e">
        <f>FIND("Show all inventors",A866)</f>
        <v>#VALUE!</v>
      </c>
      <c r="AT866" s="4" t="str">
        <f>IFERROR(MID(A866,AS866,24),"")</f>
        <v/>
      </c>
      <c r="AU866" s="7" t="e">
        <f>CLEAN(TRIM(MID(A866,AQ866,AR866-AQ866)))</f>
        <v>#VALUE!</v>
      </c>
      <c r="BJ866" s="4">
        <f t="shared" si="194"/>
        <v>0</v>
      </c>
      <c r="BK866" s="4" t="str">
        <f t="shared" si="195"/>
        <v/>
      </c>
      <c r="BL866" s="4" t="e">
        <f t="shared" si="196"/>
        <v>#VALUE!</v>
      </c>
      <c r="BM866" s="4" t="e">
        <f t="shared" si="197"/>
        <v>#VALUE!</v>
      </c>
      <c r="BN866" s="7" t="e">
        <f t="shared" si="198"/>
        <v>#VALUE!</v>
      </c>
      <c r="BO866" s="4" t="e">
        <f t="shared" si="199"/>
        <v>#VALUE!</v>
      </c>
      <c r="BP866" s="4" t="e">
        <f t="shared" si="200"/>
        <v>#VALUE!</v>
      </c>
      <c r="BQ866" s="7" t="e">
        <f t="shared" si="201"/>
        <v>#VALUE!</v>
      </c>
    </row>
    <row r="867" spans="1:69" ht="15" customHeight="1" x14ac:dyDescent="0.3">
      <c r="A867" s="5"/>
      <c r="B867" s="5"/>
      <c r="C867" s="5"/>
      <c r="D867" s="5"/>
      <c r="F867" s="6" t="s">
        <v>17</v>
      </c>
      <c r="G867" s="4" t="e">
        <f t="shared" si="202"/>
        <v>#VALUE!</v>
      </c>
      <c r="H867" s="4" t="e">
        <f t="shared" si="203"/>
        <v>#VALUE!</v>
      </c>
      <c r="I867" s="4" t="str">
        <f t="shared" si="192"/>
        <v/>
      </c>
      <c r="J867" s="4" t="e">
        <f>CLEAN(SUBSTITUTE(MID(A867,G867,H867-G867)," ",""))</f>
        <v>#VALUE!</v>
      </c>
      <c r="K867" s="4" t="e">
        <f>FIND("Filing or 371 (c) date",A867)+LEN("Filing or 371 (c) date")</f>
        <v>#VALUE!</v>
      </c>
      <c r="L867" s="4" t="e">
        <f>FIND("Status",A867,K867)</f>
        <v>#VALUE!</v>
      </c>
      <c r="M867" s="4" t="e">
        <f>TRIM(CLEAN(MID(A867,K867,L867-K867)))</f>
        <v>#VALUE!</v>
      </c>
      <c r="N867" s="4" t="e">
        <f>FIND("Patent #",A867)+LEN("Patent #")</f>
        <v>#VALUE!</v>
      </c>
      <c r="O867" s="4" t="e">
        <f>FIND("Filing or 371 (c) date",A867)</f>
        <v>#VALUE!</v>
      </c>
      <c r="P867" s="4" t="e">
        <f>MID(A867,N867,O867-N867)</f>
        <v>#VALUE!</v>
      </c>
      <c r="Q867" s="4" t="e">
        <f t="shared" si="193"/>
        <v>#VALUE!</v>
      </c>
      <c r="R867" s="4" t="e">
        <f>CLEAN(SUBSTITUTE(MID(P867,1,FIND("open",P867)-1)," ",""))</f>
        <v>#VALUE!</v>
      </c>
      <c r="S867" s="4" t="e">
        <f>FIND("open_in_new",P867)+LEN("open_in_new")</f>
        <v>#VALUE!</v>
      </c>
      <c r="T867" s="4" t="e">
        <f>FIND("-",P867,S867)</f>
        <v>#VALUE!</v>
      </c>
      <c r="U867" s="4" t="e">
        <f>CLEAN(SUBSTITUTE(MID(P867,S867,T867-S867)," ",""))</f>
        <v>#VALUE!</v>
      </c>
      <c r="V867" s="4" t="e">
        <f>RIGHT(CLEAN(SUBSTITUTE(P867," ","")),10)</f>
        <v>#VALUE!</v>
      </c>
      <c r="W867" s="4" t="e">
        <f>FIND("Status",A867,K867)+LEN("Status")</f>
        <v>#VALUE!</v>
      </c>
      <c r="X867" s="4" t="e">
        <f>FIND("Application Data 
Documents &amp; Transactions",A867)</f>
        <v>#VALUE!</v>
      </c>
      <c r="Y867" s="4" t="e">
        <f>MID(A867,W867,(X867-11)-W867)</f>
        <v>#VALUE!</v>
      </c>
      <c r="Z867" s="4" t="e">
        <f t="shared" si="190"/>
        <v>#VALUE!</v>
      </c>
      <c r="AA867" s="4" t="e">
        <f>FIND("Earliest publication #",A867)+LEN("Earliest publication #
")</f>
        <v>#VALUE!</v>
      </c>
      <c r="AB867" s="4" t="e">
        <f>FIND("Earliest publication date",A867,AA867)</f>
        <v>#VALUE!</v>
      </c>
      <c r="AC867" s="4" t="e">
        <f>CLEAN(TRIM(MID(A867,AA867,AB867-AA867)))</f>
        <v>#VALUE!</v>
      </c>
      <c r="AD867" s="4" t="e">
        <f t="shared" si="191"/>
        <v>#VALUE!</v>
      </c>
      <c r="AE867" s="4" t="e">
        <f>FIND("Earliest publication date",A867,AA867)+LEN("Earliest publication date")</f>
        <v>#VALUE!</v>
      </c>
      <c r="AF867" s="4" t="e">
        <f>FIND("Assignee for publication",A867)</f>
        <v>#VALUE!</v>
      </c>
      <c r="AG867" s="4" t="e">
        <f>CLEAN(SUBSTITUTE(MID(A867,AE867,AF867-AE867)," ",""))</f>
        <v>#VALUE!</v>
      </c>
      <c r="AH867" s="4" t="e">
        <f>FIND("Entity status",A867)+LEN("Entity status")</f>
        <v>#VALUE!</v>
      </c>
      <c r="AI867" s="4" t="e">
        <f>FIND("Earliest publication #",A867,AH867)</f>
        <v>#VALUE!</v>
      </c>
      <c r="AJ867" s="4" t="e">
        <f>CLEAN(TRIM(MID(A867,AH867,AI867-AH867)))</f>
        <v>#VALUE!</v>
      </c>
      <c r="AK867" s="4" t="e">
        <f>FIND("Applicants",A867)+LEN("Applicants")</f>
        <v>#VALUE!</v>
      </c>
      <c r="AL867" s="4" t="e">
        <f>FIND("United States Patent and Trademark Office 
United States Patent and Trademark Office 
 Browse By Topic",A867,AK867)</f>
        <v>#VALUE!</v>
      </c>
      <c r="AM867" s="4" t="e">
        <f>TRIM(CLEAN(MID(A867,AK867,AL867-AK867)))</f>
        <v>#VALUE!</v>
      </c>
      <c r="AN867" s="4" t="e">
        <f>FIND("Assignee for publication",A867)+LEN("Assignee for publication")</f>
        <v>#VALUE!</v>
      </c>
      <c r="AO867" s="4" t="e">
        <f>FIND("Confirmation #",A867,AN867)</f>
        <v>#VALUE!</v>
      </c>
      <c r="AP867" s="4" t="e">
        <f>MID(A867,AN867,AO867-AN867)</f>
        <v>#VALUE!</v>
      </c>
      <c r="AQ867" s="4" t="e">
        <f>FIND("Inventors",A867)+LEN("Inventors")</f>
        <v>#VALUE!</v>
      </c>
      <c r="AR867" s="4" t="e">
        <f>FIND("Applicants",A867,AQ867)</f>
        <v>#VALUE!</v>
      </c>
      <c r="AS867" s="4" t="e">
        <f>FIND("Show all inventors",A867)</f>
        <v>#VALUE!</v>
      </c>
      <c r="AT867" s="4" t="str">
        <f>IFERROR(MID(A867,AS867,24),"")</f>
        <v/>
      </c>
      <c r="AU867" s="7" t="e">
        <f>CLEAN(TRIM(MID(A867,AQ867,AR867-AQ867)))</f>
        <v>#VALUE!</v>
      </c>
      <c r="BJ867" s="4">
        <f t="shared" si="194"/>
        <v>0</v>
      </c>
      <c r="BK867" s="4" t="str">
        <f t="shared" si="195"/>
        <v/>
      </c>
      <c r="BL867" s="4" t="e">
        <f t="shared" si="196"/>
        <v>#VALUE!</v>
      </c>
      <c r="BM867" s="4" t="e">
        <f t="shared" si="197"/>
        <v>#VALUE!</v>
      </c>
      <c r="BN867" s="7" t="e">
        <f t="shared" si="198"/>
        <v>#VALUE!</v>
      </c>
      <c r="BO867" s="4" t="e">
        <f t="shared" si="199"/>
        <v>#VALUE!</v>
      </c>
      <c r="BP867" s="4" t="e">
        <f t="shared" si="200"/>
        <v>#VALUE!</v>
      </c>
      <c r="BQ867" s="7" t="e">
        <f t="shared" si="201"/>
        <v>#VALUE!</v>
      </c>
    </row>
    <row r="868" spans="1:69" ht="15" customHeight="1" x14ac:dyDescent="0.3">
      <c r="A868" s="5"/>
      <c r="B868" s="5"/>
      <c r="C868" s="5"/>
      <c r="D868" s="5"/>
      <c r="F868" s="6" t="s">
        <v>17</v>
      </c>
      <c r="G868" s="4" t="e">
        <f t="shared" si="202"/>
        <v>#VALUE!</v>
      </c>
      <c r="H868" s="4" t="e">
        <f t="shared" si="203"/>
        <v>#VALUE!</v>
      </c>
      <c r="I868" s="4" t="str">
        <f t="shared" si="192"/>
        <v/>
      </c>
      <c r="J868" s="4" t="e">
        <f>CLEAN(SUBSTITUTE(MID(A868,G868,H868-G868)," ",""))</f>
        <v>#VALUE!</v>
      </c>
      <c r="K868" s="4" t="e">
        <f>FIND("Filing or 371 (c) date",A868)+LEN("Filing or 371 (c) date")</f>
        <v>#VALUE!</v>
      </c>
      <c r="L868" s="4" t="e">
        <f>FIND("Status",A868,K868)</f>
        <v>#VALUE!</v>
      </c>
      <c r="M868" s="4" t="e">
        <f>TRIM(CLEAN(MID(A868,K868,L868-K868)))</f>
        <v>#VALUE!</v>
      </c>
      <c r="N868" s="4" t="e">
        <f>FIND("Patent #",A868)+LEN("Patent #")</f>
        <v>#VALUE!</v>
      </c>
      <c r="O868" s="4" t="e">
        <f>FIND("Filing or 371 (c) date",A868)</f>
        <v>#VALUE!</v>
      </c>
      <c r="P868" s="4" t="e">
        <f>MID(A868,N868,O868-N868)</f>
        <v>#VALUE!</v>
      </c>
      <c r="Q868" s="4" t="e">
        <f t="shared" si="193"/>
        <v>#VALUE!</v>
      </c>
      <c r="R868" s="4" t="e">
        <f>CLEAN(SUBSTITUTE(MID(P868,1,FIND("open",P868)-1)," ",""))</f>
        <v>#VALUE!</v>
      </c>
      <c r="S868" s="4" t="e">
        <f>FIND("open_in_new",P868)+LEN("open_in_new")</f>
        <v>#VALUE!</v>
      </c>
      <c r="T868" s="4" t="e">
        <f>FIND("-",P868,S868)</f>
        <v>#VALUE!</v>
      </c>
      <c r="U868" s="4" t="e">
        <f>CLEAN(SUBSTITUTE(MID(P868,S868,T868-S868)," ",""))</f>
        <v>#VALUE!</v>
      </c>
      <c r="V868" s="4" t="e">
        <f>RIGHT(CLEAN(SUBSTITUTE(P868," ","")),10)</f>
        <v>#VALUE!</v>
      </c>
      <c r="W868" s="4" t="e">
        <f>FIND("Status",A868,K868)+LEN("Status")</f>
        <v>#VALUE!</v>
      </c>
      <c r="X868" s="4" t="e">
        <f>FIND("Application Data 
Documents &amp; Transactions",A868)</f>
        <v>#VALUE!</v>
      </c>
      <c r="Y868" s="4" t="e">
        <f>MID(A868,W868,(X868-11)-W868)</f>
        <v>#VALUE!</v>
      </c>
      <c r="Z868" s="4" t="e">
        <f t="shared" si="190"/>
        <v>#VALUE!</v>
      </c>
      <c r="AA868" s="4" t="e">
        <f>FIND("Earliest publication #",A868)+LEN("Earliest publication #
")</f>
        <v>#VALUE!</v>
      </c>
      <c r="AB868" s="4" t="e">
        <f>FIND("Earliest publication date",A868,AA868)</f>
        <v>#VALUE!</v>
      </c>
      <c r="AC868" s="4" t="e">
        <f>CLEAN(TRIM(MID(A868,AA868,AB868-AA868)))</f>
        <v>#VALUE!</v>
      </c>
      <c r="AD868" s="4" t="e">
        <f t="shared" si="191"/>
        <v>#VALUE!</v>
      </c>
      <c r="AE868" s="4" t="e">
        <f>FIND("Earliest publication date",A868,AA868)+LEN("Earliest publication date")</f>
        <v>#VALUE!</v>
      </c>
      <c r="AF868" s="4" t="e">
        <f>FIND("Assignee for publication",A868)</f>
        <v>#VALUE!</v>
      </c>
      <c r="AG868" s="4" t="e">
        <f>CLEAN(SUBSTITUTE(MID(A868,AE868,AF868-AE868)," ",""))</f>
        <v>#VALUE!</v>
      </c>
      <c r="AH868" s="4" t="e">
        <f>FIND("Entity status",A868)+LEN("Entity status")</f>
        <v>#VALUE!</v>
      </c>
      <c r="AI868" s="4" t="e">
        <f>FIND("Earliest publication #",A868,AH868)</f>
        <v>#VALUE!</v>
      </c>
      <c r="AJ868" s="4" t="e">
        <f>CLEAN(TRIM(MID(A868,AH868,AI868-AH868)))</f>
        <v>#VALUE!</v>
      </c>
      <c r="AK868" s="4" t="e">
        <f>FIND("Applicants",A868)+LEN("Applicants")</f>
        <v>#VALUE!</v>
      </c>
      <c r="AL868" s="4" t="e">
        <f>FIND("United States Patent and Trademark Office 
United States Patent and Trademark Office 
 Browse By Topic",A868,AK868)</f>
        <v>#VALUE!</v>
      </c>
      <c r="AM868" s="4" t="e">
        <f>TRIM(CLEAN(MID(A868,AK868,AL868-AK868)))</f>
        <v>#VALUE!</v>
      </c>
      <c r="AN868" s="4" t="e">
        <f>FIND("Assignee for publication",A868)+LEN("Assignee for publication")</f>
        <v>#VALUE!</v>
      </c>
      <c r="AO868" s="4" t="e">
        <f>FIND("Confirmation #",A868,AN868)</f>
        <v>#VALUE!</v>
      </c>
      <c r="AP868" s="4" t="e">
        <f>MID(A868,AN868,AO868-AN868)</f>
        <v>#VALUE!</v>
      </c>
      <c r="AQ868" s="4" t="e">
        <f>FIND("Inventors",A868)+LEN("Inventors")</f>
        <v>#VALUE!</v>
      </c>
      <c r="AR868" s="4" t="e">
        <f>FIND("Applicants",A868,AQ868)</f>
        <v>#VALUE!</v>
      </c>
      <c r="AS868" s="4" t="e">
        <f>FIND("Show all inventors",A868)</f>
        <v>#VALUE!</v>
      </c>
      <c r="AT868" s="4" t="str">
        <f>IFERROR(MID(A868,AS868,24),"")</f>
        <v/>
      </c>
      <c r="AU868" s="7" t="e">
        <f>CLEAN(TRIM(MID(A868,AQ868,AR868-AQ868)))</f>
        <v>#VALUE!</v>
      </c>
      <c r="BJ868" s="4">
        <f t="shared" si="194"/>
        <v>0</v>
      </c>
      <c r="BK868" s="4" t="str">
        <f t="shared" si="195"/>
        <v/>
      </c>
      <c r="BL868" s="4" t="e">
        <f t="shared" si="196"/>
        <v>#VALUE!</v>
      </c>
      <c r="BM868" s="4" t="e">
        <f t="shared" si="197"/>
        <v>#VALUE!</v>
      </c>
      <c r="BN868" s="7" t="e">
        <f t="shared" si="198"/>
        <v>#VALUE!</v>
      </c>
      <c r="BO868" s="4" t="e">
        <f t="shared" si="199"/>
        <v>#VALUE!</v>
      </c>
      <c r="BP868" s="4" t="e">
        <f t="shared" si="200"/>
        <v>#VALUE!</v>
      </c>
      <c r="BQ868" s="7" t="e">
        <f t="shared" si="201"/>
        <v>#VALUE!</v>
      </c>
    </row>
    <row r="869" spans="1:69" ht="15" customHeight="1" x14ac:dyDescent="0.3">
      <c r="A869" s="5"/>
      <c r="B869" s="5"/>
      <c r="C869" s="5"/>
      <c r="D869" s="5"/>
      <c r="F869" s="6" t="s">
        <v>17</v>
      </c>
      <c r="G869" s="4" t="e">
        <f t="shared" si="202"/>
        <v>#VALUE!</v>
      </c>
      <c r="H869" s="4" t="e">
        <f t="shared" si="203"/>
        <v>#VALUE!</v>
      </c>
      <c r="I869" s="4" t="str">
        <f t="shared" si="192"/>
        <v/>
      </c>
      <c r="J869" s="4" t="e">
        <f>CLEAN(SUBSTITUTE(MID(A869,G869,H869-G869)," ",""))</f>
        <v>#VALUE!</v>
      </c>
      <c r="K869" s="4" t="e">
        <f>FIND("Filing or 371 (c) date",A869)+LEN("Filing or 371 (c) date")</f>
        <v>#VALUE!</v>
      </c>
      <c r="L869" s="4" t="e">
        <f>FIND("Status",A869,K869)</f>
        <v>#VALUE!</v>
      </c>
      <c r="M869" s="4" t="e">
        <f>TRIM(CLEAN(MID(A869,K869,L869-K869)))</f>
        <v>#VALUE!</v>
      </c>
      <c r="N869" s="4" t="e">
        <f>FIND("Patent #",A869)+LEN("Patent #")</f>
        <v>#VALUE!</v>
      </c>
      <c r="O869" s="4" t="e">
        <f>FIND("Filing or 371 (c) date",A869)</f>
        <v>#VALUE!</v>
      </c>
      <c r="P869" s="4" t="e">
        <f>MID(A869,N869,O869-N869)</f>
        <v>#VALUE!</v>
      </c>
      <c r="Q869" s="4" t="e">
        <f t="shared" si="193"/>
        <v>#VALUE!</v>
      </c>
      <c r="R869" s="4" t="e">
        <f>CLEAN(SUBSTITUTE(MID(P869,1,FIND("open",P869)-1)," ",""))</f>
        <v>#VALUE!</v>
      </c>
      <c r="S869" s="4" t="e">
        <f>FIND("open_in_new",P869)+LEN("open_in_new")</f>
        <v>#VALUE!</v>
      </c>
      <c r="T869" s="4" t="e">
        <f>FIND("-",P869,S869)</f>
        <v>#VALUE!</v>
      </c>
      <c r="U869" s="4" t="e">
        <f>CLEAN(SUBSTITUTE(MID(P869,S869,T869-S869)," ",""))</f>
        <v>#VALUE!</v>
      </c>
      <c r="V869" s="4" t="e">
        <f>RIGHT(CLEAN(SUBSTITUTE(P869," ","")),10)</f>
        <v>#VALUE!</v>
      </c>
      <c r="W869" s="4" t="e">
        <f>FIND("Status",A869,K869)+LEN("Status")</f>
        <v>#VALUE!</v>
      </c>
      <c r="X869" s="4" t="e">
        <f>FIND("Application Data 
Documents &amp; Transactions",A869)</f>
        <v>#VALUE!</v>
      </c>
      <c r="Y869" s="4" t="e">
        <f>MID(A869,W869,(X869-11)-W869)</f>
        <v>#VALUE!</v>
      </c>
      <c r="Z869" s="4" t="e">
        <f t="shared" si="190"/>
        <v>#VALUE!</v>
      </c>
      <c r="AA869" s="4" t="e">
        <f>FIND("Earliest publication #",A869)+LEN("Earliest publication #
")</f>
        <v>#VALUE!</v>
      </c>
      <c r="AB869" s="4" t="e">
        <f>FIND("Earliest publication date",A869,AA869)</f>
        <v>#VALUE!</v>
      </c>
      <c r="AC869" s="4" t="e">
        <f>CLEAN(TRIM(MID(A869,AA869,AB869-AA869)))</f>
        <v>#VALUE!</v>
      </c>
      <c r="AD869" s="4" t="e">
        <f t="shared" si="191"/>
        <v>#VALUE!</v>
      </c>
      <c r="AE869" s="4" t="e">
        <f>FIND("Earliest publication date",A869,AA869)+LEN("Earliest publication date")</f>
        <v>#VALUE!</v>
      </c>
      <c r="AF869" s="4" t="e">
        <f>FIND("Assignee for publication",A869)</f>
        <v>#VALUE!</v>
      </c>
      <c r="AG869" s="4" t="e">
        <f>CLEAN(SUBSTITUTE(MID(A869,AE869,AF869-AE869)," ",""))</f>
        <v>#VALUE!</v>
      </c>
      <c r="AH869" s="4" t="e">
        <f>FIND("Entity status",A869)+LEN("Entity status")</f>
        <v>#VALUE!</v>
      </c>
      <c r="AI869" s="4" t="e">
        <f>FIND("Earliest publication #",A869,AH869)</f>
        <v>#VALUE!</v>
      </c>
      <c r="AJ869" s="4" t="e">
        <f>CLEAN(TRIM(MID(A869,AH869,AI869-AH869)))</f>
        <v>#VALUE!</v>
      </c>
      <c r="AK869" s="4" t="e">
        <f>FIND("Applicants",A869)+LEN("Applicants")</f>
        <v>#VALUE!</v>
      </c>
      <c r="AL869" s="4" t="e">
        <f>FIND("United States Patent and Trademark Office 
United States Patent and Trademark Office 
 Browse By Topic",A869,AK869)</f>
        <v>#VALUE!</v>
      </c>
      <c r="AM869" s="4" t="e">
        <f>TRIM(CLEAN(MID(A869,AK869,AL869-AK869)))</f>
        <v>#VALUE!</v>
      </c>
      <c r="AN869" s="4" t="e">
        <f>FIND("Assignee for publication",A869)+LEN("Assignee for publication")</f>
        <v>#VALUE!</v>
      </c>
      <c r="AO869" s="4" t="e">
        <f>FIND("Confirmation #",A869,AN869)</f>
        <v>#VALUE!</v>
      </c>
      <c r="AP869" s="4" t="e">
        <f>MID(A869,AN869,AO869-AN869)</f>
        <v>#VALUE!</v>
      </c>
      <c r="AQ869" s="4" t="e">
        <f>FIND("Inventors",A869)+LEN("Inventors")</f>
        <v>#VALUE!</v>
      </c>
      <c r="AR869" s="4" t="e">
        <f>FIND("Applicants",A869,AQ869)</f>
        <v>#VALUE!</v>
      </c>
      <c r="AS869" s="4" t="e">
        <f>FIND("Show all inventors",A869)</f>
        <v>#VALUE!</v>
      </c>
      <c r="AT869" s="4" t="str">
        <f>IFERROR(MID(A869,AS869,24),"")</f>
        <v/>
      </c>
      <c r="AU869" s="7" t="e">
        <f>CLEAN(TRIM(MID(A869,AQ869,AR869-AQ869)))</f>
        <v>#VALUE!</v>
      </c>
      <c r="BJ869" s="4">
        <f t="shared" si="194"/>
        <v>0</v>
      </c>
      <c r="BK869" s="4" t="str">
        <f t="shared" si="195"/>
        <v/>
      </c>
      <c r="BL869" s="4" t="e">
        <f t="shared" si="196"/>
        <v>#VALUE!</v>
      </c>
      <c r="BM869" s="4" t="e">
        <f t="shared" si="197"/>
        <v>#VALUE!</v>
      </c>
      <c r="BN869" s="7" t="e">
        <f t="shared" si="198"/>
        <v>#VALUE!</v>
      </c>
      <c r="BO869" s="4" t="e">
        <f t="shared" si="199"/>
        <v>#VALUE!</v>
      </c>
      <c r="BP869" s="4" t="e">
        <f t="shared" si="200"/>
        <v>#VALUE!</v>
      </c>
      <c r="BQ869" s="7" t="e">
        <f t="shared" si="201"/>
        <v>#VALUE!</v>
      </c>
    </row>
    <row r="870" spans="1:69" ht="15" customHeight="1" x14ac:dyDescent="0.3">
      <c r="A870" s="5"/>
      <c r="B870" s="5"/>
      <c r="C870" s="5"/>
      <c r="D870" s="5"/>
      <c r="F870" s="6" t="s">
        <v>17</v>
      </c>
      <c r="G870" s="4" t="e">
        <f t="shared" si="202"/>
        <v>#VALUE!</v>
      </c>
      <c r="H870" s="4" t="e">
        <f t="shared" si="203"/>
        <v>#VALUE!</v>
      </c>
      <c r="I870" s="4" t="str">
        <f t="shared" si="192"/>
        <v/>
      </c>
      <c r="J870" s="4" t="e">
        <f>CLEAN(SUBSTITUTE(MID(A870,G870,H870-G870)," ",""))</f>
        <v>#VALUE!</v>
      </c>
      <c r="K870" s="4" t="e">
        <f>FIND("Filing or 371 (c) date",A870)+LEN("Filing or 371 (c) date")</f>
        <v>#VALUE!</v>
      </c>
      <c r="L870" s="4" t="e">
        <f>FIND("Status",A870,K870)</f>
        <v>#VALUE!</v>
      </c>
      <c r="M870" s="4" t="e">
        <f>TRIM(CLEAN(MID(A870,K870,L870-K870)))</f>
        <v>#VALUE!</v>
      </c>
      <c r="N870" s="4" t="e">
        <f>FIND("Patent #",A870)+LEN("Patent #")</f>
        <v>#VALUE!</v>
      </c>
      <c r="O870" s="4" t="e">
        <f>FIND("Filing or 371 (c) date",A870)</f>
        <v>#VALUE!</v>
      </c>
      <c r="P870" s="4" t="e">
        <f>MID(A870,N870,O870-N870)</f>
        <v>#VALUE!</v>
      </c>
      <c r="Q870" s="4" t="e">
        <f t="shared" si="193"/>
        <v>#VALUE!</v>
      </c>
      <c r="R870" s="4" t="e">
        <f>CLEAN(SUBSTITUTE(MID(P870,1,FIND("open",P870)-1)," ",""))</f>
        <v>#VALUE!</v>
      </c>
      <c r="S870" s="4" t="e">
        <f>FIND("open_in_new",P870)+LEN("open_in_new")</f>
        <v>#VALUE!</v>
      </c>
      <c r="T870" s="4" t="e">
        <f>FIND("-",P870,S870)</f>
        <v>#VALUE!</v>
      </c>
      <c r="U870" s="4" t="e">
        <f>CLEAN(SUBSTITUTE(MID(P870,S870,T870-S870)," ",""))</f>
        <v>#VALUE!</v>
      </c>
      <c r="V870" s="4" t="e">
        <f>RIGHT(CLEAN(SUBSTITUTE(P870," ","")),10)</f>
        <v>#VALUE!</v>
      </c>
      <c r="W870" s="4" t="e">
        <f>FIND("Status",A870,K870)+LEN("Status")</f>
        <v>#VALUE!</v>
      </c>
      <c r="X870" s="4" t="e">
        <f>FIND("Application Data 
Documents &amp; Transactions",A870)</f>
        <v>#VALUE!</v>
      </c>
      <c r="Y870" s="4" t="e">
        <f>MID(A870,W870,(X870-11)-W870)</f>
        <v>#VALUE!</v>
      </c>
      <c r="Z870" s="4" t="e">
        <f t="shared" si="190"/>
        <v>#VALUE!</v>
      </c>
      <c r="AA870" s="4" t="e">
        <f>FIND("Earliest publication #",A870)+LEN("Earliest publication #
")</f>
        <v>#VALUE!</v>
      </c>
      <c r="AB870" s="4" t="e">
        <f>FIND("Earliest publication date",A870,AA870)</f>
        <v>#VALUE!</v>
      </c>
      <c r="AC870" s="4" t="e">
        <f>CLEAN(TRIM(MID(A870,AA870,AB870-AA870)))</f>
        <v>#VALUE!</v>
      </c>
      <c r="AD870" s="4" t="e">
        <f t="shared" si="191"/>
        <v>#VALUE!</v>
      </c>
      <c r="AE870" s="4" t="e">
        <f>FIND("Earliest publication date",A870,AA870)+LEN("Earliest publication date")</f>
        <v>#VALUE!</v>
      </c>
      <c r="AF870" s="4" t="e">
        <f>FIND("Assignee for publication",A870)</f>
        <v>#VALUE!</v>
      </c>
      <c r="AG870" s="4" t="e">
        <f>CLEAN(SUBSTITUTE(MID(A870,AE870,AF870-AE870)," ",""))</f>
        <v>#VALUE!</v>
      </c>
      <c r="AH870" s="4" t="e">
        <f>FIND("Entity status",A870)+LEN("Entity status")</f>
        <v>#VALUE!</v>
      </c>
      <c r="AI870" s="4" t="e">
        <f>FIND("Earliest publication #",A870,AH870)</f>
        <v>#VALUE!</v>
      </c>
      <c r="AJ870" s="4" t="e">
        <f>CLEAN(TRIM(MID(A870,AH870,AI870-AH870)))</f>
        <v>#VALUE!</v>
      </c>
      <c r="AK870" s="4" t="e">
        <f>FIND("Applicants",A870)+LEN("Applicants")</f>
        <v>#VALUE!</v>
      </c>
      <c r="AL870" s="4" t="e">
        <f>FIND("United States Patent and Trademark Office 
United States Patent and Trademark Office 
 Browse By Topic",A870,AK870)</f>
        <v>#VALUE!</v>
      </c>
      <c r="AM870" s="4" t="e">
        <f>TRIM(CLEAN(MID(A870,AK870,AL870-AK870)))</f>
        <v>#VALUE!</v>
      </c>
      <c r="AN870" s="4" t="e">
        <f>FIND("Assignee for publication",A870)+LEN("Assignee for publication")</f>
        <v>#VALUE!</v>
      </c>
      <c r="AO870" s="4" t="e">
        <f>FIND("Confirmation #",A870,AN870)</f>
        <v>#VALUE!</v>
      </c>
      <c r="AP870" s="4" t="e">
        <f>MID(A870,AN870,AO870-AN870)</f>
        <v>#VALUE!</v>
      </c>
      <c r="AQ870" s="4" t="e">
        <f>FIND("Inventors",A870)+LEN("Inventors")</f>
        <v>#VALUE!</v>
      </c>
      <c r="AR870" s="4" t="e">
        <f>FIND("Applicants",A870,AQ870)</f>
        <v>#VALUE!</v>
      </c>
      <c r="AS870" s="4" t="e">
        <f>FIND("Show all inventors",A870)</f>
        <v>#VALUE!</v>
      </c>
      <c r="AT870" s="4" t="str">
        <f>IFERROR(MID(A870,AS870,24),"")</f>
        <v/>
      </c>
      <c r="AU870" s="7" t="e">
        <f>CLEAN(TRIM(MID(A870,AQ870,AR870-AQ870)))</f>
        <v>#VALUE!</v>
      </c>
      <c r="BJ870" s="4">
        <f t="shared" si="194"/>
        <v>0</v>
      </c>
      <c r="BK870" s="4" t="str">
        <f t="shared" si="195"/>
        <v/>
      </c>
      <c r="BL870" s="4" t="e">
        <f t="shared" si="196"/>
        <v>#VALUE!</v>
      </c>
      <c r="BM870" s="4" t="e">
        <f t="shared" si="197"/>
        <v>#VALUE!</v>
      </c>
      <c r="BN870" s="7" t="e">
        <f t="shared" si="198"/>
        <v>#VALUE!</v>
      </c>
      <c r="BO870" s="4" t="e">
        <f t="shared" si="199"/>
        <v>#VALUE!</v>
      </c>
      <c r="BP870" s="4" t="e">
        <f t="shared" si="200"/>
        <v>#VALUE!</v>
      </c>
      <c r="BQ870" s="7" t="e">
        <f t="shared" si="201"/>
        <v>#VALUE!</v>
      </c>
    </row>
    <row r="871" spans="1:69" ht="15" customHeight="1" x14ac:dyDescent="0.3">
      <c r="A871" s="5"/>
      <c r="B871" s="5"/>
      <c r="C871" s="5"/>
      <c r="D871" s="5"/>
      <c r="F871" s="6" t="s">
        <v>17</v>
      </c>
      <c r="G871" s="4" t="e">
        <f t="shared" si="202"/>
        <v>#VALUE!</v>
      </c>
      <c r="H871" s="4" t="e">
        <f t="shared" si="203"/>
        <v>#VALUE!</v>
      </c>
      <c r="I871" s="4" t="str">
        <f t="shared" si="192"/>
        <v/>
      </c>
      <c r="J871" s="4" t="e">
        <f>CLEAN(SUBSTITUTE(MID(A871,G871,H871-G871)," ",""))</f>
        <v>#VALUE!</v>
      </c>
      <c r="K871" s="4" t="e">
        <f>FIND("Filing or 371 (c) date",A871)+LEN("Filing or 371 (c) date")</f>
        <v>#VALUE!</v>
      </c>
      <c r="L871" s="4" t="e">
        <f>FIND("Status",A871,K871)</f>
        <v>#VALUE!</v>
      </c>
      <c r="M871" s="4" t="e">
        <f>TRIM(CLEAN(MID(A871,K871,L871-K871)))</f>
        <v>#VALUE!</v>
      </c>
      <c r="N871" s="4" t="e">
        <f>FIND("Patent #",A871)+LEN("Patent #")</f>
        <v>#VALUE!</v>
      </c>
      <c r="O871" s="4" t="e">
        <f>FIND("Filing or 371 (c) date",A871)</f>
        <v>#VALUE!</v>
      </c>
      <c r="P871" s="4" t="e">
        <f>MID(A871,N871,O871-N871)</f>
        <v>#VALUE!</v>
      </c>
      <c r="Q871" s="4" t="e">
        <f t="shared" si="193"/>
        <v>#VALUE!</v>
      </c>
      <c r="R871" s="4" t="e">
        <f>CLEAN(SUBSTITUTE(MID(P871,1,FIND("open",P871)-1)," ",""))</f>
        <v>#VALUE!</v>
      </c>
      <c r="S871" s="4" t="e">
        <f>FIND("open_in_new",P871)+LEN("open_in_new")</f>
        <v>#VALUE!</v>
      </c>
      <c r="T871" s="4" t="e">
        <f>FIND("-",P871,S871)</f>
        <v>#VALUE!</v>
      </c>
      <c r="U871" s="4" t="e">
        <f>CLEAN(SUBSTITUTE(MID(P871,S871,T871-S871)," ",""))</f>
        <v>#VALUE!</v>
      </c>
      <c r="V871" s="4" t="e">
        <f>RIGHT(CLEAN(SUBSTITUTE(P871," ","")),10)</f>
        <v>#VALUE!</v>
      </c>
      <c r="W871" s="4" t="e">
        <f>FIND("Status",A871,K871)+LEN("Status")</f>
        <v>#VALUE!</v>
      </c>
      <c r="X871" s="4" t="e">
        <f>FIND("Application Data 
Documents &amp; Transactions",A871)</f>
        <v>#VALUE!</v>
      </c>
      <c r="Y871" s="4" t="e">
        <f>MID(A871,W871,(X871-11)-W871)</f>
        <v>#VALUE!</v>
      </c>
      <c r="Z871" s="4" t="e">
        <f t="shared" si="190"/>
        <v>#VALUE!</v>
      </c>
      <c r="AA871" s="4" t="e">
        <f>FIND("Earliest publication #",A871)+LEN("Earliest publication #
")</f>
        <v>#VALUE!</v>
      </c>
      <c r="AB871" s="4" t="e">
        <f>FIND("Earliest publication date",A871,AA871)</f>
        <v>#VALUE!</v>
      </c>
      <c r="AC871" s="4" t="e">
        <f>CLEAN(TRIM(MID(A871,AA871,AB871-AA871)))</f>
        <v>#VALUE!</v>
      </c>
      <c r="AD871" s="4" t="e">
        <f t="shared" si="191"/>
        <v>#VALUE!</v>
      </c>
      <c r="AE871" s="4" t="e">
        <f>FIND("Earliest publication date",A871,AA871)+LEN("Earliest publication date")</f>
        <v>#VALUE!</v>
      </c>
      <c r="AF871" s="4" t="e">
        <f>FIND("Assignee for publication",A871)</f>
        <v>#VALUE!</v>
      </c>
      <c r="AG871" s="4" t="e">
        <f>CLEAN(SUBSTITUTE(MID(A871,AE871,AF871-AE871)," ",""))</f>
        <v>#VALUE!</v>
      </c>
      <c r="AH871" s="4" t="e">
        <f>FIND("Entity status",A871)+LEN("Entity status")</f>
        <v>#VALUE!</v>
      </c>
      <c r="AI871" s="4" t="e">
        <f>FIND("Earliest publication #",A871,AH871)</f>
        <v>#VALUE!</v>
      </c>
      <c r="AJ871" s="4" t="e">
        <f>CLEAN(TRIM(MID(A871,AH871,AI871-AH871)))</f>
        <v>#VALUE!</v>
      </c>
      <c r="AK871" s="4" t="e">
        <f>FIND("Applicants",A871)+LEN("Applicants")</f>
        <v>#VALUE!</v>
      </c>
      <c r="AL871" s="4" t="e">
        <f>FIND("United States Patent and Trademark Office 
United States Patent and Trademark Office 
 Browse By Topic",A871,AK871)</f>
        <v>#VALUE!</v>
      </c>
      <c r="AM871" s="4" t="e">
        <f>TRIM(CLEAN(MID(A871,AK871,AL871-AK871)))</f>
        <v>#VALUE!</v>
      </c>
      <c r="AN871" s="4" t="e">
        <f>FIND("Assignee for publication",A871)+LEN("Assignee for publication")</f>
        <v>#VALUE!</v>
      </c>
      <c r="AO871" s="4" t="e">
        <f>FIND("Confirmation #",A871,AN871)</f>
        <v>#VALUE!</v>
      </c>
      <c r="AP871" s="4" t="e">
        <f>MID(A871,AN871,AO871-AN871)</f>
        <v>#VALUE!</v>
      </c>
      <c r="AQ871" s="4" t="e">
        <f>FIND("Inventors",A871)+LEN("Inventors")</f>
        <v>#VALUE!</v>
      </c>
      <c r="AR871" s="4" t="e">
        <f>FIND("Applicants",A871,AQ871)</f>
        <v>#VALUE!</v>
      </c>
      <c r="AS871" s="4" t="e">
        <f>FIND("Show all inventors",A871)</f>
        <v>#VALUE!</v>
      </c>
      <c r="AT871" s="4" t="str">
        <f>IFERROR(MID(A871,AS871,24),"")</f>
        <v/>
      </c>
      <c r="AU871" s="7" t="e">
        <f>CLEAN(TRIM(MID(A871,AQ871,AR871-AQ871)))</f>
        <v>#VALUE!</v>
      </c>
      <c r="BJ871" s="4">
        <f t="shared" si="194"/>
        <v>0</v>
      </c>
      <c r="BK871" s="4" t="str">
        <f t="shared" si="195"/>
        <v/>
      </c>
      <c r="BL871" s="4" t="e">
        <f t="shared" si="196"/>
        <v>#VALUE!</v>
      </c>
      <c r="BM871" s="4" t="e">
        <f t="shared" si="197"/>
        <v>#VALUE!</v>
      </c>
      <c r="BN871" s="7" t="e">
        <f t="shared" si="198"/>
        <v>#VALUE!</v>
      </c>
      <c r="BO871" s="4" t="e">
        <f t="shared" si="199"/>
        <v>#VALUE!</v>
      </c>
      <c r="BP871" s="4" t="e">
        <f t="shared" si="200"/>
        <v>#VALUE!</v>
      </c>
      <c r="BQ871" s="7" t="e">
        <f t="shared" si="201"/>
        <v>#VALUE!</v>
      </c>
    </row>
    <row r="872" spans="1:69" ht="15" customHeight="1" x14ac:dyDescent="0.3">
      <c r="A872" s="5"/>
      <c r="B872" s="5"/>
      <c r="C872" s="5"/>
      <c r="D872" s="5"/>
      <c r="F872" s="6" t="s">
        <v>17</v>
      </c>
      <c r="G872" s="4" t="e">
        <f t="shared" si="202"/>
        <v>#VALUE!</v>
      </c>
      <c r="H872" s="4" t="e">
        <f t="shared" si="203"/>
        <v>#VALUE!</v>
      </c>
      <c r="I872" s="4" t="str">
        <f t="shared" si="192"/>
        <v/>
      </c>
      <c r="J872" s="4" t="e">
        <f>CLEAN(SUBSTITUTE(MID(A872,G872,H872-G872)," ",""))</f>
        <v>#VALUE!</v>
      </c>
      <c r="K872" s="4" t="e">
        <f>FIND("Filing or 371 (c) date",A872)+LEN("Filing or 371 (c) date")</f>
        <v>#VALUE!</v>
      </c>
      <c r="L872" s="4" t="e">
        <f>FIND("Status",A872,K872)</f>
        <v>#VALUE!</v>
      </c>
      <c r="M872" s="4" t="e">
        <f>TRIM(CLEAN(MID(A872,K872,L872-K872)))</f>
        <v>#VALUE!</v>
      </c>
      <c r="N872" s="4" t="e">
        <f>FIND("Patent #",A872)+LEN("Patent #")</f>
        <v>#VALUE!</v>
      </c>
      <c r="O872" s="4" t="e">
        <f>FIND("Filing or 371 (c) date",A872)</f>
        <v>#VALUE!</v>
      </c>
      <c r="P872" s="4" t="e">
        <f>MID(A872,N872,O872-N872)</f>
        <v>#VALUE!</v>
      </c>
      <c r="Q872" s="4" t="e">
        <f t="shared" si="193"/>
        <v>#VALUE!</v>
      </c>
      <c r="R872" s="4" t="e">
        <f>CLEAN(SUBSTITUTE(MID(P872,1,FIND("open",P872)-1)," ",""))</f>
        <v>#VALUE!</v>
      </c>
      <c r="S872" s="4" t="e">
        <f>FIND("open_in_new",P872)+LEN("open_in_new")</f>
        <v>#VALUE!</v>
      </c>
      <c r="T872" s="4" t="e">
        <f>FIND("-",P872,S872)</f>
        <v>#VALUE!</v>
      </c>
      <c r="U872" s="4" t="e">
        <f>CLEAN(SUBSTITUTE(MID(P872,S872,T872-S872)," ",""))</f>
        <v>#VALUE!</v>
      </c>
      <c r="V872" s="4" t="e">
        <f>RIGHT(CLEAN(SUBSTITUTE(P872," ","")),10)</f>
        <v>#VALUE!</v>
      </c>
      <c r="W872" s="4" t="e">
        <f>FIND("Status",A872,K872)+LEN("Status")</f>
        <v>#VALUE!</v>
      </c>
      <c r="X872" s="4" t="e">
        <f>FIND("Application Data 
Documents &amp; Transactions",A872)</f>
        <v>#VALUE!</v>
      </c>
      <c r="Y872" s="4" t="e">
        <f>MID(A872,W872,(X872-11)-W872)</f>
        <v>#VALUE!</v>
      </c>
      <c r="Z872" s="4" t="e">
        <f t="shared" si="190"/>
        <v>#VALUE!</v>
      </c>
      <c r="AA872" s="4" t="e">
        <f>FIND("Earliest publication #",A872)+LEN("Earliest publication #
")</f>
        <v>#VALUE!</v>
      </c>
      <c r="AB872" s="4" t="e">
        <f>FIND("Earliest publication date",A872,AA872)</f>
        <v>#VALUE!</v>
      </c>
      <c r="AC872" s="4" t="e">
        <f>CLEAN(TRIM(MID(A872,AA872,AB872-AA872)))</f>
        <v>#VALUE!</v>
      </c>
      <c r="AD872" s="4" t="e">
        <f t="shared" si="191"/>
        <v>#VALUE!</v>
      </c>
      <c r="AE872" s="4" t="e">
        <f>FIND("Earliest publication date",A872,AA872)+LEN("Earliest publication date")</f>
        <v>#VALUE!</v>
      </c>
      <c r="AF872" s="4" t="e">
        <f>FIND("Assignee for publication",A872)</f>
        <v>#VALUE!</v>
      </c>
      <c r="AG872" s="4" t="e">
        <f>CLEAN(SUBSTITUTE(MID(A872,AE872,AF872-AE872)," ",""))</f>
        <v>#VALUE!</v>
      </c>
      <c r="AH872" s="4" t="e">
        <f>FIND("Entity status",A872)+LEN("Entity status")</f>
        <v>#VALUE!</v>
      </c>
      <c r="AI872" s="4" t="e">
        <f>FIND("Earliest publication #",A872,AH872)</f>
        <v>#VALUE!</v>
      </c>
      <c r="AJ872" s="4" t="e">
        <f>CLEAN(TRIM(MID(A872,AH872,AI872-AH872)))</f>
        <v>#VALUE!</v>
      </c>
      <c r="AK872" s="4" t="e">
        <f>FIND("Applicants",A872)+LEN("Applicants")</f>
        <v>#VALUE!</v>
      </c>
      <c r="AL872" s="4" t="e">
        <f>FIND("United States Patent and Trademark Office 
United States Patent and Trademark Office 
 Browse By Topic",A872,AK872)</f>
        <v>#VALUE!</v>
      </c>
      <c r="AM872" s="4" t="e">
        <f>TRIM(CLEAN(MID(A872,AK872,AL872-AK872)))</f>
        <v>#VALUE!</v>
      </c>
      <c r="AN872" s="4" t="e">
        <f>FIND("Assignee for publication",A872)+LEN("Assignee for publication")</f>
        <v>#VALUE!</v>
      </c>
      <c r="AO872" s="4" t="e">
        <f>FIND("Confirmation #",A872,AN872)</f>
        <v>#VALUE!</v>
      </c>
      <c r="AP872" s="4" t="e">
        <f>MID(A872,AN872,AO872-AN872)</f>
        <v>#VALUE!</v>
      </c>
      <c r="AQ872" s="4" t="e">
        <f>FIND("Inventors",A872)+LEN("Inventors")</f>
        <v>#VALUE!</v>
      </c>
      <c r="AR872" s="4" t="e">
        <f>FIND("Applicants",A872,AQ872)</f>
        <v>#VALUE!</v>
      </c>
      <c r="AS872" s="4" t="e">
        <f>FIND("Show all inventors",A872)</f>
        <v>#VALUE!</v>
      </c>
      <c r="AT872" s="4" t="str">
        <f>IFERROR(MID(A872,AS872,24),"")</f>
        <v/>
      </c>
      <c r="AU872" s="7" t="e">
        <f>CLEAN(TRIM(MID(A872,AQ872,AR872-AQ872)))</f>
        <v>#VALUE!</v>
      </c>
      <c r="BJ872" s="4">
        <f t="shared" si="194"/>
        <v>0</v>
      </c>
      <c r="BK872" s="4" t="str">
        <f t="shared" si="195"/>
        <v/>
      </c>
      <c r="BL872" s="4" t="e">
        <f t="shared" si="196"/>
        <v>#VALUE!</v>
      </c>
      <c r="BM872" s="4" t="e">
        <f t="shared" si="197"/>
        <v>#VALUE!</v>
      </c>
      <c r="BN872" s="7" t="e">
        <f t="shared" si="198"/>
        <v>#VALUE!</v>
      </c>
      <c r="BO872" s="4" t="e">
        <f t="shared" si="199"/>
        <v>#VALUE!</v>
      </c>
      <c r="BP872" s="4" t="e">
        <f t="shared" si="200"/>
        <v>#VALUE!</v>
      </c>
      <c r="BQ872" s="7" t="e">
        <f t="shared" si="201"/>
        <v>#VALUE!</v>
      </c>
    </row>
    <row r="873" spans="1:69" ht="15" customHeight="1" x14ac:dyDescent="0.3">
      <c r="A873" s="5"/>
      <c r="B873" s="5"/>
      <c r="C873" s="5"/>
      <c r="D873" s="5"/>
      <c r="F873" s="6" t="s">
        <v>17</v>
      </c>
      <c r="G873" s="4" t="e">
        <f t="shared" si="202"/>
        <v>#VALUE!</v>
      </c>
      <c r="H873" s="4" t="e">
        <f t="shared" si="203"/>
        <v>#VALUE!</v>
      </c>
      <c r="I873" s="4" t="str">
        <f t="shared" si="192"/>
        <v/>
      </c>
      <c r="J873" s="4" t="e">
        <f>CLEAN(SUBSTITUTE(MID(A873,G873,H873-G873)," ",""))</f>
        <v>#VALUE!</v>
      </c>
      <c r="K873" s="4" t="e">
        <f>FIND("Filing or 371 (c) date",A873)+LEN("Filing or 371 (c) date")</f>
        <v>#VALUE!</v>
      </c>
      <c r="L873" s="4" t="e">
        <f>FIND("Status",A873,K873)</f>
        <v>#VALUE!</v>
      </c>
      <c r="M873" s="4" t="e">
        <f>TRIM(CLEAN(MID(A873,K873,L873-K873)))</f>
        <v>#VALUE!</v>
      </c>
      <c r="N873" s="4" t="e">
        <f>FIND("Patent #",A873)+LEN("Patent #")</f>
        <v>#VALUE!</v>
      </c>
      <c r="O873" s="4" t="e">
        <f>FIND("Filing or 371 (c) date",A873)</f>
        <v>#VALUE!</v>
      </c>
      <c r="P873" s="4" t="e">
        <f>MID(A873,N873,O873-N873)</f>
        <v>#VALUE!</v>
      </c>
      <c r="Q873" s="4" t="e">
        <f t="shared" si="193"/>
        <v>#VALUE!</v>
      </c>
      <c r="R873" s="4" t="e">
        <f>CLEAN(SUBSTITUTE(MID(P873,1,FIND("open",P873)-1)," ",""))</f>
        <v>#VALUE!</v>
      </c>
      <c r="S873" s="4" t="e">
        <f>FIND("open_in_new",P873)+LEN("open_in_new")</f>
        <v>#VALUE!</v>
      </c>
      <c r="T873" s="4" t="e">
        <f>FIND("-",P873,S873)</f>
        <v>#VALUE!</v>
      </c>
      <c r="U873" s="4" t="e">
        <f>CLEAN(SUBSTITUTE(MID(P873,S873,T873-S873)," ",""))</f>
        <v>#VALUE!</v>
      </c>
      <c r="V873" s="4" t="e">
        <f>RIGHT(CLEAN(SUBSTITUTE(P873," ","")),10)</f>
        <v>#VALUE!</v>
      </c>
      <c r="W873" s="4" t="e">
        <f>FIND("Status",A873,K873)+LEN("Status")</f>
        <v>#VALUE!</v>
      </c>
      <c r="X873" s="4" t="e">
        <f>FIND("Application Data 
Documents &amp; Transactions",A873)</f>
        <v>#VALUE!</v>
      </c>
      <c r="Y873" s="4" t="e">
        <f>MID(A873,W873,(X873-11)-W873)</f>
        <v>#VALUE!</v>
      </c>
      <c r="Z873" s="4" t="e">
        <f t="shared" si="190"/>
        <v>#VALUE!</v>
      </c>
      <c r="AA873" s="4" t="e">
        <f>FIND("Earliest publication #",A873)+LEN("Earliest publication #
")</f>
        <v>#VALUE!</v>
      </c>
      <c r="AB873" s="4" t="e">
        <f>FIND("Earliest publication date",A873,AA873)</f>
        <v>#VALUE!</v>
      </c>
      <c r="AC873" s="4" t="e">
        <f>CLEAN(TRIM(MID(A873,AA873,AB873-AA873)))</f>
        <v>#VALUE!</v>
      </c>
      <c r="AD873" s="4" t="e">
        <f t="shared" si="191"/>
        <v>#VALUE!</v>
      </c>
      <c r="AE873" s="4" t="e">
        <f>FIND("Earliest publication date",A873,AA873)+LEN("Earliest publication date")</f>
        <v>#VALUE!</v>
      </c>
      <c r="AF873" s="4" t="e">
        <f>FIND("Assignee for publication",A873)</f>
        <v>#VALUE!</v>
      </c>
      <c r="AG873" s="4" t="e">
        <f>CLEAN(SUBSTITUTE(MID(A873,AE873,AF873-AE873)," ",""))</f>
        <v>#VALUE!</v>
      </c>
      <c r="AH873" s="4" t="e">
        <f>FIND("Entity status",A873)+LEN("Entity status")</f>
        <v>#VALUE!</v>
      </c>
      <c r="AI873" s="4" t="e">
        <f>FIND("Earliest publication #",A873,AH873)</f>
        <v>#VALUE!</v>
      </c>
      <c r="AJ873" s="4" t="e">
        <f>CLEAN(TRIM(MID(A873,AH873,AI873-AH873)))</f>
        <v>#VALUE!</v>
      </c>
      <c r="AK873" s="4" t="e">
        <f>FIND("Applicants",A873)+LEN("Applicants")</f>
        <v>#VALUE!</v>
      </c>
      <c r="AL873" s="4" t="e">
        <f>FIND("United States Patent and Trademark Office 
United States Patent and Trademark Office 
 Browse By Topic",A873,AK873)</f>
        <v>#VALUE!</v>
      </c>
      <c r="AM873" s="4" t="e">
        <f>TRIM(CLEAN(MID(A873,AK873,AL873-AK873)))</f>
        <v>#VALUE!</v>
      </c>
      <c r="AN873" s="4" t="e">
        <f>FIND("Assignee for publication",A873)+LEN("Assignee for publication")</f>
        <v>#VALUE!</v>
      </c>
      <c r="AO873" s="4" t="e">
        <f>FIND("Confirmation #",A873,AN873)</f>
        <v>#VALUE!</v>
      </c>
      <c r="AP873" s="4" t="e">
        <f>MID(A873,AN873,AO873-AN873)</f>
        <v>#VALUE!</v>
      </c>
      <c r="AQ873" s="4" t="e">
        <f>FIND("Inventors",A873)+LEN("Inventors")</f>
        <v>#VALUE!</v>
      </c>
      <c r="AR873" s="4" t="e">
        <f>FIND("Applicants",A873,AQ873)</f>
        <v>#VALUE!</v>
      </c>
      <c r="AS873" s="4" t="e">
        <f>FIND("Show all inventors",A873)</f>
        <v>#VALUE!</v>
      </c>
      <c r="AT873" s="4" t="str">
        <f>IFERROR(MID(A873,AS873,24),"")</f>
        <v/>
      </c>
      <c r="AU873" s="7" t="e">
        <f>CLEAN(TRIM(MID(A873,AQ873,AR873-AQ873)))</f>
        <v>#VALUE!</v>
      </c>
      <c r="BJ873" s="4">
        <f t="shared" si="194"/>
        <v>0</v>
      </c>
      <c r="BK873" s="4" t="str">
        <f t="shared" si="195"/>
        <v/>
      </c>
      <c r="BL873" s="4" t="e">
        <f t="shared" si="196"/>
        <v>#VALUE!</v>
      </c>
      <c r="BM873" s="4" t="e">
        <f t="shared" si="197"/>
        <v>#VALUE!</v>
      </c>
      <c r="BN873" s="7" t="e">
        <f t="shared" si="198"/>
        <v>#VALUE!</v>
      </c>
      <c r="BO873" s="4" t="e">
        <f t="shared" si="199"/>
        <v>#VALUE!</v>
      </c>
      <c r="BP873" s="4" t="e">
        <f t="shared" si="200"/>
        <v>#VALUE!</v>
      </c>
      <c r="BQ873" s="7" t="e">
        <f t="shared" si="201"/>
        <v>#VALUE!</v>
      </c>
    </row>
    <row r="874" spans="1:69" ht="15" customHeight="1" x14ac:dyDescent="0.3">
      <c r="A874" s="5"/>
      <c r="B874" s="5"/>
      <c r="C874" s="5"/>
      <c r="D874" s="5"/>
      <c r="F874" s="6" t="s">
        <v>17</v>
      </c>
      <c r="G874" s="4" t="e">
        <f t="shared" si="202"/>
        <v>#VALUE!</v>
      </c>
      <c r="H874" s="4" t="e">
        <f t="shared" si="203"/>
        <v>#VALUE!</v>
      </c>
      <c r="I874" s="4" t="str">
        <f t="shared" si="192"/>
        <v/>
      </c>
      <c r="J874" s="4" t="e">
        <f>CLEAN(SUBSTITUTE(MID(A874,G874,H874-G874)," ",""))</f>
        <v>#VALUE!</v>
      </c>
      <c r="K874" s="4" t="e">
        <f>FIND("Filing or 371 (c) date",A874)+LEN("Filing or 371 (c) date")</f>
        <v>#VALUE!</v>
      </c>
      <c r="L874" s="4" t="e">
        <f>FIND("Status",A874,K874)</f>
        <v>#VALUE!</v>
      </c>
      <c r="M874" s="4" t="e">
        <f>TRIM(CLEAN(MID(A874,K874,L874-K874)))</f>
        <v>#VALUE!</v>
      </c>
      <c r="N874" s="4" t="e">
        <f>FIND("Patent #",A874)+LEN("Patent #")</f>
        <v>#VALUE!</v>
      </c>
      <c r="O874" s="4" t="e">
        <f>FIND("Filing or 371 (c) date",A874)</f>
        <v>#VALUE!</v>
      </c>
      <c r="P874" s="4" t="e">
        <f>MID(A874,N874,O874-N874)</f>
        <v>#VALUE!</v>
      </c>
      <c r="Q874" s="4" t="e">
        <f t="shared" si="193"/>
        <v>#VALUE!</v>
      </c>
      <c r="R874" s="4" t="e">
        <f>CLEAN(SUBSTITUTE(MID(P874,1,FIND("open",P874)-1)," ",""))</f>
        <v>#VALUE!</v>
      </c>
      <c r="S874" s="4" t="e">
        <f>FIND("open_in_new",P874)+LEN("open_in_new")</f>
        <v>#VALUE!</v>
      </c>
      <c r="T874" s="4" t="e">
        <f>FIND("-",P874,S874)</f>
        <v>#VALUE!</v>
      </c>
      <c r="U874" s="4" t="e">
        <f>CLEAN(SUBSTITUTE(MID(P874,S874,T874-S874)," ",""))</f>
        <v>#VALUE!</v>
      </c>
      <c r="V874" s="4" t="e">
        <f>RIGHT(CLEAN(SUBSTITUTE(P874," ","")),10)</f>
        <v>#VALUE!</v>
      </c>
      <c r="W874" s="4" t="e">
        <f>FIND("Status",A874,K874)+LEN("Status")</f>
        <v>#VALUE!</v>
      </c>
      <c r="X874" s="4" t="e">
        <f>FIND("Application Data 
Documents &amp; Transactions",A874)</f>
        <v>#VALUE!</v>
      </c>
      <c r="Y874" s="4" t="e">
        <f>MID(A874,W874,(X874-11)-W874)</f>
        <v>#VALUE!</v>
      </c>
      <c r="Z874" s="4" t="e">
        <f t="shared" si="190"/>
        <v>#VALUE!</v>
      </c>
      <c r="AA874" s="4" t="e">
        <f>FIND("Earliest publication #",A874)+LEN("Earliest publication #
")</f>
        <v>#VALUE!</v>
      </c>
      <c r="AB874" s="4" t="e">
        <f>FIND("Earliest publication date",A874,AA874)</f>
        <v>#VALUE!</v>
      </c>
      <c r="AC874" s="4" t="e">
        <f>CLEAN(TRIM(MID(A874,AA874,AB874-AA874)))</f>
        <v>#VALUE!</v>
      </c>
      <c r="AD874" s="4" t="e">
        <f t="shared" si="191"/>
        <v>#VALUE!</v>
      </c>
      <c r="AE874" s="4" t="e">
        <f>FIND("Earliest publication date",A874,AA874)+LEN("Earliest publication date")</f>
        <v>#VALUE!</v>
      </c>
      <c r="AF874" s="4" t="e">
        <f>FIND("Assignee for publication",A874)</f>
        <v>#VALUE!</v>
      </c>
      <c r="AG874" s="4" t="e">
        <f>CLEAN(SUBSTITUTE(MID(A874,AE874,AF874-AE874)," ",""))</f>
        <v>#VALUE!</v>
      </c>
      <c r="AH874" s="4" t="e">
        <f>FIND("Entity status",A874)+LEN("Entity status")</f>
        <v>#VALUE!</v>
      </c>
      <c r="AI874" s="4" t="e">
        <f>FIND("Earliest publication #",A874,AH874)</f>
        <v>#VALUE!</v>
      </c>
      <c r="AJ874" s="4" t="e">
        <f>CLEAN(TRIM(MID(A874,AH874,AI874-AH874)))</f>
        <v>#VALUE!</v>
      </c>
      <c r="AK874" s="4" t="e">
        <f>FIND("Applicants",A874)+LEN("Applicants")</f>
        <v>#VALUE!</v>
      </c>
      <c r="AL874" s="4" t="e">
        <f>FIND("United States Patent and Trademark Office 
United States Patent and Trademark Office 
 Browse By Topic",A874,AK874)</f>
        <v>#VALUE!</v>
      </c>
      <c r="AM874" s="4" t="e">
        <f>TRIM(CLEAN(MID(A874,AK874,AL874-AK874)))</f>
        <v>#VALUE!</v>
      </c>
      <c r="AN874" s="4" t="e">
        <f>FIND("Assignee for publication",A874)+LEN("Assignee for publication")</f>
        <v>#VALUE!</v>
      </c>
      <c r="AO874" s="4" t="e">
        <f>FIND("Confirmation #",A874,AN874)</f>
        <v>#VALUE!</v>
      </c>
      <c r="AP874" s="4" t="e">
        <f>MID(A874,AN874,AO874-AN874)</f>
        <v>#VALUE!</v>
      </c>
      <c r="AQ874" s="4" t="e">
        <f>FIND("Inventors",A874)+LEN("Inventors")</f>
        <v>#VALUE!</v>
      </c>
      <c r="AR874" s="4" t="e">
        <f>FIND("Applicants",A874,AQ874)</f>
        <v>#VALUE!</v>
      </c>
      <c r="AS874" s="4" t="e">
        <f>FIND("Show all inventors",A874)</f>
        <v>#VALUE!</v>
      </c>
      <c r="AT874" s="4" t="str">
        <f>IFERROR(MID(A874,AS874,24),"")</f>
        <v/>
      </c>
      <c r="AU874" s="7" t="e">
        <f>CLEAN(TRIM(MID(A874,AQ874,AR874-AQ874)))</f>
        <v>#VALUE!</v>
      </c>
      <c r="BJ874" s="4">
        <f t="shared" si="194"/>
        <v>0</v>
      </c>
      <c r="BK874" s="4" t="str">
        <f t="shared" si="195"/>
        <v/>
      </c>
      <c r="BL874" s="4" t="e">
        <f t="shared" si="196"/>
        <v>#VALUE!</v>
      </c>
      <c r="BM874" s="4" t="e">
        <f t="shared" si="197"/>
        <v>#VALUE!</v>
      </c>
      <c r="BN874" s="7" t="e">
        <f t="shared" si="198"/>
        <v>#VALUE!</v>
      </c>
      <c r="BO874" s="4" t="e">
        <f t="shared" si="199"/>
        <v>#VALUE!</v>
      </c>
      <c r="BP874" s="4" t="e">
        <f t="shared" si="200"/>
        <v>#VALUE!</v>
      </c>
      <c r="BQ874" s="7" t="e">
        <f t="shared" si="201"/>
        <v>#VALUE!</v>
      </c>
    </row>
    <row r="875" spans="1:69" ht="15" customHeight="1" x14ac:dyDescent="0.3">
      <c r="A875" s="5"/>
      <c r="B875" s="5"/>
      <c r="C875" s="5"/>
      <c r="D875" s="5"/>
      <c r="F875" s="6" t="s">
        <v>17</v>
      </c>
      <c r="G875" s="4" t="e">
        <f t="shared" si="202"/>
        <v>#VALUE!</v>
      </c>
      <c r="H875" s="4" t="e">
        <f t="shared" si="203"/>
        <v>#VALUE!</v>
      </c>
      <c r="I875" s="4" t="str">
        <f t="shared" si="192"/>
        <v/>
      </c>
      <c r="J875" s="4" t="e">
        <f>CLEAN(SUBSTITUTE(MID(A875,G875,H875-G875)," ",""))</f>
        <v>#VALUE!</v>
      </c>
      <c r="K875" s="4" t="e">
        <f>FIND("Filing or 371 (c) date",A875)+LEN("Filing or 371 (c) date")</f>
        <v>#VALUE!</v>
      </c>
      <c r="L875" s="4" t="e">
        <f>FIND("Status",A875,K875)</f>
        <v>#VALUE!</v>
      </c>
      <c r="M875" s="4" t="e">
        <f>TRIM(CLEAN(MID(A875,K875,L875-K875)))</f>
        <v>#VALUE!</v>
      </c>
      <c r="N875" s="4" t="e">
        <f>FIND("Patent #",A875)+LEN("Patent #")</f>
        <v>#VALUE!</v>
      </c>
      <c r="O875" s="4" t="e">
        <f>FIND("Filing or 371 (c) date",A875)</f>
        <v>#VALUE!</v>
      </c>
      <c r="P875" s="4" t="e">
        <f>MID(A875,N875,O875-N875)</f>
        <v>#VALUE!</v>
      </c>
      <c r="Q875" s="4" t="e">
        <f t="shared" si="193"/>
        <v>#VALUE!</v>
      </c>
      <c r="R875" s="4" t="e">
        <f>CLEAN(SUBSTITUTE(MID(P875,1,FIND("open",P875)-1)," ",""))</f>
        <v>#VALUE!</v>
      </c>
      <c r="S875" s="4" t="e">
        <f>FIND("open_in_new",P875)+LEN("open_in_new")</f>
        <v>#VALUE!</v>
      </c>
      <c r="T875" s="4" t="e">
        <f>FIND("-",P875,S875)</f>
        <v>#VALUE!</v>
      </c>
      <c r="U875" s="4" t="e">
        <f>CLEAN(SUBSTITUTE(MID(P875,S875,T875-S875)," ",""))</f>
        <v>#VALUE!</v>
      </c>
      <c r="V875" s="4" t="e">
        <f>RIGHT(CLEAN(SUBSTITUTE(P875," ","")),10)</f>
        <v>#VALUE!</v>
      </c>
      <c r="W875" s="4" t="e">
        <f>FIND("Status",A875,K875)+LEN("Status")</f>
        <v>#VALUE!</v>
      </c>
      <c r="X875" s="4" t="e">
        <f>FIND("Application Data 
Documents &amp; Transactions",A875)</f>
        <v>#VALUE!</v>
      </c>
      <c r="Y875" s="4" t="e">
        <f>MID(A875,W875,(X875-11)-W875)</f>
        <v>#VALUE!</v>
      </c>
      <c r="Z875" s="4" t="e">
        <f t="shared" si="190"/>
        <v>#VALUE!</v>
      </c>
      <c r="AA875" s="4" t="e">
        <f>FIND("Earliest publication #",A875)+LEN("Earliest publication #
")</f>
        <v>#VALUE!</v>
      </c>
      <c r="AB875" s="4" t="e">
        <f>FIND("Earliest publication date",A875,AA875)</f>
        <v>#VALUE!</v>
      </c>
      <c r="AC875" s="4" t="e">
        <f>CLEAN(TRIM(MID(A875,AA875,AB875-AA875)))</f>
        <v>#VALUE!</v>
      </c>
      <c r="AD875" s="4" t="e">
        <f t="shared" si="191"/>
        <v>#VALUE!</v>
      </c>
      <c r="AE875" s="4" t="e">
        <f>FIND("Earliest publication date",A875,AA875)+LEN("Earliest publication date")</f>
        <v>#VALUE!</v>
      </c>
      <c r="AF875" s="4" t="e">
        <f>FIND("Assignee for publication",A875)</f>
        <v>#VALUE!</v>
      </c>
      <c r="AG875" s="4" t="e">
        <f>CLEAN(SUBSTITUTE(MID(A875,AE875,AF875-AE875)," ",""))</f>
        <v>#VALUE!</v>
      </c>
      <c r="AH875" s="4" t="e">
        <f>FIND("Entity status",A875)+LEN("Entity status")</f>
        <v>#VALUE!</v>
      </c>
      <c r="AI875" s="4" t="e">
        <f>FIND("Earliest publication #",A875,AH875)</f>
        <v>#VALUE!</v>
      </c>
      <c r="AJ875" s="4" t="e">
        <f>CLEAN(TRIM(MID(A875,AH875,AI875-AH875)))</f>
        <v>#VALUE!</v>
      </c>
      <c r="AK875" s="4" t="e">
        <f>FIND("Applicants",A875)+LEN("Applicants")</f>
        <v>#VALUE!</v>
      </c>
      <c r="AL875" s="4" t="e">
        <f>FIND("United States Patent and Trademark Office 
United States Patent and Trademark Office 
 Browse By Topic",A875,AK875)</f>
        <v>#VALUE!</v>
      </c>
      <c r="AM875" s="4" t="e">
        <f>TRIM(CLEAN(MID(A875,AK875,AL875-AK875)))</f>
        <v>#VALUE!</v>
      </c>
      <c r="AN875" s="4" t="e">
        <f>FIND("Assignee for publication",A875)+LEN("Assignee for publication")</f>
        <v>#VALUE!</v>
      </c>
      <c r="AO875" s="4" t="e">
        <f>FIND("Confirmation #",A875,AN875)</f>
        <v>#VALUE!</v>
      </c>
      <c r="AP875" s="4" t="e">
        <f>MID(A875,AN875,AO875-AN875)</f>
        <v>#VALUE!</v>
      </c>
      <c r="AQ875" s="4" t="e">
        <f>FIND("Inventors",A875)+LEN("Inventors")</f>
        <v>#VALUE!</v>
      </c>
      <c r="AR875" s="4" t="e">
        <f>FIND("Applicants",A875,AQ875)</f>
        <v>#VALUE!</v>
      </c>
      <c r="AS875" s="4" t="e">
        <f>FIND("Show all inventors",A875)</f>
        <v>#VALUE!</v>
      </c>
      <c r="AT875" s="4" t="str">
        <f>IFERROR(MID(A875,AS875,24),"")</f>
        <v/>
      </c>
      <c r="AU875" s="7" t="e">
        <f>CLEAN(TRIM(MID(A875,AQ875,AR875-AQ875)))</f>
        <v>#VALUE!</v>
      </c>
      <c r="BJ875" s="4">
        <f t="shared" si="194"/>
        <v>0</v>
      </c>
      <c r="BK875" s="4" t="str">
        <f t="shared" si="195"/>
        <v/>
      </c>
      <c r="BL875" s="4" t="e">
        <f t="shared" si="196"/>
        <v>#VALUE!</v>
      </c>
      <c r="BM875" s="4" t="e">
        <f t="shared" si="197"/>
        <v>#VALUE!</v>
      </c>
      <c r="BN875" s="7" t="e">
        <f t="shared" si="198"/>
        <v>#VALUE!</v>
      </c>
      <c r="BO875" s="4" t="e">
        <f t="shared" si="199"/>
        <v>#VALUE!</v>
      </c>
      <c r="BP875" s="4" t="e">
        <f t="shared" si="200"/>
        <v>#VALUE!</v>
      </c>
      <c r="BQ875" s="7" t="e">
        <f t="shared" si="201"/>
        <v>#VALUE!</v>
      </c>
    </row>
    <row r="876" spans="1:69" ht="15" customHeight="1" x14ac:dyDescent="0.3">
      <c r="A876" s="5"/>
      <c r="B876" s="5"/>
      <c r="C876" s="5"/>
      <c r="D876" s="5"/>
      <c r="F876" s="6" t="s">
        <v>17</v>
      </c>
      <c r="G876" s="4" t="e">
        <f t="shared" si="202"/>
        <v>#VALUE!</v>
      </c>
      <c r="H876" s="4" t="e">
        <f t="shared" si="203"/>
        <v>#VALUE!</v>
      </c>
      <c r="I876" s="4" t="str">
        <f t="shared" si="192"/>
        <v/>
      </c>
      <c r="J876" s="4" t="e">
        <f>CLEAN(SUBSTITUTE(MID(A876,G876,H876-G876)," ",""))</f>
        <v>#VALUE!</v>
      </c>
      <c r="K876" s="4" t="e">
        <f>FIND("Filing or 371 (c) date",A876)+LEN("Filing or 371 (c) date")</f>
        <v>#VALUE!</v>
      </c>
      <c r="L876" s="4" t="e">
        <f>FIND("Status",A876,K876)</f>
        <v>#VALUE!</v>
      </c>
      <c r="M876" s="4" t="e">
        <f>TRIM(CLEAN(MID(A876,K876,L876-K876)))</f>
        <v>#VALUE!</v>
      </c>
      <c r="N876" s="4" t="e">
        <f>FIND("Patent #",A876)+LEN("Patent #")</f>
        <v>#VALUE!</v>
      </c>
      <c r="O876" s="4" t="e">
        <f>FIND("Filing or 371 (c) date",A876)</f>
        <v>#VALUE!</v>
      </c>
      <c r="P876" s="4" t="e">
        <f>MID(A876,N876,O876-N876)</f>
        <v>#VALUE!</v>
      </c>
      <c r="Q876" s="4" t="e">
        <f t="shared" si="193"/>
        <v>#VALUE!</v>
      </c>
      <c r="R876" s="4" t="e">
        <f>CLEAN(SUBSTITUTE(MID(P876,1,FIND("open",P876)-1)," ",""))</f>
        <v>#VALUE!</v>
      </c>
      <c r="S876" s="4" t="e">
        <f>FIND("open_in_new",P876)+LEN("open_in_new")</f>
        <v>#VALUE!</v>
      </c>
      <c r="T876" s="4" t="e">
        <f>FIND("-",P876,S876)</f>
        <v>#VALUE!</v>
      </c>
      <c r="U876" s="4" t="e">
        <f>CLEAN(SUBSTITUTE(MID(P876,S876,T876-S876)," ",""))</f>
        <v>#VALUE!</v>
      </c>
      <c r="V876" s="4" t="e">
        <f>RIGHT(CLEAN(SUBSTITUTE(P876," ","")),10)</f>
        <v>#VALUE!</v>
      </c>
      <c r="W876" s="4" t="e">
        <f>FIND("Status",A876,K876)+LEN("Status")</f>
        <v>#VALUE!</v>
      </c>
      <c r="X876" s="4" t="e">
        <f>FIND("Application Data 
Documents &amp; Transactions",A876)</f>
        <v>#VALUE!</v>
      </c>
      <c r="Y876" s="4" t="e">
        <f>MID(A876,W876,(X876-11)-W876)</f>
        <v>#VALUE!</v>
      </c>
      <c r="Z876" s="4" t="e">
        <f t="shared" si="190"/>
        <v>#VALUE!</v>
      </c>
      <c r="AA876" s="4" t="e">
        <f>FIND("Earliest publication #",A876)+LEN("Earliest publication #
")</f>
        <v>#VALUE!</v>
      </c>
      <c r="AB876" s="4" t="e">
        <f>FIND("Earliest publication date",A876,AA876)</f>
        <v>#VALUE!</v>
      </c>
      <c r="AC876" s="4" t="e">
        <f>CLEAN(TRIM(MID(A876,AA876,AB876-AA876)))</f>
        <v>#VALUE!</v>
      </c>
      <c r="AD876" s="4" t="e">
        <f t="shared" si="191"/>
        <v>#VALUE!</v>
      </c>
      <c r="AE876" s="4" t="e">
        <f>FIND("Earliest publication date",A876,AA876)+LEN("Earliest publication date")</f>
        <v>#VALUE!</v>
      </c>
      <c r="AF876" s="4" t="e">
        <f>FIND("Assignee for publication",A876)</f>
        <v>#VALUE!</v>
      </c>
      <c r="AG876" s="4" t="e">
        <f>CLEAN(SUBSTITUTE(MID(A876,AE876,AF876-AE876)," ",""))</f>
        <v>#VALUE!</v>
      </c>
      <c r="AH876" s="4" t="e">
        <f>FIND("Entity status",A876)+LEN("Entity status")</f>
        <v>#VALUE!</v>
      </c>
      <c r="AI876" s="4" t="e">
        <f>FIND("Earliest publication #",A876,AH876)</f>
        <v>#VALUE!</v>
      </c>
      <c r="AJ876" s="4" t="e">
        <f>CLEAN(TRIM(MID(A876,AH876,AI876-AH876)))</f>
        <v>#VALUE!</v>
      </c>
      <c r="AK876" s="4" t="e">
        <f>FIND("Applicants",A876)+LEN("Applicants")</f>
        <v>#VALUE!</v>
      </c>
      <c r="AL876" s="4" t="e">
        <f>FIND("United States Patent and Trademark Office 
United States Patent and Trademark Office 
 Browse By Topic",A876,AK876)</f>
        <v>#VALUE!</v>
      </c>
      <c r="AM876" s="4" t="e">
        <f>TRIM(CLEAN(MID(A876,AK876,AL876-AK876)))</f>
        <v>#VALUE!</v>
      </c>
      <c r="AN876" s="4" t="e">
        <f>FIND("Assignee for publication",A876)+LEN("Assignee for publication")</f>
        <v>#VALUE!</v>
      </c>
      <c r="AO876" s="4" t="e">
        <f>FIND("Confirmation #",A876,AN876)</f>
        <v>#VALUE!</v>
      </c>
      <c r="AP876" s="4" t="e">
        <f>MID(A876,AN876,AO876-AN876)</f>
        <v>#VALUE!</v>
      </c>
      <c r="AQ876" s="4" t="e">
        <f>FIND("Inventors",A876)+LEN("Inventors")</f>
        <v>#VALUE!</v>
      </c>
      <c r="AR876" s="4" t="e">
        <f>FIND("Applicants",A876,AQ876)</f>
        <v>#VALUE!</v>
      </c>
      <c r="AS876" s="4" t="e">
        <f>FIND("Show all inventors",A876)</f>
        <v>#VALUE!</v>
      </c>
      <c r="AT876" s="4" t="str">
        <f>IFERROR(MID(A876,AS876,24),"")</f>
        <v/>
      </c>
      <c r="AU876" s="7" t="e">
        <f>CLEAN(TRIM(MID(A876,AQ876,AR876-AQ876)))</f>
        <v>#VALUE!</v>
      </c>
      <c r="BJ876" s="4">
        <f t="shared" si="194"/>
        <v>0</v>
      </c>
      <c r="BK876" s="4" t="str">
        <f t="shared" si="195"/>
        <v/>
      </c>
      <c r="BL876" s="4" t="e">
        <f t="shared" si="196"/>
        <v>#VALUE!</v>
      </c>
      <c r="BM876" s="4" t="e">
        <f t="shared" si="197"/>
        <v>#VALUE!</v>
      </c>
      <c r="BN876" s="7" t="e">
        <f t="shared" si="198"/>
        <v>#VALUE!</v>
      </c>
      <c r="BO876" s="4" t="e">
        <f t="shared" si="199"/>
        <v>#VALUE!</v>
      </c>
      <c r="BP876" s="4" t="e">
        <f t="shared" si="200"/>
        <v>#VALUE!</v>
      </c>
      <c r="BQ876" s="7" t="e">
        <f t="shared" si="201"/>
        <v>#VALUE!</v>
      </c>
    </row>
    <row r="877" spans="1:69" ht="15" customHeight="1" x14ac:dyDescent="0.3">
      <c r="A877" s="5"/>
      <c r="B877" s="5"/>
      <c r="C877" s="5"/>
      <c r="D877" s="5"/>
      <c r="F877" s="6" t="s">
        <v>17</v>
      </c>
      <c r="G877" s="4" t="e">
        <f t="shared" si="202"/>
        <v>#VALUE!</v>
      </c>
      <c r="H877" s="4" t="e">
        <f t="shared" si="203"/>
        <v>#VALUE!</v>
      </c>
      <c r="I877" s="4" t="str">
        <f t="shared" si="192"/>
        <v/>
      </c>
      <c r="J877" s="4" t="e">
        <f>CLEAN(SUBSTITUTE(MID(A877,G877,H877-G877)," ",""))</f>
        <v>#VALUE!</v>
      </c>
      <c r="K877" s="4" t="e">
        <f>FIND("Filing or 371 (c) date",A877)+LEN("Filing or 371 (c) date")</f>
        <v>#VALUE!</v>
      </c>
      <c r="L877" s="4" t="e">
        <f>FIND("Status",A877,K877)</f>
        <v>#VALUE!</v>
      </c>
      <c r="M877" s="4" t="e">
        <f>TRIM(CLEAN(MID(A877,K877,L877-K877)))</f>
        <v>#VALUE!</v>
      </c>
      <c r="N877" s="4" t="e">
        <f>FIND("Patent #",A877)+LEN("Patent #")</f>
        <v>#VALUE!</v>
      </c>
      <c r="O877" s="4" t="e">
        <f>FIND("Filing or 371 (c) date",A877)</f>
        <v>#VALUE!</v>
      </c>
      <c r="P877" s="4" t="e">
        <f>MID(A877,N877,O877-N877)</f>
        <v>#VALUE!</v>
      </c>
      <c r="Q877" s="4" t="e">
        <f t="shared" si="193"/>
        <v>#VALUE!</v>
      </c>
      <c r="R877" s="4" t="e">
        <f>CLEAN(SUBSTITUTE(MID(P877,1,FIND("open",P877)-1)," ",""))</f>
        <v>#VALUE!</v>
      </c>
      <c r="S877" s="4" t="e">
        <f>FIND("open_in_new",P877)+LEN("open_in_new")</f>
        <v>#VALUE!</v>
      </c>
      <c r="T877" s="4" t="e">
        <f>FIND("-",P877,S877)</f>
        <v>#VALUE!</v>
      </c>
      <c r="U877" s="4" t="e">
        <f>CLEAN(SUBSTITUTE(MID(P877,S877,T877-S877)," ",""))</f>
        <v>#VALUE!</v>
      </c>
      <c r="V877" s="4" t="e">
        <f>RIGHT(CLEAN(SUBSTITUTE(P877," ","")),10)</f>
        <v>#VALUE!</v>
      </c>
      <c r="W877" s="4" t="e">
        <f>FIND("Status",A877,K877)+LEN("Status")</f>
        <v>#VALUE!</v>
      </c>
      <c r="X877" s="4" t="e">
        <f>FIND("Application Data 
Documents &amp; Transactions",A877)</f>
        <v>#VALUE!</v>
      </c>
      <c r="Y877" s="4" t="e">
        <f>MID(A877,W877,(X877-11)-W877)</f>
        <v>#VALUE!</v>
      </c>
      <c r="Z877" s="4" t="e">
        <f t="shared" si="190"/>
        <v>#VALUE!</v>
      </c>
      <c r="AA877" s="4" t="e">
        <f>FIND("Earliest publication #",A877)+LEN("Earliest publication #
")</f>
        <v>#VALUE!</v>
      </c>
      <c r="AB877" s="4" t="e">
        <f>FIND("Earliest publication date",A877,AA877)</f>
        <v>#VALUE!</v>
      </c>
      <c r="AC877" s="4" t="e">
        <f>CLEAN(TRIM(MID(A877,AA877,AB877-AA877)))</f>
        <v>#VALUE!</v>
      </c>
      <c r="AD877" s="4" t="e">
        <f t="shared" si="191"/>
        <v>#VALUE!</v>
      </c>
      <c r="AE877" s="4" t="e">
        <f>FIND("Earliest publication date",A877,AA877)+LEN("Earliest publication date")</f>
        <v>#VALUE!</v>
      </c>
      <c r="AF877" s="4" t="e">
        <f>FIND("Assignee for publication",A877)</f>
        <v>#VALUE!</v>
      </c>
      <c r="AG877" s="4" t="e">
        <f>CLEAN(SUBSTITUTE(MID(A877,AE877,AF877-AE877)," ",""))</f>
        <v>#VALUE!</v>
      </c>
      <c r="AH877" s="4" t="e">
        <f>FIND("Entity status",A877)+LEN("Entity status")</f>
        <v>#VALUE!</v>
      </c>
      <c r="AI877" s="4" t="e">
        <f>FIND("Earliest publication #",A877,AH877)</f>
        <v>#VALUE!</v>
      </c>
      <c r="AJ877" s="4" t="e">
        <f>CLEAN(TRIM(MID(A877,AH877,AI877-AH877)))</f>
        <v>#VALUE!</v>
      </c>
      <c r="AK877" s="4" t="e">
        <f>FIND("Applicants",A877)+LEN("Applicants")</f>
        <v>#VALUE!</v>
      </c>
      <c r="AL877" s="4" t="e">
        <f>FIND("United States Patent and Trademark Office 
United States Patent and Trademark Office 
 Browse By Topic",A877,AK877)</f>
        <v>#VALUE!</v>
      </c>
      <c r="AM877" s="4" t="e">
        <f>TRIM(CLEAN(MID(A877,AK877,AL877-AK877)))</f>
        <v>#VALUE!</v>
      </c>
      <c r="AN877" s="4" t="e">
        <f>FIND("Assignee for publication",A877)+LEN("Assignee for publication")</f>
        <v>#VALUE!</v>
      </c>
      <c r="AO877" s="4" t="e">
        <f>FIND("Confirmation #",A877,AN877)</f>
        <v>#VALUE!</v>
      </c>
      <c r="AP877" s="4" t="e">
        <f>MID(A877,AN877,AO877-AN877)</f>
        <v>#VALUE!</v>
      </c>
      <c r="AQ877" s="4" t="e">
        <f>FIND("Inventors",A877)+LEN("Inventors")</f>
        <v>#VALUE!</v>
      </c>
      <c r="AR877" s="4" t="e">
        <f>FIND("Applicants",A877,AQ877)</f>
        <v>#VALUE!</v>
      </c>
      <c r="AS877" s="4" t="e">
        <f>FIND("Show all inventors",A877)</f>
        <v>#VALUE!</v>
      </c>
      <c r="AT877" s="4" t="str">
        <f>IFERROR(MID(A877,AS877,24),"")</f>
        <v/>
      </c>
      <c r="AU877" s="7" t="e">
        <f>CLEAN(TRIM(MID(A877,AQ877,AR877-AQ877)))</f>
        <v>#VALUE!</v>
      </c>
      <c r="BJ877" s="4">
        <f t="shared" si="194"/>
        <v>0</v>
      </c>
      <c r="BK877" s="4" t="str">
        <f t="shared" si="195"/>
        <v/>
      </c>
      <c r="BL877" s="4" t="e">
        <f t="shared" si="196"/>
        <v>#VALUE!</v>
      </c>
      <c r="BM877" s="4" t="e">
        <f t="shared" si="197"/>
        <v>#VALUE!</v>
      </c>
      <c r="BN877" s="7" t="e">
        <f t="shared" si="198"/>
        <v>#VALUE!</v>
      </c>
      <c r="BO877" s="4" t="e">
        <f t="shared" si="199"/>
        <v>#VALUE!</v>
      </c>
      <c r="BP877" s="4" t="e">
        <f t="shared" si="200"/>
        <v>#VALUE!</v>
      </c>
      <c r="BQ877" s="7" t="e">
        <f t="shared" si="201"/>
        <v>#VALUE!</v>
      </c>
    </row>
    <row r="878" spans="1:69" ht="15" customHeight="1" x14ac:dyDescent="0.3">
      <c r="A878" s="5"/>
      <c r="B878" s="5"/>
      <c r="C878" s="5"/>
      <c r="D878" s="5"/>
      <c r="F878" s="6" t="s">
        <v>17</v>
      </c>
      <c r="G878" s="4" t="e">
        <f t="shared" si="202"/>
        <v>#VALUE!</v>
      </c>
      <c r="H878" s="4" t="e">
        <f t="shared" si="203"/>
        <v>#VALUE!</v>
      </c>
      <c r="I878" s="4" t="str">
        <f t="shared" si="192"/>
        <v/>
      </c>
      <c r="J878" s="4" t="e">
        <f>CLEAN(SUBSTITUTE(MID(A878,G878,H878-G878)," ",""))</f>
        <v>#VALUE!</v>
      </c>
      <c r="K878" s="4" t="e">
        <f>FIND("Filing or 371 (c) date",A878)+LEN("Filing or 371 (c) date")</f>
        <v>#VALUE!</v>
      </c>
      <c r="L878" s="4" t="e">
        <f>FIND("Status",A878,K878)</f>
        <v>#VALUE!</v>
      </c>
      <c r="M878" s="4" t="e">
        <f>TRIM(CLEAN(MID(A878,K878,L878-K878)))</f>
        <v>#VALUE!</v>
      </c>
      <c r="N878" s="4" t="e">
        <f>FIND("Patent #",A878)+LEN("Patent #")</f>
        <v>#VALUE!</v>
      </c>
      <c r="O878" s="4" t="e">
        <f>FIND("Filing or 371 (c) date",A878)</f>
        <v>#VALUE!</v>
      </c>
      <c r="P878" s="4" t="e">
        <f>MID(A878,N878,O878-N878)</f>
        <v>#VALUE!</v>
      </c>
      <c r="Q878" s="4" t="e">
        <f t="shared" si="193"/>
        <v>#VALUE!</v>
      </c>
      <c r="R878" s="4" t="e">
        <f>CLEAN(SUBSTITUTE(MID(P878,1,FIND("open",P878)-1)," ",""))</f>
        <v>#VALUE!</v>
      </c>
      <c r="S878" s="4" t="e">
        <f>FIND("open_in_new",P878)+LEN("open_in_new")</f>
        <v>#VALUE!</v>
      </c>
      <c r="T878" s="4" t="e">
        <f>FIND("-",P878,S878)</f>
        <v>#VALUE!</v>
      </c>
      <c r="U878" s="4" t="e">
        <f>CLEAN(SUBSTITUTE(MID(P878,S878,T878-S878)," ",""))</f>
        <v>#VALUE!</v>
      </c>
      <c r="V878" s="4" t="e">
        <f>RIGHT(CLEAN(SUBSTITUTE(P878," ","")),10)</f>
        <v>#VALUE!</v>
      </c>
      <c r="W878" s="4" t="e">
        <f>FIND("Status",A878,K878)+LEN("Status")</f>
        <v>#VALUE!</v>
      </c>
      <c r="X878" s="4" t="e">
        <f>FIND("Application Data 
Documents &amp; Transactions",A878)</f>
        <v>#VALUE!</v>
      </c>
      <c r="Y878" s="4" t="e">
        <f>MID(A878,W878,(X878-11)-W878)</f>
        <v>#VALUE!</v>
      </c>
      <c r="Z878" s="4" t="e">
        <f t="shared" si="190"/>
        <v>#VALUE!</v>
      </c>
      <c r="AA878" s="4" t="e">
        <f>FIND("Earliest publication #",A878)+LEN("Earliest publication #
")</f>
        <v>#VALUE!</v>
      </c>
      <c r="AB878" s="4" t="e">
        <f>FIND("Earliest publication date",A878,AA878)</f>
        <v>#VALUE!</v>
      </c>
      <c r="AC878" s="4" t="e">
        <f>CLEAN(TRIM(MID(A878,AA878,AB878-AA878)))</f>
        <v>#VALUE!</v>
      </c>
      <c r="AD878" s="4" t="e">
        <f t="shared" si="191"/>
        <v>#VALUE!</v>
      </c>
      <c r="AE878" s="4" t="e">
        <f>FIND("Earliest publication date",A878,AA878)+LEN("Earliest publication date")</f>
        <v>#VALUE!</v>
      </c>
      <c r="AF878" s="4" t="e">
        <f>FIND("Assignee for publication",A878)</f>
        <v>#VALUE!</v>
      </c>
      <c r="AG878" s="4" t="e">
        <f>CLEAN(SUBSTITUTE(MID(A878,AE878,AF878-AE878)," ",""))</f>
        <v>#VALUE!</v>
      </c>
      <c r="AH878" s="4" t="e">
        <f>FIND("Entity status",A878)+LEN("Entity status")</f>
        <v>#VALUE!</v>
      </c>
      <c r="AI878" s="4" t="e">
        <f>FIND("Earliest publication #",A878,AH878)</f>
        <v>#VALUE!</v>
      </c>
      <c r="AJ878" s="4" t="e">
        <f>CLEAN(TRIM(MID(A878,AH878,AI878-AH878)))</f>
        <v>#VALUE!</v>
      </c>
      <c r="AK878" s="4" t="e">
        <f>FIND("Applicants",A878)+LEN("Applicants")</f>
        <v>#VALUE!</v>
      </c>
      <c r="AL878" s="4" t="e">
        <f>FIND("United States Patent and Trademark Office 
United States Patent and Trademark Office 
 Browse By Topic",A878,AK878)</f>
        <v>#VALUE!</v>
      </c>
      <c r="AM878" s="4" t="e">
        <f>TRIM(CLEAN(MID(A878,AK878,AL878-AK878)))</f>
        <v>#VALUE!</v>
      </c>
      <c r="AN878" s="4" t="e">
        <f>FIND("Assignee for publication",A878)+LEN("Assignee for publication")</f>
        <v>#VALUE!</v>
      </c>
      <c r="AO878" s="4" t="e">
        <f>FIND("Confirmation #",A878,AN878)</f>
        <v>#VALUE!</v>
      </c>
      <c r="AP878" s="4" t="e">
        <f>MID(A878,AN878,AO878-AN878)</f>
        <v>#VALUE!</v>
      </c>
      <c r="AQ878" s="4" t="e">
        <f>FIND("Inventors",A878)+LEN("Inventors")</f>
        <v>#VALUE!</v>
      </c>
      <c r="AR878" s="4" t="e">
        <f>FIND("Applicants",A878,AQ878)</f>
        <v>#VALUE!</v>
      </c>
      <c r="AS878" s="4" t="e">
        <f>FIND("Show all inventors",A878)</f>
        <v>#VALUE!</v>
      </c>
      <c r="AT878" s="4" t="str">
        <f>IFERROR(MID(A878,AS878,24),"")</f>
        <v/>
      </c>
      <c r="AU878" s="7" t="e">
        <f>CLEAN(TRIM(MID(A878,AQ878,AR878-AQ878)))</f>
        <v>#VALUE!</v>
      </c>
      <c r="BJ878" s="4">
        <f t="shared" si="194"/>
        <v>0</v>
      </c>
      <c r="BK878" s="4" t="str">
        <f t="shared" si="195"/>
        <v/>
      </c>
      <c r="BL878" s="4" t="e">
        <f t="shared" si="196"/>
        <v>#VALUE!</v>
      </c>
      <c r="BM878" s="4" t="e">
        <f t="shared" si="197"/>
        <v>#VALUE!</v>
      </c>
      <c r="BN878" s="7" t="e">
        <f t="shared" si="198"/>
        <v>#VALUE!</v>
      </c>
      <c r="BO878" s="4" t="e">
        <f t="shared" si="199"/>
        <v>#VALUE!</v>
      </c>
      <c r="BP878" s="4" t="e">
        <f t="shared" si="200"/>
        <v>#VALUE!</v>
      </c>
      <c r="BQ878" s="7" t="e">
        <f t="shared" si="201"/>
        <v>#VALUE!</v>
      </c>
    </row>
    <row r="879" spans="1:69" ht="15" customHeight="1" x14ac:dyDescent="0.3">
      <c r="A879" s="5"/>
      <c r="B879" s="5"/>
      <c r="C879" s="5"/>
      <c r="D879" s="5"/>
      <c r="F879" s="6" t="s">
        <v>17</v>
      </c>
      <c r="G879" s="4" t="e">
        <f t="shared" si="202"/>
        <v>#VALUE!</v>
      </c>
      <c r="H879" s="4" t="e">
        <f t="shared" si="203"/>
        <v>#VALUE!</v>
      </c>
      <c r="I879" s="4" t="str">
        <f t="shared" si="192"/>
        <v/>
      </c>
      <c r="J879" s="4" t="e">
        <f>CLEAN(SUBSTITUTE(MID(A879,G879,H879-G879)," ",""))</f>
        <v>#VALUE!</v>
      </c>
      <c r="K879" s="4" t="e">
        <f>FIND("Filing or 371 (c) date",A879)+LEN("Filing or 371 (c) date")</f>
        <v>#VALUE!</v>
      </c>
      <c r="L879" s="4" t="e">
        <f>FIND("Status",A879,K879)</f>
        <v>#VALUE!</v>
      </c>
      <c r="M879" s="4" t="e">
        <f>TRIM(CLEAN(MID(A879,K879,L879-K879)))</f>
        <v>#VALUE!</v>
      </c>
      <c r="N879" s="4" t="e">
        <f>FIND("Patent #",A879)+LEN("Patent #")</f>
        <v>#VALUE!</v>
      </c>
      <c r="O879" s="4" t="e">
        <f>FIND("Filing or 371 (c) date",A879)</f>
        <v>#VALUE!</v>
      </c>
      <c r="P879" s="4" t="e">
        <f>MID(A879,N879,O879-N879)</f>
        <v>#VALUE!</v>
      </c>
      <c r="Q879" s="4" t="e">
        <f t="shared" si="193"/>
        <v>#VALUE!</v>
      </c>
      <c r="R879" s="4" t="e">
        <f>CLEAN(SUBSTITUTE(MID(P879,1,FIND("open",P879)-1)," ",""))</f>
        <v>#VALUE!</v>
      </c>
      <c r="S879" s="4" t="e">
        <f>FIND("open_in_new",P879)+LEN("open_in_new")</f>
        <v>#VALUE!</v>
      </c>
      <c r="T879" s="4" t="e">
        <f>FIND("-",P879,S879)</f>
        <v>#VALUE!</v>
      </c>
      <c r="U879" s="4" t="e">
        <f>CLEAN(SUBSTITUTE(MID(P879,S879,T879-S879)," ",""))</f>
        <v>#VALUE!</v>
      </c>
      <c r="V879" s="4" t="e">
        <f>RIGHT(CLEAN(SUBSTITUTE(P879," ","")),10)</f>
        <v>#VALUE!</v>
      </c>
      <c r="W879" s="4" t="e">
        <f>FIND("Status",A879,K879)+LEN("Status")</f>
        <v>#VALUE!</v>
      </c>
      <c r="X879" s="4" t="e">
        <f>FIND("Application Data 
Documents &amp; Transactions",A879)</f>
        <v>#VALUE!</v>
      </c>
      <c r="Y879" s="4" t="e">
        <f>MID(A879,W879,(X879-11)-W879)</f>
        <v>#VALUE!</v>
      </c>
      <c r="Z879" s="4" t="e">
        <f t="shared" si="190"/>
        <v>#VALUE!</v>
      </c>
      <c r="AA879" s="4" t="e">
        <f>FIND("Earliest publication #",A879)+LEN("Earliest publication #
")</f>
        <v>#VALUE!</v>
      </c>
      <c r="AB879" s="4" t="e">
        <f>FIND("Earliest publication date",A879,AA879)</f>
        <v>#VALUE!</v>
      </c>
      <c r="AC879" s="4" t="e">
        <f>CLEAN(TRIM(MID(A879,AA879,AB879-AA879)))</f>
        <v>#VALUE!</v>
      </c>
      <c r="AD879" s="4" t="e">
        <f t="shared" si="191"/>
        <v>#VALUE!</v>
      </c>
      <c r="AE879" s="4" t="e">
        <f>FIND("Earliest publication date",A879,AA879)+LEN("Earliest publication date")</f>
        <v>#VALUE!</v>
      </c>
      <c r="AF879" s="4" t="e">
        <f>FIND("Assignee for publication",A879)</f>
        <v>#VALUE!</v>
      </c>
      <c r="AG879" s="4" t="e">
        <f>CLEAN(SUBSTITUTE(MID(A879,AE879,AF879-AE879)," ",""))</f>
        <v>#VALUE!</v>
      </c>
      <c r="AH879" s="4" t="e">
        <f>FIND("Entity status",A879)+LEN("Entity status")</f>
        <v>#VALUE!</v>
      </c>
      <c r="AI879" s="4" t="e">
        <f>FIND("Earliest publication #",A879,AH879)</f>
        <v>#VALUE!</v>
      </c>
      <c r="AJ879" s="4" t="e">
        <f>CLEAN(TRIM(MID(A879,AH879,AI879-AH879)))</f>
        <v>#VALUE!</v>
      </c>
      <c r="AK879" s="4" t="e">
        <f>FIND("Applicants",A879)+LEN("Applicants")</f>
        <v>#VALUE!</v>
      </c>
      <c r="AL879" s="4" t="e">
        <f>FIND("United States Patent and Trademark Office 
United States Patent and Trademark Office 
 Browse By Topic",A879,AK879)</f>
        <v>#VALUE!</v>
      </c>
      <c r="AM879" s="4" t="e">
        <f>TRIM(CLEAN(MID(A879,AK879,AL879-AK879)))</f>
        <v>#VALUE!</v>
      </c>
      <c r="AN879" s="4" t="e">
        <f>FIND("Assignee for publication",A879)+LEN("Assignee for publication")</f>
        <v>#VALUE!</v>
      </c>
      <c r="AO879" s="4" t="e">
        <f>FIND("Confirmation #",A879,AN879)</f>
        <v>#VALUE!</v>
      </c>
      <c r="AP879" s="4" t="e">
        <f>MID(A879,AN879,AO879-AN879)</f>
        <v>#VALUE!</v>
      </c>
      <c r="AQ879" s="4" t="e">
        <f>FIND("Inventors",A879)+LEN("Inventors")</f>
        <v>#VALUE!</v>
      </c>
      <c r="AR879" s="4" t="e">
        <f>FIND("Applicants",A879,AQ879)</f>
        <v>#VALUE!</v>
      </c>
      <c r="AS879" s="4" t="e">
        <f>FIND("Show all inventors",A879)</f>
        <v>#VALUE!</v>
      </c>
      <c r="AT879" s="4" t="str">
        <f>IFERROR(MID(A879,AS879,24),"")</f>
        <v/>
      </c>
      <c r="AU879" s="7" t="e">
        <f>CLEAN(TRIM(MID(A879,AQ879,AR879-AQ879)))</f>
        <v>#VALUE!</v>
      </c>
      <c r="BJ879" s="4">
        <f t="shared" si="194"/>
        <v>0</v>
      </c>
      <c r="BK879" s="4" t="str">
        <f t="shared" si="195"/>
        <v/>
      </c>
      <c r="BL879" s="4" t="e">
        <f t="shared" si="196"/>
        <v>#VALUE!</v>
      </c>
      <c r="BM879" s="4" t="e">
        <f t="shared" si="197"/>
        <v>#VALUE!</v>
      </c>
      <c r="BN879" s="7" t="e">
        <f t="shared" si="198"/>
        <v>#VALUE!</v>
      </c>
      <c r="BO879" s="4" t="e">
        <f t="shared" si="199"/>
        <v>#VALUE!</v>
      </c>
      <c r="BP879" s="4" t="e">
        <f t="shared" si="200"/>
        <v>#VALUE!</v>
      </c>
      <c r="BQ879" s="7" t="e">
        <f t="shared" si="201"/>
        <v>#VALUE!</v>
      </c>
    </row>
    <row r="880" spans="1:69" ht="15" customHeight="1" x14ac:dyDescent="0.3">
      <c r="A880" s="5"/>
      <c r="B880" s="5"/>
      <c r="C880" s="5"/>
      <c r="D880" s="5"/>
      <c r="F880" s="6" t="s">
        <v>17</v>
      </c>
      <c r="G880" s="4" t="e">
        <f t="shared" si="202"/>
        <v>#VALUE!</v>
      </c>
      <c r="H880" s="4" t="e">
        <f t="shared" si="203"/>
        <v>#VALUE!</v>
      </c>
      <c r="I880" s="4" t="str">
        <f t="shared" si="192"/>
        <v/>
      </c>
      <c r="J880" s="4" t="e">
        <f>CLEAN(SUBSTITUTE(MID(A880,G880,H880-G880)," ",""))</f>
        <v>#VALUE!</v>
      </c>
      <c r="K880" s="4" t="e">
        <f>FIND("Filing or 371 (c) date",A880)+LEN("Filing or 371 (c) date")</f>
        <v>#VALUE!</v>
      </c>
      <c r="L880" s="4" t="e">
        <f>FIND("Status",A880,K880)</f>
        <v>#VALUE!</v>
      </c>
      <c r="M880" s="4" t="e">
        <f>TRIM(CLEAN(MID(A880,K880,L880-K880)))</f>
        <v>#VALUE!</v>
      </c>
      <c r="N880" s="4" t="e">
        <f>FIND("Patent #",A880)+LEN("Patent #")</f>
        <v>#VALUE!</v>
      </c>
      <c r="O880" s="4" t="e">
        <f>FIND("Filing or 371 (c) date",A880)</f>
        <v>#VALUE!</v>
      </c>
      <c r="P880" s="4" t="e">
        <f>MID(A880,N880,O880-N880)</f>
        <v>#VALUE!</v>
      </c>
      <c r="Q880" s="4" t="e">
        <f t="shared" si="193"/>
        <v>#VALUE!</v>
      </c>
      <c r="R880" s="4" t="e">
        <f>CLEAN(SUBSTITUTE(MID(P880,1,FIND("open",P880)-1)," ",""))</f>
        <v>#VALUE!</v>
      </c>
      <c r="S880" s="4" t="e">
        <f>FIND("open_in_new",P880)+LEN("open_in_new")</f>
        <v>#VALUE!</v>
      </c>
      <c r="T880" s="4" t="e">
        <f>FIND("-",P880,S880)</f>
        <v>#VALUE!</v>
      </c>
      <c r="U880" s="4" t="e">
        <f>CLEAN(SUBSTITUTE(MID(P880,S880,T880-S880)," ",""))</f>
        <v>#VALUE!</v>
      </c>
      <c r="V880" s="4" t="e">
        <f>RIGHT(CLEAN(SUBSTITUTE(P880," ","")),10)</f>
        <v>#VALUE!</v>
      </c>
      <c r="W880" s="4" t="e">
        <f>FIND("Status",A880,K880)+LEN("Status")</f>
        <v>#VALUE!</v>
      </c>
      <c r="X880" s="4" t="e">
        <f>FIND("Application Data 
Documents &amp; Transactions",A880)</f>
        <v>#VALUE!</v>
      </c>
      <c r="Y880" s="4" t="e">
        <f>MID(A880,W880,(X880-11)-W880)</f>
        <v>#VALUE!</v>
      </c>
      <c r="Z880" s="4" t="e">
        <f t="shared" si="190"/>
        <v>#VALUE!</v>
      </c>
      <c r="AA880" s="4" t="e">
        <f>FIND("Earliest publication #",A880)+LEN("Earliest publication #
")</f>
        <v>#VALUE!</v>
      </c>
      <c r="AB880" s="4" t="e">
        <f>FIND("Earliest publication date",A880,AA880)</f>
        <v>#VALUE!</v>
      </c>
      <c r="AC880" s="4" t="e">
        <f>CLEAN(TRIM(MID(A880,AA880,AB880-AA880)))</f>
        <v>#VALUE!</v>
      </c>
      <c r="AD880" s="4" t="e">
        <f t="shared" si="191"/>
        <v>#VALUE!</v>
      </c>
      <c r="AE880" s="4" t="e">
        <f>FIND("Earliest publication date",A880,AA880)+LEN("Earliest publication date")</f>
        <v>#VALUE!</v>
      </c>
      <c r="AF880" s="4" t="e">
        <f>FIND("Assignee for publication",A880)</f>
        <v>#VALUE!</v>
      </c>
      <c r="AG880" s="4" t="e">
        <f>CLEAN(SUBSTITUTE(MID(A880,AE880,AF880-AE880)," ",""))</f>
        <v>#VALUE!</v>
      </c>
      <c r="AH880" s="4" t="e">
        <f>FIND("Entity status",A880)+LEN("Entity status")</f>
        <v>#VALUE!</v>
      </c>
      <c r="AI880" s="4" t="e">
        <f>FIND("Earliest publication #",A880,AH880)</f>
        <v>#VALUE!</v>
      </c>
      <c r="AJ880" s="4" t="e">
        <f>CLEAN(TRIM(MID(A880,AH880,AI880-AH880)))</f>
        <v>#VALUE!</v>
      </c>
      <c r="AK880" s="4" t="e">
        <f>FIND("Applicants",A880)+LEN("Applicants")</f>
        <v>#VALUE!</v>
      </c>
      <c r="AL880" s="4" t="e">
        <f>FIND("United States Patent and Trademark Office 
United States Patent and Trademark Office 
 Browse By Topic",A880,AK880)</f>
        <v>#VALUE!</v>
      </c>
      <c r="AM880" s="4" t="e">
        <f>TRIM(CLEAN(MID(A880,AK880,AL880-AK880)))</f>
        <v>#VALUE!</v>
      </c>
      <c r="AN880" s="4" t="e">
        <f>FIND("Assignee for publication",A880)+LEN("Assignee for publication")</f>
        <v>#VALUE!</v>
      </c>
      <c r="AO880" s="4" t="e">
        <f>FIND("Confirmation #",A880,AN880)</f>
        <v>#VALUE!</v>
      </c>
      <c r="AP880" s="4" t="e">
        <f>MID(A880,AN880,AO880-AN880)</f>
        <v>#VALUE!</v>
      </c>
      <c r="AQ880" s="4" t="e">
        <f>FIND("Inventors",A880)+LEN("Inventors")</f>
        <v>#VALUE!</v>
      </c>
      <c r="AR880" s="4" t="e">
        <f>FIND("Applicants",A880,AQ880)</f>
        <v>#VALUE!</v>
      </c>
      <c r="AS880" s="4" t="e">
        <f>FIND("Show all inventors",A880)</f>
        <v>#VALUE!</v>
      </c>
      <c r="AT880" s="4" t="str">
        <f>IFERROR(MID(A880,AS880,24),"")</f>
        <v/>
      </c>
      <c r="AU880" s="7" t="e">
        <f>CLEAN(TRIM(MID(A880,AQ880,AR880-AQ880)))</f>
        <v>#VALUE!</v>
      </c>
      <c r="BJ880" s="4">
        <f t="shared" si="194"/>
        <v>0</v>
      </c>
      <c r="BK880" s="4" t="str">
        <f t="shared" si="195"/>
        <v/>
      </c>
      <c r="BL880" s="4" t="e">
        <f t="shared" si="196"/>
        <v>#VALUE!</v>
      </c>
      <c r="BM880" s="4" t="e">
        <f t="shared" si="197"/>
        <v>#VALUE!</v>
      </c>
      <c r="BN880" s="7" t="e">
        <f t="shared" si="198"/>
        <v>#VALUE!</v>
      </c>
      <c r="BO880" s="4" t="e">
        <f t="shared" si="199"/>
        <v>#VALUE!</v>
      </c>
      <c r="BP880" s="4" t="e">
        <f t="shared" si="200"/>
        <v>#VALUE!</v>
      </c>
      <c r="BQ880" s="7" t="e">
        <f t="shared" si="201"/>
        <v>#VALUE!</v>
      </c>
    </row>
    <row r="881" spans="1:69" ht="15" customHeight="1" x14ac:dyDescent="0.3">
      <c r="A881" s="5"/>
      <c r="B881" s="5"/>
      <c r="C881" s="5"/>
      <c r="D881" s="5"/>
      <c r="F881" s="6" t="s">
        <v>17</v>
      </c>
      <c r="G881" s="4" t="e">
        <f t="shared" si="202"/>
        <v>#VALUE!</v>
      </c>
      <c r="H881" s="4" t="e">
        <f t="shared" si="203"/>
        <v>#VALUE!</v>
      </c>
      <c r="I881" s="4" t="str">
        <f t="shared" si="192"/>
        <v/>
      </c>
      <c r="J881" s="4" t="e">
        <f>CLEAN(SUBSTITUTE(MID(A881,G881,H881-G881)," ",""))</f>
        <v>#VALUE!</v>
      </c>
      <c r="K881" s="4" t="e">
        <f>FIND("Filing or 371 (c) date",A881)+LEN("Filing or 371 (c) date")</f>
        <v>#VALUE!</v>
      </c>
      <c r="L881" s="4" t="e">
        <f>FIND("Status",A881,K881)</f>
        <v>#VALUE!</v>
      </c>
      <c r="M881" s="4" t="e">
        <f>TRIM(CLEAN(MID(A881,K881,L881-K881)))</f>
        <v>#VALUE!</v>
      </c>
      <c r="N881" s="4" t="e">
        <f>FIND("Patent #",A881)+LEN("Patent #")</f>
        <v>#VALUE!</v>
      </c>
      <c r="O881" s="4" t="e">
        <f>FIND("Filing or 371 (c) date",A881)</f>
        <v>#VALUE!</v>
      </c>
      <c r="P881" s="4" t="e">
        <f>MID(A881,N881,O881-N881)</f>
        <v>#VALUE!</v>
      </c>
      <c r="Q881" s="4" t="e">
        <f t="shared" si="193"/>
        <v>#VALUE!</v>
      </c>
      <c r="R881" s="4" t="e">
        <f>CLEAN(SUBSTITUTE(MID(P881,1,FIND("open",P881)-1)," ",""))</f>
        <v>#VALUE!</v>
      </c>
      <c r="S881" s="4" t="e">
        <f>FIND("open_in_new",P881)+LEN("open_in_new")</f>
        <v>#VALUE!</v>
      </c>
      <c r="T881" s="4" t="e">
        <f>FIND("-",P881,S881)</f>
        <v>#VALUE!</v>
      </c>
      <c r="U881" s="4" t="e">
        <f>CLEAN(SUBSTITUTE(MID(P881,S881,T881-S881)," ",""))</f>
        <v>#VALUE!</v>
      </c>
      <c r="V881" s="4" t="e">
        <f>RIGHT(CLEAN(SUBSTITUTE(P881," ","")),10)</f>
        <v>#VALUE!</v>
      </c>
      <c r="W881" s="4" t="e">
        <f>FIND("Status",A881,K881)+LEN("Status")</f>
        <v>#VALUE!</v>
      </c>
      <c r="X881" s="4" t="e">
        <f>FIND("Application Data 
Documents &amp; Transactions",A881)</f>
        <v>#VALUE!</v>
      </c>
      <c r="Y881" s="4" t="e">
        <f>MID(A881,W881,(X881-11)-W881)</f>
        <v>#VALUE!</v>
      </c>
      <c r="Z881" s="4" t="e">
        <f t="shared" si="190"/>
        <v>#VALUE!</v>
      </c>
      <c r="AA881" s="4" t="e">
        <f>FIND("Earliest publication #",A881)+LEN("Earliest publication #
")</f>
        <v>#VALUE!</v>
      </c>
      <c r="AB881" s="4" t="e">
        <f>FIND("Earliest publication date",A881,AA881)</f>
        <v>#VALUE!</v>
      </c>
      <c r="AC881" s="4" t="e">
        <f>CLEAN(TRIM(MID(A881,AA881,AB881-AA881)))</f>
        <v>#VALUE!</v>
      </c>
      <c r="AD881" s="4" t="e">
        <f t="shared" si="191"/>
        <v>#VALUE!</v>
      </c>
      <c r="AE881" s="4" t="e">
        <f>FIND("Earliest publication date",A881,AA881)+LEN("Earliest publication date")</f>
        <v>#VALUE!</v>
      </c>
      <c r="AF881" s="4" t="e">
        <f>FIND("Assignee for publication",A881)</f>
        <v>#VALUE!</v>
      </c>
      <c r="AG881" s="4" t="e">
        <f>CLEAN(SUBSTITUTE(MID(A881,AE881,AF881-AE881)," ",""))</f>
        <v>#VALUE!</v>
      </c>
      <c r="AH881" s="4" t="e">
        <f>FIND("Entity status",A881)+LEN("Entity status")</f>
        <v>#VALUE!</v>
      </c>
      <c r="AI881" s="4" t="e">
        <f>FIND("Earliest publication #",A881,AH881)</f>
        <v>#VALUE!</v>
      </c>
      <c r="AJ881" s="4" t="e">
        <f>CLEAN(TRIM(MID(A881,AH881,AI881-AH881)))</f>
        <v>#VALUE!</v>
      </c>
      <c r="AK881" s="4" t="e">
        <f>FIND("Applicants",A881)+LEN("Applicants")</f>
        <v>#VALUE!</v>
      </c>
      <c r="AL881" s="4" t="e">
        <f>FIND("United States Patent and Trademark Office 
United States Patent and Trademark Office 
 Browse By Topic",A881,AK881)</f>
        <v>#VALUE!</v>
      </c>
      <c r="AM881" s="4" t="e">
        <f>TRIM(CLEAN(MID(A881,AK881,AL881-AK881)))</f>
        <v>#VALUE!</v>
      </c>
      <c r="AN881" s="4" t="e">
        <f>FIND("Assignee for publication",A881)+LEN("Assignee for publication")</f>
        <v>#VALUE!</v>
      </c>
      <c r="AO881" s="4" t="e">
        <f>FIND("Confirmation #",A881,AN881)</f>
        <v>#VALUE!</v>
      </c>
      <c r="AP881" s="4" t="e">
        <f>MID(A881,AN881,AO881-AN881)</f>
        <v>#VALUE!</v>
      </c>
      <c r="AQ881" s="4" t="e">
        <f>FIND("Inventors",A881)+LEN("Inventors")</f>
        <v>#VALUE!</v>
      </c>
      <c r="AR881" s="4" t="e">
        <f>FIND("Applicants",A881,AQ881)</f>
        <v>#VALUE!</v>
      </c>
      <c r="AS881" s="4" t="e">
        <f>FIND("Show all inventors",A881)</f>
        <v>#VALUE!</v>
      </c>
      <c r="AT881" s="4" t="str">
        <f>IFERROR(MID(A881,AS881,24),"")</f>
        <v/>
      </c>
      <c r="AU881" s="7" t="e">
        <f>CLEAN(TRIM(MID(A881,AQ881,AR881-AQ881)))</f>
        <v>#VALUE!</v>
      </c>
      <c r="BJ881" s="4">
        <f t="shared" si="194"/>
        <v>0</v>
      </c>
      <c r="BK881" s="4" t="str">
        <f t="shared" si="195"/>
        <v/>
      </c>
      <c r="BL881" s="4" t="e">
        <f t="shared" si="196"/>
        <v>#VALUE!</v>
      </c>
      <c r="BM881" s="4" t="e">
        <f t="shared" si="197"/>
        <v>#VALUE!</v>
      </c>
      <c r="BN881" s="7" t="e">
        <f t="shared" si="198"/>
        <v>#VALUE!</v>
      </c>
      <c r="BO881" s="4" t="e">
        <f t="shared" si="199"/>
        <v>#VALUE!</v>
      </c>
      <c r="BP881" s="4" t="e">
        <f t="shared" si="200"/>
        <v>#VALUE!</v>
      </c>
      <c r="BQ881" s="7" t="e">
        <f t="shared" si="201"/>
        <v>#VALUE!</v>
      </c>
    </row>
    <row r="882" spans="1:69" ht="15" customHeight="1" x14ac:dyDescent="0.3">
      <c r="A882" s="5"/>
      <c r="B882" s="5"/>
      <c r="C882" s="5"/>
      <c r="D882" s="5"/>
      <c r="F882" s="6" t="s">
        <v>17</v>
      </c>
      <c r="G882" s="4" t="e">
        <f t="shared" si="202"/>
        <v>#VALUE!</v>
      </c>
      <c r="H882" s="4" t="e">
        <f t="shared" si="203"/>
        <v>#VALUE!</v>
      </c>
      <c r="I882" s="4" t="str">
        <f t="shared" si="192"/>
        <v/>
      </c>
      <c r="J882" s="4" t="e">
        <f>CLEAN(SUBSTITUTE(MID(A882,G882,H882-G882)," ",""))</f>
        <v>#VALUE!</v>
      </c>
      <c r="K882" s="4" t="e">
        <f>FIND("Filing or 371 (c) date",A882)+LEN("Filing or 371 (c) date")</f>
        <v>#VALUE!</v>
      </c>
      <c r="L882" s="4" t="e">
        <f>FIND("Status",A882,K882)</f>
        <v>#VALUE!</v>
      </c>
      <c r="M882" s="4" t="e">
        <f>TRIM(CLEAN(MID(A882,K882,L882-K882)))</f>
        <v>#VALUE!</v>
      </c>
      <c r="N882" s="4" t="e">
        <f>FIND("Patent #",A882)+LEN("Patent #")</f>
        <v>#VALUE!</v>
      </c>
      <c r="O882" s="4" t="e">
        <f>FIND("Filing or 371 (c) date",A882)</f>
        <v>#VALUE!</v>
      </c>
      <c r="P882" s="4" t="e">
        <f>MID(A882,N882,O882-N882)</f>
        <v>#VALUE!</v>
      </c>
      <c r="Q882" s="4" t="e">
        <f t="shared" si="193"/>
        <v>#VALUE!</v>
      </c>
      <c r="R882" s="4" t="e">
        <f>CLEAN(SUBSTITUTE(MID(P882,1,FIND("open",P882)-1)," ",""))</f>
        <v>#VALUE!</v>
      </c>
      <c r="S882" s="4" t="e">
        <f>FIND("open_in_new",P882)+LEN("open_in_new")</f>
        <v>#VALUE!</v>
      </c>
      <c r="T882" s="4" t="e">
        <f>FIND("-",P882,S882)</f>
        <v>#VALUE!</v>
      </c>
      <c r="U882" s="4" t="e">
        <f>CLEAN(SUBSTITUTE(MID(P882,S882,T882-S882)," ",""))</f>
        <v>#VALUE!</v>
      </c>
      <c r="V882" s="4" t="e">
        <f>RIGHT(CLEAN(SUBSTITUTE(P882," ","")),10)</f>
        <v>#VALUE!</v>
      </c>
      <c r="W882" s="4" t="e">
        <f>FIND("Status",A882,K882)+LEN("Status")</f>
        <v>#VALUE!</v>
      </c>
      <c r="X882" s="4" t="e">
        <f>FIND("Application Data 
Documents &amp; Transactions",A882)</f>
        <v>#VALUE!</v>
      </c>
      <c r="Y882" s="4" t="e">
        <f>MID(A882,W882,(X882-11)-W882)</f>
        <v>#VALUE!</v>
      </c>
      <c r="Z882" s="4" t="e">
        <f t="shared" si="190"/>
        <v>#VALUE!</v>
      </c>
      <c r="AA882" s="4" t="e">
        <f>FIND("Earliest publication #",A882)+LEN("Earliest publication #
")</f>
        <v>#VALUE!</v>
      </c>
      <c r="AB882" s="4" t="e">
        <f>FIND("Earliest publication date",A882,AA882)</f>
        <v>#VALUE!</v>
      </c>
      <c r="AC882" s="4" t="e">
        <f>CLEAN(TRIM(MID(A882,AA882,AB882-AA882)))</f>
        <v>#VALUE!</v>
      </c>
      <c r="AD882" s="4" t="e">
        <f t="shared" si="191"/>
        <v>#VALUE!</v>
      </c>
      <c r="AE882" s="4" t="e">
        <f>FIND("Earliest publication date",A882,AA882)+LEN("Earliest publication date")</f>
        <v>#VALUE!</v>
      </c>
      <c r="AF882" s="4" t="e">
        <f>FIND("Assignee for publication",A882)</f>
        <v>#VALUE!</v>
      </c>
      <c r="AG882" s="4" t="e">
        <f>CLEAN(SUBSTITUTE(MID(A882,AE882,AF882-AE882)," ",""))</f>
        <v>#VALUE!</v>
      </c>
      <c r="AH882" s="4" t="e">
        <f>FIND("Entity status",A882)+LEN("Entity status")</f>
        <v>#VALUE!</v>
      </c>
      <c r="AI882" s="4" t="e">
        <f>FIND("Earliest publication #",A882,AH882)</f>
        <v>#VALUE!</v>
      </c>
      <c r="AJ882" s="4" t="e">
        <f>CLEAN(TRIM(MID(A882,AH882,AI882-AH882)))</f>
        <v>#VALUE!</v>
      </c>
      <c r="AK882" s="4" t="e">
        <f>FIND("Applicants",A882)+LEN("Applicants")</f>
        <v>#VALUE!</v>
      </c>
      <c r="AL882" s="4" t="e">
        <f>FIND("United States Patent and Trademark Office 
United States Patent and Trademark Office 
 Browse By Topic",A882,AK882)</f>
        <v>#VALUE!</v>
      </c>
      <c r="AM882" s="4" t="e">
        <f>TRIM(CLEAN(MID(A882,AK882,AL882-AK882)))</f>
        <v>#VALUE!</v>
      </c>
      <c r="AN882" s="4" t="e">
        <f>FIND("Assignee for publication",A882)+LEN("Assignee for publication")</f>
        <v>#VALUE!</v>
      </c>
      <c r="AO882" s="4" t="e">
        <f>FIND("Confirmation #",A882,AN882)</f>
        <v>#VALUE!</v>
      </c>
      <c r="AP882" s="4" t="e">
        <f>MID(A882,AN882,AO882-AN882)</f>
        <v>#VALUE!</v>
      </c>
      <c r="AQ882" s="4" t="e">
        <f>FIND("Inventors",A882)+LEN("Inventors")</f>
        <v>#VALUE!</v>
      </c>
      <c r="AR882" s="4" t="e">
        <f>FIND("Applicants",A882,AQ882)</f>
        <v>#VALUE!</v>
      </c>
      <c r="AS882" s="4" t="e">
        <f>FIND("Show all inventors",A882)</f>
        <v>#VALUE!</v>
      </c>
      <c r="AT882" s="4" t="str">
        <f>IFERROR(MID(A882,AS882,24),"")</f>
        <v/>
      </c>
      <c r="AU882" s="7" t="e">
        <f>CLEAN(TRIM(MID(A882,AQ882,AR882-AQ882)))</f>
        <v>#VALUE!</v>
      </c>
      <c r="BJ882" s="4">
        <f t="shared" si="194"/>
        <v>0</v>
      </c>
      <c r="BK882" s="4" t="str">
        <f t="shared" si="195"/>
        <v/>
      </c>
      <c r="BL882" s="4" t="e">
        <f t="shared" si="196"/>
        <v>#VALUE!</v>
      </c>
      <c r="BM882" s="4" t="e">
        <f t="shared" si="197"/>
        <v>#VALUE!</v>
      </c>
      <c r="BN882" s="7" t="e">
        <f t="shared" si="198"/>
        <v>#VALUE!</v>
      </c>
      <c r="BO882" s="4" t="e">
        <f t="shared" si="199"/>
        <v>#VALUE!</v>
      </c>
      <c r="BP882" s="4" t="e">
        <f t="shared" si="200"/>
        <v>#VALUE!</v>
      </c>
      <c r="BQ882" s="7" t="e">
        <f t="shared" si="201"/>
        <v>#VALUE!</v>
      </c>
    </row>
    <row r="883" spans="1:69" ht="15" customHeight="1" x14ac:dyDescent="0.3">
      <c r="A883" s="5"/>
      <c r="B883" s="5"/>
      <c r="C883" s="5"/>
      <c r="D883" s="5"/>
      <c r="F883" s="6" t="s">
        <v>17</v>
      </c>
      <c r="G883" s="4" t="e">
        <f t="shared" si="202"/>
        <v>#VALUE!</v>
      </c>
      <c r="H883" s="4" t="e">
        <f t="shared" si="203"/>
        <v>#VALUE!</v>
      </c>
      <c r="I883" s="4" t="str">
        <f t="shared" si="192"/>
        <v/>
      </c>
      <c r="J883" s="4" t="e">
        <f>CLEAN(SUBSTITUTE(MID(A883,G883,H883-G883)," ",""))</f>
        <v>#VALUE!</v>
      </c>
      <c r="K883" s="4" t="e">
        <f>FIND("Filing or 371 (c) date",A883)+LEN("Filing or 371 (c) date")</f>
        <v>#VALUE!</v>
      </c>
      <c r="L883" s="4" t="e">
        <f>FIND("Status",A883,K883)</f>
        <v>#VALUE!</v>
      </c>
      <c r="M883" s="4" t="e">
        <f>TRIM(CLEAN(MID(A883,K883,L883-K883)))</f>
        <v>#VALUE!</v>
      </c>
      <c r="N883" s="4" t="e">
        <f>FIND("Patent #",A883)+LEN("Patent #")</f>
        <v>#VALUE!</v>
      </c>
      <c r="O883" s="4" t="e">
        <f>FIND("Filing or 371 (c) date",A883)</f>
        <v>#VALUE!</v>
      </c>
      <c r="P883" s="4" t="e">
        <f>MID(A883,N883,O883-N883)</f>
        <v>#VALUE!</v>
      </c>
      <c r="Q883" s="4" t="e">
        <f t="shared" si="193"/>
        <v>#VALUE!</v>
      </c>
      <c r="R883" s="4" t="e">
        <f>CLEAN(SUBSTITUTE(MID(P883,1,FIND("open",P883)-1)," ",""))</f>
        <v>#VALUE!</v>
      </c>
      <c r="S883" s="4" t="e">
        <f>FIND("open_in_new",P883)+LEN("open_in_new")</f>
        <v>#VALUE!</v>
      </c>
      <c r="T883" s="4" t="e">
        <f>FIND("-",P883,S883)</f>
        <v>#VALUE!</v>
      </c>
      <c r="U883" s="4" t="e">
        <f>CLEAN(SUBSTITUTE(MID(P883,S883,T883-S883)," ",""))</f>
        <v>#VALUE!</v>
      </c>
      <c r="V883" s="4" t="e">
        <f>RIGHT(CLEAN(SUBSTITUTE(P883," ","")),10)</f>
        <v>#VALUE!</v>
      </c>
      <c r="W883" s="4" t="e">
        <f>FIND("Status",A883,K883)+LEN("Status")</f>
        <v>#VALUE!</v>
      </c>
      <c r="X883" s="4" t="e">
        <f>FIND("Application Data 
Documents &amp; Transactions",A883)</f>
        <v>#VALUE!</v>
      </c>
      <c r="Y883" s="4" t="e">
        <f>MID(A883,W883,(X883-11)-W883)</f>
        <v>#VALUE!</v>
      </c>
      <c r="Z883" s="4" t="e">
        <f t="shared" si="190"/>
        <v>#VALUE!</v>
      </c>
      <c r="AA883" s="4" t="e">
        <f>FIND("Earliest publication #",A883)+LEN("Earliest publication #
")</f>
        <v>#VALUE!</v>
      </c>
      <c r="AB883" s="4" t="e">
        <f>FIND("Earliest publication date",A883,AA883)</f>
        <v>#VALUE!</v>
      </c>
      <c r="AC883" s="4" t="e">
        <f>CLEAN(TRIM(MID(A883,AA883,AB883-AA883)))</f>
        <v>#VALUE!</v>
      </c>
      <c r="AD883" s="4" t="e">
        <f t="shared" si="191"/>
        <v>#VALUE!</v>
      </c>
      <c r="AE883" s="4" t="e">
        <f>FIND("Earliest publication date",A883,AA883)+LEN("Earliest publication date")</f>
        <v>#VALUE!</v>
      </c>
      <c r="AF883" s="4" t="e">
        <f>FIND("Assignee for publication",A883)</f>
        <v>#VALUE!</v>
      </c>
      <c r="AG883" s="4" t="e">
        <f>CLEAN(SUBSTITUTE(MID(A883,AE883,AF883-AE883)," ",""))</f>
        <v>#VALUE!</v>
      </c>
      <c r="AH883" s="4" t="e">
        <f>FIND("Entity status",A883)+LEN("Entity status")</f>
        <v>#VALUE!</v>
      </c>
      <c r="AI883" s="4" t="e">
        <f>FIND("Earliest publication #",A883,AH883)</f>
        <v>#VALUE!</v>
      </c>
      <c r="AJ883" s="4" t="e">
        <f>CLEAN(TRIM(MID(A883,AH883,AI883-AH883)))</f>
        <v>#VALUE!</v>
      </c>
      <c r="AK883" s="4" t="e">
        <f>FIND("Applicants",A883)+LEN("Applicants")</f>
        <v>#VALUE!</v>
      </c>
      <c r="AL883" s="4" t="e">
        <f>FIND("United States Patent and Trademark Office 
United States Patent and Trademark Office 
 Browse By Topic",A883,AK883)</f>
        <v>#VALUE!</v>
      </c>
      <c r="AM883" s="4" t="e">
        <f>TRIM(CLEAN(MID(A883,AK883,AL883-AK883)))</f>
        <v>#VALUE!</v>
      </c>
      <c r="AN883" s="4" t="e">
        <f>FIND("Assignee for publication",A883)+LEN("Assignee for publication")</f>
        <v>#VALUE!</v>
      </c>
      <c r="AO883" s="4" t="e">
        <f>FIND("Confirmation #",A883,AN883)</f>
        <v>#VALUE!</v>
      </c>
      <c r="AP883" s="4" t="e">
        <f>MID(A883,AN883,AO883-AN883)</f>
        <v>#VALUE!</v>
      </c>
      <c r="AQ883" s="4" t="e">
        <f>FIND("Inventors",A883)+LEN("Inventors")</f>
        <v>#VALUE!</v>
      </c>
      <c r="AR883" s="4" t="e">
        <f>FIND("Applicants",A883,AQ883)</f>
        <v>#VALUE!</v>
      </c>
      <c r="AS883" s="4" t="e">
        <f>FIND("Show all inventors",A883)</f>
        <v>#VALUE!</v>
      </c>
      <c r="AT883" s="4" t="str">
        <f>IFERROR(MID(A883,AS883,24),"")</f>
        <v/>
      </c>
      <c r="AU883" s="7" t="e">
        <f>CLEAN(TRIM(MID(A883,AQ883,AR883-AQ883)))</f>
        <v>#VALUE!</v>
      </c>
      <c r="BJ883" s="4">
        <f t="shared" si="194"/>
        <v>0</v>
      </c>
      <c r="BK883" s="4" t="str">
        <f t="shared" si="195"/>
        <v/>
      </c>
      <c r="BL883" s="4" t="e">
        <f t="shared" si="196"/>
        <v>#VALUE!</v>
      </c>
      <c r="BM883" s="4" t="e">
        <f t="shared" si="197"/>
        <v>#VALUE!</v>
      </c>
      <c r="BN883" s="7" t="e">
        <f t="shared" si="198"/>
        <v>#VALUE!</v>
      </c>
      <c r="BO883" s="4" t="e">
        <f t="shared" si="199"/>
        <v>#VALUE!</v>
      </c>
      <c r="BP883" s="4" t="e">
        <f t="shared" si="200"/>
        <v>#VALUE!</v>
      </c>
      <c r="BQ883" s="7" t="e">
        <f t="shared" si="201"/>
        <v>#VALUE!</v>
      </c>
    </row>
    <row r="884" spans="1:69" ht="15" customHeight="1" x14ac:dyDescent="0.3">
      <c r="A884" s="5"/>
      <c r="B884" s="5"/>
      <c r="C884" s="5"/>
      <c r="D884" s="5"/>
      <c r="F884" s="6" t="s">
        <v>17</v>
      </c>
      <c r="G884" s="4" t="e">
        <f t="shared" si="202"/>
        <v>#VALUE!</v>
      </c>
      <c r="H884" s="4" t="e">
        <f t="shared" si="203"/>
        <v>#VALUE!</v>
      </c>
      <c r="I884" s="4" t="str">
        <f t="shared" si="192"/>
        <v/>
      </c>
      <c r="J884" s="4" t="e">
        <f>CLEAN(SUBSTITUTE(MID(A884,G884,H884-G884)," ",""))</f>
        <v>#VALUE!</v>
      </c>
      <c r="K884" s="4" t="e">
        <f>FIND("Filing or 371 (c) date",A884)+LEN("Filing or 371 (c) date")</f>
        <v>#VALUE!</v>
      </c>
      <c r="L884" s="4" t="e">
        <f>FIND("Status",A884,K884)</f>
        <v>#VALUE!</v>
      </c>
      <c r="M884" s="4" t="e">
        <f>TRIM(CLEAN(MID(A884,K884,L884-K884)))</f>
        <v>#VALUE!</v>
      </c>
      <c r="N884" s="4" t="e">
        <f>FIND("Patent #",A884)+LEN("Patent #")</f>
        <v>#VALUE!</v>
      </c>
      <c r="O884" s="4" t="e">
        <f>FIND("Filing or 371 (c) date",A884)</f>
        <v>#VALUE!</v>
      </c>
      <c r="P884" s="4" t="e">
        <f>MID(A884,N884,O884-N884)</f>
        <v>#VALUE!</v>
      </c>
      <c r="Q884" s="4" t="e">
        <f t="shared" si="193"/>
        <v>#VALUE!</v>
      </c>
      <c r="R884" s="4" t="e">
        <f>CLEAN(SUBSTITUTE(MID(P884,1,FIND("open",P884)-1)," ",""))</f>
        <v>#VALUE!</v>
      </c>
      <c r="S884" s="4" t="e">
        <f>FIND("open_in_new",P884)+LEN("open_in_new")</f>
        <v>#VALUE!</v>
      </c>
      <c r="T884" s="4" t="e">
        <f>FIND("-",P884,S884)</f>
        <v>#VALUE!</v>
      </c>
      <c r="U884" s="4" t="e">
        <f>CLEAN(SUBSTITUTE(MID(P884,S884,T884-S884)," ",""))</f>
        <v>#VALUE!</v>
      </c>
      <c r="V884" s="4" t="e">
        <f>RIGHT(CLEAN(SUBSTITUTE(P884," ","")),10)</f>
        <v>#VALUE!</v>
      </c>
      <c r="W884" s="4" t="e">
        <f>FIND("Status",A884,K884)+LEN("Status")</f>
        <v>#VALUE!</v>
      </c>
      <c r="X884" s="4" t="e">
        <f>FIND("Application Data 
Documents &amp; Transactions",A884)</f>
        <v>#VALUE!</v>
      </c>
      <c r="Y884" s="4" t="e">
        <f>MID(A884,W884,(X884-11)-W884)</f>
        <v>#VALUE!</v>
      </c>
      <c r="Z884" s="4" t="e">
        <f t="shared" si="190"/>
        <v>#VALUE!</v>
      </c>
      <c r="AA884" s="4" t="e">
        <f>FIND("Earliest publication #",A884)+LEN("Earliest publication #
")</f>
        <v>#VALUE!</v>
      </c>
      <c r="AB884" s="4" t="e">
        <f>FIND("Earliest publication date",A884,AA884)</f>
        <v>#VALUE!</v>
      </c>
      <c r="AC884" s="4" t="e">
        <f>CLEAN(TRIM(MID(A884,AA884,AB884-AA884)))</f>
        <v>#VALUE!</v>
      </c>
      <c r="AD884" s="4" t="e">
        <f t="shared" si="191"/>
        <v>#VALUE!</v>
      </c>
      <c r="AE884" s="4" t="e">
        <f>FIND("Earliest publication date",A884,AA884)+LEN("Earliest publication date")</f>
        <v>#VALUE!</v>
      </c>
      <c r="AF884" s="4" t="e">
        <f>FIND("Assignee for publication",A884)</f>
        <v>#VALUE!</v>
      </c>
      <c r="AG884" s="4" t="e">
        <f>CLEAN(SUBSTITUTE(MID(A884,AE884,AF884-AE884)," ",""))</f>
        <v>#VALUE!</v>
      </c>
      <c r="AH884" s="4" t="e">
        <f>FIND("Entity status",A884)+LEN("Entity status")</f>
        <v>#VALUE!</v>
      </c>
      <c r="AI884" s="4" t="e">
        <f>FIND("Earliest publication #",A884,AH884)</f>
        <v>#VALUE!</v>
      </c>
      <c r="AJ884" s="4" t="e">
        <f>CLEAN(TRIM(MID(A884,AH884,AI884-AH884)))</f>
        <v>#VALUE!</v>
      </c>
      <c r="AK884" s="4" t="e">
        <f>FIND("Applicants",A884)+LEN("Applicants")</f>
        <v>#VALUE!</v>
      </c>
      <c r="AL884" s="4" t="e">
        <f>FIND("United States Patent and Trademark Office 
United States Patent and Trademark Office 
 Browse By Topic",A884,AK884)</f>
        <v>#VALUE!</v>
      </c>
      <c r="AM884" s="4" t="e">
        <f>TRIM(CLEAN(MID(A884,AK884,AL884-AK884)))</f>
        <v>#VALUE!</v>
      </c>
      <c r="AN884" s="4" t="e">
        <f>FIND("Assignee for publication",A884)+LEN("Assignee for publication")</f>
        <v>#VALUE!</v>
      </c>
      <c r="AO884" s="4" t="e">
        <f>FIND("Confirmation #",A884,AN884)</f>
        <v>#VALUE!</v>
      </c>
      <c r="AP884" s="4" t="e">
        <f>MID(A884,AN884,AO884-AN884)</f>
        <v>#VALUE!</v>
      </c>
      <c r="AQ884" s="4" t="e">
        <f>FIND("Inventors",A884)+LEN("Inventors")</f>
        <v>#VALUE!</v>
      </c>
      <c r="AR884" s="4" t="e">
        <f>FIND("Applicants",A884,AQ884)</f>
        <v>#VALUE!</v>
      </c>
      <c r="AS884" s="4" t="e">
        <f>FIND("Show all inventors",A884)</f>
        <v>#VALUE!</v>
      </c>
      <c r="AT884" s="4" t="str">
        <f>IFERROR(MID(A884,AS884,24),"")</f>
        <v/>
      </c>
      <c r="AU884" s="7" t="e">
        <f>CLEAN(TRIM(MID(A884,AQ884,AR884-AQ884)))</f>
        <v>#VALUE!</v>
      </c>
      <c r="BJ884" s="4">
        <f t="shared" si="194"/>
        <v>0</v>
      </c>
      <c r="BK884" s="4" t="str">
        <f t="shared" si="195"/>
        <v/>
      </c>
      <c r="BL884" s="4" t="e">
        <f t="shared" si="196"/>
        <v>#VALUE!</v>
      </c>
      <c r="BM884" s="4" t="e">
        <f t="shared" si="197"/>
        <v>#VALUE!</v>
      </c>
      <c r="BN884" s="7" t="e">
        <f t="shared" si="198"/>
        <v>#VALUE!</v>
      </c>
      <c r="BO884" s="4" t="e">
        <f t="shared" si="199"/>
        <v>#VALUE!</v>
      </c>
      <c r="BP884" s="4" t="e">
        <f t="shared" si="200"/>
        <v>#VALUE!</v>
      </c>
      <c r="BQ884" s="7" t="e">
        <f t="shared" si="201"/>
        <v>#VALUE!</v>
      </c>
    </row>
    <row r="885" spans="1:69" ht="15" customHeight="1" x14ac:dyDescent="0.3">
      <c r="A885" s="5"/>
      <c r="B885" s="5"/>
      <c r="C885" s="5"/>
      <c r="D885" s="5"/>
      <c r="F885" s="6" t="s">
        <v>17</v>
      </c>
      <c r="G885" s="4" t="e">
        <f t="shared" si="202"/>
        <v>#VALUE!</v>
      </c>
      <c r="H885" s="4" t="e">
        <f t="shared" si="203"/>
        <v>#VALUE!</v>
      </c>
      <c r="I885" s="4" t="str">
        <f t="shared" si="192"/>
        <v/>
      </c>
      <c r="J885" s="4" t="e">
        <f>CLEAN(SUBSTITUTE(MID(A885,G885,H885-G885)," ",""))</f>
        <v>#VALUE!</v>
      </c>
      <c r="K885" s="4" t="e">
        <f>FIND("Filing or 371 (c) date",A885)+LEN("Filing or 371 (c) date")</f>
        <v>#VALUE!</v>
      </c>
      <c r="L885" s="4" t="e">
        <f>FIND("Status",A885,K885)</f>
        <v>#VALUE!</v>
      </c>
      <c r="M885" s="4" t="e">
        <f>TRIM(CLEAN(MID(A885,K885,L885-K885)))</f>
        <v>#VALUE!</v>
      </c>
      <c r="N885" s="4" t="e">
        <f>FIND("Patent #",A885)+LEN("Patent #")</f>
        <v>#VALUE!</v>
      </c>
      <c r="O885" s="4" t="e">
        <f>FIND("Filing or 371 (c) date",A885)</f>
        <v>#VALUE!</v>
      </c>
      <c r="P885" s="4" t="e">
        <f>MID(A885,N885,O885-N885)</f>
        <v>#VALUE!</v>
      </c>
      <c r="Q885" s="4" t="e">
        <f t="shared" si="193"/>
        <v>#VALUE!</v>
      </c>
      <c r="R885" s="4" t="e">
        <f>CLEAN(SUBSTITUTE(MID(P885,1,FIND("open",P885)-1)," ",""))</f>
        <v>#VALUE!</v>
      </c>
      <c r="S885" s="4" t="e">
        <f>FIND("open_in_new",P885)+LEN("open_in_new")</f>
        <v>#VALUE!</v>
      </c>
      <c r="T885" s="4" t="e">
        <f>FIND("-",P885,S885)</f>
        <v>#VALUE!</v>
      </c>
      <c r="U885" s="4" t="e">
        <f>CLEAN(SUBSTITUTE(MID(P885,S885,T885-S885)," ",""))</f>
        <v>#VALUE!</v>
      </c>
      <c r="V885" s="4" t="e">
        <f>RIGHT(CLEAN(SUBSTITUTE(P885," ","")),10)</f>
        <v>#VALUE!</v>
      </c>
      <c r="W885" s="4" t="e">
        <f>FIND("Status",A885,K885)+LEN("Status")</f>
        <v>#VALUE!</v>
      </c>
      <c r="X885" s="4" t="e">
        <f>FIND("Application Data 
Documents &amp; Transactions",A885)</f>
        <v>#VALUE!</v>
      </c>
      <c r="Y885" s="4" t="e">
        <f>MID(A885,W885,(X885-11)-W885)</f>
        <v>#VALUE!</v>
      </c>
      <c r="Z885" s="4" t="e">
        <f t="shared" si="190"/>
        <v>#VALUE!</v>
      </c>
      <c r="AA885" s="4" t="e">
        <f>FIND("Earliest publication #",A885)+LEN("Earliest publication #
")</f>
        <v>#VALUE!</v>
      </c>
      <c r="AB885" s="4" t="e">
        <f>FIND("Earliest publication date",A885,AA885)</f>
        <v>#VALUE!</v>
      </c>
      <c r="AC885" s="4" t="e">
        <f>CLEAN(TRIM(MID(A885,AA885,AB885-AA885)))</f>
        <v>#VALUE!</v>
      </c>
      <c r="AD885" s="4" t="e">
        <f t="shared" si="191"/>
        <v>#VALUE!</v>
      </c>
      <c r="AE885" s="4" t="e">
        <f>FIND("Earliest publication date",A885,AA885)+LEN("Earliest publication date")</f>
        <v>#VALUE!</v>
      </c>
      <c r="AF885" s="4" t="e">
        <f>FIND("Assignee for publication",A885)</f>
        <v>#VALUE!</v>
      </c>
      <c r="AG885" s="4" t="e">
        <f>CLEAN(SUBSTITUTE(MID(A885,AE885,AF885-AE885)," ",""))</f>
        <v>#VALUE!</v>
      </c>
      <c r="AH885" s="4" t="e">
        <f>FIND("Entity status",A885)+LEN("Entity status")</f>
        <v>#VALUE!</v>
      </c>
      <c r="AI885" s="4" t="e">
        <f>FIND("Earliest publication #",A885,AH885)</f>
        <v>#VALUE!</v>
      </c>
      <c r="AJ885" s="4" t="e">
        <f>CLEAN(TRIM(MID(A885,AH885,AI885-AH885)))</f>
        <v>#VALUE!</v>
      </c>
      <c r="AK885" s="4" t="e">
        <f>FIND("Applicants",A885)+LEN("Applicants")</f>
        <v>#VALUE!</v>
      </c>
      <c r="AL885" s="4" t="e">
        <f>FIND("United States Patent and Trademark Office 
United States Patent and Trademark Office 
 Browse By Topic",A885,AK885)</f>
        <v>#VALUE!</v>
      </c>
      <c r="AM885" s="4" t="e">
        <f>TRIM(CLEAN(MID(A885,AK885,AL885-AK885)))</f>
        <v>#VALUE!</v>
      </c>
      <c r="AN885" s="4" t="e">
        <f>FIND("Assignee for publication",A885)+LEN("Assignee for publication")</f>
        <v>#VALUE!</v>
      </c>
      <c r="AO885" s="4" t="e">
        <f>FIND("Confirmation #",A885,AN885)</f>
        <v>#VALUE!</v>
      </c>
      <c r="AP885" s="4" t="e">
        <f>MID(A885,AN885,AO885-AN885)</f>
        <v>#VALUE!</v>
      </c>
      <c r="AQ885" s="4" t="e">
        <f>FIND("Inventors",A885)+LEN("Inventors")</f>
        <v>#VALUE!</v>
      </c>
      <c r="AR885" s="4" t="e">
        <f>FIND("Applicants",A885,AQ885)</f>
        <v>#VALUE!</v>
      </c>
      <c r="AS885" s="4" t="e">
        <f>FIND("Show all inventors",A885)</f>
        <v>#VALUE!</v>
      </c>
      <c r="AT885" s="4" t="str">
        <f>IFERROR(MID(A885,AS885,24),"")</f>
        <v/>
      </c>
      <c r="AU885" s="7" t="e">
        <f>CLEAN(TRIM(MID(A885,AQ885,AR885-AQ885)))</f>
        <v>#VALUE!</v>
      </c>
      <c r="BJ885" s="4">
        <f t="shared" si="194"/>
        <v>0</v>
      </c>
      <c r="BK885" s="4" t="str">
        <f t="shared" si="195"/>
        <v/>
      </c>
      <c r="BL885" s="4" t="e">
        <f t="shared" si="196"/>
        <v>#VALUE!</v>
      </c>
      <c r="BM885" s="4" t="e">
        <f t="shared" si="197"/>
        <v>#VALUE!</v>
      </c>
      <c r="BN885" s="7" t="e">
        <f t="shared" si="198"/>
        <v>#VALUE!</v>
      </c>
      <c r="BO885" s="4" t="e">
        <f t="shared" si="199"/>
        <v>#VALUE!</v>
      </c>
      <c r="BP885" s="4" t="e">
        <f t="shared" si="200"/>
        <v>#VALUE!</v>
      </c>
      <c r="BQ885" s="7" t="e">
        <f t="shared" si="201"/>
        <v>#VALUE!</v>
      </c>
    </row>
    <row r="886" spans="1:69" ht="15" customHeight="1" x14ac:dyDescent="0.3">
      <c r="A886" s="5"/>
      <c r="B886" s="5"/>
      <c r="C886" s="5"/>
      <c r="D886" s="5"/>
      <c r="F886" s="6" t="s">
        <v>17</v>
      </c>
      <c r="G886" s="4" t="e">
        <f t="shared" si="202"/>
        <v>#VALUE!</v>
      </c>
      <c r="H886" s="4" t="e">
        <f t="shared" si="203"/>
        <v>#VALUE!</v>
      </c>
      <c r="I886" s="4" t="str">
        <f t="shared" si="192"/>
        <v/>
      </c>
      <c r="J886" s="4" t="e">
        <f>CLEAN(SUBSTITUTE(MID(A886,G886,H886-G886)," ",""))</f>
        <v>#VALUE!</v>
      </c>
      <c r="K886" s="4" t="e">
        <f>FIND("Filing or 371 (c) date",A886)+LEN("Filing or 371 (c) date")</f>
        <v>#VALUE!</v>
      </c>
      <c r="L886" s="4" t="e">
        <f>FIND("Status",A886,K886)</f>
        <v>#VALUE!</v>
      </c>
      <c r="M886" s="4" t="e">
        <f>TRIM(CLEAN(MID(A886,K886,L886-K886)))</f>
        <v>#VALUE!</v>
      </c>
      <c r="N886" s="4" t="e">
        <f>FIND("Patent #",A886)+LEN("Patent #")</f>
        <v>#VALUE!</v>
      </c>
      <c r="O886" s="4" t="e">
        <f>FIND("Filing or 371 (c) date",A886)</f>
        <v>#VALUE!</v>
      </c>
      <c r="P886" s="4" t="e">
        <f>MID(A886,N886,O886-N886)</f>
        <v>#VALUE!</v>
      </c>
      <c r="Q886" s="4" t="e">
        <f t="shared" si="193"/>
        <v>#VALUE!</v>
      </c>
      <c r="R886" s="4" t="e">
        <f>CLEAN(SUBSTITUTE(MID(P886,1,FIND("open",P886)-1)," ",""))</f>
        <v>#VALUE!</v>
      </c>
      <c r="S886" s="4" t="e">
        <f>FIND("open_in_new",P886)+LEN("open_in_new")</f>
        <v>#VALUE!</v>
      </c>
      <c r="T886" s="4" t="e">
        <f>FIND("-",P886,S886)</f>
        <v>#VALUE!</v>
      </c>
      <c r="U886" s="4" t="e">
        <f>CLEAN(SUBSTITUTE(MID(P886,S886,T886-S886)," ",""))</f>
        <v>#VALUE!</v>
      </c>
      <c r="V886" s="4" t="e">
        <f>RIGHT(CLEAN(SUBSTITUTE(P886," ","")),10)</f>
        <v>#VALUE!</v>
      </c>
      <c r="W886" s="4" t="e">
        <f>FIND("Status",A886,K886)+LEN("Status")</f>
        <v>#VALUE!</v>
      </c>
      <c r="X886" s="4" t="e">
        <f>FIND("Application Data 
Documents &amp; Transactions",A886)</f>
        <v>#VALUE!</v>
      </c>
      <c r="Y886" s="4" t="e">
        <f>MID(A886,W886,(X886-11)-W886)</f>
        <v>#VALUE!</v>
      </c>
      <c r="Z886" s="4" t="e">
        <f t="shared" si="190"/>
        <v>#VALUE!</v>
      </c>
      <c r="AA886" s="4" t="e">
        <f>FIND("Earliest publication #",A886)+LEN("Earliest publication #
")</f>
        <v>#VALUE!</v>
      </c>
      <c r="AB886" s="4" t="e">
        <f>FIND("Earliest publication date",A886,AA886)</f>
        <v>#VALUE!</v>
      </c>
      <c r="AC886" s="4" t="e">
        <f>CLEAN(TRIM(MID(A886,AA886,AB886-AA886)))</f>
        <v>#VALUE!</v>
      </c>
      <c r="AD886" s="4" t="e">
        <f t="shared" si="191"/>
        <v>#VALUE!</v>
      </c>
      <c r="AE886" s="4" t="e">
        <f>FIND("Earliest publication date",A886,AA886)+LEN("Earliest publication date")</f>
        <v>#VALUE!</v>
      </c>
      <c r="AF886" s="4" t="e">
        <f>FIND("Assignee for publication",A886)</f>
        <v>#VALUE!</v>
      </c>
      <c r="AG886" s="4" t="e">
        <f>CLEAN(SUBSTITUTE(MID(A886,AE886,AF886-AE886)," ",""))</f>
        <v>#VALUE!</v>
      </c>
      <c r="AH886" s="4" t="e">
        <f>FIND("Entity status",A886)+LEN("Entity status")</f>
        <v>#VALUE!</v>
      </c>
      <c r="AI886" s="4" t="e">
        <f>FIND("Earliest publication #",A886,AH886)</f>
        <v>#VALUE!</v>
      </c>
      <c r="AJ886" s="4" t="e">
        <f>CLEAN(TRIM(MID(A886,AH886,AI886-AH886)))</f>
        <v>#VALUE!</v>
      </c>
      <c r="AK886" s="4" t="e">
        <f>FIND("Applicants",A886)+LEN("Applicants")</f>
        <v>#VALUE!</v>
      </c>
      <c r="AL886" s="4" t="e">
        <f>FIND("United States Patent and Trademark Office 
United States Patent and Trademark Office 
 Browse By Topic",A886,AK886)</f>
        <v>#VALUE!</v>
      </c>
      <c r="AM886" s="4" t="e">
        <f>TRIM(CLEAN(MID(A886,AK886,AL886-AK886)))</f>
        <v>#VALUE!</v>
      </c>
      <c r="AN886" s="4" t="e">
        <f>FIND("Assignee for publication",A886)+LEN("Assignee for publication")</f>
        <v>#VALUE!</v>
      </c>
      <c r="AO886" s="4" t="e">
        <f>FIND("Confirmation #",A886,AN886)</f>
        <v>#VALUE!</v>
      </c>
      <c r="AP886" s="4" t="e">
        <f>MID(A886,AN886,AO886-AN886)</f>
        <v>#VALUE!</v>
      </c>
      <c r="AQ886" s="4" t="e">
        <f>FIND("Inventors",A886)+LEN("Inventors")</f>
        <v>#VALUE!</v>
      </c>
      <c r="AR886" s="4" t="e">
        <f>FIND("Applicants",A886,AQ886)</f>
        <v>#VALUE!</v>
      </c>
      <c r="AS886" s="4" t="e">
        <f>FIND("Show all inventors",A886)</f>
        <v>#VALUE!</v>
      </c>
      <c r="AT886" s="4" t="str">
        <f>IFERROR(MID(A886,AS886,24),"")</f>
        <v/>
      </c>
      <c r="AU886" s="7" t="e">
        <f>CLEAN(TRIM(MID(A886,AQ886,AR886-AQ886)))</f>
        <v>#VALUE!</v>
      </c>
      <c r="BJ886" s="4">
        <f t="shared" si="194"/>
        <v>0</v>
      </c>
      <c r="BK886" s="4" t="str">
        <f t="shared" si="195"/>
        <v/>
      </c>
      <c r="BL886" s="4" t="e">
        <f t="shared" si="196"/>
        <v>#VALUE!</v>
      </c>
      <c r="BM886" s="4" t="e">
        <f t="shared" si="197"/>
        <v>#VALUE!</v>
      </c>
      <c r="BN886" s="7" t="e">
        <f t="shared" si="198"/>
        <v>#VALUE!</v>
      </c>
      <c r="BO886" s="4" t="e">
        <f t="shared" si="199"/>
        <v>#VALUE!</v>
      </c>
      <c r="BP886" s="4" t="e">
        <f t="shared" si="200"/>
        <v>#VALUE!</v>
      </c>
      <c r="BQ886" s="7" t="e">
        <f t="shared" si="201"/>
        <v>#VALUE!</v>
      </c>
    </row>
    <row r="887" spans="1:69" ht="15" customHeight="1" x14ac:dyDescent="0.3">
      <c r="A887" s="5"/>
      <c r="B887" s="5"/>
      <c r="C887" s="5"/>
      <c r="D887" s="5"/>
      <c r="F887" s="6" t="s">
        <v>17</v>
      </c>
      <c r="G887" s="4" t="e">
        <f t="shared" si="202"/>
        <v>#VALUE!</v>
      </c>
      <c r="H887" s="4" t="e">
        <f t="shared" si="203"/>
        <v>#VALUE!</v>
      </c>
      <c r="I887" s="4" t="str">
        <f t="shared" si="192"/>
        <v/>
      </c>
      <c r="J887" s="4" t="e">
        <f>CLEAN(SUBSTITUTE(MID(A887,G887,H887-G887)," ",""))</f>
        <v>#VALUE!</v>
      </c>
      <c r="K887" s="4" t="e">
        <f>FIND("Filing or 371 (c) date",A887)+LEN("Filing or 371 (c) date")</f>
        <v>#VALUE!</v>
      </c>
      <c r="L887" s="4" t="e">
        <f>FIND("Status",A887,K887)</f>
        <v>#VALUE!</v>
      </c>
      <c r="M887" s="4" t="e">
        <f>TRIM(CLEAN(MID(A887,K887,L887-K887)))</f>
        <v>#VALUE!</v>
      </c>
      <c r="N887" s="4" t="e">
        <f>FIND("Patent #",A887)+LEN("Patent #")</f>
        <v>#VALUE!</v>
      </c>
      <c r="O887" s="4" t="e">
        <f>FIND("Filing or 371 (c) date",A887)</f>
        <v>#VALUE!</v>
      </c>
      <c r="P887" s="4" t="e">
        <f>MID(A887,N887,O887-N887)</f>
        <v>#VALUE!</v>
      </c>
      <c r="Q887" s="4" t="e">
        <f t="shared" si="193"/>
        <v>#VALUE!</v>
      </c>
      <c r="R887" s="4" t="e">
        <f>CLEAN(SUBSTITUTE(MID(P887,1,FIND("open",P887)-1)," ",""))</f>
        <v>#VALUE!</v>
      </c>
      <c r="S887" s="4" t="e">
        <f>FIND("open_in_new",P887)+LEN("open_in_new")</f>
        <v>#VALUE!</v>
      </c>
      <c r="T887" s="4" t="e">
        <f>FIND("-",P887,S887)</f>
        <v>#VALUE!</v>
      </c>
      <c r="U887" s="4" t="e">
        <f>CLEAN(SUBSTITUTE(MID(P887,S887,T887-S887)," ",""))</f>
        <v>#VALUE!</v>
      </c>
      <c r="V887" s="4" t="e">
        <f>RIGHT(CLEAN(SUBSTITUTE(P887," ","")),10)</f>
        <v>#VALUE!</v>
      </c>
      <c r="W887" s="4" t="e">
        <f>FIND("Status",A887,K887)+LEN("Status")</f>
        <v>#VALUE!</v>
      </c>
      <c r="X887" s="4" t="e">
        <f>FIND("Application Data 
Documents &amp; Transactions",A887)</f>
        <v>#VALUE!</v>
      </c>
      <c r="Y887" s="4" t="e">
        <f>MID(A887,W887,(X887-11)-W887)</f>
        <v>#VALUE!</v>
      </c>
      <c r="Z887" s="4" t="e">
        <f t="shared" si="190"/>
        <v>#VALUE!</v>
      </c>
      <c r="AA887" s="4" t="e">
        <f>FIND("Earliest publication #",A887)+LEN("Earliest publication #
")</f>
        <v>#VALUE!</v>
      </c>
      <c r="AB887" s="4" t="e">
        <f>FIND("Earliest publication date",A887,AA887)</f>
        <v>#VALUE!</v>
      </c>
      <c r="AC887" s="4" t="e">
        <f>CLEAN(TRIM(MID(A887,AA887,AB887-AA887)))</f>
        <v>#VALUE!</v>
      </c>
      <c r="AD887" s="4" t="e">
        <f t="shared" si="191"/>
        <v>#VALUE!</v>
      </c>
      <c r="AE887" s="4" t="e">
        <f>FIND("Earliest publication date",A887,AA887)+LEN("Earliest publication date")</f>
        <v>#VALUE!</v>
      </c>
      <c r="AF887" s="4" t="e">
        <f>FIND("Assignee for publication",A887)</f>
        <v>#VALUE!</v>
      </c>
      <c r="AG887" s="4" t="e">
        <f>CLEAN(SUBSTITUTE(MID(A887,AE887,AF887-AE887)," ",""))</f>
        <v>#VALUE!</v>
      </c>
      <c r="AH887" s="4" t="e">
        <f>FIND("Entity status",A887)+LEN("Entity status")</f>
        <v>#VALUE!</v>
      </c>
      <c r="AI887" s="4" t="e">
        <f>FIND("Earliest publication #",A887,AH887)</f>
        <v>#VALUE!</v>
      </c>
      <c r="AJ887" s="4" t="e">
        <f>CLEAN(TRIM(MID(A887,AH887,AI887-AH887)))</f>
        <v>#VALUE!</v>
      </c>
      <c r="AK887" s="4" t="e">
        <f>FIND("Applicants",A887)+LEN("Applicants")</f>
        <v>#VALUE!</v>
      </c>
      <c r="AL887" s="4" t="e">
        <f>FIND("United States Patent and Trademark Office 
United States Patent and Trademark Office 
 Browse By Topic",A887,AK887)</f>
        <v>#VALUE!</v>
      </c>
      <c r="AM887" s="4" t="e">
        <f>TRIM(CLEAN(MID(A887,AK887,AL887-AK887)))</f>
        <v>#VALUE!</v>
      </c>
      <c r="AN887" s="4" t="e">
        <f>FIND("Assignee for publication",A887)+LEN("Assignee for publication")</f>
        <v>#VALUE!</v>
      </c>
      <c r="AO887" s="4" t="e">
        <f>FIND("Confirmation #",A887,AN887)</f>
        <v>#VALUE!</v>
      </c>
      <c r="AP887" s="4" t="e">
        <f>MID(A887,AN887,AO887-AN887)</f>
        <v>#VALUE!</v>
      </c>
      <c r="AQ887" s="4" t="e">
        <f>FIND("Inventors",A887)+LEN("Inventors")</f>
        <v>#VALUE!</v>
      </c>
      <c r="AR887" s="4" t="e">
        <f>FIND("Applicants",A887,AQ887)</f>
        <v>#VALUE!</v>
      </c>
      <c r="AS887" s="4" t="e">
        <f>FIND("Show all inventors",A887)</f>
        <v>#VALUE!</v>
      </c>
      <c r="AT887" s="4" t="str">
        <f>IFERROR(MID(A887,AS887,24),"")</f>
        <v/>
      </c>
      <c r="AU887" s="7" t="e">
        <f>CLEAN(TRIM(MID(A887,AQ887,AR887-AQ887)))</f>
        <v>#VALUE!</v>
      </c>
      <c r="BJ887" s="4">
        <f t="shared" si="194"/>
        <v>0</v>
      </c>
      <c r="BK887" s="4" t="str">
        <f t="shared" si="195"/>
        <v/>
      </c>
      <c r="BL887" s="4" t="e">
        <f t="shared" si="196"/>
        <v>#VALUE!</v>
      </c>
      <c r="BM887" s="4" t="e">
        <f t="shared" si="197"/>
        <v>#VALUE!</v>
      </c>
      <c r="BN887" s="7" t="e">
        <f t="shared" si="198"/>
        <v>#VALUE!</v>
      </c>
      <c r="BO887" s="4" t="e">
        <f t="shared" si="199"/>
        <v>#VALUE!</v>
      </c>
      <c r="BP887" s="4" t="e">
        <f t="shared" si="200"/>
        <v>#VALUE!</v>
      </c>
      <c r="BQ887" s="7" t="e">
        <f t="shared" si="201"/>
        <v>#VALUE!</v>
      </c>
    </row>
    <row r="888" spans="1:69" ht="15" customHeight="1" x14ac:dyDescent="0.3">
      <c r="A888" s="5"/>
      <c r="B888" s="5"/>
      <c r="C888" s="5"/>
      <c r="D888" s="5"/>
      <c r="F888" s="6" t="s">
        <v>17</v>
      </c>
      <c r="G888" s="4" t="e">
        <f t="shared" si="202"/>
        <v>#VALUE!</v>
      </c>
      <c r="H888" s="4" t="e">
        <f t="shared" si="203"/>
        <v>#VALUE!</v>
      </c>
      <c r="I888" s="4" t="str">
        <f t="shared" si="192"/>
        <v/>
      </c>
      <c r="J888" s="4" t="e">
        <f>CLEAN(SUBSTITUTE(MID(A888,G888,H888-G888)," ",""))</f>
        <v>#VALUE!</v>
      </c>
      <c r="K888" s="4" t="e">
        <f>FIND("Filing or 371 (c) date",A888)+LEN("Filing or 371 (c) date")</f>
        <v>#VALUE!</v>
      </c>
      <c r="L888" s="4" t="e">
        <f>FIND("Status",A888,K888)</f>
        <v>#VALUE!</v>
      </c>
      <c r="M888" s="4" t="e">
        <f>TRIM(CLEAN(MID(A888,K888,L888-K888)))</f>
        <v>#VALUE!</v>
      </c>
      <c r="N888" s="4" t="e">
        <f>FIND("Patent #",A888)+LEN("Patent #")</f>
        <v>#VALUE!</v>
      </c>
      <c r="O888" s="4" t="e">
        <f>FIND("Filing or 371 (c) date",A888)</f>
        <v>#VALUE!</v>
      </c>
      <c r="P888" s="4" t="e">
        <f>MID(A888,N888,O888-N888)</f>
        <v>#VALUE!</v>
      </c>
      <c r="Q888" s="4" t="e">
        <f t="shared" si="193"/>
        <v>#VALUE!</v>
      </c>
      <c r="R888" s="4" t="e">
        <f>CLEAN(SUBSTITUTE(MID(P888,1,FIND("open",P888)-1)," ",""))</f>
        <v>#VALUE!</v>
      </c>
      <c r="S888" s="4" t="e">
        <f>FIND("open_in_new",P888)+LEN("open_in_new")</f>
        <v>#VALUE!</v>
      </c>
      <c r="T888" s="4" t="e">
        <f>FIND("-",P888,S888)</f>
        <v>#VALUE!</v>
      </c>
      <c r="U888" s="4" t="e">
        <f>CLEAN(SUBSTITUTE(MID(P888,S888,T888-S888)," ",""))</f>
        <v>#VALUE!</v>
      </c>
      <c r="V888" s="4" t="e">
        <f>RIGHT(CLEAN(SUBSTITUTE(P888," ","")),10)</f>
        <v>#VALUE!</v>
      </c>
      <c r="W888" s="4" t="e">
        <f>FIND("Status",A888,K888)+LEN("Status")</f>
        <v>#VALUE!</v>
      </c>
      <c r="X888" s="4" t="e">
        <f>FIND("Application Data 
Documents &amp; Transactions",A888)</f>
        <v>#VALUE!</v>
      </c>
      <c r="Y888" s="4" t="e">
        <f>MID(A888,W888,(X888-11)-W888)</f>
        <v>#VALUE!</v>
      </c>
      <c r="Z888" s="4" t="e">
        <f t="shared" si="190"/>
        <v>#VALUE!</v>
      </c>
      <c r="AA888" s="4" t="e">
        <f>FIND("Earliest publication #",A888)+LEN("Earliest publication #
")</f>
        <v>#VALUE!</v>
      </c>
      <c r="AB888" s="4" t="e">
        <f>FIND("Earliest publication date",A888,AA888)</f>
        <v>#VALUE!</v>
      </c>
      <c r="AC888" s="4" t="e">
        <f>CLEAN(TRIM(MID(A888,AA888,AB888-AA888)))</f>
        <v>#VALUE!</v>
      </c>
      <c r="AD888" s="4" t="e">
        <f t="shared" si="191"/>
        <v>#VALUE!</v>
      </c>
      <c r="AE888" s="4" t="e">
        <f>FIND("Earliest publication date",A888,AA888)+LEN("Earliest publication date")</f>
        <v>#VALUE!</v>
      </c>
      <c r="AF888" s="4" t="e">
        <f>FIND("Assignee for publication",A888)</f>
        <v>#VALUE!</v>
      </c>
      <c r="AG888" s="4" t="e">
        <f>CLEAN(SUBSTITUTE(MID(A888,AE888,AF888-AE888)," ",""))</f>
        <v>#VALUE!</v>
      </c>
      <c r="AH888" s="4" t="e">
        <f>FIND("Entity status",A888)+LEN("Entity status")</f>
        <v>#VALUE!</v>
      </c>
      <c r="AI888" s="4" t="e">
        <f>FIND("Earliest publication #",A888,AH888)</f>
        <v>#VALUE!</v>
      </c>
      <c r="AJ888" s="4" t="e">
        <f>CLEAN(TRIM(MID(A888,AH888,AI888-AH888)))</f>
        <v>#VALUE!</v>
      </c>
      <c r="AK888" s="4" t="e">
        <f>FIND("Applicants",A888)+LEN("Applicants")</f>
        <v>#VALUE!</v>
      </c>
      <c r="AL888" s="4" t="e">
        <f>FIND("United States Patent and Trademark Office 
United States Patent and Trademark Office 
 Browse By Topic",A888,AK888)</f>
        <v>#VALUE!</v>
      </c>
      <c r="AM888" s="4" t="e">
        <f>TRIM(CLEAN(MID(A888,AK888,AL888-AK888)))</f>
        <v>#VALUE!</v>
      </c>
      <c r="AN888" s="4" t="e">
        <f>FIND("Assignee for publication",A888)+LEN("Assignee for publication")</f>
        <v>#VALUE!</v>
      </c>
      <c r="AO888" s="4" t="e">
        <f>FIND("Confirmation #",A888,AN888)</f>
        <v>#VALUE!</v>
      </c>
      <c r="AP888" s="4" t="e">
        <f>MID(A888,AN888,AO888-AN888)</f>
        <v>#VALUE!</v>
      </c>
      <c r="AQ888" s="4" t="e">
        <f>FIND("Inventors",A888)+LEN("Inventors")</f>
        <v>#VALUE!</v>
      </c>
      <c r="AR888" s="4" t="e">
        <f>FIND("Applicants",A888,AQ888)</f>
        <v>#VALUE!</v>
      </c>
      <c r="AS888" s="4" t="e">
        <f>FIND("Show all inventors",A888)</f>
        <v>#VALUE!</v>
      </c>
      <c r="AT888" s="4" t="str">
        <f>IFERROR(MID(A888,AS888,24),"")</f>
        <v/>
      </c>
      <c r="AU888" s="7" t="e">
        <f>CLEAN(TRIM(MID(A888,AQ888,AR888-AQ888)))</f>
        <v>#VALUE!</v>
      </c>
      <c r="BJ888" s="4">
        <f t="shared" si="194"/>
        <v>0</v>
      </c>
      <c r="BK888" s="4" t="str">
        <f t="shared" si="195"/>
        <v/>
      </c>
      <c r="BL888" s="4" t="e">
        <f t="shared" si="196"/>
        <v>#VALUE!</v>
      </c>
      <c r="BM888" s="4" t="e">
        <f t="shared" si="197"/>
        <v>#VALUE!</v>
      </c>
      <c r="BN888" s="7" t="e">
        <f t="shared" si="198"/>
        <v>#VALUE!</v>
      </c>
      <c r="BO888" s="4" t="e">
        <f t="shared" si="199"/>
        <v>#VALUE!</v>
      </c>
      <c r="BP888" s="4" t="e">
        <f t="shared" si="200"/>
        <v>#VALUE!</v>
      </c>
      <c r="BQ888" s="7" t="e">
        <f t="shared" si="201"/>
        <v>#VALUE!</v>
      </c>
    </row>
    <row r="889" spans="1:69" ht="15" customHeight="1" x14ac:dyDescent="0.3">
      <c r="A889" s="5"/>
      <c r="B889" s="5"/>
      <c r="C889" s="5"/>
      <c r="D889" s="5"/>
      <c r="F889" s="6" t="s">
        <v>17</v>
      </c>
      <c r="G889" s="4" t="e">
        <f t="shared" si="202"/>
        <v>#VALUE!</v>
      </c>
      <c r="H889" s="4" t="e">
        <f t="shared" si="203"/>
        <v>#VALUE!</v>
      </c>
      <c r="I889" s="4" t="str">
        <f t="shared" si="192"/>
        <v/>
      </c>
      <c r="J889" s="4" t="e">
        <f>CLEAN(SUBSTITUTE(MID(A889,G889,H889-G889)," ",""))</f>
        <v>#VALUE!</v>
      </c>
      <c r="K889" s="4" t="e">
        <f>FIND("Filing or 371 (c) date",A889)+LEN("Filing or 371 (c) date")</f>
        <v>#VALUE!</v>
      </c>
      <c r="L889" s="4" t="e">
        <f>FIND("Status",A889,K889)</f>
        <v>#VALUE!</v>
      </c>
      <c r="M889" s="4" t="e">
        <f>TRIM(CLEAN(MID(A889,K889,L889-K889)))</f>
        <v>#VALUE!</v>
      </c>
      <c r="N889" s="4" t="e">
        <f>FIND("Patent #",A889)+LEN("Patent #")</f>
        <v>#VALUE!</v>
      </c>
      <c r="O889" s="4" t="e">
        <f>FIND("Filing or 371 (c) date",A889)</f>
        <v>#VALUE!</v>
      </c>
      <c r="P889" s="4" t="e">
        <f>MID(A889,N889,O889-N889)</f>
        <v>#VALUE!</v>
      </c>
      <c r="Q889" s="4" t="e">
        <f t="shared" si="193"/>
        <v>#VALUE!</v>
      </c>
      <c r="R889" s="4" t="e">
        <f>CLEAN(SUBSTITUTE(MID(P889,1,FIND("open",P889)-1)," ",""))</f>
        <v>#VALUE!</v>
      </c>
      <c r="S889" s="4" t="e">
        <f>FIND("open_in_new",P889)+LEN("open_in_new")</f>
        <v>#VALUE!</v>
      </c>
      <c r="T889" s="4" t="e">
        <f>FIND("-",P889,S889)</f>
        <v>#VALUE!</v>
      </c>
      <c r="U889" s="4" t="e">
        <f>CLEAN(SUBSTITUTE(MID(P889,S889,T889-S889)," ",""))</f>
        <v>#VALUE!</v>
      </c>
      <c r="V889" s="4" t="e">
        <f>RIGHT(CLEAN(SUBSTITUTE(P889," ","")),10)</f>
        <v>#VALUE!</v>
      </c>
      <c r="W889" s="4" t="e">
        <f>FIND("Status",A889,K889)+LEN("Status")</f>
        <v>#VALUE!</v>
      </c>
      <c r="X889" s="4" t="e">
        <f>FIND("Application Data 
Documents &amp; Transactions",A889)</f>
        <v>#VALUE!</v>
      </c>
      <c r="Y889" s="4" t="e">
        <f>MID(A889,W889,(X889-11)-W889)</f>
        <v>#VALUE!</v>
      </c>
      <c r="Z889" s="4" t="e">
        <f t="shared" si="190"/>
        <v>#VALUE!</v>
      </c>
      <c r="AA889" s="4" t="e">
        <f>FIND("Earliest publication #",A889)+LEN("Earliest publication #
")</f>
        <v>#VALUE!</v>
      </c>
      <c r="AB889" s="4" t="e">
        <f>FIND("Earliest publication date",A889,AA889)</f>
        <v>#VALUE!</v>
      </c>
      <c r="AC889" s="4" t="e">
        <f>CLEAN(TRIM(MID(A889,AA889,AB889-AA889)))</f>
        <v>#VALUE!</v>
      </c>
      <c r="AD889" s="4" t="e">
        <f t="shared" si="191"/>
        <v>#VALUE!</v>
      </c>
      <c r="AE889" s="4" t="e">
        <f>FIND("Earliest publication date",A889,AA889)+LEN("Earliest publication date")</f>
        <v>#VALUE!</v>
      </c>
      <c r="AF889" s="4" t="e">
        <f>FIND("Assignee for publication",A889)</f>
        <v>#VALUE!</v>
      </c>
      <c r="AG889" s="4" t="e">
        <f>CLEAN(SUBSTITUTE(MID(A889,AE889,AF889-AE889)," ",""))</f>
        <v>#VALUE!</v>
      </c>
      <c r="AH889" s="4" t="e">
        <f>FIND("Entity status",A889)+LEN("Entity status")</f>
        <v>#VALUE!</v>
      </c>
      <c r="AI889" s="4" t="e">
        <f>FIND("Earliest publication #",A889,AH889)</f>
        <v>#VALUE!</v>
      </c>
      <c r="AJ889" s="4" t="e">
        <f>CLEAN(TRIM(MID(A889,AH889,AI889-AH889)))</f>
        <v>#VALUE!</v>
      </c>
      <c r="AK889" s="4" t="e">
        <f>FIND("Applicants",A889)+LEN("Applicants")</f>
        <v>#VALUE!</v>
      </c>
      <c r="AL889" s="4" t="e">
        <f>FIND("United States Patent and Trademark Office 
United States Patent and Trademark Office 
 Browse By Topic",A889,AK889)</f>
        <v>#VALUE!</v>
      </c>
      <c r="AM889" s="4" t="e">
        <f>TRIM(CLEAN(MID(A889,AK889,AL889-AK889)))</f>
        <v>#VALUE!</v>
      </c>
      <c r="AN889" s="4" t="e">
        <f>FIND("Assignee for publication",A889)+LEN("Assignee for publication")</f>
        <v>#VALUE!</v>
      </c>
      <c r="AO889" s="4" t="e">
        <f>FIND("Confirmation #",A889,AN889)</f>
        <v>#VALUE!</v>
      </c>
      <c r="AP889" s="4" t="e">
        <f>MID(A889,AN889,AO889-AN889)</f>
        <v>#VALUE!</v>
      </c>
      <c r="AQ889" s="4" t="e">
        <f>FIND("Inventors",A889)+LEN("Inventors")</f>
        <v>#VALUE!</v>
      </c>
      <c r="AR889" s="4" t="e">
        <f>FIND("Applicants",A889,AQ889)</f>
        <v>#VALUE!</v>
      </c>
      <c r="AS889" s="4" t="e">
        <f>FIND("Show all inventors",A889)</f>
        <v>#VALUE!</v>
      </c>
      <c r="AT889" s="4" t="str">
        <f>IFERROR(MID(A889,AS889,24),"")</f>
        <v/>
      </c>
      <c r="AU889" s="7" t="e">
        <f>CLEAN(TRIM(MID(A889,AQ889,AR889-AQ889)))</f>
        <v>#VALUE!</v>
      </c>
      <c r="BJ889" s="4">
        <f t="shared" si="194"/>
        <v>0</v>
      </c>
      <c r="BK889" s="4" t="str">
        <f t="shared" si="195"/>
        <v/>
      </c>
      <c r="BL889" s="4" t="e">
        <f t="shared" si="196"/>
        <v>#VALUE!</v>
      </c>
      <c r="BM889" s="4" t="e">
        <f t="shared" si="197"/>
        <v>#VALUE!</v>
      </c>
      <c r="BN889" s="7" t="e">
        <f t="shared" si="198"/>
        <v>#VALUE!</v>
      </c>
      <c r="BO889" s="4" t="e">
        <f t="shared" si="199"/>
        <v>#VALUE!</v>
      </c>
      <c r="BP889" s="4" t="e">
        <f t="shared" si="200"/>
        <v>#VALUE!</v>
      </c>
      <c r="BQ889" s="7" t="e">
        <f t="shared" si="201"/>
        <v>#VALUE!</v>
      </c>
    </row>
    <row r="890" spans="1:69" ht="15" customHeight="1" x14ac:dyDescent="0.3">
      <c r="A890" s="5"/>
      <c r="B890" s="5"/>
      <c r="C890" s="5"/>
      <c r="D890" s="5"/>
      <c r="F890" s="6" t="s">
        <v>17</v>
      </c>
      <c r="G890" s="4" t="e">
        <f t="shared" si="202"/>
        <v>#VALUE!</v>
      </c>
      <c r="H890" s="4" t="e">
        <f t="shared" si="203"/>
        <v>#VALUE!</v>
      </c>
      <c r="I890" s="4" t="str">
        <f t="shared" si="192"/>
        <v/>
      </c>
      <c r="J890" s="4" t="e">
        <f>CLEAN(SUBSTITUTE(MID(A890,G890,H890-G890)," ",""))</f>
        <v>#VALUE!</v>
      </c>
      <c r="K890" s="4" t="e">
        <f>FIND("Filing or 371 (c) date",A890)+LEN("Filing or 371 (c) date")</f>
        <v>#VALUE!</v>
      </c>
      <c r="L890" s="4" t="e">
        <f>FIND("Status",A890,K890)</f>
        <v>#VALUE!</v>
      </c>
      <c r="M890" s="4" t="e">
        <f>TRIM(CLEAN(MID(A890,K890,L890-K890)))</f>
        <v>#VALUE!</v>
      </c>
      <c r="N890" s="4" t="e">
        <f>FIND("Patent #",A890)+LEN("Patent #")</f>
        <v>#VALUE!</v>
      </c>
      <c r="O890" s="4" t="e">
        <f>FIND("Filing or 371 (c) date",A890)</f>
        <v>#VALUE!</v>
      </c>
      <c r="P890" s="4" t="e">
        <f>MID(A890,N890,O890-N890)</f>
        <v>#VALUE!</v>
      </c>
      <c r="Q890" s="4" t="e">
        <f t="shared" si="193"/>
        <v>#VALUE!</v>
      </c>
      <c r="R890" s="4" t="e">
        <f>CLEAN(SUBSTITUTE(MID(P890,1,FIND("open",P890)-1)," ",""))</f>
        <v>#VALUE!</v>
      </c>
      <c r="S890" s="4" t="e">
        <f>FIND("open_in_new",P890)+LEN("open_in_new")</f>
        <v>#VALUE!</v>
      </c>
      <c r="T890" s="4" t="e">
        <f>FIND("-",P890,S890)</f>
        <v>#VALUE!</v>
      </c>
      <c r="U890" s="4" t="e">
        <f>CLEAN(SUBSTITUTE(MID(P890,S890,T890-S890)," ",""))</f>
        <v>#VALUE!</v>
      </c>
      <c r="V890" s="4" t="e">
        <f>RIGHT(CLEAN(SUBSTITUTE(P890," ","")),10)</f>
        <v>#VALUE!</v>
      </c>
      <c r="W890" s="4" t="e">
        <f>FIND("Status",A890,K890)+LEN("Status")</f>
        <v>#VALUE!</v>
      </c>
      <c r="X890" s="4" t="e">
        <f>FIND("Application Data 
Documents &amp; Transactions",A890)</f>
        <v>#VALUE!</v>
      </c>
      <c r="Y890" s="4" t="e">
        <f>MID(A890,W890,(X890-11)-W890)</f>
        <v>#VALUE!</v>
      </c>
      <c r="Z890" s="4" t="e">
        <f t="shared" si="190"/>
        <v>#VALUE!</v>
      </c>
      <c r="AA890" s="4" t="e">
        <f>FIND("Earliest publication #",A890)+LEN("Earliest publication #
")</f>
        <v>#VALUE!</v>
      </c>
      <c r="AB890" s="4" t="e">
        <f>FIND("Earliest publication date",A890,AA890)</f>
        <v>#VALUE!</v>
      </c>
      <c r="AC890" s="4" t="e">
        <f>CLEAN(TRIM(MID(A890,AA890,AB890-AA890)))</f>
        <v>#VALUE!</v>
      </c>
      <c r="AD890" s="4" t="e">
        <f t="shared" si="191"/>
        <v>#VALUE!</v>
      </c>
      <c r="AE890" s="4" t="e">
        <f>FIND("Earliest publication date",A890,AA890)+LEN("Earliest publication date")</f>
        <v>#VALUE!</v>
      </c>
      <c r="AF890" s="4" t="e">
        <f>FIND("Assignee for publication",A890)</f>
        <v>#VALUE!</v>
      </c>
      <c r="AG890" s="4" t="e">
        <f>CLEAN(SUBSTITUTE(MID(A890,AE890,AF890-AE890)," ",""))</f>
        <v>#VALUE!</v>
      </c>
      <c r="AH890" s="4" t="e">
        <f>FIND("Entity status",A890)+LEN("Entity status")</f>
        <v>#VALUE!</v>
      </c>
      <c r="AI890" s="4" t="e">
        <f>FIND("Earliest publication #",A890,AH890)</f>
        <v>#VALUE!</v>
      </c>
      <c r="AJ890" s="4" t="e">
        <f>CLEAN(TRIM(MID(A890,AH890,AI890-AH890)))</f>
        <v>#VALUE!</v>
      </c>
      <c r="AK890" s="4" t="e">
        <f>FIND("Applicants",A890)+LEN("Applicants")</f>
        <v>#VALUE!</v>
      </c>
      <c r="AL890" s="4" t="e">
        <f>FIND("United States Patent and Trademark Office 
United States Patent and Trademark Office 
 Browse By Topic",A890,AK890)</f>
        <v>#VALUE!</v>
      </c>
      <c r="AM890" s="4" t="e">
        <f>TRIM(CLEAN(MID(A890,AK890,AL890-AK890)))</f>
        <v>#VALUE!</v>
      </c>
      <c r="AN890" s="4" t="e">
        <f>FIND("Assignee for publication",A890)+LEN("Assignee for publication")</f>
        <v>#VALUE!</v>
      </c>
      <c r="AO890" s="4" t="e">
        <f>FIND("Confirmation #",A890,AN890)</f>
        <v>#VALUE!</v>
      </c>
      <c r="AP890" s="4" t="e">
        <f>MID(A890,AN890,AO890-AN890)</f>
        <v>#VALUE!</v>
      </c>
      <c r="AQ890" s="4" t="e">
        <f>FIND("Inventors",A890)+LEN("Inventors")</f>
        <v>#VALUE!</v>
      </c>
      <c r="AR890" s="4" t="e">
        <f>FIND("Applicants",A890,AQ890)</f>
        <v>#VALUE!</v>
      </c>
      <c r="AS890" s="4" t="e">
        <f>FIND("Show all inventors",A890)</f>
        <v>#VALUE!</v>
      </c>
      <c r="AT890" s="4" t="str">
        <f>IFERROR(MID(A890,AS890,24),"")</f>
        <v/>
      </c>
      <c r="AU890" s="7" t="e">
        <f>CLEAN(TRIM(MID(A890,AQ890,AR890-AQ890)))</f>
        <v>#VALUE!</v>
      </c>
      <c r="BJ890" s="4">
        <f t="shared" si="194"/>
        <v>0</v>
      </c>
      <c r="BK890" s="4" t="str">
        <f t="shared" si="195"/>
        <v/>
      </c>
      <c r="BL890" s="4" t="e">
        <f t="shared" si="196"/>
        <v>#VALUE!</v>
      </c>
      <c r="BM890" s="4" t="e">
        <f t="shared" si="197"/>
        <v>#VALUE!</v>
      </c>
      <c r="BN890" s="7" t="e">
        <f t="shared" si="198"/>
        <v>#VALUE!</v>
      </c>
      <c r="BO890" s="4" t="e">
        <f t="shared" si="199"/>
        <v>#VALUE!</v>
      </c>
      <c r="BP890" s="4" t="e">
        <f t="shared" si="200"/>
        <v>#VALUE!</v>
      </c>
      <c r="BQ890" s="7" t="e">
        <f t="shared" si="201"/>
        <v>#VALUE!</v>
      </c>
    </row>
    <row r="891" spans="1:69" ht="15" customHeight="1" x14ac:dyDescent="0.3">
      <c r="A891" s="5"/>
      <c r="B891" s="5"/>
      <c r="C891" s="5"/>
      <c r="D891" s="5"/>
      <c r="F891" s="6" t="s">
        <v>17</v>
      </c>
      <c r="G891" s="4" t="e">
        <f t="shared" si="202"/>
        <v>#VALUE!</v>
      </c>
      <c r="H891" s="4" t="e">
        <f t="shared" si="203"/>
        <v>#VALUE!</v>
      </c>
      <c r="I891" s="4" t="str">
        <f t="shared" si="192"/>
        <v/>
      </c>
      <c r="J891" s="4" t="e">
        <f>CLEAN(SUBSTITUTE(MID(A891,G891,H891-G891)," ",""))</f>
        <v>#VALUE!</v>
      </c>
      <c r="K891" s="4" t="e">
        <f>FIND("Filing or 371 (c) date",A891)+LEN("Filing or 371 (c) date")</f>
        <v>#VALUE!</v>
      </c>
      <c r="L891" s="4" t="e">
        <f>FIND("Status",A891,K891)</f>
        <v>#VALUE!</v>
      </c>
      <c r="M891" s="4" t="e">
        <f>TRIM(CLEAN(MID(A891,K891,L891-K891)))</f>
        <v>#VALUE!</v>
      </c>
      <c r="N891" s="4" t="e">
        <f>FIND("Patent #",A891)+LEN("Patent #")</f>
        <v>#VALUE!</v>
      </c>
      <c r="O891" s="4" t="e">
        <f>FIND("Filing or 371 (c) date",A891)</f>
        <v>#VALUE!</v>
      </c>
      <c r="P891" s="4" t="e">
        <f>MID(A891,N891,O891-N891)</f>
        <v>#VALUE!</v>
      </c>
      <c r="Q891" s="4" t="e">
        <f t="shared" si="193"/>
        <v>#VALUE!</v>
      </c>
      <c r="R891" s="4" t="e">
        <f>CLEAN(SUBSTITUTE(MID(P891,1,FIND("open",P891)-1)," ",""))</f>
        <v>#VALUE!</v>
      </c>
      <c r="S891" s="4" t="e">
        <f>FIND("open_in_new",P891)+LEN("open_in_new")</f>
        <v>#VALUE!</v>
      </c>
      <c r="T891" s="4" t="e">
        <f>FIND("-",P891,S891)</f>
        <v>#VALUE!</v>
      </c>
      <c r="U891" s="4" t="e">
        <f>CLEAN(SUBSTITUTE(MID(P891,S891,T891-S891)," ",""))</f>
        <v>#VALUE!</v>
      </c>
      <c r="V891" s="4" t="e">
        <f>RIGHT(CLEAN(SUBSTITUTE(P891," ","")),10)</f>
        <v>#VALUE!</v>
      </c>
      <c r="W891" s="4" t="e">
        <f>FIND("Status",A891,K891)+LEN("Status")</f>
        <v>#VALUE!</v>
      </c>
      <c r="X891" s="4" t="e">
        <f>FIND("Application Data 
Documents &amp; Transactions",A891)</f>
        <v>#VALUE!</v>
      </c>
      <c r="Y891" s="4" t="e">
        <f>MID(A891,W891,(X891-11)-W891)</f>
        <v>#VALUE!</v>
      </c>
      <c r="Z891" s="4" t="e">
        <f t="shared" si="190"/>
        <v>#VALUE!</v>
      </c>
      <c r="AA891" s="4" t="e">
        <f>FIND("Earliest publication #",A891)+LEN("Earliest publication #
")</f>
        <v>#VALUE!</v>
      </c>
      <c r="AB891" s="4" t="e">
        <f>FIND("Earliest publication date",A891,AA891)</f>
        <v>#VALUE!</v>
      </c>
      <c r="AC891" s="4" t="e">
        <f>CLEAN(TRIM(MID(A891,AA891,AB891-AA891)))</f>
        <v>#VALUE!</v>
      </c>
      <c r="AD891" s="4" t="e">
        <f t="shared" si="191"/>
        <v>#VALUE!</v>
      </c>
      <c r="AE891" s="4" t="e">
        <f>FIND("Earliest publication date",A891,AA891)+LEN("Earliest publication date")</f>
        <v>#VALUE!</v>
      </c>
      <c r="AF891" s="4" t="e">
        <f>FIND("Assignee for publication",A891)</f>
        <v>#VALUE!</v>
      </c>
      <c r="AG891" s="4" t="e">
        <f>CLEAN(SUBSTITUTE(MID(A891,AE891,AF891-AE891)," ",""))</f>
        <v>#VALUE!</v>
      </c>
      <c r="AH891" s="4" t="e">
        <f>FIND("Entity status",A891)+LEN("Entity status")</f>
        <v>#VALUE!</v>
      </c>
      <c r="AI891" s="4" t="e">
        <f>FIND("Earliest publication #",A891,AH891)</f>
        <v>#VALUE!</v>
      </c>
      <c r="AJ891" s="4" t="e">
        <f>CLEAN(TRIM(MID(A891,AH891,AI891-AH891)))</f>
        <v>#VALUE!</v>
      </c>
      <c r="AK891" s="4" t="e">
        <f>FIND("Applicants",A891)+LEN("Applicants")</f>
        <v>#VALUE!</v>
      </c>
      <c r="AL891" s="4" t="e">
        <f>FIND("United States Patent and Trademark Office 
United States Patent and Trademark Office 
 Browse By Topic",A891,AK891)</f>
        <v>#VALUE!</v>
      </c>
      <c r="AM891" s="4" t="e">
        <f>TRIM(CLEAN(MID(A891,AK891,AL891-AK891)))</f>
        <v>#VALUE!</v>
      </c>
      <c r="AN891" s="4" t="e">
        <f>FIND("Assignee for publication",A891)+LEN("Assignee for publication")</f>
        <v>#VALUE!</v>
      </c>
      <c r="AO891" s="4" t="e">
        <f>FIND("Confirmation #",A891,AN891)</f>
        <v>#VALUE!</v>
      </c>
      <c r="AP891" s="4" t="e">
        <f>MID(A891,AN891,AO891-AN891)</f>
        <v>#VALUE!</v>
      </c>
      <c r="AQ891" s="4" t="e">
        <f>FIND("Inventors",A891)+LEN("Inventors")</f>
        <v>#VALUE!</v>
      </c>
      <c r="AR891" s="4" t="e">
        <f>FIND("Applicants",A891,AQ891)</f>
        <v>#VALUE!</v>
      </c>
      <c r="AS891" s="4" t="e">
        <f>FIND("Show all inventors",A891)</f>
        <v>#VALUE!</v>
      </c>
      <c r="AT891" s="4" t="str">
        <f>IFERROR(MID(A891,AS891,24),"")</f>
        <v/>
      </c>
      <c r="AU891" s="7" t="e">
        <f>CLEAN(TRIM(MID(A891,AQ891,AR891-AQ891)))</f>
        <v>#VALUE!</v>
      </c>
      <c r="BJ891" s="4">
        <f t="shared" si="194"/>
        <v>0</v>
      </c>
      <c r="BK891" s="4" t="str">
        <f t="shared" si="195"/>
        <v/>
      </c>
      <c r="BL891" s="4" t="e">
        <f t="shared" si="196"/>
        <v>#VALUE!</v>
      </c>
      <c r="BM891" s="4" t="e">
        <f t="shared" si="197"/>
        <v>#VALUE!</v>
      </c>
      <c r="BN891" s="7" t="e">
        <f t="shared" si="198"/>
        <v>#VALUE!</v>
      </c>
      <c r="BO891" s="4" t="e">
        <f t="shared" si="199"/>
        <v>#VALUE!</v>
      </c>
      <c r="BP891" s="4" t="e">
        <f t="shared" si="200"/>
        <v>#VALUE!</v>
      </c>
      <c r="BQ891" s="7" t="e">
        <f t="shared" si="201"/>
        <v>#VALUE!</v>
      </c>
    </row>
    <row r="892" spans="1:69" ht="15" customHeight="1" x14ac:dyDescent="0.3">
      <c r="A892" s="5"/>
      <c r="B892" s="5"/>
      <c r="C892" s="5"/>
      <c r="D892" s="5"/>
      <c r="F892" s="6" t="s">
        <v>17</v>
      </c>
      <c r="G892" s="4" t="e">
        <f t="shared" si="202"/>
        <v>#VALUE!</v>
      </c>
      <c r="H892" s="4" t="e">
        <f t="shared" si="203"/>
        <v>#VALUE!</v>
      </c>
      <c r="I892" s="4" t="str">
        <f t="shared" si="192"/>
        <v/>
      </c>
      <c r="J892" s="4" t="e">
        <f>CLEAN(SUBSTITUTE(MID(A892,G892,H892-G892)," ",""))</f>
        <v>#VALUE!</v>
      </c>
      <c r="K892" s="4" t="e">
        <f>FIND("Filing or 371 (c) date",A892)+LEN("Filing or 371 (c) date")</f>
        <v>#VALUE!</v>
      </c>
      <c r="L892" s="4" t="e">
        <f>FIND("Status",A892,K892)</f>
        <v>#VALUE!</v>
      </c>
      <c r="M892" s="4" t="e">
        <f>TRIM(CLEAN(MID(A892,K892,L892-K892)))</f>
        <v>#VALUE!</v>
      </c>
      <c r="N892" s="4" t="e">
        <f>FIND("Patent #",A892)+LEN("Patent #")</f>
        <v>#VALUE!</v>
      </c>
      <c r="O892" s="4" t="e">
        <f>FIND("Filing or 371 (c) date",A892)</f>
        <v>#VALUE!</v>
      </c>
      <c r="P892" s="4" t="e">
        <f>MID(A892,N892,O892-N892)</f>
        <v>#VALUE!</v>
      </c>
      <c r="Q892" s="4" t="e">
        <f t="shared" si="193"/>
        <v>#VALUE!</v>
      </c>
      <c r="R892" s="4" t="e">
        <f>CLEAN(SUBSTITUTE(MID(P892,1,FIND("open",P892)-1)," ",""))</f>
        <v>#VALUE!</v>
      </c>
      <c r="S892" s="4" t="e">
        <f>FIND("open_in_new",P892)+LEN("open_in_new")</f>
        <v>#VALUE!</v>
      </c>
      <c r="T892" s="4" t="e">
        <f>FIND("-",P892,S892)</f>
        <v>#VALUE!</v>
      </c>
      <c r="U892" s="4" t="e">
        <f>CLEAN(SUBSTITUTE(MID(P892,S892,T892-S892)," ",""))</f>
        <v>#VALUE!</v>
      </c>
      <c r="V892" s="4" t="e">
        <f>RIGHT(CLEAN(SUBSTITUTE(P892," ","")),10)</f>
        <v>#VALUE!</v>
      </c>
      <c r="W892" s="4" t="e">
        <f>FIND("Status",A892,K892)+LEN("Status")</f>
        <v>#VALUE!</v>
      </c>
      <c r="X892" s="4" t="e">
        <f>FIND("Application Data 
Documents &amp; Transactions",A892)</f>
        <v>#VALUE!</v>
      </c>
      <c r="Y892" s="4" t="e">
        <f>MID(A892,W892,(X892-11)-W892)</f>
        <v>#VALUE!</v>
      </c>
      <c r="Z892" s="4" t="e">
        <f t="shared" si="190"/>
        <v>#VALUE!</v>
      </c>
      <c r="AA892" s="4" t="e">
        <f>FIND("Earliest publication #",A892)+LEN("Earliest publication #
")</f>
        <v>#VALUE!</v>
      </c>
      <c r="AB892" s="4" t="e">
        <f>FIND("Earliest publication date",A892,AA892)</f>
        <v>#VALUE!</v>
      </c>
      <c r="AC892" s="4" t="e">
        <f>CLEAN(TRIM(MID(A892,AA892,AB892-AA892)))</f>
        <v>#VALUE!</v>
      </c>
      <c r="AD892" s="4" t="e">
        <f t="shared" si="191"/>
        <v>#VALUE!</v>
      </c>
      <c r="AE892" s="4" t="e">
        <f>FIND("Earliest publication date",A892,AA892)+LEN("Earliest publication date")</f>
        <v>#VALUE!</v>
      </c>
      <c r="AF892" s="4" t="e">
        <f>FIND("Assignee for publication",A892)</f>
        <v>#VALUE!</v>
      </c>
      <c r="AG892" s="4" t="e">
        <f>CLEAN(SUBSTITUTE(MID(A892,AE892,AF892-AE892)," ",""))</f>
        <v>#VALUE!</v>
      </c>
      <c r="AH892" s="4" t="e">
        <f>FIND("Entity status",A892)+LEN("Entity status")</f>
        <v>#VALUE!</v>
      </c>
      <c r="AI892" s="4" t="e">
        <f>FIND("Earliest publication #",A892,AH892)</f>
        <v>#VALUE!</v>
      </c>
      <c r="AJ892" s="4" t="e">
        <f>CLEAN(TRIM(MID(A892,AH892,AI892-AH892)))</f>
        <v>#VALUE!</v>
      </c>
      <c r="AK892" s="4" t="e">
        <f>FIND("Applicants",A892)+LEN("Applicants")</f>
        <v>#VALUE!</v>
      </c>
      <c r="AL892" s="4" t="e">
        <f>FIND("United States Patent and Trademark Office 
United States Patent and Trademark Office 
 Browse By Topic",A892,AK892)</f>
        <v>#VALUE!</v>
      </c>
      <c r="AM892" s="4" t="e">
        <f>TRIM(CLEAN(MID(A892,AK892,AL892-AK892)))</f>
        <v>#VALUE!</v>
      </c>
      <c r="AN892" s="4" t="e">
        <f>FIND("Assignee for publication",A892)+LEN("Assignee for publication")</f>
        <v>#VALUE!</v>
      </c>
      <c r="AO892" s="4" t="e">
        <f>FIND("Confirmation #",A892,AN892)</f>
        <v>#VALUE!</v>
      </c>
      <c r="AP892" s="4" t="e">
        <f>MID(A892,AN892,AO892-AN892)</f>
        <v>#VALUE!</v>
      </c>
      <c r="AQ892" s="4" t="e">
        <f>FIND("Inventors",A892)+LEN("Inventors")</f>
        <v>#VALUE!</v>
      </c>
      <c r="AR892" s="4" t="e">
        <f>FIND("Applicants",A892,AQ892)</f>
        <v>#VALUE!</v>
      </c>
      <c r="AS892" s="4" t="e">
        <f>FIND("Show all inventors",A892)</f>
        <v>#VALUE!</v>
      </c>
      <c r="AT892" s="4" t="str">
        <f>IFERROR(MID(A892,AS892,24),"")</f>
        <v/>
      </c>
      <c r="AU892" s="7" t="e">
        <f>CLEAN(TRIM(MID(A892,AQ892,AR892-AQ892)))</f>
        <v>#VALUE!</v>
      </c>
      <c r="BJ892" s="4">
        <f t="shared" si="194"/>
        <v>0</v>
      </c>
      <c r="BK892" s="4" t="str">
        <f t="shared" si="195"/>
        <v/>
      </c>
      <c r="BL892" s="4" t="e">
        <f t="shared" si="196"/>
        <v>#VALUE!</v>
      </c>
      <c r="BM892" s="4" t="e">
        <f t="shared" si="197"/>
        <v>#VALUE!</v>
      </c>
      <c r="BN892" s="7" t="e">
        <f t="shared" si="198"/>
        <v>#VALUE!</v>
      </c>
      <c r="BO892" s="4" t="e">
        <f t="shared" si="199"/>
        <v>#VALUE!</v>
      </c>
      <c r="BP892" s="4" t="e">
        <f t="shared" si="200"/>
        <v>#VALUE!</v>
      </c>
      <c r="BQ892" s="7" t="e">
        <f t="shared" si="201"/>
        <v>#VALUE!</v>
      </c>
    </row>
    <row r="893" spans="1:69" ht="15" customHeight="1" x14ac:dyDescent="0.3">
      <c r="A893" s="5"/>
      <c r="B893" s="5"/>
      <c r="C893" s="5"/>
      <c r="D893" s="5"/>
      <c r="F893" s="6" t="s">
        <v>17</v>
      </c>
      <c r="G893" s="4" t="e">
        <f t="shared" si="202"/>
        <v>#VALUE!</v>
      </c>
      <c r="H893" s="4" t="e">
        <f t="shared" si="203"/>
        <v>#VALUE!</v>
      </c>
      <c r="I893" s="4" t="str">
        <f t="shared" si="192"/>
        <v/>
      </c>
      <c r="J893" s="4" t="e">
        <f>CLEAN(SUBSTITUTE(MID(A893,G893,H893-G893)," ",""))</f>
        <v>#VALUE!</v>
      </c>
      <c r="K893" s="4" t="e">
        <f>FIND("Filing or 371 (c) date",A893)+LEN("Filing or 371 (c) date")</f>
        <v>#VALUE!</v>
      </c>
      <c r="L893" s="4" t="e">
        <f>FIND("Status",A893,K893)</f>
        <v>#VALUE!</v>
      </c>
      <c r="M893" s="4" t="e">
        <f>TRIM(CLEAN(MID(A893,K893,L893-K893)))</f>
        <v>#VALUE!</v>
      </c>
      <c r="N893" s="4" t="e">
        <f>FIND("Patent #",A893)+LEN("Patent #")</f>
        <v>#VALUE!</v>
      </c>
      <c r="O893" s="4" t="e">
        <f>FIND("Filing or 371 (c) date",A893)</f>
        <v>#VALUE!</v>
      </c>
      <c r="P893" s="4" t="e">
        <f>MID(A893,N893,O893-N893)</f>
        <v>#VALUE!</v>
      </c>
      <c r="Q893" s="4" t="e">
        <f t="shared" si="193"/>
        <v>#VALUE!</v>
      </c>
      <c r="R893" s="4" t="e">
        <f>CLEAN(SUBSTITUTE(MID(P893,1,FIND("open",P893)-1)," ",""))</f>
        <v>#VALUE!</v>
      </c>
      <c r="S893" s="4" t="e">
        <f>FIND("open_in_new",P893)+LEN("open_in_new")</f>
        <v>#VALUE!</v>
      </c>
      <c r="T893" s="4" t="e">
        <f>FIND("-",P893,S893)</f>
        <v>#VALUE!</v>
      </c>
      <c r="U893" s="4" t="e">
        <f>CLEAN(SUBSTITUTE(MID(P893,S893,T893-S893)," ",""))</f>
        <v>#VALUE!</v>
      </c>
      <c r="V893" s="4" t="e">
        <f>RIGHT(CLEAN(SUBSTITUTE(P893," ","")),10)</f>
        <v>#VALUE!</v>
      </c>
      <c r="W893" s="4" t="e">
        <f>FIND("Status",A893,K893)+LEN("Status")</f>
        <v>#VALUE!</v>
      </c>
      <c r="X893" s="4" t="e">
        <f>FIND("Application Data 
Documents &amp; Transactions",A893)</f>
        <v>#VALUE!</v>
      </c>
      <c r="Y893" s="4" t="e">
        <f>MID(A893,W893,(X893-11)-W893)</f>
        <v>#VALUE!</v>
      </c>
      <c r="Z893" s="4" t="e">
        <f t="shared" si="190"/>
        <v>#VALUE!</v>
      </c>
      <c r="AA893" s="4" t="e">
        <f>FIND("Earliest publication #",A893)+LEN("Earliest publication #
")</f>
        <v>#VALUE!</v>
      </c>
      <c r="AB893" s="4" t="e">
        <f>FIND("Earliest publication date",A893,AA893)</f>
        <v>#VALUE!</v>
      </c>
      <c r="AC893" s="4" t="e">
        <f>CLEAN(TRIM(MID(A893,AA893,AB893-AA893)))</f>
        <v>#VALUE!</v>
      </c>
      <c r="AD893" s="4" t="e">
        <f t="shared" si="191"/>
        <v>#VALUE!</v>
      </c>
      <c r="AE893" s="4" t="e">
        <f>FIND("Earliest publication date",A893,AA893)+LEN("Earliest publication date")</f>
        <v>#VALUE!</v>
      </c>
      <c r="AF893" s="4" t="e">
        <f>FIND("Assignee for publication",A893)</f>
        <v>#VALUE!</v>
      </c>
      <c r="AG893" s="4" t="e">
        <f>CLEAN(SUBSTITUTE(MID(A893,AE893,AF893-AE893)," ",""))</f>
        <v>#VALUE!</v>
      </c>
      <c r="AH893" s="4" t="e">
        <f>FIND("Entity status",A893)+LEN("Entity status")</f>
        <v>#VALUE!</v>
      </c>
      <c r="AI893" s="4" t="e">
        <f>FIND("Earliest publication #",A893,AH893)</f>
        <v>#VALUE!</v>
      </c>
      <c r="AJ893" s="4" t="e">
        <f>CLEAN(TRIM(MID(A893,AH893,AI893-AH893)))</f>
        <v>#VALUE!</v>
      </c>
      <c r="AK893" s="4" t="e">
        <f>FIND("Applicants",A893)+LEN("Applicants")</f>
        <v>#VALUE!</v>
      </c>
      <c r="AL893" s="4" t="e">
        <f>FIND("United States Patent and Trademark Office 
United States Patent and Trademark Office 
 Browse By Topic",A893,AK893)</f>
        <v>#VALUE!</v>
      </c>
      <c r="AM893" s="4" t="e">
        <f>TRIM(CLEAN(MID(A893,AK893,AL893-AK893)))</f>
        <v>#VALUE!</v>
      </c>
      <c r="AN893" s="4" t="e">
        <f>FIND("Assignee for publication",A893)+LEN("Assignee for publication")</f>
        <v>#VALUE!</v>
      </c>
      <c r="AO893" s="4" t="e">
        <f>FIND("Confirmation #",A893,AN893)</f>
        <v>#VALUE!</v>
      </c>
      <c r="AP893" s="4" t="e">
        <f>MID(A893,AN893,AO893-AN893)</f>
        <v>#VALUE!</v>
      </c>
      <c r="AQ893" s="4" t="e">
        <f>FIND("Inventors",A893)+LEN("Inventors")</f>
        <v>#VALUE!</v>
      </c>
      <c r="AR893" s="4" t="e">
        <f>FIND("Applicants",A893,AQ893)</f>
        <v>#VALUE!</v>
      </c>
      <c r="AS893" s="4" t="e">
        <f>FIND("Show all inventors",A893)</f>
        <v>#VALUE!</v>
      </c>
      <c r="AT893" s="4" t="str">
        <f>IFERROR(MID(A893,AS893,24),"")</f>
        <v/>
      </c>
      <c r="AU893" s="7" t="e">
        <f>CLEAN(TRIM(MID(A893,AQ893,AR893-AQ893)))</f>
        <v>#VALUE!</v>
      </c>
      <c r="BJ893" s="4">
        <f t="shared" si="194"/>
        <v>0</v>
      </c>
      <c r="BK893" s="4" t="str">
        <f t="shared" si="195"/>
        <v/>
      </c>
      <c r="BL893" s="4" t="e">
        <f t="shared" si="196"/>
        <v>#VALUE!</v>
      </c>
      <c r="BM893" s="4" t="e">
        <f t="shared" si="197"/>
        <v>#VALUE!</v>
      </c>
      <c r="BN893" s="7" t="e">
        <f t="shared" si="198"/>
        <v>#VALUE!</v>
      </c>
      <c r="BO893" s="4" t="e">
        <f t="shared" si="199"/>
        <v>#VALUE!</v>
      </c>
      <c r="BP893" s="4" t="e">
        <f t="shared" si="200"/>
        <v>#VALUE!</v>
      </c>
      <c r="BQ893" s="7" t="e">
        <f t="shared" si="201"/>
        <v>#VALUE!</v>
      </c>
    </row>
    <row r="894" spans="1:69" ht="15" customHeight="1" x14ac:dyDescent="0.3">
      <c r="A894" s="5"/>
      <c r="B894" s="5"/>
      <c r="C894" s="5"/>
      <c r="D894" s="5"/>
      <c r="F894" s="6" t="s">
        <v>17</v>
      </c>
      <c r="G894" s="4" t="e">
        <f t="shared" si="202"/>
        <v>#VALUE!</v>
      </c>
      <c r="H894" s="4" t="e">
        <f t="shared" si="203"/>
        <v>#VALUE!</v>
      </c>
      <c r="I894" s="4" t="str">
        <f t="shared" si="192"/>
        <v/>
      </c>
      <c r="J894" s="4" t="e">
        <f>CLEAN(SUBSTITUTE(MID(A894,G894,H894-G894)," ",""))</f>
        <v>#VALUE!</v>
      </c>
      <c r="K894" s="4" t="e">
        <f>FIND("Filing or 371 (c) date",A894)+LEN("Filing or 371 (c) date")</f>
        <v>#VALUE!</v>
      </c>
      <c r="L894" s="4" t="e">
        <f>FIND("Status",A894,K894)</f>
        <v>#VALUE!</v>
      </c>
      <c r="M894" s="4" t="e">
        <f>TRIM(CLEAN(MID(A894,K894,L894-K894)))</f>
        <v>#VALUE!</v>
      </c>
      <c r="N894" s="4" t="e">
        <f>FIND("Patent #",A894)+LEN("Patent #")</f>
        <v>#VALUE!</v>
      </c>
      <c r="O894" s="4" t="e">
        <f>FIND("Filing or 371 (c) date",A894)</f>
        <v>#VALUE!</v>
      </c>
      <c r="P894" s="4" t="e">
        <f>MID(A894,N894,O894-N894)</f>
        <v>#VALUE!</v>
      </c>
      <c r="Q894" s="4" t="e">
        <f t="shared" si="193"/>
        <v>#VALUE!</v>
      </c>
      <c r="R894" s="4" t="e">
        <f>CLEAN(SUBSTITUTE(MID(P894,1,FIND("open",P894)-1)," ",""))</f>
        <v>#VALUE!</v>
      </c>
      <c r="S894" s="4" t="e">
        <f>FIND("open_in_new",P894)+LEN("open_in_new")</f>
        <v>#VALUE!</v>
      </c>
      <c r="T894" s="4" t="e">
        <f>FIND("-",P894,S894)</f>
        <v>#VALUE!</v>
      </c>
      <c r="U894" s="4" t="e">
        <f>CLEAN(SUBSTITUTE(MID(P894,S894,T894-S894)," ",""))</f>
        <v>#VALUE!</v>
      </c>
      <c r="V894" s="4" t="e">
        <f>RIGHT(CLEAN(SUBSTITUTE(P894," ","")),10)</f>
        <v>#VALUE!</v>
      </c>
      <c r="W894" s="4" t="e">
        <f>FIND("Status",A894,K894)+LEN("Status")</f>
        <v>#VALUE!</v>
      </c>
      <c r="X894" s="4" t="e">
        <f>FIND("Application Data 
Documents &amp; Transactions",A894)</f>
        <v>#VALUE!</v>
      </c>
      <c r="Y894" s="4" t="e">
        <f>MID(A894,W894,(X894-11)-W894)</f>
        <v>#VALUE!</v>
      </c>
      <c r="Z894" s="4" t="e">
        <f t="shared" si="190"/>
        <v>#VALUE!</v>
      </c>
      <c r="AA894" s="4" t="e">
        <f>FIND("Earliest publication #",A894)+LEN("Earliest publication #
")</f>
        <v>#VALUE!</v>
      </c>
      <c r="AB894" s="4" t="e">
        <f>FIND("Earliest publication date",A894,AA894)</f>
        <v>#VALUE!</v>
      </c>
      <c r="AC894" s="4" t="e">
        <f>CLEAN(TRIM(MID(A894,AA894,AB894-AA894)))</f>
        <v>#VALUE!</v>
      </c>
      <c r="AD894" s="4" t="e">
        <f t="shared" si="191"/>
        <v>#VALUE!</v>
      </c>
      <c r="AE894" s="4" t="e">
        <f>FIND("Earliest publication date",A894,AA894)+LEN("Earliest publication date")</f>
        <v>#VALUE!</v>
      </c>
      <c r="AF894" s="4" t="e">
        <f>FIND("Assignee for publication",A894)</f>
        <v>#VALUE!</v>
      </c>
      <c r="AG894" s="4" t="e">
        <f>CLEAN(SUBSTITUTE(MID(A894,AE894,AF894-AE894)," ",""))</f>
        <v>#VALUE!</v>
      </c>
      <c r="AH894" s="4" t="e">
        <f>FIND("Entity status",A894)+LEN("Entity status")</f>
        <v>#VALUE!</v>
      </c>
      <c r="AI894" s="4" t="e">
        <f>FIND("Earliest publication #",A894,AH894)</f>
        <v>#VALUE!</v>
      </c>
      <c r="AJ894" s="4" t="e">
        <f>CLEAN(TRIM(MID(A894,AH894,AI894-AH894)))</f>
        <v>#VALUE!</v>
      </c>
      <c r="AK894" s="4" t="e">
        <f>FIND("Applicants",A894)+LEN("Applicants")</f>
        <v>#VALUE!</v>
      </c>
      <c r="AL894" s="4" t="e">
        <f>FIND("United States Patent and Trademark Office 
United States Patent and Trademark Office 
 Browse By Topic",A894,AK894)</f>
        <v>#VALUE!</v>
      </c>
      <c r="AM894" s="4" t="e">
        <f>TRIM(CLEAN(MID(A894,AK894,AL894-AK894)))</f>
        <v>#VALUE!</v>
      </c>
      <c r="AN894" s="4" t="e">
        <f>FIND("Assignee for publication",A894)+LEN("Assignee for publication")</f>
        <v>#VALUE!</v>
      </c>
      <c r="AO894" s="4" t="e">
        <f>FIND("Confirmation #",A894,AN894)</f>
        <v>#VALUE!</v>
      </c>
      <c r="AP894" s="4" t="e">
        <f>MID(A894,AN894,AO894-AN894)</f>
        <v>#VALUE!</v>
      </c>
      <c r="AQ894" s="4" t="e">
        <f>FIND("Inventors",A894)+LEN("Inventors")</f>
        <v>#VALUE!</v>
      </c>
      <c r="AR894" s="4" t="e">
        <f>FIND("Applicants",A894,AQ894)</f>
        <v>#VALUE!</v>
      </c>
      <c r="AS894" s="4" t="e">
        <f>FIND("Show all inventors",A894)</f>
        <v>#VALUE!</v>
      </c>
      <c r="AT894" s="4" t="str">
        <f>IFERROR(MID(A894,AS894,24),"")</f>
        <v/>
      </c>
      <c r="AU894" s="7" t="e">
        <f>CLEAN(TRIM(MID(A894,AQ894,AR894-AQ894)))</f>
        <v>#VALUE!</v>
      </c>
      <c r="BJ894" s="4">
        <f t="shared" si="194"/>
        <v>0</v>
      </c>
      <c r="BK894" s="4" t="str">
        <f t="shared" si="195"/>
        <v/>
      </c>
      <c r="BL894" s="4" t="e">
        <f t="shared" si="196"/>
        <v>#VALUE!</v>
      </c>
      <c r="BM894" s="4" t="e">
        <f t="shared" si="197"/>
        <v>#VALUE!</v>
      </c>
      <c r="BN894" s="7" t="e">
        <f t="shared" si="198"/>
        <v>#VALUE!</v>
      </c>
      <c r="BO894" s="4" t="e">
        <f t="shared" si="199"/>
        <v>#VALUE!</v>
      </c>
      <c r="BP894" s="4" t="e">
        <f t="shared" si="200"/>
        <v>#VALUE!</v>
      </c>
      <c r="BQ894" s="7" t="e">
        <f t="shared" si="201"/>
        <v>#VALUE!</v>
      </c>
    </row>
    <row r="895" spans="1:69" ht="15" customHeight="1" x14ac:dyDescent="0.3">
      <c r="A895" s="5"/>
      <c r="B895" s="5"/>
      <c r="C895" s="5"/>
      <c r="D895" s="5"/>
      <c r="F895" s="6" t="s">
        <v>17</v>
      </c>
      <c r="G895" s="4" t="e">
        <f t="shared" si="202"/>
        <v>#VALUE!</v>
      </c>
      <c r="H895" s="4" t="e">
        <f t="shared" si="203"/>
        <v>#VALUE!</v>
      </c>
      <c r="I895" s="4" t="str">
        <f t="shared" si="192"/>
        <v/>
      </c>
      <c r="J895" s="4" t="e">
        <f>CLEAN(SUBSTITUTE(MID(A895,G895,H895-G895)," ",""))</f>
        <v>#VALUE!</v>
      </c>
      <c r="K895" s="4" t="e">
        <f>FIND("Filing or 371 (c) date",A895)+LEN("Filing or 371 (c) date")</f>
        <v>#VALUE!</v>
      </c>
      <c r="L895" s="4" t="e">
        <f>FIND("Status",A895,K895)</f>
        <v>#VALUE!</v>
      </c>
      <c r="M895" s="4" t="e">
        <f>TRIM(CLEAN(MID(A895,K895,L895-K895)))</f>
        <v>#VALUE!</v>
      </c>
      <c r="N895" s="4" t="e">
        <f>FIND("Patent #",A895)+LEN("Patent #")</f>
        <v>#VALUE!</v>
      </c>
      <c r="O895" s="4" t="e">
        <f>FIND("Filing or 371 (c) date",A895)</f>
        <v>#VALUE!</v>
      </c>
      <c r="P895" s="4" t="e">
        <f>MID(A895,N895,O895-N895)</f>
        <v>#VALUE!</v>
      </c>
      <c r="Q895" s="4" t="e">
        <f t="shared" si="193"/>
        <v>#VALUE!</v>
      </c>
      <c r="R895" s="4" t="e">
        <f>CLEAN(SUBSTITUTE(MID(P895,1,FIND("open",P895)-1)," ",""))</f>
        <v>#VALUE!</v>
      </c>
      <c r="S895" s="4" t="e">
        <f>FIND("open_in_new",P895)+LEN("open_in_new")</f>
        <v>#VALUE!</v>
      </c>
      <c r="T895" s="4" t="e">
        <f>FIND("-",P895,S895)</f>
        <v>#VALUE!</v>
      </c>
      <c r="U895" s="4" t="e">
        <f>CLEAN(SUBSTITUTE(MID(P895,S895,T895-S895)," ",""))</f>
        <v>#VALUE!</v>
      </c>
      <c r="V895" s="4" t="e">
        <f>RIGHT(CLEAN(SUBSTITUTE(P895," ","")),10)</f>
        <v>#VALUE!</v>
      </c>
      <c r="W895" s="4" t="e">
        <f>FIND("Status",A895,K895)+LEN("Status")</f>
        <v>#VALUE!</v>
      </c>
      <c r="X895" s="4" t="e">
        <f>FIND("Application Data 
Documents &amp; Transactions",A895)</f>
        <v>#VALUE!</v>
      </c>
      <c r="Y895" s="4" t="e">
        <f>MID(A895,W895,(X895-11)-W895)</f>
        <v>#VALUE!</v>
      </c>
      <c r="Z895" s="4" t="e">
        <f t="shared" si="190"/>
        <v>#VALUE!</v>
      </c>
      <c r="AA895" s="4" t="e">
        <f>FIND("Earliest publication #",A895)+LEN("Earliest publication #
")</f>
        <v>#VALUE!</v>
      </c>
      <c r="AB895" s="4" t="e">
        <f>FIND("Earliest publication date",A895,AA895)</f>
        <v>#VALUE!</v>
      </c>
      <c r="AC895" s="4" t="e">
        <f>CLEAN(TRIM(MID(A895,AA895,AB895-AA895)))</f>
        <v>#VALUE!</v>
      </c>
      <c r="AD895" s="4" t="e">
        <f t="shared" si="191"/>
        <v>#VALUE!</v>
      </c>
      <c r="AE895" s="4" t="e">
        <f>FIND("Earliest publication date",A895,AA895)+LEN("Earliest publication date")</f>
        <v>#VALUE!</v>
      </c>
      <c r="AF895" s="4" t="e">
        <f>FIND("Assignee for publication",A895)</f>
        <v>#VALUE!</v>
      </c>
      <c r="AG895" s="4" t="e">
        <f>CLEAN(SUBSTITUTE(MID(A895,AE895,AF895-AE895)," ",""))</f>
        <v>#VALUE!</v>
      </c>
      <c r="AH895" s="4" t="e">
        <f>FIND("Entity status",A895)+LEN("Entity status")</f>
        <v>#VALUE!</v>
      </c>
      <c r="AI895" s="4" t="e">
        <f>FIND("Earliest publication #",A895,AH895)</f>
        <v>#VALUE!</v>
      </c>
      <c r="AJ895" s="4" t="e">
        <f>CLEAN(TRIM(MID(A895,AH895,AI895-AH895)))</f>
        <v>#VALUE!</v>
      </c>
      <c r="AK895" s="4" t="e">
        <f>FIND("Applicants",A895)+LEN("Applicants")</f>
        <v>#VALUE!</v>
      </c>
      <c r="AL895" s="4" t="e">
        <f>FIND("United States Patent and Trademark Office 
United States Patent and Trademark Office 
 Browse By Topic",A895,AK895)</f>
        <v>#VALUE!</v>
      </c>
      <c r="AM895" s="4" t="e">
        <f>TRIM(CLEAN(MID(A895,AK895,AL895-AK895)))</f>
        <v>#VALUE!</v>
      </c>
      <c r="AN895" s="4" t="e">
        <f>FIND("Assignee for publication",A895)+LEN("Assignee for publication")</f>
        <v>#VALUE!</v>
      </c>
      <c r="AO895" s="4" t="e">
        <f>FIND("Confirmation #",A895,AN895)</f>
        <v>#VALUE!</v>
      </c>
      <c r="AP895" s="4" t="e">
        <f>MID(A895,AN895,AO895-AN895)</f>
        <v>#VALUE!</v>
      </c>
      <c r="AQ895" s="4" t="e">
        <f>FIND("Inventors",A895)+LEN("Inventors")</f>
        <v>#VALUE!</v>
      </c>
      <c r="AR895" s="4" t="e">
        <f>FIND("Applicants",A895,AQ895)</f>
        <v>#VALUE!</v>
      </c>
      <c r="AS895" s="4" t="e">
        <f>FIND("Show all inventors",A895)</f>
        <v>#VALUE!</v>
      </c>
      <c r="AT895" s="4" t="str">
        <f>IFERROR(MID(A895,AS895,24),"")</f>
        <v/>
      </c>
      <c r="AU895" s="7" t="e">
        <f>CLEAN(TRIM(MID(A895,AQ895,AR895-AQ895)))</f>
        <v>#VALUE!</v>
      </c>
      <c r="BJ895" s="4">
        <f t="shared" si="194"/>
        <v>0</v>
      </c>
      <c r="BK895" s="4" t="str">
        <f t="shared" si="195"/>
        <v/>
      </c>
      <c r="BL895" s="4" t="e">
        <f t="shared" si="196"/>
        <v>#VALUE!</v>
      </c>
      <c r="BM895" s="4" t="e">
        <f t="shared" si="197"/>
        <v>#VALUE!</v>
      </c>
      <c r="BN895" s="7" t="e">
        <f t="shared" si="198"/>
        <v>#VALUE!</v>
      </c>
      <c r="BO895" s="4" t="e">
        <f t="shared" si="199"/>
        <v>#VALUE!</v>
      </c>
      <c r="BP895" s="4" t="e">
        <f t="shared" si="200"/>
        <v>#VALUE!</v>
      </c>
      <c r="BQ895" s="7" t="e">
        <f t="shared" si="201"/>
        <v>#VALUE!</v>
      </c>
    </row>
    <row r="896" spans="1:69" ht="15" customHeight="1" x14ac:dyDescent="0.3">
      <c r="A896" s="5"/>
      <c r="B896" s="5"/>
      <c r="C896" s="5"/>
      <c r="D896" s="5"/>
      <c r="F896" s="6" t="s">
        <v>17</v>
      </c>
      <c r="G896" s="4" t="e">
        <f t="shared" si="202"/>
        <v>#VALUE!</v>
      </c>
      <c r="H896" s="4" t="e">
        <f t="shared" si="203"/>
        <v>#VALUE!</v>
      </c>
      <c r="I896" s="4" t="str">
        <f t="shared" si="192"/>
        <v/>
      </c>
      <c r="J896" s="4" t="e">
        <f>CLEAN(SUBSTITUTE(MID(A896,G896,H896-G896)," ",""))</f>
        <v>#VALUE!</v>
      </c>
      <c r="K896" s="4" t="e">
        <f>FIND("Filing or 371 (c) date",A896)+LEN("Filing or 371 (c) date")</f>
        <v>#VALUE!</v>
      </c>
      <c r="L896" s="4" t="e">
        <f>FIND("Status",A896,K896)</f>
        <v>#VALUE!</v>
      </c>
      <c r="M896" s="4" t="e">
        <f>TRIM(CLEAN(MID(A896,K896,L896-K896)))</f>
        <v>#VALUE!</v>
      </c>
      <c r="N896" s="4" t="e">
        <f>FIND("Patent #",A896)+LEN("Patent #")</f>
        <v>#VALUE!</v>
      </c>
      <c r="O896" s="4" t="e">
        <f>FIND("Filing or 371 (c) date",A896)</f>
        <v>#VALUE!</v>
      </c>
      <c r="P896" s="4" t="e">
        <f>MID(A896,N896,O896-N896)</f>
        <v>#VALUE!</v>
      </c>
      <c r="Q896" s="4" t="e">
        <f t="shared" si="193"/>
        <v>#VALUE!</v>
      </c>
      <c r="R896" s="4" t="e">
        <f>CLEAN(SUBSTITUTE(MID(P896,1,FIND("open",P896)-1)," ",""))</f>
        <v>#VALUE!</v>
      </c>
      <c r="S896" s="4" t="e">
        <f>FIND("open_in_new",P896)+LEN("open_in_new")</f>
        <v>#VALUE!</v>
      </c>
      <c r="T896" s="4" t="e">
        <f>FIND("-",P896,S896)</f>
        <v>#VALUE!</v>
      </c>
      <c r="U896" s="4" t="e">
        <f>CLEAN(SUBSTITUTE(MID(P896,S896,T896-S896)," ",""))</f>
        <v>#VALUE!</v>
      </c>
      <c r="V896" s="4" t="e">
        <f>RIGHT(CLEAN(SUBSTITUTE(P896," ","")),10)</f>
        <v>#VALUE!</v>
      </c>
      <c r="W896" s="4" t="e">
        <f>FIND("Status",A896,K896)+LEN("Status")</f>
        <v>#VALUE!</v>
      </c>
      <c r="X896" s="4" t="e">
        <f>FIND("Application Data 
Documents &amp; Transactions",A896)</f>
        <v>#VALUE!</v>
      </c>
      <c r="Y896" s="4" t="e">
        <f>MID(A896,W896,(X896-11)-W896)</f>
        <v>#VALUE!</v>
      </c>
      <c r="Z896" s="4" t="e">
        <f t="shared" si="190"/>
        <v>#VALUE!</v>
      </c>
      <c r="AA896" s="4" t="e">
        <f>FIND("Earliest publication #",A896)+LEN("Earliest publication #
")</f>
        <v>#VALUE!</v>
      </c>
      <c r="AB896" s="4" t="e">
        <f>FIND("Earliest publication date",A896,AA896)</f>
        <v>#VALUE!</v>
      </c>
      <c r="AC896" s="4" t="e">
        <f>CLEAN(TRIM(MID(A896,AA896,AB896-AA896)))</f>
        <v>#VALUE!</v>
      </c>
      <c r="AD896" s="4" t="e">
        <f t="shared" si="191"/>
        <v>#VALUE!</v>
      </c>
      <c r="AE896" s="4" t="e">
        <f>FIND("Earliest publication date",A896,AA896)+LEN("Earliest publication date")</f>
        <v>#VALUE!</v>
      </c>
      <c r="AF896" s="4" t="e">
        <f>FIND("Assignee for publication",A896)</f>
        <v>#VALUE!</v>
      </c>
      <c r="AG896" s="4" t="e">
        <f>CLEAN(SUBSTITUTE(MID(A896,AE896,AF896-AE896)," ",""))</f>
        <v>#VALUE!</v>
      </c>
      <c r="AH896" s="4" t="e">
        <f>FIND("Entity status",A896)+LEN("Entity status")</f>
        <v>#VALUE!</v>
      </c>
      <c r="AI896" s="4" t="e">
        <f>FIND("Earliest publication #",A896,AH896)</f>
        <v>#VALUE!</v>
      </c>
      <c r="AJ896" s="4" t="e">
        <f>CLEAN(TRIM(MID(A896,AH896,AI896-AH896)))</f>
        <v>#VALUE!</v>
      </c>
      <c r="AK896" s="4" t="e">
        <f>FIND("Applicants",A896)+LEN("Applicants")</f>
        <v>#VALUE!</v>
      </c>
      <c r="AL896" s="4" t="e">
        <f>FIND("United States Patent and Trademark Office 
United States Patent and Trademark Office 
 Browse By Topic",A896,AK896)</f>
        <v>#VALUE!</v>
      </c>
      <c r="AM896" s="4" t="e">
        <f>TRIM(CLEAN(MID(A896,AK896,AL896-AK896)))</f>
        <v>#VALUE!</v>
      </c>
      <c r="AN896" s="4" t="e">
        <f>FIND("Assignee for publication",A896)+LEN("Assignee for publication")</f>
        <v>#VALUE!</v>
      </c>
      <c r="AO896" s="4" t="e">
        <f>FIND("Confirmation #",A896,AN896)</f>
        <v>#VALUE!</v>
      </c>
      <c r="AP896" s="4" t="e">
        <f>MID(A896,AN896,AO896-AN896)</f>
        <v>#VALUE!</v>
      </c>
      <c r="AQ896" s="4" t="e">
        <f>FIND("Inventors",A896)+LEN("Inventors")</f>
        <v>#VALUE!</v>
      </c>
      <c r="AR896" s="4" t="e">
        <f>FIND("Applicants",A896,AQ896)</f>
        <v>#VALUE!</v>
      </c>
      <c r="AS896" s="4" t="e">
        <f>FIND("Show all inventors",A896)</f>
        <v>#VALUE!</v>
      </c>
      <c r="AT896" s="4" t="str">
        <f>IFERROR(MID(A896,AS896,24),"")</f>
        <v/>
      </c>
      <c r="AU896" s="7" t="e">
        <f>CLEAN(TRIM(MID(A896,AQ896,AR896-AQ896)))</f>
        <v>#VALUE!</v>
      </c>
      <c r="BJ896" s="4">
        <f t="shared" si="194"/>
        <v>0</v>
      </c>
      <c r="BK896" s="4" t="str">
        <f t="shared" si="195"/>
        <v/>
      </c>
      <c r="BL896" s="4" t="e">
        <f t="shared" si="196"/>
        <v>#VALUE!</v>
      </c>
      <c r="BM896" s="4" t="e">
        <f t="shared" si="197"/>
        <v>#VALUE!</v>
      </c>
      <c r="BN896" s="7" t="e">
        <f t="shared" si="198"/>
        <v>#VALUE!</v>
      </c>
      <c r="BO896" s="4" t="e">
        <f t="shared" si="199"/>
        <v>#VALUE!</v>
      </c>
      <c r="BP896" s="4" t="e">
        <f t="shared" si="200"/>
        <v>#VALUE!</v>
      </c>
      <c r="BQ896" s="7" t="e">
        <f t="shared" si="201"/>
        <v>#VALUE!</v>
      </c>
    </row>
    <row r="897" spans="1:69" ht="15" customHeight="1" x14ac:dyDescent="0.3">
      <c r="A897" s="5"/>
      <c r="B897" s="5"/>
      <c r="C897" s="5"/>
      <c r="D897" s="5"/>
      <c r="F897" s="6" t="s">
        <v>17</v>
      </c>
      <c r="G897" s="4" t="e">
        <f t="shared" si="202"/>
        <v>#VALUE!</v>
      </c>
      <c r="H897" s="4" t="e">
        <f t="shared" si="203"/>
        <v>#VALUE!</v>
      </c>
      <c r="I897" s="4" t="str">
        <f t="shared" si="192"/>
        <v/>
      </c>
      <c r="J897" s="4" t="e">
        <f>CLEAN(SUBSTITUTE(MID(A897,G897,H897-G897)," ",""))</f>
        <v>#VALUE!</v>
      </c>
      <c r="K897" s="4" t="e">
        <f>FIND("Filing or 371 (c) date",A897)+LEN("Filing or 371 (c) date")</f>
        <v>#VALUE!</v>
      </c>
      <c r="L897" s="4" t="e">
        <f>FIND("Status",A897,K897)</f>
        <v>#VALUE!</v>
      </c>
      <c r="M897" s="4" t="e">
        <f>TRIM(CLEAN(MID(A897,K897,L897-K897)))</f>
        <v>#VALUE!</v>
      </c>
      <c r="N897" s="4" t="e">
        <f>FIND("Patent #",A897)+LEN("Patent #")</f>
        <v>#VALUE!</v>
      </c>
      <c r="O897" s="4" t="e">
        <f>FIND("Filing or 371 (c) date",A897)</f>
        <v>#VALUE!</v>
      </c>
      <c r="P897" s="4" t="e">
        <f>MID(A897,N897,O897-N897)</f>
        <v>#VALUE!</v>
      </c>
      <c r="Q897" s="4" t="e">
        <f t="shared" si="193"/>
        <v>#VALUE!</v>
      </c>
      <c r="R897" s="4" t="e">
        <f>CLEAN(SUBSTITUTE(MID(P897,1,FIND("open",P897)-1)," ",""))</f>
        <v>#VALUE!</v>
      </c>
      <c r="S897" s="4" t="e">
        <f>FIND("open_in_new",P897)+LEN("open_in_new")</f>
        <v>#VALUE!</v>
      </c>
      <c r="T897" s="4" t="e">
        <f>FIND("-",P897,S897)</f>
        <v>#VALUE!</v>
      </c>
      <c r="U897" s="4" t="e">
        <f>CLEAN(SUBSTITUTE(MID(P897,S897,T897-S897)," ",""))</f>
        <v>#VALUE!</v>
      </c>
      <c r="V897" s="4" t="e">
        <f>RIGHT(CLEAN(SUBSTITUTE(P897," ","")),10)</f>
        <v>#VALUE!</v>
      </c>
      <c r="W897" s="4" t="e">
        <f>FIND("Status",A897,K897)+LEN("Status")</f>
        <v>#VALUE!</v>
      </c>
      <c r="X897" s="4" t="e">
        <f>FIND("Application Data 
Documents &amp; Transactions",A897)</f>
        <v>#VALUE!</v>
      </c>
      <c r="Y897" s="4" t="e">
        <f>MID(A897,W897,(X897-11)-W897)</f>
        <v>#VALUE!</v>
      </c>
      <c r="Z897" s="4" t="e">
        <f t="shared" si="190"/>
        <v>#VALUE!</v>
      </c>
      <c r="AA897" s="4" t="e">
        <f>FIND("Earliest publication #",A897)+LEN("Earliest publication #
")</f>
        <v>#VALUE!</v>
      </c>
      <c r="AB897" s="4" t="e">
        <f>FIND("Earliest publication date",A897,AA897)</f>
        <v>#VALUE!</v>
      </c>
      <c r="AC897" s="4" t="e">
        <f>CLEAN(TRIM(MID(A897,AA897,AB897-AA897)))</f>
        <v>#VALUE!</v>
      </c>
      <c r="AD897" s="4" t="e">
        <f t="shared" si="191"/>
        <v>#VALUE!</v>
      </c>
      <c r="AE897" s="4" t="e">
        <f>FIND("Earliest publication date",A897,AA897)+LEN("Earliest publication date")</f>
        <v>#VALUE!</v>
      </c>
      <c r="AF897" s="4" t="e">
        <f>FIND("Assignee for publication",A897)</f>
        <v>#VALUE!</v>
      </c>
      <c r="AG897" s="4" t="e">
        <f>CLEAN(SUBSTITUTE(MID(A897,AE897,AF897-AE897)," ",""))</f>
        <v>#VALUE!</v>
      </c>
      <c r="AH897" s="4" t="e">
        <f>FIND("Entity status",A897)+LEN("Entity status")</f>
        <v>#VALUE!</v>
      </c>
      <c r="AI897" s="4" t="e">
        <f>FIND("Earliest publication #",A897,AH897)</f>
        <v>#VALUE!</v>
      </c>
      <c r="AJ897" s="4" t="e">
        <f>CLEAN(TRIM(MID(A897,AH897,AI897-AH897)))</f>
        <v>#VALUE!</v>
      </c>
      <c r="AK897" s="4" t="e">
        <f>FIND("Applicants",A897)+LEN("Applicants")</f>
        <v>#VALUE!</v>
      </c>
      <c r="AL897" s="4" t="e">
        <f>FIND("United States Patent and Trademark Office 
United States Patent and Trademark Office 
 Browse By Topic",A897,AK897)</f>
        <v>#VALUE!</v>
      </c>
      <c r="AM897" s="4" t="e">
        <f>TRIM(CLEAN(MID(A897,AK897,AL897-AK897)))</f>
        <v>#VALUE!</v>
      </c>
      <c r="AN897" s="4" t="e">
        <f>FIND("Assignee for publication",A897)+LEN("Assignee for publication")</f>
        <v>#VALUE!</v>
      </c>
      <c r="AO897" s="4" t="e">
        <f>FIND("Confirmation #",A897,AN897)</f>
        <v>#VALUE!</v>
      </c>
      <c r="AP897" s="4" t="e">
        <f>MID(A897,AN897,AO897-AN897)</f>
        <v>#VALUE!</v>
      </c>
      <c r="AQ897" s="4" t="e">
        <f>FIND("Inventors",A897)+LEN("Inventors")</f>
        <v>#VALUE!</v>
      </c>
      <c r="AR897" s="4" t="e">
        <f>FIND("Applicants",A897,AQ897)</f>
        <v>#VALUE!</v>
      </c>
      <c r="AS897" s="4" t="e">
        <f>FIND("Show all inventors",A897)</f>
        <v>#VALUE!</v>
      </c>
      <c r="AT897" s="4" t="str">
        <f>IFERROR(MID(A897,AS897,24),"")</f>
        <v/>
      </c>
      <c r="AU897" s="7" t="e">
        <f>CLEAN(TRIM(MID(A897,AQ897,AR897-AQ897)))</f>
        <v>#VALUE!</v>
      </c>
      <c r="BJ897" s="4">
        <f t="shared" si="194"/>
        <v>0</v>
      </c>
      <c r="BK897" s="4" t="str">
        <f t="shared" si="195"/>
        <v/>
      </c>
      <c r="BL897" s="4" t="e">
        <f t="shared" si="196"/>
        <v>#VALUE!</v>
      </c>
      <c r="BM897" s="4" t="e">
        <f t="shared" si="197"/>
        <v>#VALUE!</v>
      </c>
      <c r="BN897" s="7" t="e">
        <f t="shared" si="198"/>
        <v>#VALUE!</v>
      </c>
      <c r="BO897" s="4" t="e">
        <f t="shared" si="199"/>
        <v>#VALUE!</v>
      </c>
      <c r="BP897" s="4" t="e">
        <f t="shared" si="200"/>
        <v>#VALUE!</v>
      </c>
      <c r="BQ897" s="7" t="e">
        <f t="shared" si="201"/>
        <v>#VALUE!</v>
      </c>
    </row>
    <row r="898" spans="1:69" ht="15" customHeight="1" x14ac:dyDescent="0.3">
      <c r="A898" s="5"/>
      <c r="B898" s="5"/>
      <c r="C898" s="5"/>
      <c r="D898" s="5"/>
      <c r="F898" s="6" t="s">
        <v>17</v>
      </c>
      <c r="G898" s="4" t="e">
        <f t="shared" si="202"/>
        <v>#VALUE!</v>
      </c>
      <c r="H898" s="4" t="e">
        <f t="shared" si="203"/>
        <v>#VALUE!</v>
      </c>
      <c r="I898" s="4" t="str">
        <f t="shared" si="192"/>
        <v/>
      </c>
      <c r="J898" s="4" t="e">
        <f>CLEAN(SUBSTITUTE(MID(A898,G898,H898-G898)," ",""))</f>
        <v>#VALUE!</v>
      </c>
      <c r="K898" s="4" t="e">
        <f>FIND("Filing or 371 (c) date",A898)+LEN("Filing or 371 (c) date")</f>
        <v>#VALUE!</v>
      </c>
      <c r="L898" s="4" t="e">
        <f>FIND("Status",A898,K898)</f>
        <v>#VALUE!</v>
      </c>
      <c r="M898" s="4" t="e">
        <f>TRIM(CLEAN(MID(A898,K898,L898-K898)))</f>
        <v>#VALUE!</v>
      </c>
      <c r="N898" s="4" t="e">
        <f>FIND("Patent #",A898)+LEN("Patent #")</f>
        <v>#VALUE!</v>
      </c>
      <c r="O898" s="4" t="e">
        <f>FIND("Filing or 371 (c) date",A898)</f>
        <v>#VALUE!</v>
      </c>
      <c r="P898" s="4" t="e">
        <f>MID(A898,N898,O898-N898)</f>
        <v>#VALUE!</v>
      </c>
      <c r="Q898" s="4" t="e">
        <f t="shared" si="193"/>
        <v>#VALUE!</v>
      </c>
      <c r="R898" s="4" t="e">
        <f>CLEAN(SUBSTITUTE(MID(P898,1,FIND("open",P898)-1)," ",""))</f>
        <v>#VALUE!</v>
      </c>
      <c r="S898" s="4" t="e">
        <f>FIND("open_in_new",P898)+LEN("open_in_new")</f>
        <v>#VALUE!</v>
      </c>
      <c r="T898" s="4" t="e">
        <f>FIND("-",P898,S898)</f>
        <v>#VALUE!</v>
      </c>
      <c r="U898" s="4" t="e">
        <f>CLEAN(SUBSTITUTE(MID(P898,S898,T898-S898)," ",""))</f>
        <v>#VALUE!</v>
      </c>
      <c r="V898" s="4" t="e">
        <f>RIGHT(CLEAN(SUBSTITUTE(P898," ","")),10)</f>
        <v>#VALUE!</v>
      </c>
      <c r="W898" s="4" t="e">
        <f>FIND("Status",A898,K898)+LEN("Status")</f>
        <v>#VALUE!</v>
      </c>
      <c r="X898" s="4" t="e">
        <f>FIND("Application Data 
Documents &amp; Transactions",A898)</f>
        <v>#VALUE!</v>
      </c>
      <c r="Y898" s="4" t="e">
        <f>MID(A898,W898,(X898-11)-W898)</f>
        <v>#VALUE!</v>
      </c>
      <c r="Z898" s="4" t="e">
        <f t="shared" ref="Z898:Z961" si="204">TRIM(CLEAN(TRIM(MID(Y898,1,FIND("/",Y898)-3))))</f>
        <v>#VALUE!</v>
      </c>
      <c r="AA898" s="4" t="e">
        <f>FIND("Earliest publication #",A898)+LEN("Earliest publication #
")</f>
        <v>#VALUE!</v>
      </c>
      <c r="AB898" s="4" t="e">
        <f>FIND("Earliest publication date",A898,AA898)</f>
        <v>#VALUE!</v>
      </c>
      <c r="AC898" s="4" t="e">
        <f>CLEAN(TRIM(MID(A898,AA898,AB898-AA898)))</f>
        <v>#VALUE!</v>
      </c>
      <c r="AD898" s="4" t="e">
        <f t="shared" ref="AD898:AD961" si="205">TRIM(CLEAN(SUBSTITUTE(AC898,"open_in_new","")))</f>
        <v>#VALUE!</v>
      </c>
      <c r="AE898" s="4" t="e">
        <f>FIND("Earliest publication date",A898,AA898)+LEN("Earliest publication date")</f>
        <v>#VALUE!</v>
      </c>
      <c r="AF898" s="4" t="e">
        <f>FIND("Assignee for publication",A898)</f>
        <v>#VALUE!</v>
      </c>
      <c r="AG898" s="4" t="e">
        <f>CLEAN(SUBSTITUTE(MID(A898,AE898,AF898-AE898)," ",""))</f>
        <v>#VALUE!</v>
      </c>
      <c r="AH898" s="4" t="e">
        <f>FIND("Entity status",A898)+LEN("Entity status")</f>
        <v>#VALUE!</v>
      </c>
      <c r="AI898" s="4" t="e">
        <f>FIND("Earliest publication #",A898,AH898)</f>
        <v>#VALUE!</v>
      </c>
      <c r="AJ898" s="4" t="e">
        <f>CLEAN(TRIM(MID(A898,AH898,AI898-AH898)))</f>
        <v>#VALUE!</v>
      </c>
      <c r="AK898" s="4" t="e">
        <f>FIND("Applicants",A898)+LEN("Applicants")</f>
        <v>#VALUE!</v>
      </c>
      <c r="AL898" s="4" t="e">
        <f>FIND("United States Patent and Trademark Office 
United States Patent and Trademark Office 
 Browse By Topic",A898,AK898)</f>
        <v>#VALUE!</v>
      </c>
      <c r="AM898" s="4" t="e">
        <f>TRIM(CLEAN(MID(A898,AK898,AL898-AK898)))</f>
        <v>#VALUE!</v>
      </c>
      <c r="AN898" s="4" t="e">
        <f>FIND("Assignee for publication",A898)+LEN("Assignee for publication")</f>
        <v>#VALUE!</v>
      </c>
      <c r="AO898" s="4" t="e">
        <f>FIND("Confirmation #",A898,AN898)</f>
        <v>#VALUE!</v>
      </c>
      <c r="AP898" s="4" t="e">
        <f>MID(A898,AN898,AO898-AN898)</f>
        <v>#VALUE!</v>
      </c>
      <c r="AQ898" s="4" t="e">
        <f>FIND("Inventors",A898)+LEN("Inventors")</f>
        <v>#VALUE!</v>
      </c>
      <c r="AR898" s="4" t="e">
        <f>FIND("Applicants",A898,AQ898)</f>
        <v>#VALUE!</v>
      </c>
      <c r="AS898" s="4" t="e">
        <f>FIND("Show all inventors",A898)</f>
        <v>#VALUE!</v>
      </c>
      <c r="AT898" s="4" t="str">
        <f>IFERROR(MID(A898,AS898,24),"")</f>
        <v/>
      </c>
      <c r="AU898" s="7" t="e">
        <f>CLEAN(TRIM(MID(A898,AQ898,AR898-AQ898)))</f>
        <v>#VALUE!</v>
      </c>
      <c r="BJ898" s="4">
        <f t="shared" si="194"/>
        <v>0</v>
      </c>
      <c r="BK898" s="4" t="str">
        <f t="shared" si="195"/>
        <v/>
      </c>
      <c r="BL898" s="4" t="e">
        <f t="shared" si="196"/>
        <v>#VALUE!</v>
      </c>
      <c r="BM898" s="4" t="e">
        <f t="shared" si="197"/>
        <v>#VALUE!</v>
      </c>
      <c r="BN898" s="7" t="e">
        <f t="shared" si="198"/>
        <v>#VALUE!</v>
      </c>
      <c r="BO898" s="4" t="e">
        <f t="shared" si="199"/>
        <v>#VALUE!</v>
      </c>
      <c r="BP898" s="4" t="e">
        <f t="shared" si="200"/>
        <v>#VALUE!</v>
      </c>
      <c r="BQ898" s="7" t="e">
        <f t="shared" si="201"/>
        <v>#VALUE!</v>
      </c>
    </row>
    <row r="899" spans="1:69" ht="15" customHeight="1" x14ac:dyDescent="0.3">
      <c r="A899" s="5"/>
      <c r="B899" s="5"/>
      <c r="C899" s="5"/>
      <c r="D899" s="5"/>
      <c r="F899" s="6" t="s">
        <v>17</v>
      </c>
      <c r="G899" s="4" t="e">
        <f t="shared" si="202"/>
        <v>#VALUE!</v>
      </c>
      <c r="H899" s="4" t="e">
        <f t="shared" si="203"/>
        <v>#VALUE!</v>
      </c>
      <c r="I899" s="4" t="str">
        <f t="shared" ref="I899:I962" si="206">IFERROR(MID(A899,FIND("Sorry, the entered Application Number",A899),68),"")</f>
        <v/>
      </c>
      <c r="J899" s="4" t="e">
        <f>CLEAN(SUBSTITUTE(MID(A899,G899,H899-G899)," ",""))</f>
        <v>#VALUE!</v>
      </c>
      <c r="K899" s="4" t="e">
        <f>FIND("Filing or 371 (c) date",A899)+LEN("Filing or 371 (c) date")</f>
        <v>#VALUE!</v>
      </c>
      <c r="L899" s="4" t="e">
        <f>FIND("Status",A899,K899)</f>
        <v>#VALUE!</v>
      </c>
      <c r="M899" s="4" t="e">
        <f>TRIM(CLEAN(MID(A899,K899,L899-K899)))</f>
        <v>#VALUE!</v>
      </c>
      <c r="N899" s="4" t="e">
        <f>FIND("Patent #",A899)+LEN("Patent #")</f>
        <v>#VALUE!</v>
      </c>
      <c r="O899" s="4" t="e">
        <f>FIND("Filing or 371 (c) date",A899)</f>
        <v>#VALUE!</v>
      </c>
      <c r="P899" s="4" t="e">
        <f>MID(A899,N899,O899-N899)</f>
        <v>#VALUE!</v>
      </c>
      <c r="Q899" s="4" t="e">
        <f t="shared" ref="Q899:Q962" si="207">TRIM(SUBSTITUTE(P899,"open_in_new ",""))</f>
        <v>#VALUE!</v>
      </c>
      <c r="R899" s="4" t="e">
        <f>CLEAN(SUBSTITUTE(MID(P899,1,FIND("open",P899)-1)," ",""))</f>
        <v>#VALUE!</v>
      </c>
      <c r="S899" s="4" t="e">
        <f>FIND("open_in_new",P899)+LEN("open_in_new")</f>
        <v>#VALUE!</v>
      </c>
      <c r="T899" s="4" t="e">
        <f>FIND("-",P899,S899)</f>
        <v>#VALUE!</v>
      </c>
      <c r="U899" s="4" t="e">
        <f>CLEAN(SUBSTITUTE(MID(P899,S899,T899-S899)," ",""))</f>
        <v>#VALUE!</v>
      </c>
      <c r="V899" s="4" t="e">
        <f>RIGHT(CLEAN(SUBSTITUTE(P899," ","")),10)</f>
        <v>#VALUE!</v>
      </c>
      <c r="W899" s="4" t="e">
        <f>FIND("Status",A899,K899)+LEN("Status")</f>
        <v>#VALUE!</v>
      </c>
      <c r="X899" s="4" t="e">
        <f>FIND("Application Data 
Documents &amp; Transactions",A899)</f>
        <v>#VALUE!</v>
      </c>
      <c r="Y899" s="4" t="e">
        <f>MID(A899,W899,(X899-11)-W899)</f>
        <v>#VALUE!</v>
      </c>
      <c r="Z899" s="4" t="e">
        <f t="shared" si="204"/>
        <v>#VALUE!</v>
      </c>
      <c r="AA899" s="4" t="e">
        <f>FIND("Earliest publication #",A899)+LEN("Earliest publication #
")</f>
        <v>#VALUE!</v>
      </c>
      <c r="AB899" s="4" t="e">
        <f>FIND("Earliest publication date",A899,AA899)</f>
        <v>#VALUE!</v>
      </c>
      <c r="AC899" s="4" t="e">
        <f>CLEAN(TRIM(MID(A899,AA899,AB899-AA899)))</f>
        <v>#VALUE!</v>
      </c>
      <c r="AD899" s="4" t="e">
        <f t="shared" si="205"/>
        <v>#VALUE!</v>
      </c>
      <c r="AE899" s="4" t="e">
        <f>FIND("Earliest publication date",A899,AA899)+LEN("Earliest publication date")</f>
        <v>#VALUE!</v>
      </c>
      <c r="AF899" s="4" t="e">
        <f>FIND("Assignee for publication",A899)</f>
        <v>#VALUE!</v>
      </c>
      <c r="AG899" s="4" t="e">
        <f>CLEAN(SUBSTITUTE(MID(A899,AE899,AF899-AE899)," ",""))</f>
        <v>#VALUE!</v>
      </c>
      <c r="AH899" s="4" t="e">
        <f>FIND("Entity status",A899)+LEN("Entity status")</f>
        <v>#VALUE!</v>
      </c>
      <c r="AI899" s="4" t="e">
        <f>FIND("Earliest publication #",A899,AH899)</f>
        <v>#VALUE!</v>
      </c>
      <c r="AJ899" s="4" t="e">
        <f>CLEAN(TRIM(MID(A899,AH899,AI899-AH899)))</f>
        <v>#VALUE!</v>
      </c>
      <c r="AK899" s="4" t="e">
        <f>FIND("Applicants",A899)+LEN("Applicants")</f>
        <v>#VALUE!</v>
      </c>
      <c r="AL899" s="4" t="e">
        <f>FIND("United States Patent and Trademark Office 
United States Patent and Trademark Office 
 Browse By Topic",A899,AK899)</f>
        <v>#VALUE!</v>
      </c>
      <c r="AM899" s="4" t="e">
        <f>TRIM(CLEAN(MID(A899,AK899,AL899-AK899)))</f>
        <v>#VALUE!</v>
      </c>
      <c r="AN899" s="4" t="e">
        <f>FIND("Assignee for publication",A899)+LEN("Assignee for publication")</f>
        <v>#VALUE!</v>
      </c>
      <c r="AO899" s="4" t="e">
        <f>FIND("Confirmation #",A899,AN899)</f>
        <v>#VALUE!</v>
      </c>
      <c r="AP899" s="4" t="e">
        <f>MID(A899,AN899,AO899-AN899)</f>
        <v>#VALUE!</v>
      </c>
      <c r="AQ899" s="4" t="e">
        <f>FIND("Inventors",A899)+LEN("Inventors")</f>
        <v>#VALUE!</v>
      </c>
      <c r="AR899" s="4" t="e">
        <f>FIND("Applicants",A899,AQ899)</f>
        <v>#VALUE!</v>
      </c>
      <c r="AS899" s="4" t="e">
        <f>FIND("Show all inventors",A899)</f>
        <v>#VALUE!</v>
      </c>
      <c r="AT899" s="4" t="str">
        <f>IFERROR(MID(A899,AS899,24),"")</f>
        <v/>
      </c>
      <c r="AU899" s="7" t="e">
        <f>CLEAN(TRIM(MID(A899,AQ899,AR899-AQ899)))</f>
        <v>#VALUE!</v>
      </c>
      <c r="BJ899" s="4">
        <f t="shared" ref="BJ899:BJ962" si="208">(LEN(BI899)-LEN(SUBSTITUTE(BI899,"Assignee","")))/LEN("Assignee")</f>
        <v>0</v>
      </c>
      <c r="BK899" s="4" t="str">
        <f t="shared" ref="BK899:BK962" si="209">IF(LEN(BI899)&lt;1,"",IF(BJ899=0,"1 Assignee",BJ899&amp;" Assignee"))</f>
        <v/>
      </c>
      <c r="BL899" s="4" t="e">
        <f t="shared" ref="BL899:BL962" si="210">FIND("Power of attorney",D899)+LEN("Power of attorney")</f>
        <v>#VALUE!</v>
      </c>
      <c r="BM899" s="4" t="e">
        <f t="shared" ref="BM899:BM962" si="211">FIND("(",D899,BL899)</f>
        <v>#VALUE!</v>
      </c>
      <c r="BN899" s="7" t="e">
        <f t="shared" ref="BN899:BN962" si="212">TRIM(MID(D899,BL899,BM899-BL899))</f>
        <v>#VALUE!</v>
      </c>
      <c r="BO899" s="4" t="e">
        <f t="shared" ref="BO899:BO962" si="213">FIND("Correspondence address",D899)+LEN("Correspondence address")</f>
        <v>#VALUE!</v>
      </c>
      <c r="BP899" s="4" t="e">
        <f t="shared" ref="BP899:BP962" si="214">FIND("(",D899,BO899)</f>
        <v>#VALUE!</v>
      </c>
      <c r="BQ899" s="7" t="e">
        <f t="shared" ref="BQ899:BQ962" si="215">TRIM(MID(D899,BO899,BP899-BO899))</f>
        <v>#VALUE!</v>
      </c>
    </row>
    <row r="900" spans="1:69" ht="15" customHeight="1" x14ac:dyDescent="0.3">
      <c r="A900" s="5"/>
      <c r="B900" s="5"/>
      <c r="C900" s="5"/>
      <c r="D900" s="5"/>
      <c r="F900" s="6" t="s">
        <v>17</v>
      </c>
      <c r="G900" s="4" t="e">
        <f t="shared" ref="G900:G963" si="216">FIND("Application #",A900)+LEN("Application #")</f>
        <v>#VALUE!</v>
      </c>
      <c r="H900" s="4" t="e">
        <f t="shared" ref="H900:H963" si="217">FIND("Confirmation #",A900)</f>
        <v>#VALUE!</v>
      </c>
      <c r="I900" s="4" t="str">
        <f t="shared" si="206"/>
        <v/>
      </c>
      <c r="J900" s="4" t="e">
        <f>CLEAN(SUBSTITUTE(MID(A900,G900,H900-G900)," ",""))</f>
        <v>#VALUE!</v>
      </c>
      <c r="K900" s="4" t="e">
        <f>FIND("Filing or 371 (c) date",A900)+LEN("Filing or 371 (c) date")</f>
        <v>#VALUE!</v>
      </c>
      <c r="L900" s="4" t="e">
        <f>FIND("Status",A900,K900)</f>
        <v>#VALUE!</v>
      </c>
      <c r="M900" s="4" t="e">
        <f>TRIM(CLEAN(MID(A900,K900,L900-K900)))</f>
        <v>#VALUE!</v>
      </c>
      <c r="N900" s="4" t="e">
        <f>FIND("Patent #",A900)+LEN("Patent #")</f>
        <v>#VALUE!</v>
      </c>
      <c r="O900" s="4" t="e">
        <f>FIND("Filing or 371 (c) date",A900)</f>
        <v>#VALUE!</v>
      </c>
      <c r="P900" s="4" t="e">
        <f>MID(A900,N900,O900-N900)</f>
        <v>#VALUE!</v>
      </c>
      <c r="Q900" s="4" t="e">
        <f t="shared" si="207"/>
        <v>#VALUE!</v>
      </c>
      <c r="R900" s="4" t="e">
        <f>CLEAN(SUBSTITUTE(MID(P900,1,FIND("open",P900)-1)," ",""))</f>
        <v>#VALUE!</v>
      </c>
      <c r="S900" s="4" t="e">
        <f>FIND("open_in_new",P900)+LEN("open_in_new")</f>
        <v>#VALUE!</v>
      </c>
      <c r="T900" s="4" t="e">
        <f>FIND("-",P900,S900)</f>
        <v>#VALUE!</v>
      </c>
      <c r="U900" s="4" t="e">
        <f>CLEAN(SUBSTITUTE(MID(P900,S900,T900-S900)," ",""))</f>
        <v>#VALUE!</v>
      </c>
      <c r="V900" s="4" t="e">
        <f>RIGHT(CLEAN(SUBSTITUTE(P900," ","")),10)</f>
        <v>#VALUE!</v>
      </c>
      <c r="W900" s="4" t="e">
        <f>FIND("Status",A900,K900)+LEN("Status")</f>
        <v>#VALUE!</v>
      </c>
      <c r="X900" s="4" t="e">
        <f>FIND("Application Data 
Documents &amp; Transactions",A900)</f>
        <v>#VALUE!</v>
      </c>
      <c r="Y900" s="4" t="e">
        <f>MID(A900,W900,(X900-11)-W900)</f>
        <v>#VALUE!</v>
      </c>
      <c r="Z900" s="4" t="e">
        <f t="shared" si="204"/>
        <v>#VALUE!</v>
      </c>
      <c r="AA900" s="4" t="e">
        <f>FIND("Earliest publication #",A900)+LEN("Earliest publication #
")</f>
        <v>#VALUE!</v>
      </c>
      <c r="AB900" s="4" t="e">
        <f>FIND("Earliest publication date",A900,AA900)</f>
        <v>#VALUE!</v>
      </c>
      <c r="AC900" s="4" t="e">
        <f>CLEAN(TRIM(MID(A900,AA900,AB900-AA900)))</f>
        <v>#VALUE!</v>
      </c>
      <c r="AD900" s="4" t="e">
        <f t="shared" si="205"/>
        <v>#VALUE!</v>
      </c>
      <c r="AE900" s="4" t="e">
        <f>FIND("Earliest publication date",A900,AA900)+LEN("Earliest publication date")</f>
        <v>#VALUE!</v>
      </c>
      <c r="AF900" s="4" t="e">
        <f>FIND("Assignee for publication",A900)</f>
        <v>#VALUE!</v>
      </c>
      <c r="AG900" s="4" t="e">
        <f>CLEAN(SUBSTITUTE(MID(A900,AE900,AF900-AE900)," ",""))</f>
        <v>#VALUE!</v>
      </c>
      <c r="AH900" s="4" t="e">
        <f>FIND("Entity status",A900)+LEN("Entity status")</f>
        <v>#VALUE!</v>
      </c>
      <c r="AI900" s="4" t="e">
        <f>FIND("Earliest publication #",A900,AH900)</f>
        <v>#VALUE!</v>
      </c>
      <c r="AJ900" s="4" t="e">
        <f>CLEAN(TRIM(MID(A900,AH900,AI900-AH900)))</f>
        <v>#VALUE!</v>
      </c>
      <c r="AK900" s="4" t="e">
        <f>FIND("Applicants",A900)+LEN("Applicants")</f>
        <v>#VALUE!</v>
      </c>
      <c r="AL900" s="4" t="e">
        <f>FIND("United States Patent and Trademark Office 
United States Patent and Trademark Office 
 Browse By Topic",A900,AK900)</f>
        <v>#VALUE!</v>
      </c>
      <c r="AM900" s="4" t="e">
        <f>TRIM(CLEAN(MID(A900,AK900,AL900-AK900)))</f>
        <v>#VALUE!</v>
      </c>
      <c r="AN900" s="4" t="e">
        <f>FIND("Assignee for publication",A900)+LEN("Assignee for publication")</f>
        <v>#VALUE!</v>
      </c>
      <c r="AO900" s="4" t="e">
        <f>FIND("Confirmation #",A900,AN900)</f>
        <v>#VALUE!</v>
      </c>
      <c r="AP900" s="4" t="e">
        <f>MID(A900,AN900,AO900-AN900)</f>
        <v>#VALUE!</v>
      </c>
      <c r="AQ900" s="4" t="e">
        <f>FIND("Inventors",A900)+LEN("Inventors")</f>
        <v>#VALUE!</v>
      </c>
      <c r="AR900" s="4" t="e">
        <f>FIND("Applicants",A900,AQ900)</f>
        <v>#VALUE!</v>
      </c>
      <c r="AS900" s="4" t="e">
        <f>FIND("Show all inventors",A900)</f>
        <v>#VALUE!</v>
      </c>
      <c r="AT900" s="4" t="str">
        <f>IFERROR(MID(A900,AS900,24),"")</f>
        <v/>
      </c>
      <c r="AU900" s="7" t="e">
        <f>CLEAN(TRIM(MID(A900,AQ900,AR900-AQ900)))</f>
        <v>#VALUE!</v>
      </c>
      <c r="BJ900" s="4">
        <f t="shared" si="208"/>
        <v>0</v>
      </c>
      <c r="BK900" s="4" t="str">
        <f t="shared" si="209"/>
        <v/>
      </c>
      <c r="BL900" s="4" t="e">
        <f t="shared" si="210"/>
        <v>#VALUE!</v>
      </c>
      <c r="BM900" s="4" t="e">
        <f t="shared" si="211"/>
        <v>#VALUE!</v>
      </c>
      <c r="BN900" s="7" t="e">
        <f t="shared" si="212"/>
        <v>#VALUE!</v>
      </c>
      <c r="BO900" s="4" t="e">
        <f t="shared" si="213"/>
        <v>#VALUE!</v>
      </c>
      <c r="BP900" s="4" t="e">
        <f t="shared" si="214"/>
        <v>#VALUE!</v>
      </c>
      <c r="BQ900" s="7" t="e">
        <f t="shared" si="215"/>
        <v>#VALUE!</v>
      </c>
    </row>
    <row r="901" spans="1:69" ht="15" customHeight="1" x14ac:dyDescent="0.3">
      <c r="A901" s="5"/>
      <c r="B901" s="5"/>
      <c r="C901" s="5"/>
      <c r="D901" s="5"/>
      <c r="F901" s="6" t="s">
        <v>17</v>
      </c>
      <c r="G901" s="4" t="e">
        <f t="shared" si="216"/>
        <v>#VALUE!</v>
      </c>
      <c r="H901" s="4" t="e">
        <f t="shared" si="217"/>
        <v>#VALUE!</v>
      </c>
      <c r="I901" s="4" t="str">
        <f t="shared" si="206"/>
        <v/>
      </c>
      <c r="J901" s="4" t="e">
        <f>CLEAN(SUBSTITUTE(MID(A901,G901,H901-G901)," ",""))</f>
        <v>#VALUE!</v>
      </c>
      <c r="K901" s="4" t="e">
        <f>FIND("Filing or 371 (c) date",A901)+LEN("Filing or 371 (c) date")</f>
        <v>#VALUE!</v>
      </c>
      <c r="L901" s="4" t="e">
        <f>FIND("Status",A901,K901)</f>
        <v>#VALUE!</v>
      </c>
      <c r="M901" s="4" t="e">
        <f>TRIM(CLEAN(MID(A901,K901,L901-K901)))</f>
        <v>#VALUE!</v>
      </c>
      <c r="N901" s="4" t="e">
        <f>FIND("Patent #",A901)+LEN("Patent #")</f>
        <v>#VALUE!</v>
      </c>
      <c r="O901" s="4" t="e">
        <f>FIND("Filing or 371 (c) date",A901)</f>
        <v>#VALUE!</v>
      </c>
      <c r="P901" s="4" t="e">
        <f>MID(A901,N901,O901-N901)</f>
        <v>#VALUE!</v>
      </c>
      <c r="Q901" s="4" t="e">
        <f t="shared" si="207"/>
        <v>#VALUE!</v>
      </c>
      <c r="R901" s="4" t="e">
        <f>CLEAN(SUBSTITUTE(MID(P901,1,FIND("open",P901)-1)," ",""))</f>
        <v>#VALUE!</v>
      </c>
      <c r="S901" s="4" t="e">
        <f>FIND("open_in_new",P901)+LEN("open_in_new")</f>
        <v>#VALUE!</v>
      </c>
      <c r="T901" s="4" t="e">
        <f>FIND("-",P901,S901)</f>
        <v>#VALUE!</v>
      </c>
      <c r="U901" s="4" t="e">
        <f>CLEAN(SUBSTITUTE(MID(P901,S901,T901-S901)," ",""))</f>
        <v>#VALUE!</v>
      </c>
      <c r="V901" s="4" t="e">
        <f>RIGHT(CLEAN(SUBSTITUTE(P901," ","")),10)</f>
        <v>#VALUE!</v>
      </c>
      <c r="W901" s="4" t="e">
        <f>FIND("Status",A901,K901)+LEN("Status")</f>
        <v>#VALUE!</v>
      </c>
      <c r="X901" s="4" t="e">
        <f>FIND("Application Data 
Documents &amp; Transactions",A901)</f>
        <v>#VALUE!</v>
      </c>
      <c r="Y901" s="4" t="e">
        <f>MID(A901,W901,(X901-11)-W901)</f>
        <v>#VALUE!</v>
      </c>
      <c r="Z901" s="4" t="e">
        <f t="shared" si="204"/>
        <v>#VALUE!</v>
      </c>
      <c r="AA901" s="4" t="e">
        <f>FIND("Earliest publication #",A901)+LEN("Earliest publication #
")</f>
        <v>#VALUE!</v>
      </c>
      <c r="AB901" s="4" t="e">
        <f>FIND("Earliest publication date",A901,AA901)</f>
        <v>#VALUE!</v>
      </c>
      <c r="AC901" s="4" t="e">
        <f>CLEAN(TRIM(MID(A901,AA901,AB901-AA901)))</f>
        <v>#VALUE!</v>
      </c>
      <c r="AD901" s="4" t="e">
        <f t="shared" si="205"/>
        <v>#VALUE!</v>
      </c>
      <c r="AE901" s="4" t="e">
        <f>FIND("Earliest publication date",A901,AA901)+LEN("Earliest publication date")</f>
        <v>#VALUE!</v>
      </c>
      <c r="AF901" s="4" t="e">
        <f>FIND("Assignee for publication",A901)</f>
        <v>#VALUE!</v>
      </c>
      <c r="AG901" s="4" t="e">
        <f>CLEAN(SUBSTITUTE(MID(A901,AE901,AF901-AE901)," ",""))</f>
        <v>#VALUE!</v>
      </c>
      <c r="AH901" s="4" t="e">
        <f>FIND("Entity status",A901)+LEN("Entity status")</f>
        <v>#VALUE!</v>
      </c>
      <c r="AI901" s="4" t="e">
        <f>FIND("Earliest publication #",A901,AH901)</f>
        <v>#VALUE!</v>
      </c>
      <c r="AJ901" s="4" t="e">
        <f>CLEAN(TRIM(MID(A901,AH901,AI901-AH901)))</f>
        <v>#VALUE!</v>
      </c>
      <c r="AK901" s="4" t="e">
        <f>FIND("Applicants",A901)+LEN("Applicants")</f>
        <v>#VALUE!</v>
      </c>
      <c r="AL901" s="4" t="e">
        <f>FIND("United States Patent and Trademark Office 
United States Patent and Trademark Office 
 Browse By Topic",A901,AK901)</f>
        <v>#VALUE!</v>
      </c>
      <c r="AM901" s="4" t="e">
        <f>TRIM(CLEAN(MID(A901,AK901,AL901-AK901)))</f>
        <v>#VALUE!</v>
      </c>
      <c r="AN901" s="4" t="e">
        <f>FIND("Assignee for publication",A901)+LEN("Assignee for publication")</f>
        <v>#VALUE!</v>
      </c>
      <c r="AO901" s="4" t="e">
        <f>FIND("Confirmation #",A901,AN901)</f>
        <v>#VALUE!</v>
      </c>
      <c r="AP901" s="4" t="e">
        <f>MID(A901,AN901,AO901-AN901)</f>
        <v>#VALUE!</v>
      </c>
      <c r="AQ901" s="4" t="e">
        <f>FIND("Inventors",A901)+LEN("Inventors")</f>
        <v>#VALUE!</v>
      </c>
      <c r="AR901" s="4" t="e">
        <f>FIND("Applicants",A901,AQ901)</f>
        <v>#VALUE!</v>
      </c>
      <c r="AS901" s="4" t="e">
        <f>FIND("Show all inventors",A901)</f>
        <v>#VALUE!</v>
      </c>
      <c r="AT901" s="4" t="str">
        <f>IFERROR(MID(A901,AS901,24),"")</f>
        <v/>
      </c>
      <c r="AU901" s="7" t="e">
        <f>CLEAN(TRIM(MID(A901,AQ901,AR901-AQ901)))</f>
        <v>#VALUE!</v>
      </c>
      <c r="BJ901" s="4">
        <f t="shared" si="208"/>
        <v>0</v>
      </c>
      <c r="BK901" s="4" t="str">
        <f t="shared" si="209"/>
        <v/>
      </c>
      <c r="BL901" s="4" t="e">
        <f t="shared" si="210"/>
        <v>#VALUE!</v>
      </c>
      <c r="BM901" s="4" t="e">
        <f t="shared" si="211"/>
        <v>#VALUE!</v>
      </c>
      <c r="BN901" s="7" t="e">
        <f t="shared" si="212"/>
        <v>#VALUE!</v>
      </c>
      <c r="BO901" s="4" t="e">
        <f t="shared" si="213"/>
        <v>#VALUE!</v>
      </c>
      <c r="BP901" s="4" t="e">
        <f t="shared" si="214"/>
        <v>#VALUE!</v>
      </c>
      <c r="BQ901" s="7" t="e">
        <f t="shared" si="215"/>
        <v>#VALUE!</v>
      </c>
    </row>
    <row r="902" spans="1:69" ht="15" customHeight="1" x14ac:dyDescent="0.3">
      <c r="A902" s="5"/>
      <c r="B902" s="5"/>
      <c r="C902" s="5"/>
      <c r="D902" s="5"/>
      <c r="F902" s="6" t="s">
        <v>17</v>
      </c>
      <c r="G902" s="4" t="e">
        <f t="shared" si="216"/>
        <v>#VALUE!</v>
      </c>
      <c r="H902" s="4" t="e">
        <f t="shared" si="217"/>
        <v>#VALUE!</v>
      </c>
      <c r="I902" s="4" t="str">
        <f t="shared" si="206"/>
        <v/>
      </c>
      <c r="J902" s="4" t="e">
        <f>CLEAN(SUBSTITUTE(MID(A902,G902,H902-G902)," ",""))</f>
        <v>#VALUE!</v>
      </c>
      <c r="K902" s="4" t="e">
        <f>FIND("Filing or 371 (c) date",A902)+LEN("Filing or 371 (c) date")</f>
        <v>#VALUE!</v>
      </c>
      <c r="L902" s="4" t="e">
        <f>FIND("Status",A902,K902)</f>
        <v>#VALUE!</v>
      </c>
      <c r="M902" s="4" t="e">
        <f>TRIM(CLEAN(MID(A902,K902,L902-K902)))</f>
        <v>#VALUE!</v>
      </c>
      <c r="N902" s="4" t="e">
        <f>FIND("Patent #",A902)+LEN("Patent #")</f>
        <v>#VALUE!</v>
      </c>
      <c r="O902" s="4" t="e">
        <f>FIND("Filing or 371 (c) date",A902)</f>
        <v>#VALUE!</v>
      </c>
      <c r="P902" s="4" t="e">
        <f>MID(A902,N902,O902-N902)</f>
        <v>#VALUE!</v>
      </c>
      <c r="Q902" s="4" t="e">
        <f t="shared" si="207"/>
        <v>#VALUE!</v>
      </c>
      <c r="R902" s="4" t="e">
        <f>CLEAN(SUBSTITUTE(MID(P902,1,FIND("open",P902)-1)," ",""))</f>
        <v>#VALUE!</v>
      </c>
      <c r="S902" s="4" t="e">
        <f>FIND("open_in_new",P902)+LEN("open_in_new")</f>
        <v>#VALUE!</v>
      </c>
      <c r="T902" s="4" t="e">
        <f>FIND("-",P902,S902)</f>
        <v>#VALUE!</v>
      </c>
      <c r="U902" s="4" t="e">
        <f>CLEAN(SUBSTITUTE(MID(P902,S902,T902-S902)," ",""))</f>
        <v>#VALUE!</v>
      </c>
      <c r="V902" s="4" t="e">
        <f>RIGHT(CLEAN(SUBSTITUTE(P902," ","")),10)</f>
        <v>#VALUE!</v>
      </c>
      <c r="W902" s="4" t="e">
        <f>FIND("Status",A902,K902)+LEN("Status")</f>
        <v>#VALUE!</v>
      </c>
      <c r="X902" s="4" t="e">
        <f>FIND("Application Data 
Documents &amp; Transactions",A902)</f>
        <v>#VALUE!</v>
      </c>
      <c r="Y902" s="4" t="e">
        <f>MID(A902,W902,(X902-11)-W902)</f>
        <v>#VALUE!</v>
      </c>
      <c r="Z902" s="4" t="e">
        <f t="shared" si="204"/>
        <v>#VALUE!</v>
      </c>
      <c r="AA902" s="4" t="e">
        <f>FIND("Earliest publication #",A902)+LEN("Earliest publication #
")</f>
        <v>#VALUE!</v>
      </c>
      <c r="AB902" s="4" t="e">
        <f>FIND("Earliest publication date",A902,AA902)</f>
        <v>#VALUE!</v>
      </c>
      <c r="AC902" s="4" t="e">
        <f>CLEAN(TRIM(MID(A902,AA902,AB902-AA902)))</f>
        <v>#VALUE!</v>
      </c>
      <c r="AD902" s="4" t="e">
        <f t="shared" si="205"/>
        <v>#VALUE!</v>
      </c>
      <c r="AE902" s="4" t="e">
        <f>FIND("Earliest publication date",A902,AA902)+LEN("Earliest publication date")</f>
        <v>#VALUE!</v>
      </c>
      <c r="AF902" s="4" t="e">
        <f>FIND("Assignee for publication",A902)</f>
        <v>#VALUE!</v>
      </c>
      <c r="AG902" s="4" t="e">
        <f>CLEAN(SUBSTITUTE(MID(A902,AE902,AF902-AE902)," ",""))</f>
        <v>#VALUE!</v>
      </c>
      <c r="AH902" s="4" t="e">
        <f>FIND("Entity status",A902)+LEN("Entity status")</f>
        <v>#VALUE!</v>
      </c>
      <c r="AI902" s="4" t="e">
        <f>FIND("Earliest publication #",A902,AH902)</f>
        <v>#VALUE!</v>
      </c>
      <c r="AJ902" s="4" t="e">
        <f>CLEAN(TRIM(MID(A902,AH902,AI902-AH902)))</f>
        <v>#VALUE!</v>
      </c>
      <c r="AK902" s="4" t="e">
        <f>FIND("Applicants",A902)+LEN("Applicants")</f>
        <v>#VALUE!</v>
      </c>
      <c r="AL902" s="4" t="e">
        <f>FIND("United States Patent and Trademark Office 
United States Patent and Trademark Office 
 Browse By Topic",A902,AK902)</f>
        <v>#VALUE!</v>
      </c>
      <c r="AM902" s="4" t="e">
        <f>TRIM(CLEAN(MID(A902,AK902,AL902-AK902)))</f>
        <v>#VALUE!</v>
      </c>
      <c r="AN902" s="4" t="e">
        <f>FIND("Assignee for publication",A902)+LEN("Assignee for publication")</f>
        <v>#VALUE!</v>
      </c>
      <c r="AO902" s="4" t="e">
        <f>FIND("Confirmation #",A902,AN902)</f>
        <v>#VALUE!</v>
      </c>
      <c r="AP902" s="4" t="e">
        <f>MID(A902,AN902,AO902-AN902)</f>
        <v>#VALUE!</v>
      </c>
      <c r="AQ902" s="4" t="e">
        <f>FIND("Inventors",A902)+LEN("Inventors")</f>
        <v>#VALUE!</v>
      </c>
      <c r="AR902" s="4" t="e">
        <f>FIND("Applicants",A902,AQ902)</f>
        <v>#VALUE!</v>
      </c>
      <c r="AS902" s="4" t="e">
        <f>FIND("Show all inventors",A902)</f>
        <v>#VALUE!</v>
      </c>
      <c r="AT902" s="4" t="str">
        <f>IFERROR(MID(A902,AS902,24),"")</f>
        <v/>
      </c>
      <c r="AU902" s="7" t="e">
        <f>CLEAN(TRIM(MID(A902,AQ902,AR902-AQ902)))</f>
        <v>#VALUE!</v>
      </c>
      <c r="BJ902" s="4">
        <f t="shared" si="208"/>
        <v>0</v>
      </c>
      <c r="BK902" s="4" t="str">
        <f t="shared" si="209"/>
        <v/>
      </c>
      <c r="BL902" s="4" t="e">
        <f t="shared" si="210"/>
        <v>#VALUE!</v>
      </c>
      <c r="BM902" s="4" t="e">
        <f t="shared" si="211"/>
        <v>#VALUE!</v>
      </c>
      <c r="BN902" s="7" t="e">
        <f t="shared" si="212"/>
        <v>#VALUE!</v>
      </c>
      <c r="BO902" s="4" t="e">
        <f t="shared" si="213"/>
        <v>#VALUE!</v>
      </c>
      <c r="BP902" s="4" t="e">
        <f t="shared" si="214"/>
        <v>#VALUE!</v>
      </c>
      <c r="BQ902" s="7" t="e">
        <f t="shared" si="215"/>
        <v>#VALUE!</v>
      </c>
    </row>
    <row r="903" spans="1:69" ht="15" customHeight="1" x14ac:dyDescent="0.3">
      <c r="A903" s="5"/>
      <c r="B903" s="5"/>
      <c r="C903" s="5"/>
      <c r="D903" s="5"/>
      <c r="F903" s="6" t="s">
        <v>17</v>
      </c>
      <c r="G903" s="4" t="e">
        <f t="shared" si="216"/>
        <v>#VALUE!</v>
      </c>
      <c r="H903" s="4" t="e">
        <f t="shared" si="217"/>
        <v>#VALUE!</v>
      </c>
      <c r="I903" s="4" t="str">
        <f t="shared" si="206"/>
        <v/>
      </c>
      <c r="J903" s="4" t="e">
        <f>CLEAN(SUBSTITUTE(MID(A903,G903,H903-G903)," ",""))</f>
        <v>#VALUE!</v>
      </c>
      <c r="K903" s="4" t="e">
        <f>FIND("Filing or 371 (c) date",A903)+LEN("Filing or 371 (c) date")</f>
        <v>#VALUE!</v>
      </c>
      <c r="L903" s="4" t="e">
        <f>FIND("Status",A903,K903)</f>
        <v>#VALUE!</v>
      </c>
      <c r="M903" s="4" t="e">
        <f>TRIM(CLEAN(MID(A903,K903,L903-K903)))</f>
        <v>#VALUE!</v>
      </c>
      <c r="N903" s="4" t="e">
        <f>FIND("Patent #",A903)+LEN("Patent #")</f>
        <v>#VALUE!</v>
      </c>
      <c r="O903" s="4" t="e">
        <f>FIND("Filing or 371 (c) date",A903)</f>
        <v>#VALUE!</v>
      </c>
      <c r="P903" s="4" t="e">
        <f>MID(A903,N903,O903-N903)</f>
        <v>#VALUE!</v>
      </c>
      <c r="Q903" s="4" t="e">
        <f t="shared" si="207"/>
        <v>#VALUE!</v>
      </c>
      <c r="R903" s="4" t="e">
        <f>CLEAN(SUBSTITUTE(MID(P903,1,FIND("open",P903)-1)," ",""))</f>
        <v>#VALUE!</v>
      </c>
      <c r="S903" s="4" t="e">
        <f>FIND("open_in_new",P903)+LEN("open_in_new")</f>
        <v>#VALUE!</v>
      </c>
      <c r="T903" s="4" t="e">
        <f>FIND("-",P903,S903)</f>
        <v>#VALUE!</v>
      </c>
      <c r="U903" s="4" t="e">
        <f>CLEAN(SUBSTITUTE(MID(P903,S903,T903-S903)," ",""))</f>
        <v>#VALUE!</v>
      </c>
      <c r="V903" s="4" t="e">
        <f>RIGHT(CLEAN(SUBSTITUTE(P903," ","")),10)</f>
        <v>#VALUE!</v>
      </c>
      <c r="W903" s="4" t="e">
        <f>FIND("Status",A903,K903)+LEN("Status")</f>
        <v>#VALUE!</v>
      </c>
      <c r="X903" s="4" t="e">
        <f>FIND("Application Data 
Documents &amp; Transactions",A903)</f>
        <v>#VALUE!</v>
      </c>
      <c r="Y903" s="4" t="e">
        <f>MID(A903,W903,(X903-11)-W903)</f>
        <v>#VALUE!</v>
      </c>
      <c r="Z903" s="4" t="e">
        <f t="shared" si="204"/>
        <v>#VALUE!</v>
      </c>
      <c r="AA903" s="4" t="e">
        <f>FIND("Earliest publication #",A903)+LEN("Earliest publication #
")</f>
        <v>#VALUE!</v>
      </c>
      <c r="AB903" s="4" t="e">
        <f>FIND("Earliest publication date",A903,AA903)</f>
        <v>#VALUE!</v>
      </c>
      <c r="AC903" s="4" t="e">
        <f>CLEAN(TRIM(MID(A903,AA903,AB903-AA903)))</f>
        <v>#VALUE!</v>
      </c>
      <c r="AD903" s="4" t="e">
        <f t="shared" si="205"/>
        <v>#VALUE!</v>
      </c>
      <c r="AE903" s="4" t="e">
        <f>FIND("Earliest publication date",A903,AA903)+LEN("Earliest publication date")</f>
        <v>#VALUE!</v>
      </c>
      <c r="AF903" s="4" t="e">
        <f>FIND("Assignee for publication",A903)</f>
        <v>#VALUE!</v>
      </c>
      <c r="AG903" s="4" t="e">
        <f>CLEAN(SUBSTITUTE(MID(A903,AE903,AF903-AE903)," ",""))</f>
        <v>#VALUE!</v>
      </c>
      <c r="AH903" s="4" t="e">
        <f>FIND("Entity status",A903)+LEN("Entity status")</f>
        <v>#VALUE!</v>
      </c>
      <c r="AI903" s="4" t="e">
        <f>FIND("Earliest publication #",A903,AH903)</f>
        <v>#VALUE!</v>
      </c>
      <c r="AJ903" s="4" t="e">
        <f>CLEAN(TRIM(MID(A903,AH903,AI903-AH903)))</f>
        <v>#VALUE!</v>
      </c>
      <c r="AK903" s="4" t="e">
        <f>FIND("Applicants",A903)+LEN("Applicants")</f>
        <v>#VALUE!</v>
      </c>
      <c r="AL903" s="4" t="e">
        <f>FIND("United States Patent and Trademark Office 
United States Patent and Trademark Office 
 Browse By Topic",A903,AK903)</f>
        <v>#VALUE!</v>
      </c>
      <c r="AM903" s="4" t="e">
        <f>TRIM(CLEAN(MID(A903,AK903,AL903-AK903)))</f>
        <v>#VALUE!</v>
      </c>
      <c r="AN903" s="4" t="e">
        <f>FIND("Assignee for publication",A903)+LEN("Assignee for publication")</f>
        <v>#VALUE!</v>
      </c>
      <c r="AO903" s="4" t="e">
        <f>FIND("Confirmation #",A903,AN903)</f>
        <v>#VALUE!</v>
      </c>
      <c r="AP903" s="4" t="e">
        <f>MID(A903,AN903,AO903-AN903)</f>
        <v>#VALUE!</v>
      </c>
      <c r="AQ903" s="4" t="e">
        <f>FIND("Inventors",A903)+LEN("Inventors")</f>
        <v>#VALUE!</v>
      </c>
      <c r="AR903" s="4" t="e">
        <f>FIND("Applicants",A903,AQ903)</f>
        <v>#VALUE!</v>
      </c>
      <c r="AS903" s="4" t="e">
        <f>FIND("Show all inventors",A903)</f>
        <v>#VALUE!</v>
      </c>
      <c r="AT903" s="4" t="str">
        <f>IFERROR(MID(A903,AS903,24),"")</f>
        <v/>
      </c>
      <c r="AU903" s="7" t="e">
        <f>CLEAN(TRIM(MID(A903,AQ903,AR903-AQ903)))</f>
        <v>#VALUE!</v>
      </c>
      <c r="BJ903" s="4">
        <f t="shared" si="208"/>
        <v>0</v>
      </c>
      <c r="BK903" s="4" t="str">
        <f t="shared" si="209"/>
        <v/>
      </c>
      <c r="BL903" s="4" t="e">
        <f t="shared" si="210"/>
        <v>#VALUE!</v>
      </c>
      <c r="BM903" s="4" t="e">
        <f t="shared" si="211"/>
        <v>#VALUE!</v>
      </c>
      <c r="BN903" s="7" t="e">
        <f t="shared" si="212"/>
        <v>#VALUE!</v>
      </c>
      <c r="BO903" s="4" t="e">
        <f t="shared" si="213"/>
        <v>#VALUE!</v>
      </c>
      <c r="BP903" s="4" t="e">
        <f t="shared" si="214"/>
        <v>#VALUE!</v>
      </c>
      <c r="BQ903" s="7" t="e">
        <f t="shared" si="215"/>
        <v>#VALUE!</v>
      </c>
    </row>
    <row r="904" spans="1:69" ht="15" customHeight="1" x14ac:dyDescent="0.3">
      <c r="A904" s="5"/>
      <c r="B904" s="5"/>
      <c r="C904" s="5"/>
      <c r="D904" s="5"/>
      <c r="F904" s="6" t="s">
        <v>17</v>
      </c>
      <c r="G904" s="4" t="e">
        <f t="shared" si="216"/>
        <v>#VALUE!</v>
      </c>
      <c r="H904" s="4" t="e">
        <f t="shared" si="217"/>
        <v>#VALUE!</v>
      </c>
      <c r="I904" s="4" t="str">
        <f t="shared" si="206"/>
        <v/>
      </c>
      <c r="J904" s="4" t="e">
        <f>CLEAN(SUBSTITUTE(MID(A904,G904,H904-G904)," ",""))</f>
        <v>#VALUE!</v>
      </c>
      <c r="K904" s="4" t="e">
        <f>FIND("Filing or 371 (c) date",A904)+LEN("Filing or 371 (c) date")</f>
        <v>#VALUE!</v>
      </c>
      <c r="L904" s="4" t="e">
        <f>FIND("Status",A904,K904)</f>
        <v>#VALUE!</v>
      </c>
      <c r="M904" s="4" t="e">
        <f>TRIM(CLEAN(MID(A904,K904,L904-K904)))</f>
        <v>#VALUE!</v>
      </c>
      <c r="N904" s="4" t="e">
        <f>FIND("Patent #",A904)+LEN("Patent #")</f>
        <v>#VALUE!</v>
      </c>
      <c r="O904" s="4" t="e">
        <f>FIND("Filing or 371 (c) date",A904)</f>
        <v>#VALUE!</v>
      </c>
      <c r="P904" s="4" t="e">
        <f>MID(A904,N904,O904-N904)</f>
        <v>#VALUE!</v>
      </c>
      <c r="Q904" s="4" t="e">
        <f t="shared" si="207"/>
        <v>#VALUE!</v>
      </c>
      <c r="R904" s="4" t="e">
        <f>CLEAN(SUBSTITUTE(MID(P904,1,FIND("open",P904)-1)," ",""))</f>
        <v>#VALUE!</v>
      </c>
      <c r="S904" s="4" t="e">
        <f>FIND("open_in_new",P904)+LEN("open_in_new")</f>
        <v>#VALUE!</v>
      </c>
      <c r="T904" s="4" t="e">
        <f>FIND("-",P904,S904)</f>
        <v>#VALUE!</v>
      </c>
      <c r="U904" s="4" t="e">
        <f>CLEAN(SUBSTITUTE(MID(P904,S904,T904-S904)," ",""))</f>
        <v>#VALUE!</v>
      </c>
      <c r="V904" s="4" t="e">
        <f>RIGHT(CLEAN(SUBSTITUTE(P904," ","")),10)</f>
        <v>#VALUE!</v>
      </c>
      <c r="W904" s="4" t="e">
        <f>FIND("Status",A904,K904)+LEN("Status")</f>
        <v>#VALUE!</v>
      </c>
      <c r="X904" s="4" t="e">
        <f>FIND("Application Data 
Documents &amp; Transactions",A904)</f>
        <v>#VALUE!</v>
      </c>
      <c r="Y904" s="4" t="e">
        <f>MID(A904,W904,(X904-11)-W904)</f>
        <v>#VALUE!</v>
      </c>
      <c r="Z904" s="4" t="e">
        <f t="shared" si="204"/>
        <v>#VALUE!</v>
      </c>
      <c r="AA904" s="4" t="e">
        <f>FIND("Earliest publication #",A904)+LEN("Earliest publication #
")</f>
        <v>#VALUE!</v>
      </c>
      <c r="AB904" s="4" t="e">
        <f>FIND("Earliest publication date",A904,AA904)</f>
        <v>#VALUE!</v>
      </c>
      <c r="AC904" s="4" t="e">
        <f>CLEAN(TRIM(MID(A904,AA904,AB904-AA904)))</f>
        <v>#VALUE!</v>
      </c>
      <c r="AD904" s="4" t="e">
        <f t="shared" si="205"/>
        <v>#VALUE!</v>
      </c>
      <c r="AE904" s="4" t="e">
        <f>FIND("Earliest publication date",A904,AA904)+LEN("Earliest publication date")</f>
        <v>#VALUE!</v>
      </c>
      <c r="AF904" s="4" t="e">
        <f>FIND("Assignee for publication",A904)</f>
        <v>#VALUE!</v>
      </c>
      <c r="AG904" s="4" t="e">
        <f>CLEAN(SUBSTITUTE(MID(A904,AE904,AF904-AE904)," ",""))</f>
        <v>#VALUE!</v>
      </c>
      <c r="AH904" s="4" t="e">
        <f>FIND("Entity status",A904)+LEN("Entity status")</f>
        <v>#VALUE!</v>
      </c>
      <c r="AI904" s="4" t="e">
        <f>FIND("Earliest publication #",A904,AH904)</f>
        <v>#VALUE!</v>
      </c>
      <c r="AJ904" s="4" t="e">
        <f>CLEAN(TRIM(MID(A904,AH904,AI904-AH904)))</f>
        <v>#VALUE!</v>
      </c>
      <c r="AK904" s="4" t="e">
        <f>FIND("Applicants",A904)+LEN("Applicants")</f>
        <v>#VALUE!</v>
      </c>
      <c r="AL904" s="4" t="e">
        <f>FIND("United States Patent and Trademark Office 
United States Patent and Trademark Office 
 Browse By Topic",A904,AK904)</f>
        <v>#VALUE!</v>
      </c>
      <c r="AM904" s="4" t="e">
        <f>TRIM(CLEAN(MID(A904,AK904,AL904-AK904)))</f>
        <v>#VALUE!</v>
      </c>
      <c r="AN904" s="4" t="e">
        <f>FIND("Assignee for publication",A904)+LEN("Assignee for publication")</f>
        <v>#VALUE!</v>
      </c>
      <c r="AO904" s="4" t="e">
        <f>FIND("Confirmation #",A904,AN904)</f>
        <v>#VALUE!</v>
      </c>
      <c r="AP904" s="4" t="e">
        <f>MID(A904,AN904,AO904-AN904)</f>
        <v>#VALUE!</v>
      </c>
      <c r="AQ904" s="4" t="e">
        <f>FIND("Inventors",A904)+LEN("Inventors")</f>
        <v>#VALUE!</v>
      </c>
      <c r="AR904" s="4" t="e">
        <f>FIND("Applicants",A904,AQ904)</f>
        <v>#VALUE!</v>
      </c>
      <c r="AS904" s="4" t="e">
        <f>FIND("Show all inventors",A904)</f>
        <v>#VALUE!</v>
      </c>
      <c r="AT904" s="4" t="str">
        <f>IFERROR(MID(A904,AS904,24),"")</f>
        <v/>
      </c>
      <c r="AU904" s="7" t="e">
        <f>CLEAN(TRIM(MID(A904,AQ904,AR904-AQ904)))</f>
        <v>#VALUE!</v>
      </c>
      <c r="BJ904" s="4">
        <f t="shared" si="208"/>
        <v>0</v>
      </c>
      <c r="BK904" s="4" t="str">
        <f t="shared" si="209"/>
        <v/>
      </c>
      <c r="BL904" s="4" t="e">
        <f t="shared" si="210"/>
        <v>#VALUE!</v>
      </c>
      <c r="BM904" s="4" t="e">
        <f t="shared" si="211"/>
        <v>#VALUE!</v>
      </c>
      <c r="BN904" s="7" t="e">
        <f t="shared" si="212"/>
        <v>#VALUE!</v>
      </c>
      <c r="BO904" s="4" t="e">
        <f t="shared" si="213"/>
        <v>#VALUE!</v>
      </c>
      <c r="BP904" s="4" t="e">
        <f t="shared" si="214"/>
        <v>#VALUE!</v>
      </c>
      <c r="BQ904" s="7" t="e">
        <f t="shared" si="215"/>
        <v>#VALUE!</v>
      </c>
    </row>
    <row r="905" spans="1:69" ht="15" customHeight="1" x14ac:dyDescent="0.3">
      <c r="A905" s="5"/>
      <c r="B905" s="5"/>
      <c r="C905" s="5"/>
      <c r="D905" s="5"/>
      <c r="F905" s="6" t="s">
        <v>17</v>
      </c>
      <c r="G905" s="4" t="e">
        <f t="shared" si="216"/>
        <v>#VALUE!</v>
      </c>
      <c r="H905" s="4" t="e">
        <f t="shared" si="217"/>
        <v>#VALUE!</v>
      </c>
      <c r="I905" s="4" t="str">
        <f t="shared" si="206"/>
        <v/>
      </c>
      <c r="J905" s="4" t="e">
        <f>CLEAN(SUBSTITUTE(MID(A905,G905,H905-G905)," ",""))</f>
        <v>#VALUE!</v>
      </c>
      <c r="K905" s="4" t="e">
        <f>FIND("Filing or 371 (c) date",A905)+LEN("Filing or 371 (c) date")</f>
        <v>#VALUE!</v>
      </c>
      <c r="L905" s="4" t="e">
        <f>FIND("Status",A905,K905)</f>
        <v>#VALUE!</v>
      </c>
      <c r="M905" s="4" t="e">
        <f>TRIM(CLEAN(MID(A905,K905,L905-K905)))</f>
        <v>#VALUE!</v>
      </c>
      <c r="N905" s="4" t="e">
        <f>FIND("Patent #",A905)+LEN("Patent #")</f>
        <v>#VALUE!</v>
      </c>
      <c r="O905" s="4" t="e">
        <f>FIND("Filing or 371 (c) date",A905)</f>
        <v>#VALUE!</v>
      </c>
      <c r="P905" s="4" t="e">
        <f>MID(A905,N905,O905-N905)</f>
        <v>#VALUE!</v>
      </c>
      <c r="Q905" s="4" t="e">
        <f t="shared" si="207"/>
        <v>#VALUE!</v>
      </c>
      <c r="R905" s="4" t="e">
        <f>CLEAN(SUBSTITUTE(MID(P905,1,FIND("open",P905)-1)," ",""))</f>
        <v>#VALUE!</v>
      </c>
      <c r="S905" s="4" t="e">
        <f>FIND("open_in_new",P905)+LEN("open_in_new")</f>
        <v>#VALUE!</v>
      </c>
      <c r="T905" s="4" t="e">
        <f>FIND("-",P905,S905)</f>
        <v>#VALUE!</v>
      </c>
      <c r="U905" s="4" t="e">
        <f>CLEAN(SUBSTITUTE(MID(P905,S905,T905-S905)," ",""))</f>
        <v>#VALUE!</v>
      </c>
      <c r="V905" s="4" t="e">
        <f>RIGHT(CLEAN(SUBSTITUTE(P905," ","")),10)</f>
        <v>#VALUE!</v>
      </c>
      <c r="W905" s="4" t="e">
        <f>FIND("Status",A905,K905)+LEN("Status")</f>
        <v>#VALUE!</v>
      </c>
      <c r="X905" s="4" t="e">
        <f>FIND("Application Data 
Documents &amp; Transactions",A905)</f>
        <v>#VALUE!</v>
      </c>
      <c r="Y905" s="4" t="e">
        <f>MID(A905,W905,(X905-11)-W905)</f>
        <v>#VALUE!</v>
      </c>
      <c r="Z905" s="4" t="e">
        <f t="shared" si="204"/>
        <v>#VALUE!</v>
      </c>
      <c r="AA905" s="4" t="e">
        <f>FIND("Earliest publication #",A905)+LEN("Earliest publication #
")</f>
        <v>#VALUE!</v>
      </c>
      <c r="AB905" s="4" t="e">
        <f>FIND("Earliest publication date",A905,AA905)</f>
        <v>#VALUE!</v>
      </c>
      <c r="AC905" s="4" t="e">
        <f>CLEAN(TRIM(MID(A905,AA905,AB905-AA905)))</f>
        <v>#VALUE!</v>
      </c>
      <c r="AD905" s="4" t="e">
        <f t="shared" si="205"/>
        <v>#VALUE!</v>
      </c>
      <c r="AE905" s="4" t="e">
        <f>FIND("Earliest publication date",A905,AA905)+LEN("Earliest publication date")</f>
        <v>#VALUE!</v>
      </c>
      <c r="AF905" s="4" t="e">
        <f>FIND("Assignee for publication",A905)</f>
        <v>#VALUE!</v>
      </c>
      <c r="AG905" s="4" t="e">
        <f>CLEAN(SUBSTITUTE(MID(A905,AE905,AF905-AE905)," ",""))</f>
        <v>#VALUE!</v>
      </c>
      <c r="AH905" s="4" t="e">
        <f>FIND("Entity status",A905)+LEN("Entity status")</f>
        <v>#VALUE!</v>
      </c>
      <c r="AI905" s="4" t="e">
        <f>FIND("Earliest publication #",A905,AH905)</f>
        <v>#VALUE!</v>
      </c>
      <c r="AJ905" s="4" t="e">
        <f>CLEAN(TRIM(MID(A905,AH905,AI905-AH905)))</f>
        <v>#VALUE!</v>
      </c>
      <c r="AK905" s="4" t="e">
        <f>FIND("Applicants",A905)+LEN("Applicants")</f>
        <v>#VALUE!</v>
      </c>
      <c r="AL905" s="4" t="e">
        <f>FIND("United States Patent and Trademark Office 
United States Patent and Trademark Office 
 Browse By Topic",A905,AK905)</f>
        <v>#VALUE!</v>
      </c>
      <c r="AM905" s="4" t="e">
        <f>TRIM(CLEAN(MID(A905,AK905,AL905-AK905)))</f>
        <v>#VALUE!</v>
      </c>
      <c r="AN905" s="4" t="e">
        <f>FIND("Assignee for publication",A905)+LEN("Assignee for publication")</f>
        <v>#VALUE!</v>
      </c>
      <c r="AO905" s="4" t="e">
        <f>FIND("Confirmation #",A905,AN905)</f>
        <v>#VALUE!</v>
      </c>
      <c r="AP905" s="4" t="e">
        <f>MID(A905,AN905,AO905-AN905)</f>
        <v>#VALUE!</v>
      </c>
      <c r="AQ905" s="4" t="e">
        <f>FIND("Inventors",A905)+LEN("Inventors")</f>
        <v>#VALUE!</v>
      </c>
      <c r="AR905" s="4" t="e">
        <f>FIND("Applicants",A905,AQ905)</f>
        <v>#VALUE!</v>
      </c>
      <c r="AS905" s="4" t="e">
        <f>FIND("Show all inventors",A905)</f>
        <v>#VALUE!</v>
      </c>
      <c r="AT905" s="4" t="str">
        <f>IFERROR(MID(A905,AS905,24),"")</f>
        <v/>
      </c>
      <c r="AU905" s="7" t="e">
        <f>CLEAN(TRIM(MID(A905,AQ905,AR905-AQ905)))</f>
        <v>#VALUE!</v>
      </c>
      <c r="BJ905" s="4">
        <f t="shared" si="208"/>
        <v>0</v>
      </c>
      <c r="BK905" s="4" t="str">
        <f t="shared" si="209"/>
        <v/>
      </c>
      <c r="BL905" s="4" t="e">
        <f t="shared" si="210"/>
        <v>#VALUE!</v>
      </c>
      <c r="BM905" s="4" t="e">
        <f t="shared" si="211"/>
        <v>#VALUE!</v>
      </c>
      <c r="BN905" s="7" t="e">
        <f t="shared" si="212"/>
        <v>#VALUE!</v>
      </c>
      <c r="BO905" s="4" t="e">
        <f t="shared" si="213"/>
        <v>#VALUE!</v>
      </c>
      <c r="BP905" s="4" t="e">
        <f t="shared" si="214"/>
        <v>#VALUE!</v>
      </c>
      <c r="BQ905" s="7" t="e">
        <f t="shared" si="215"/>
        <v>#VALUE!</v>
      </c>
    </row>
    <row r="906" spans="1:69" ht="15" customHeight="1" x14ac:dyDescent="0.3">
      <c r="A906" s="5"/>
      <c r="B906" s="5"/>
      <c r="C906" s="5"/>
      <c r="D906" s="5"/>
      <c r="F906" s="6" t="s">
        <v>17</v>
      </c>
      <c r="G906" s="4" t="e">
        <f t="shared" si="216"/>
        <v>#VALUE!</v>
      </c>
      <c r="H906" s="4" t="e">
        <f t="shared" si="217"/>
        <v>#VALUE!</v>
      </c>
      <c r="I906" s="4" t="str">
        <f t="shared" si="206"/>
        <v/>
      </c>
      <c r="J906" s="4" t="e">
        <f>CLEAN(SUBSTITUTE(MID(A906,G906,H906-G906)," ",""))</f>
        <v>#VALUE!</v>
      </c>
      <c r="K906" s="4" t="e">
        <f>FIND("Filing or 371 (c) date",A906)+LEN("Filing or 371 (c) date")</f>
        <v>#VALUE!</v>
      </c>
      <c r="L906" s="4" t="e">
        <f>FIND("Status",A906,K906)</f>
        <v>#VALUE!</v>
      </c>
      <c r="M906" s="4" t="e">
        <f>TRIM(CLEAN(MID(A906,K906,L906-K906)))</f>
        <v>#VALUE!</v>
      </c>
      <c r="N906" s="4" t="e">
        <f>FIND("Patent #",A906)+LEN("Patent #")</f>
        <v>#VALUE!</v>
      </c>
      <c r="O906" s="4" t="e">
        <f>FIND("Filing or 371 (c) date",A906)</f>
        <v>#VALUE!</v>
      </c>
      <c r="P906" s="4" t="e">
        <f>MID(A906,N906,O906-N906)</f>
        <v>#VALUE!</v>
      </c>
      <c r="Q906" s="4" t="e">
        <f t="shared" si="207"/>
        <v>#VALUE!</v>
      </c>
      <c r="R906" s="4" t="e">
        <f>CLEAN(SUBSTITUTE(MID(P906,1,FIND("open",P906)-1)," ",""))</f>
        <v>#VALUE!</v>
      </c>
      <c r="S906" s="4" t="e">
        <f>FIND("open_in_new",P906)+LEN("open_in_new")</f>
        <v>#VALUE!</v>
      </c>
      <c r="T906" s="4" t="e">
        <f>FIND("-",P906,S906)</f>
        <v>#VALUE!</v>
      </c>
      <c r="U906" s="4" t="e">
        <f>CLEAN(SUBSTITUTE(MID(P906,S906,T906-S906)," ",""))</f>
        <v>#VALUE!</v>
      </c>
      <c r="V906" s="4" t="e">
        <f>RIGHT(CLEAN(SUBSTITUTE(P906," ","")),10)</f>
        <v>#VALUE!</v>
      </c>
      <c r="W906" s="4" t="e">
        <f>FIND("Status",A906,K906)+LEN("Status")</f>
        <v>#VALUE!</v>
      </c>
      <c r="X906" s="4" t="e">
        <f>FIND("Application Data 
Documents &amp; Transactions",A906)</f>
        <v>#VALUE!</v>
      </c>
      <c r="Y906" s="4" t="e">
        <f>MID(A906,W906,(X906-11)-W906)</f>
        <v>#VALUE!</v>
      </c>
      <c r="Z906" s="4" t="e">
        <f t="shared" si="204"/>
        <v>#VALUE!</v>
      </c>
      <c r="AA906" s="4" t="e">
        <f>FIND("Earliest publication #",A906)+LEN("Earliest publication #
")</f>
        <v>#VALUE!</v>
      </c>
      <c r="AB906" s="4" t="e">
        <f>FIND("Earliest publication date",A906,AA906)</f>
        <v>#VALUE!</v>
      </c>
      <c r="AC906" s="4" t="e">
        <f>CLEAN(TRIM(MID(A906,AA906,AB906-AA906)))</f>
        <v>#VALUE!</v>
      </c>
      <c r="AD906" s="4" t="e">
        <f t="shared" si="205"/>
        <v>#VALUE!</v>
      </c>
      <c r="AE906" s="4" t="e">
        <f>FIND("Earliest publication date",A906,AA906)+LEN("Earliest publication date")</f>
        <v>#VALUE!</v>
      </c>
      <c r="AF906" s="4" t="e">
        <f>FIND("Assignee for publication",A906)</f>
        <v>#VALUE!</v>
      </c>
      <c r="AG906" s="4" t="e">
        <f>CLEAN(SUBSTITUTE(MID(A906,AE906,AF906-AE906)," ",""))</f>
        <v>#VALUE!</v>
      </c>
      <c r="AH906" s="4" t="e">
        <f>FIND("Entity status",A906)+LEN("Entity status")</f>
        <v>#VALUE!</v>
      </c>
      <c r="AI906" s="4" t="e">
        <f>FIND("Earliest publication #",A906,AH906)</f>
        <v>#VALUE!</v>
      </c>
      <c r="AJ906" s="4" t="e">
        <f>CLEAN(TRIM(MID(A906,AH906,AI906-AH906)))</f>
        <v>#VALUE!</v>
      </c>
      <c r="AK906" s="4" t="e">
        <f>FIND("Applicants",A906)+LEN("Applicants")</f>
        <v>#VALUE!</v>
      </c>
      <c r="AL906" s="4" t="e">
        <f>FIND("United States Patent and Trademark Office 
United States Patent and Trademark Office 
 Browse By Topic",A906,AK906)</f>
        <v>#VALUE!</v>
      </c>
      <c r="AM906" s="4" t="e">
        <f>TRIM(CLEAN(MID(A906,AK906,AL906-AK906)))</f>
        <v>#VALUE!</v>
      </c>
      <c r="AN906" s="4" t="e">
        <f>FIND("Assignee for publication",A906)+LEN("Assignee for publication")</f>
        <v>#VALUE!</v>
      </c>
      <c r="AO906" s="4" t="e">
        <f>FIND("Confirmation #",A906,AN906)</f>
        <v>#VALUE!</v>
      </c>
      <c r="AP906" s="4" t="e">
        <f>MID(A906,AN906,AO906-AN906)</f>
        <v>#VALUE!</v>
      </c>
      <c r="AQ906" s="4" t="e">
        <f>FIND("Inventors",A906)+LEN("Inventors")</f>
        <v>#VALUE!</v>
      </c>
      <c r="AR906" s="4" t="e">
        <f>FIND("Applicants",A906,AQ906)</f>
        <v>#VALUE!</v>
      </c>
      <c r="AS906" s="4" t="e">
        <f>FIND("Show all inventors",A906)</f>
        <v>#VALUE!</v>
      </c>
      <c r="AT906" s="4" t="str">
        <f>IFERROR(MID(A906,AS906,24),"")</f>
        <v/>
      </c>
      <c r="AU906" s="7" t="e">
        <f>CLEAN(TRIM(MID(A906,AQ906,AR906-AQ906)))</f>
        <v>#VALUE!</v>
      </c>
      <c r="BJ906" s="4">
        <f t="shared" si="208"/>
        <v>0</v>
      </c>
      <c r="BK906" s="4" t="str">
        <f t="shared" si="209"/>
        <v/>
      </c>
      <c r="BL906" s="4" t="e">
        <f t="shared" si="210"/>
        <v>#VALUE!</v>
      </c>
      <c r="BM906" s="4" t="e">
        <f t="shared" si="211"/>
        <v>#VALUE!</v>
      </c>
      <c r="BN906" s="7" t="e">
        <f t="shared" si="212"/>
        <v>#VALUE!</v>
      </c>
      <c r="BO906" s="4" t="e">
        <f t="shared" si="213"/>
        <v>#VALUE!</v>
      </c>
      <c r="BP906" s="4" t="e">
        <f t="shared" si="214"/>
        <v>#VALUE!</v>
      </c>
      <c r="BQ906" s="7" t="e">
        <f t="shared" si="215"/>
        <v>#VALUE!</v>
      </c>
    </row>
    <row r="907" spans="1:69" ht="15" customHeight="1" x14ac:dyDescent="0.3">
      <c r="A907" s="5"/>
      <c r="B907" s="5"/>
      <c r="C907" s="5"/>
      <c r="D907" s="5"/>
      <c r="F907" s="6" t="s">
        <v>17</v>
      </c>
      <c r="G907" s="4" t="e">
        <f t="shared" si="216"/>
        <v>#VALUE!</v>
      </c>
      <c r="H907" s="4" t="e">
        <f t="shared" si="217"/>
        <v>#VALUE!</v>
      </c>
      <c r="I907" s="4" t="str">
        <f t="shared" si="206"/>
        <v/>
      </c>
      <c r="J907" s="4" t="e">
        <f>CLEAN(SUBSTITUTE(MID(A907,G907,H907-G907)," ",""))</f>
        <v>#VALUE!</v>
      </c>
      <c r="K907" s="4" t="e">
        <f>FIND("Filing or 371 (c) date",A907)+LEN("Filing or 371 (c) date")</f>
        <v>#VALUE!</v>
      </c>
      <c r="L907" s="4" t="e">
        <f>FIND("Status",A907,K907)</f>
        <v>#VALUE!</v>
      </c>
      <c r="M907" s="4" t="e">
        <f>TRIM(CLEAN(MID(A907,K907,L907-K907)))</f>
        <v>#VALUE!</v>
      </c>
      <c r="N907" s="4" t="e">
        <f>FIND("Patent #",A907)+LEN("Patent #")</f>
        <v>#VALUE!</v>
      </c>
      <c r="O907" s="4" t="e">
        <f>FIND("Filing or 371 (c) date",A907)</f>
        <v>#VALUE!</v>
      </c>
      <c r="P907" s="4" t="e">
        <f>MID(A907,N907,O907-N907)</f>
        <v>#VALUE!</v>
      </c>
      <c r="Q907" s="4" t="e">
        <f t="shared" si="207"/>
        <v>#VALUE!</v>
      </c>
      <c r="R907" s="4" t="e">
        <f>CLEAN(SUBSTITUTE(MID(P907,1,FIND("open",P907)-1)," ",""))</f>
        <v>#VALUE!</v>
      </c>
      <c r="S907" s="4" t="e">
        <f>FIND("open_in_new",P907)+LEN("open_in_new")</f>
        <v>#VALUE!</v>
      </c>
      <c r="T907" s="4" t="e">
        <f>FIND("-",P907,S907)</f>
        <v>#VALUE!</v>
      </c>
      <c r="U907" s="4" t="e">
        <f>CLEAN(SUBSTITUTE(MID(P907,S907,T907-S907)," ",""))</f>
        <v>#VALUE!</v>
      </c>
      <c r="V907" s="4" t="e">
        <f>RIGHT(CLEAN(SUBSTITUTE(P907," ","")),10)</f>
        <v>#VALUE!</v>
      </c>
      <c r="W907" s="4" t="e">
        <f>FIND("Status",A907,K907)+LEN("Status")</f>
        <v>#VALUE!</v>
      </c>
      <c r="X907" s="4" t="e">
        <f>FIND("Application Data 
Documents &amp; Transactions",A907)</f>
        <v>#VALUE!</v>
      </c>
      <c r="Y907" s="4" t="e">
        <f>MID(A907,W907,(X907-11)-W907)</f>
        <v>#VALUE!</v>
      </c>
      <c r="Z907" s="4" t="e">
        <f t="shared" si="204"/>
        <v>#VALUE!</v>
      </c>
      <c r="AA907" s="4" t="e">
        <f>FIND("Earliest publication #",A907)+LEN("Earliest publication #
")</f>
        <v>#VALUE!</v>
      </c>
      <c r="AB907" s="4" t="e">
        <f>FIND("Earliest publication date",A907,AA907)</f>
        <v>#VALUE!</v>
      </c>
      <c r="AC907" s="4" t="e">
        <f>CLEAN(TRIM(MID(A907,AA907,AB907-AA907)))</f>
        <v>#VALUE!</v>
      </c>
      <c r="AD907" s="4" t="e">
        <f t="shared" si="205"/>
        <v>#VALUE!</v>
      </c>
      <c r="AE907" s="4" t="e">
        <f>FIND("Earliest publication date",A907,AA907)+LEN("Earliest publication date")</f>
        <v>#VALUE!</v>
      </c>
      <c r="AF907" s="4" t="e">
        <f>FIND("Assignee for publication",A907)</f>
        <v>#VALUE!</v>
      </c>
      <c r="AG907" s="4" t="e">
        <f>CLEAN(SUBSTITUTE(MID(A907,AE907,AF907-AE907)," ",""))</f>
        <v>#VALUE!</v>
      </c>
      <c r="AH907" s="4" t="e">
        <f>FIND("Entity status",A907)+LEN("Entity status")</f>
        <v>#VALUE!</v>
      </c>
      <c r="AI907" s="4" t="e">
        <f>FIND("Earliest publication #",A907,AH907)</f>
        <v>#VALUE!</v>
      </c>
      <c r="AJ907" s="4" t="e">
        <f>CLEAN(TRIM(MID(A907,AH907,AI907-AH907)))</f>
        <v>#VALUE!</v>
      </c>
      <c r="AK907" s="4" t="e">
        <f>FIND("Applicants",A907)+LEN("Applicants")</f>
        <v>#VALUE!</v>
      </c>
      <c r="AL907" s="4" t="e">
        <f>FIND("United States Patent and Trademark Office 
United States Patent and Trademark Office 
 Browse By Topic",A907,AK907)</f>
        <v>#VALUE!</v>
      </c>
      <c r="AM907" s="4" t="e">
        <f>TRIM(CLEAN(MID(A907,AK907,AL907-AK907)))</f>
        <v>#VALUE!</v>
      </c>
      <c r="AN907" s="4" t="e">
        <f>FIND("Assignee for publication",A907)+LEN("Assignee for publication")</f>
        <v>#VALUE!</v>
      </c>
      <c r="AO907" s="4" t="e">
        <f>FIND("Confirmation #",A907,AN907)</f>
        <v>#VALUE!</v>
      </c>
      <c r="AP907" s="4" t="e">
        <f>MID(A907,AN907,AO907-AN907)</f>
        <v>#VALUE!</v>
      </c>
      <c r="AQ907" s="4" t="e">
        <f>FIND("Inventors",A907)+LEN("Inventors")</f>
        <v>#VALUE!</v>
      </c>
      <c r="AR907" s="4" t="e">
        <f>FIND("Applicants",A907,AQ907)</f>
        <v>#VALUE!</v>
      </c>
      <c r="AS907" s="4" t="e">
        <f>FIND("Show all inventors",A907)</f>
        <v>#VALUE!</v>
      </c>
      <c r="AT907" s="4" t="str">
        <f>IFERROR(MID(A907,AS907,24),"")</f>
        <v/>
      </c>
      <c r="AU907" s="7" t="e">
        <f>CLEAN(TRIM(MID(A907,AQ907,AR907-AQ907)))</f>
        <v>#VALUE!</v>
      </c>
      <c r="BJ907" s="4">
        <f t="shared" si="208"/>
        <v>0</v>
      </c>
      <c r="BK907" s="4" t="str">
        <f t="shared" si="209"/>
        <v/>
      </c>
      <c r="BL907" s="4" t="e">
        <f t="shared" si="210"/>
        <v>#VALUE!</v>
      </c>
      <c r="BM907" s="4" t="e">
        <f t="shared" si="211"/>
        <v>#VALUE!</v>
      </c>
      <c r="BN907" s="7" t="e">
        <f t="shared" si="212"/>
        <v>#VALUE!</v>
      </c>
      <c r="BO907" s="4" t="e">
        <f t="shared" si="213"/>
        <v>#VALUE!</v>
      </c>
      <c r="BP907" s="4" t="e">
        <f t="shared" si="214"/>
        <v>#VALUE!</v>
      </c>
      <c r="BQ907" s="7" t="e">
        <f t="shared" si="215"/>
        <v>#VALUE!</v>
      </c>
    </row>
    <row r="908" spans="1:69" ht="15" customHeight="1" x14ac:dyDescent="0.3">
      <c r="A908" s="5"/>
      <c r="B908" s="5"/>
      <c r="C908" s="5"/>
      <c r="D908" s="5"/>
      <c r="F908" s="6" t="s">
        <v>17</v>
      </c>
      <c r="G908" s="4" t="e">
        <f t="shared" si="216"/>
        <v>#VALUE!</v>
      </c>
      <c r="H908" s="4" t="e">
        <f t="shared" si="217"/>
        <v>#VALUE!</v>
      </c>
      <c r="I908" s="4" t="str">
        <f t="shared" si="206"/>
        <v/>
      </c>
      <c r="J908" s="4" t="e">
        <f>CLEAN(SUBSTITUTE(MID(A908,G908,H908-G908)," ",""))</f>
        <v>#VALUE!</v>
      </c>
      <c r="K908" s="4" t="e">
        <f>FIND("Filing or 371 (c) date",A908)+LEN("Filing or 371 (c) date")</f>
        <v>#VALUE!</v>
      </c>
      <c r="L908" s="4" t="e">
        <f>FIND("Status",A908,K908)</f>
        <v>#VALUE!</v>
      </c>
      <c r="M908" s="4" t="e">
        <f>TRIM(CLEAN(MID(A908,K908,L908-K908)))</f>
        <v>#VALUE!</v>
      </c>
      <c r="N908" s="4" t="e">
        <f>FIND("Patent #",A908)+LEN("Patent #")</f>
        <v>#VALUE!</v>
      </c>
      <c r="O908" s="4" t="e">
        <f>FIND("Filing or 371 (c) date",A908)</f>
        <v>#VALUE!</v>
      </c>
      <c r="P908" s="4" t="e">
        <f>MID(A908,N908,O908-N908)</f>
        <v>#VALUE!</v>
      </c>
      <c r="Q908" s="4" t="e">
        <f t="shared" si="207"/>
        <v>#VALUE!</v>
      </c>
      <c r="R908" s="4" t="e">
        <f>CLEAN(SUBSTITUTE(MID(P908,1,FIND("open",P908)-1)," ",""))</f>
        <v>#VALUE!</v>
      </c>
      <c r="S908" s="4" t="e">
        <f>FIND("open_in_new",P908)+LEN("open_in_new")</f>
        <v>#VALUE!</v>
      </c>
      <c r="T908" s="4" t="e">
        <f>FIND("-",P908,S908)</f>
        <v>#VALUE!</v>
      </c>
      <c r="U908" s="4" t="e">
        <f>CLEAN(SUBSTITUTE(MID(P908,S908,T908-S908)," ",""))</f>
        <v>#VALUE!</v>
      </c>
      <c r="V908" s="4" t="e">
        <f>RIGHT(CLEAN(SUBSTITUTE(P908," ","")),10)</f>
        <v>#VALUE!</v>
      </c>
      <c r="W908" s="4" t="e">
        <f>FIND("Status",A908,K908)+LEN("Status")</f>
        <v>#VALUE!</v>
      </c>
      <c r="X908" s="4" t="e">
        <f>FIND("Application Data 
Documents &amp; Transactions",A908)</f>
        <v>#VALUE!</v>
      </c>
      <c r="Y908" s="4" t="e">
        <f>MID(A908,W908,(X908-11)-W908)</f>
        <v>#VALUE!</v>
      </c>
      <c r="Z908" s="4" t="e">
        <f t="shared" si="204"/>
        <v>#VALUE!</v>
      </c>
      <c r="AA908" s="4" t="e">
        <f>FIND("Earliest publication #",A908)+LEN("Earliest publication #
")</f>
        <v>#VALUE!</v>
      </c>
      <c r="AB908" s="4" t="e">
        <f>FIND("Earliest publication date",A908,AA908)</f>
        <v>#VALUE!</v>
      </c>
      <c r="AC908" s="4" t="e">
        <f>CLEAN(TRIM(MID(A908,AA908,AB908-AA908)))</f>
        <v>#VALUE!</v>
      </c>
      <c r="AD908" s="4" t="e">
        <f t="shared" si="205"/>
        <v>#VALUE!</v>
      </c>
      <c r="AE908" s="4" t="e">
        <f>FIND("Earliest publication date",A908,AA908)+LEN("Earliest publication date")</f>
        <v>#VALUE!</v>
      </c>
      <c r="AF908" s="4" t="e">
        <f>FIND("Assignee for publication",A908)</f>
        <v>#VALUE!</v>
      </c>
      <c r="AG908" s="4" t="e">
        <f>CLEAN(SUBSTITUTE(MID(A908,AE908,AF908-AE908)," ",""))</f>
        <v>#VALUE!</v>
      </c>
      <c r="AH908" s="4" t="e">
        <f>FIND("Entity status",A908)+LEN("Entity status")</f>
        <v>#VALUE!</v>
      </c>
      <c r="AI908" s="4" t="e">
        <f>FIND("Earliest publication #",A908,AH908)</f>
        <v>#VALUE!</v>
      </c>
      <c r="AJ908" s="4" t="e">
        <f>CLEAN(TRIM(MID(A908,AH908,AI908-AH908)))</f>
        <v>#VALUE!</v>
      </c>
      <c r="AK908" s="4" t="e">
        <f>FIND("Applicants",A908)+LEN("Applicants")</f>
        <v>#VALUE!</v>
      </c>
      <c r="AL908" s="4" t="e">
        <f>FIND("United States Patent and Trademark Office 
United States Patent and Trademark Office 
 Browse By Topic",A908,AK908)</f>
        <v>#VALUE!</v>
      </c>
      <c r="AM908" s="4" t="e">
        <f>TRIM(CLEAN(MID(A908,AK908,AL908-AK908)))</f>
        <v>#VALUE!</v>
      </c>
      <c r="AN908" s="4" t="e">
        <f>FIND("Assignee for publication",A908)+LEN("Assignee for publication")</f>
        <v>#VALUE!</v>
      </c>
      <c r="AO908" s="4" t="e">
        <f>FIND("Confirmation #",A908,AN908)</f>
        <v>#VALUE!</v>
      </c>
      <c r="AP908" s="4" t="e">
        <f>MID(A908,AN908,AO908-AN908)</f>
        <v>#VALUE!</v>
      </c>
      <c r="AQ908" s="4" t="e">
        <f>FIND("Inventors",A908)+LEN("Inventors")</f>
        <v>#VALUE!</v>
      </c>
      <c r="AR908" s="4" t="e">
        <f>FIND("Applicants",A908,AQ908)</f>
        <v>#VALUE!</v>
      </c>
      <c r="AS908" s="4" t="e">
        <f>FIND("Show all inventors",A908)</f>
        <v>#VALUE!</v>
      </c>
      <c r="AT908" s="4" t="str">
        <f>IFERROR(MID(A908,AS908,24),"")</f>
        <v/>
      </c>
      <c r="AU908" s="7" t="e">
        <f>CLEAN(TRIM(MID(A908,AQ908,AR908-AQ908)))</f>
        <v>#VALUE!</v>
      </c>
      <c r="BJ908" s="4">
        <f t="shared" si="208"/>
        <v>0</v>
      </c>
      <c r="BK908" s="4" t="str">
        <f t="shared" si="209"/>
        <v/>
      </c>
      <c r="BL908" s="4" t="e">
        <f t="shared" si="210"/>
        <v>#VALUE!</v>
      </c>
      <c r="BM908" s="4" t="e">
        <f t="shared" si="211"/>
        <v>#VALUE!</v>
      </c>
      <c r="BN908" s="7" t="e">
        <f t="shared" si="212"/>
        <v>#VALUE!</v>
      </c>
      <c r="BO908" s="4" t="e">
        <f t="shared" si="213"/>
        <v>#VALUE!</v>
      </c>
      <c r="BP908" s="4" t="e">
        <f t="shared" si="214"/>
        <v>#VALUE!</v>
      </c>
      <c r="BQ908" s="7" t="e">
        <f t="shared" si="215"/>
        <v>#VALUE!</v>
      </c>
    </row>
    <row r="909" spans="1:69" ht="15" customHeight="1" x14ac:dyDescent="0.3">
      <c r="A909" s="5"/>
      <c r="B909" s="5"/>
      <c r="C909" s="5"/>
      <c r="D909" s="5"/>
      <c r="F909" s="6" t="s">
        <v>17</v>
      </c>
      <c r="G909" s="4" t="e">
        <f t="shared" si="216"/>
        <v>#VALUE!</v>
      </c>
      <c r="H909" s="4" t="e">
        <f t="shared" si="217"/>
        <v>#VALUE!</v>
      </c>
      <c r="I909" s="4" t="str">
        <f t="shared" si="206"/>
        <v/>
      </c>
      <c r="J909" s="4" t="e">
        <f>CLEAN(SUBSTITUTE(MID(A909,G909,H909-G909)," ",""))</f>
        <v>#VALUE!</v>
      </c>
      <c r="K909" s="4" t="e">
        <f>FIND("Filing or 371 (c) date",A909)+LEN("Filing or 371 (c) date")</f>
        <v>#VALUE!</v>
      </c>
      <c r="L909" s="4" t="e">
        <f>FIND("Status",A909,K909)</f>
        <v>#VALUE!</v>
      </c>
      <c r="M909" s="4" t="e">
        <f>TRIM(CLEAN(MID(A909,K909,L909-K909)))</f>
        <v>#VALUE!</v>
      </c>
      <c r="N909" s="4" t="e">
        <f>FIND("Patent #",A909)+LEN("Patent #")</f>
        <v>#VALUE!</v>
      </c>
      <c r="O909" s="4" t="e">
        <f>FIND("Filing or 371 (c) date",A909)</f>
        <v>#VALUE!</v>
      </c>
      <c r="P909" s="4" t="e">
        <f>MID(A909,N909,O909-N909)</f>
        <v>#VALUE!</v>
      </c>
      <c r="Q909" s="4" t="e">
        <f t="shared" si="207"/>
        <v>#VALUE!</v>
      </c>
      <c r="R909" s="4" t="e">
        <f>CLEAN(SUBSTITUTE(MID(P909,1,FIND("open",P909)-1)," ",""))</f>
        <v>#VALUE!</v>
      </c>
      <c r="S909" s="4" t="e">
        <f>FIND("open_in_new",P909)+LEN("open_in_new")</f>
        <v>#VALUE!</v>
      </c>
      <c r="T909" s="4" t="e">
        <f>FIND("-",P909,S909)</f>
        <v>#VALUE!</v>
      </c>
      <c r="U909" s="4" t="e">
        <f>CLEAN(SUBSTITUTE(MID(P909,S909,T909-S909)," ",""))</f>
        <v>#VALUE!</v>
      </c>
      <c r="V909" s="4" t="e">
        <f>RIGHT(CLEAN(SUBSTITUTE(P909," ","")),10)</f>
        <v>#VALUE!</v>
      </c>
      <c r="W909" s="4" t="e">
        <f>FIND("Status",A909,K909)+LEN("Status")</f>
        <v>#VALUE!</v>
      </c>
      <c r="X909" s="4" t="e">
        <f>FIND("Application Data 
Documents &amp; Transactions",A909)</f>
        <v>#VALUE!</v>
      </c>
      <c r="Y909" s="4" t="e">
        <f>MID(A909,W909,(X909-11)-W909)</f>
        <v>#VALUE!</v>
      </c>
      <c r="Z909" s="4" t="e">
        <f t="shared" si="204"/>
        <v>#VALUE!</v>
      </c>
      <c r="AA909" s="4" t="e">
        <f>FIND("Earliest publication #",A909)+LEN("Earliest publication #
")</f>
        <v>#VALUE!</v>
      </c>
      <c r="AB909" s="4" t="e">
        <f>FIND("Earliest publication date",A909,AA909)</f>
        <v>#VALUE!</v>
      </c>
      <c r="AC909" s="4" t="e">
        <f>CLEAN(TRIM(MID(A909,AA909,AB909-AA909)))</f>
        <v>#VALUE!</v>
      </c>
      <c r="AD909" s="4" t="e">
        <f t="shared" si="205"/>
        <v>#VALUE!</v>
      </c>
      <c r="AE909" s="4" t="e">
        <f>FIND("Earliest publication date",A909,AA909)+LEN("Earliest publication date")</f>
        <v>#VALUE!</v>
      </c>
      <c r="AF909" s="4" t="e">
        <f>FIND("Assignee for publication",A909)</f>
        <v>#VALUE!</v>
      </c>
      <c r="AG909" s="4" t="e">
        <f>CLEAN(SUBSTITUTE(MID(A909,AE909,AF909-AE909)," ",""))</f>
        <v>#VALUE!</v>
      </c>
      <c r="AH909" s="4" t="e">
        <f>FIND("Entity status",A909)+LEN("Entity status")</f>
        <v>#VALUE!</v>
      </c>
      <c r="AI909" s="4" t="e">
        <f>FIND("Earliest publication #",A909,AH909)</f>
        <v>#VALUE!</v>
      </c>
      <c r="AJ909" s="4" t="e">
        <f>CLEAN(TRIM(MID(A909,AH909,AI909-AH909)))</f>
        <v>#VALUE!</v>
      </c>
      <c r="AK909" s="4" t="e">
        <f>FIND("Applicants",A909)+LEN("Applicants")</f>
        <v>#VALUE!</v>
      </c>
      <c r="AL909" s="4" t="e">
        <f>FIND("United States Patent and Trademark Office 
United States Patent and Trademark Office 
 Browse By Topic",A909,AK909)</f>
        <v>#VALUE!</v>
      </c>
      <c r="AM909" s="4" t="e">
        <f>TRIM(CLEAN(MID(A909,AK909,AL909-AK909)))</f>
        <v>#VALUE!</v>
      </c>
      <c r="AN909" s="4" t="e">
        <f>FIND("Assignee for publication",A909)+LEN("Assignee for publication")</f>
        <v>#VALUE!</v>
      </c>
      <c r="AO909" s="4" t="e">
        <f>FIND("Confirmation #",A909,AN909)</f>
        <v>#VALUE!</v>
      </c>
      <c r="AP909" s="4" t="e">
        <f>MID(A909,AN909,AO909-AN909)</f>
        <v>#VALUE!</v>
      </c>
      <c r="AQ909" s="4" t="e">
        <f>FIND("Inventors",A909)+LEN("Inventors")</f>
        <v>#VALUE!</v>
      </c>
      <c r="AR909" s="4" t="e">
        <f>FIND("Applicants",A909,AQ909)</f>
        <v>#VALUE!</v>
      </c>
      <c r="AS909" s="4" t="e">
        <f>FIND("Show all inventors",A909)</f>
        <v>#VALUE!</v>
      </c>
      <c r="AT909" s="4" t="str">
        <f>IFERROR(MID(A909,AS909,24),"")</f>
        <v/>
      </c>
      <c r="AU909" s="7" t="e">
        <f>CLEAN(TRIM(MID(A909,AQ909,AR909-AQ909)))</f>
        <v>#VALUE!</v>
      </c>
      <c r="BJ909" s="4">
        <f t="shared" si="208"/>
        <v>0</v>
      </c>
      <c r="BK909" s="4" t="str">
        <f t="shared" si="209"/>
        <v/>
      </c>
      <c r="BL909" s="4" t="e">
        <f t="shared" si="210"/>
        <v>#VALUE!</v>
      </c>
      <c r="BM909" s="4" t="e">
        <f t="shared" si="211"/>
        <v>#VALUE!</v>
      </c>
      <c r="BN909" s="7" t="e">
        <f t="shared" si="212"/>
        <v>#VALUE!</v>
      </c>
      <c r="BO909" s="4" t="e">
        <f t="shared" si="213"/>
        <v>#VALUE!</v>
      </c>
      <c r="BP909" s="4" t="e">
        <f t="shared" si="214"/>
        <v>#VALUE!</v>
      </c>
      <c r="BQ909" s="7" t="e">
        <f t="shared" si="215"/>
        <v>#VALUE!</v>
      </c>
    </row>
    <row r="910" spans="1:69" ht="15" customHeight="1" x14ac:dyDescent="0.3">
      <c r="A910" s="5"/>
      <c r="B910" s="5"/>
      <c r="C910" s="5"/>
      <c r="D910" s="5"/>
      <c r="F910" s="6" t="s">
        <v>17</v>
      </c>
      <c r="G910" s="4" t="e">
        <f t="shared" si="216"/>
        <v>#VALUE!</v>
      </c>
      <c r="H910" s="4" t="e">
        <f t="shared" si="217"/>
        <v>#VALUE!</v>
      </c>
      <c r="I910" s="4" t="str">
        <f t="shared" si="206"/>
        <v/>
      </c>
      <c r="J910" s="4" t="e">
        <f>CLEAN(SUBSTITUTE(MID(A910,G910,H910-G910)," ",""))</f>
        <v>#VALUE!</v>
      </c>
      <c r="K910" s="4" t="e">
        <f>FIND("Filing or 371 (c) date",A910)+LEN("Filing or 371 (c) date")</f>
        <v>#VALUE!</v>
      </c>
      <c r="L910" s="4" t="e">
        <f>FIND("Status",A910,K910)</f>
        <v>#VALUE!</v>
      </c>
      <c r="M910" s="4" t="e">
        <f>TRIM(CLEAN(MID(A910,K910,L910-K910)))</f>
        <v>#VALUE!</v>
      </c>
      <c r="N910" s="4" t="e">
        <f>FIND("Patent #",A910)+LEN("Patent #")</f>
        <v>#VALUE!</v>
      </c>
      <c r="O910" s="4" t="e">
        <f>FIND("Filing or 371 (c) date",A910)</f>
        <v>#VALUE!</v>
      </c>
      <c r="P910" s="4" t="e">
        <f>MID(A910,N910,O910-N910)</f>
        <v>#VALUE!</v>
      </c>
      <c r="Q910" s="4" t="e">
        <f t="shared" si="207"/>
        <v>#VALUE!</v>
      </c>
      <c r="R910" s="4" t="e">
        <f>CLEAN(SUBSTITUTE(MID(P910,1,FIND("open",P910)-1)," ",""))</f>
        <v>#VALUE!</v>
      </c>
      <c r="S910" s="4" t="e">
        <f>FIND("open_in_new",P910)+LEN("open_in_new")</f>
        <v>#VALUE!</v>
      </c>
      <c r="T910" s="4" t="e">
        <f>FIND("-",P910,S910)</f>
        <v>#VALUE!</v>
      </c>
      <c r="U910" s="4" t="e">
        <f>CLEAN(SUBSTITUTE(MID(P910,S910,T910-S910)," ",""))</f>
        <v>#VALUE!</v>
      </c>
      <c r="V910" s="4" t="e">
        <f>RIGHT(CLEAN(SUBSTITUTE(P910," ","")),10)</f>
        <v>#VALUE!</v>
      </c>
      <c r="W910" s="4" t="e">
        <f>FIND("Status",A910,K910)+LEN("Status")</f>
        <v>#VALUE!</v>
      </c>
      <c r="X910" s="4" t="e">
        <f>FIND("Application Data 
Documents &amp; Transactions",A910)</f>
        <v>#VALUE!</v>
      </c>
      <c r="Y910" s="4" t="e">
        <f>MID(A910,W910,(X910-11)-W910)</f>
        <v>#VALUE!</v>
      </c>
      <c r="Z910" s="4" t="e">
        <f t="shared" si="204"/>
        <v>#VALUE!</v>
      </c>
      <c r="AA910" s="4" t="e">
        <f>FIND("Earliest publication #",A910)+LEN("Earliest publication #
")</f>
        <v>#VALUE!</v>
      </c>
      <c r="AB910" s="4" t="e">
        <f>FIND("Earliest publication date",A910,AA910)</f>
        <v>#VALUE!</v>
      </c>
      <c r="AC910" s="4" t="e">
        <f>CLEAN(TRIM(MID(A910,AA910,AB910-AA910)))</f>
        <v>#VALUE!</v>
      </c>
      <c r="AD910" s="4" t="e">
        <f t="shared" si="205"/>
        <v>#VALUE!</v>
      </c>
      <c r="AE910" s="4" t="e">
        <f>FIND("Earliest publication date",A910,AA910)+LEN("Earliest publication date")</f>
        <v>#VALUE!</v>
      </c>
      <c r="AF910" s="4" t="e">
        <f>FIND("Assignee for publication",A910)</f>
        <v>#VALUE!</v>
      </c>
      <c r="AG910" s="4" t="e">
        <f>CLEAN(SUBSTITUTE(MID(A910,AE910,AF910-AE910)," ",""))</f>
        <v>#VALUE!</v>
      </c>
      <c r="AH910" s="4" t="e">
        <f>FIND("Entity status",A910)+LEN("Entity status")</f>
        <v>#VALUE!</v>
      </c>
      <c r="AI910" s="4" t="e">
        <f>FIND("Earliest publication #",A910,AH910)</f>
        <v>#VALUE!</v>
      </c>
      <c r="AJ910" s="4" t="e">
        <f>CLEAN(TRIM(MID(A910,AH910,AI910-AH910)))</f>
        <v>#VALUE!</v>
      </c>
      <c r="AK910" s="4" t="e">
        <f>FIND("Applicants",A910)+LEN("Applicants")</f>
        <v>#VALUE!</v>
      </c>
      <c r="AL910" s="4" t="e">
        <f>FIND("United States Patent and Trademark Office 
United States Patent and Trademark Office 
 Browse By Topic",A910,AK910)</f>
        <v>#VALUE!</v>
      </c>
      <c r="AM910" s="4" t="e">
        <f>TRIM(CLEAN(MID(A910,AK910,AL910-AK910)))</f>
        <v>#VALUE!</v>
      </c>
      <c r="AN910" s="4" t="e">
        <f>FIND("Assignee for publication",A910)+LEN("Assignee for publication")</f>
        <v>#VALUE!</v>
      </c>
      <c r="AO910" s="4" t="e">
        <f>FIND("Confirmation #",A910,AN910)</f>
        <v>#VALUE!</v>
      </c>
      <c r="AP910" s="4" t="e">
        <f>MID(A910,AN910,AO910-AN910)</f>
        <v>#VALUE!</v>
      </c>
      <c r="AQ910" s="4" t="e">
        <f>FIND("Inventors",A910)+LEN("Inventors")</f>
        <v>#VALUE!</v>
      </c>
      <c r="AR910" s="4" t="e">
        <f>FIND("Applicants",A910,AQ910)</f>
        <v>#VALUE!</v>
      </c>
      <c r="AS910" s="4" t="e">
        <f>FIND("Show all inventors",A910)</f>
        <v>#VALUE!</v>
      </c>
      <c r="AT910" s="4" t="str">
        <f>IFERROR(MID(A910,AS910,24),"")</f>
        <v/>
      </c>
      <c r="AU910" s="7" t="e">
        <f>CLEAN(TRIM(MID(A910,AQ910,AR910-AQ910)))</f>
        <v>#VALUE!</v>
      </c>
      <c r="BJ910" s="4">
        <f t="shared" si="208"/>
        <v>0</v>
      </c>
      <c r="BK910" s="4" t="str">
        <f t="shared" si="209"/>
        <v/>
      </c>
      <c r="BL910" s="4" t="e">
        <f t="shared" si="210"/>
        <v>#VALUE!</v>
      </c>
      <c r="BM910" s="4" t="e">
        <f t="shared" si="211"/>
        <v>#VALUE!</v>
      </c>
      <c r="BN910" s="7" t="e">
        <f t="shared" si="212"/>
        <v>#VALUE!</v>
      </c>
      <c r="BO910" s="4" t="e">
        <f t="shared" si="213"/>
        <v>#VALUE!</v>
      </c>
      <c r="BP910" s="4" t="e">
        <f t="shared" si="214"/>
        <v>#VALUE!</v>
      </c>
      <c r="BQ910" s="7" t="e">
        <f t="shared" si="215"/>
        <v>#VALUE!</v>
      </c>
    </row>
    <row r="911" spans="1:69" ht="15" customHeight="1" x14ac:dyDescent="0.3">
      <c r="A911" s="5"/>
      <c r="B911" s="5"/>
      <c r="C911" s="5"/>
      <c r="D911" s="5"/>
      <c r="F911" s="6" t="s">
        <v>17</v>
      </c>
      <c r="G911" s="4" t="e">
        <f t="shared" si="216"/>
        <v>#VALUE!</v>
      </c>
      <c r="H911" s="4" t="e">
        <f t="shared" si="217"/>
        <v>#VALUE!</v>
      </c>
      <c r="I911" s="4" t="str">
        <f t="shared" si="206"/>
        <v/>
      </c>
      <c r="J911" s="4" t="e">
        <f>CLEAN(SUBSTITUTE(MID(A911,G911,H911-G911)," ",""))</f>
        <v>#VALUE!</v>
      </c>
      <c r="K911" s="4" t="e">
        <f>FIND("Filing or 371 (c) date",A911)+LEN("Filing or 371 (c) date")</f>
        <v>#VALUE!</v>
      </c>
      <c r="L911" s="4" t="e">
        <f>FIND("Status",A911,K911)</f>
        <v>#VALUE!</v>
      </c>
      <c r="M911" s="4" t="e">
        <f>TRIM(CLEAN(MID(A911,K911,L911-K911)))</f>
        <v>#VALUE!</v>
      </c>
      <c r="N911" s="4" t="e">
        <f>FIND("Patent #",A911)+LEN("Patent #")</f>
        <v>#VALUE!</v>
      </c>
      <c r="O911" s="4" t="e">
        <f>FIND("Filing or 371 (c) date",A911)</f>
        <v>#VALUE!</v>
      </c>
      <c r="P911" s="4" t="e">
        <f>MID(A911,N911,O911-N911)</f>
        <v>#VALUE!</v>
      </c>
      <c r="Q911" s="4" t="e">
        <f t="shared" si="207"/>
        <v>#VALUE!</v>
      </c>
      <c r="R911" s="4" t="e">
        <f>CLEAN(SUBSTITUTE(MID(P911,1,FIND("open",P911)-1)," ",""))</f>
        <v>#VALUE!</v>
      </c>
      <c r="S911" s="4" t="e">
        <f>FIND("open_in_new",P911)+LEN("open_in_new")</f>
        <v>#VALUE!</v>
      </c>
      <c r="T911" s="4" t="e">
        <f>FIND("-",P911,S911)</f>
        <v>#VALUE!</v>
      </c>
      <c r="U911" s="4" t="e">
        <f>CLEAN(SUBSTITUTE(MID(P911,S911,T911-S911)," ",""))</f>
        <v>#VALUE!</v>
      </c>
      <c r="V911" s="4" t="e">
        <f>RIGHT(CLEAN(SUBSTITUTE(P911," ","")),10)</f>
        <v>#VALUE!</v>
      </c>
      <c r="W911" s="4" t="e">
        <f>FIND("Status",A911,K911)+LEN("Status")</f>
        <v>#VALUE!</v>
      </c>
      <c r="X911" s="4" t="e">
        <f>FIND("Application Data 
Documents &amp; Transactions",A911)</f>
        <v>#VALUE!</v>
      </c>
      <c r="Y911" s="4" t="e">
        <f>MID(A911,W911,(X911-11)-W911)</f>
        <v>#VALUE!</v>
      </c>
      <c r="Z911" s="4" t="e">
        <f t="shared" si="204"/>
        <v>#VALUE!</v>
      </c>
      <c r="AA911" s="4" t="e">
        <f>FIND("Earliest publication #",A911)+LEN("Earliest publication #
")</f>
        <v>#VALUE!</v>
      </c>
      <c r="AB911" s="4" t="e">
        <f>FIND("Earliest publication date",A911,AA911)</f>
        <v>#VALUE!</v>
      </c>
      <c r="AC911" s="4" t="e">
        <f>CLEAN(TRIM(MID(A911,AA911,AB911-AA911)))</f>
        <v>#VALUE!</v>
      </c>
      <c r="AD911" s="4" t="e">
        <f t="shared" si="205"/>
        <v>#VALUE!</v>
      </c>
      <c r="AE911" s="4" t="e">
        <f>FIND("Earliest publication date",A911,AA911)+LEN("Earliest publication date")</f>
        <v>#VALUE!</v>
      </c>
      <c r="AF911" s="4" t="e">
        <f>FIND("Assignee for publication",A911)</f>
        <v>#VALUE!</v>
      </c>
      <c r="AG911" s="4" t="e">
        <f>CLEAN(SUBSTITUTE(MID(A911,AE911,AF911-AE911)," ",""))</f>
        <v>#VALUE!</v>
      </c>
      <c r="AH911" s="4" t="e">
        <f>FIND("Entity status",A911)+LEN("Entity status")</f>
        <v>#VALUE!</v>
      </c>
      <c r="AI911" s="4" t="e">
        <f>FIND("Earliest publication #",A911,AH911)</f>
        <v>#VALUE!</v>
      </c>
      <c r="AJ911" s="4" t="e">
        <f>CLEAN(TRIM(MID(A911,AH911,AI911-AH911)))</f>
        <v>#VALUE!</v>
      </c>
      <c r="AK911" s="4" t="e">
        <f>FIND("Applicants",A911)+LEN("Applicants")</f>
        <v>#VALUE!</v>
      </c>
      <c r="AL911" s="4" t="e">
        <f>FIND("United States Patent and Trademark Office 
United States Patent and Trademark Office 
 Browse By Topic",A911,AK911)</f>
        <v>#VALUE!</v>
      </c>
      <c r="AM911" s="4" t="e">
        <f>TRIM(CLEAN(MID(A911,AK911,AL911-AK911)))</f>
        <v>#VALUE!</v>
      </c>
      <c r="AN911" s="4" t="e">
        <f>FIND("Assignee for publication",A911)+LEN("Assignee for publication")</f>
        <v>#VALUE!</v>
      </c>
      <c r="AO911" s="4" t="e">
        <f>FIND("Confirmation #",A911,AN911)</f>
        <v>#VALUE!</v>
      </c>
      <c r="AP911" s="4" t="e">
        <f>MID(A911,AN911,AO911-AN911)</f>
        <v>#VALUE!</v>
      </c>
      <c r="AQ911" s="4" t="e">
        <f>FIND("Inventors",A911)+LEN("Inventors")</f>
        <v>#VALUE!</v>
      </c>
      <c r="AR911" s="4" t="e">
        <f>FIND("Applicants",A911,AQ911)</f>
        <v>#VALUE!</v>
      </c>
      <c r="AS911" s="4" t="e">
        <f>FIND("Show all inventors",A911)</f>
        <v>#VALUE!</v>
      </c>
      <c r="AT911" s="4" t="str">
        <f>IFERROR(MID(A911,AS911,24),"")</f>
        <v/>
      </c>
      <c r="AU911" s="7" t="e">
        <f>CLEAN(TRIM(MID(A911,AQ911,AR911-AQ911)))</f>
        <v>#VALUE!</v>
      </c>
      <c r="BJ911" s="4">
        <f t="shared" si="208"/>
        <v>0</v>
      </c>
      <c r="BK911" s="4" t="str">
        <f t="shared" si="209"/>
        <v/>
      </c>
      <c r="BL911" s="4" t="e">
        <f t="shared" si="210"/>
        <v>#VALUE!</v>
      </c>
      <c r="BM911" s="4" t="e">
        <f t="shared" si="211"/>
        <v>#VALUE!</v>
      </c>
      <c r="BN911" s="7" t="e">
        <f t="shared" si="212"/>
        <v>#VALUE!</v>
      </c>
      <c r="BO911" s="4" t="e">
        <f t="shared" si="213"/>
        <v>#VALUE!</v>
      </c>
      <c r="BP911" s="4" t="e">
        <f t="shared" si="214"/>
        <v>#VALUE!</v>
      </c>
      <c r="BQ911" s="7" t="e">
        <f t="shared" si="215"/>
        <v>#VALUE!</v>
      </c>
    </row>
    <row r="912" spans="1:69" ht="15" customHeight="1" x14ac:dyDescent="0.3">
      <c r="A912" s="5"/>
      <c r="B912" s="5"/>
      <c r="C912" s="5"/>
      <c r="D912" s="5"/>
      <c r="F912" s="6" t="s">
        <v>17</v>
      </c>
      <c r="G912" s="4" t="e">
        <f t="shared" si="216"/>
        <v>#VALUE!</v>
      </c>
      <c r="H912" s="4" t="e">
        <f t="shared" si="217"/>
        <v>#VALUE!</v>
      </c>
      <c r="I912" s="4" t="str">
        <f t="shared" si="206"/>
        <v/>
      </c>
      <c r="J912" s="4" t="e">
        <f>CLEAN(SUBSTITUTE(MID(A912,G912,H912-G912)," ",""))</f>
        <v>#VALUE!</v>
      </c>
      <c r="K912" s="4" t="e">
        <f>FIND("Filing or 371 (c) date",A912)+LEN("Filing or 371 (c) date")</f>
        <v>#VALUE!</v>
      </c>
      <c r="L912" s="4" t="e">
        <f>FIND("Status",A912,K912)</f>
        <v>#VALUE!</v>
      </c>
      <c r="M912" s="4" t="e">
        <f>TRIM(CLEAN(MID(A912,K912,L912-K912)))</f>
        <v>#VALUE!</v>
      </c>
      <c r="N912" s="4" t="e">
        <f>FIND("Patent #",A912)+LEN("Patent #")</f>
        <v>#VALUE!</v>
      </c>
      <c r="O912" s="4" t="e">
        <f>FIND("Filing or 371 (c) date",A912)</f>
        <v>#VALUE!</v>
      </c>
      <c r="P912" s="4" t="e">
        <f>MID(A912,N912,O912-N912)</f>
        <v>#VALUE!</v>
      </c>
      <c r="Q912" s="4" t="e">
        <f t="shared" si="207"/>
        <v>#VALUE!</v>
      </c>
      <c r="R912" s="4" t="e">
        <f>CLEAN(SUBSTITUTE(MID(P912,1,FIND("open",P912)-1)," ",""))</f>
        <v>#VALUE!</v>
      </c>
      <c r="S912" s="4" t="e">
        <f>FIND("open_in_new",P912)+LEN("open_in_new")</f>
        <v>#VALUE!</v>
      </c>
      <c r="T912" s="4" t="e">
        <f>FIND("-",P912,S912)</f>
        <v>#VALUE!</v>
      </c>
      <c r="U912" s="4" t="e">
        <f>CLEAN(SUBSTITUTE(MID(P912,S912,T912-S912)," ",""))</f>
        <v>#VALUE!</v>
      </c>
      <c r="V912" s="4" t="e">
        <f>RIGHT(CLEAN(SUBSTITUTE(P912," ","")),10)</f>
        <v>#VALUE!</v>
      </c>
      <c r="W912" s="4" t="e">
        <f>FIND("Status",A912,K912)+LEN("Status")</f>
        <v>#VALUE!</v>
      </c>
      <c r="X912" s="4" t="e">
        <f>FIND("Application Data 
Documents &amp; Transactions",A912)</f>
        <v>#VALUE!</v>
      </c>
      <c r="Y912" s="4" t="e">
        <f>MID(A912,W912,(X912-11)-W912)</f>
        <v>#VALUE!</v>
      </c>
      <c r="Z912" s="4" t="e">
        <f t="shared" si="204"/>
        <v>#VALUE!</v>
      </c>
      <c r="AA912" s="4" t="e">
        <f>FIND("Earliest publication #",A912)+LEN("Earliest publication #
")</f>
        <v>#VALUE!</v>
      </c>
      <c r="AB912" s="4" t="e">
        <f>FIND("Earliest publication date",A912,AA912)</f>
        <v>#VALUE!</v>
      </c>
      <c r="AC912" s="4" t="e">
        <f>CLEAN(TRIM(MID(A912,AA912,AB912-AA912)))</f>
        <v>#VALUE!</v>
      </c>
      <c r="AD912" s="4" t="e">
        <f t="shared" si="205"/>
        <v>#VALUE!</v>
      </c>
      <c r="AE912" s="4" t="e">
        <f>FIND("Earliest publication date",A912,AA912)+LEN("Earliest publication date")</f>
        <v>#VALUE!</v>
      </c>
      <c r="AF912" s="4" t="e">
        <f>FIND("Assignee for publication",A912)</f>
        <v>#VALUE!</v>
      </c>
      <c r="AG912" s="4" t="e">
        <f>CLEAN(SUBSTITUTE(MID(A912,AE912,AF912-AE912)," ",""))</f>
        <v>#VALUE!</v>
      </c>
      <c r="AH912" s="4" t="e">
        <f>FIND("Entity status",A912)+LEN("Entity status")</f>
        <v>#VALUE!</v>
      </c>
      <c r="AI912" s="4" t="e">
        <f>FIND("Earliest publication #",A912,AH912)</f>
        <v>#VALUE!</v>
      </c>
      <c r="AJ912" s="4" t="e">
        <f>CLEAN(TRIM(MID(A912,AH912,AI912-AH912)))</f>
        <v>#VALUE!</v>
      </c>
      <c r="AK912" s="4" t="e">
        <f>FIND("Applicants",A912)+LEN("Applicants")</f>
        <v>#VALUE!</v>
      </c>
      <c r="AL912" s="4" t="e">
        <f>FIND("United States Patent and Trademark Office 
United States Patent and Trademark Office 
 Browse By Topic",A912,AK912)</f>
        <v>#VALUE!</v>
      </c>
      <c r="AM912" s="4" t="e">
        <f>TRIM(CLEAN(MID(A912,AK912,AL912-AK912)))</f>
        <v>#VALUE!</v>
      </c>
      <c r="AN912" s="4" t="e">
        <f>FIND("Assignee for publication",A912)+LEN("Assignee for publication")</f>
        <v>#VALUE!</v>
      </c>
      <c r="AO912" s="4" t="e">
        <f>FIND("Confirmation #",A912,AN912)</f>
        <v>#VALUE!</v>
      </c>
      <c r="AP912" s="4" t="e">
        <f>MID(A912,AN912,AO912-AN912)</f>
        <v>#VALUE!</v>
      </c>
      <c r="AQ912" s="4" t="e">
        <f>FIND("Inventors",A912)+LEN("Inventors")</f>
        <v>#VALUE!</v>
      </c>
      <c r="AR912" s="4" t="e">
        <f>FIND("Applicants",A912,AQ912)</f>
        <v>#VALUE!</v>
      </c>
      <c r="AS912" s="4" t="e">
        <f>FIND("Show all inventors",A912)</f>
        <v>#VALUE!</v>
      </c>
      <c r="AT912" s="4" t="str">
        <f>IFERROR(MID(A912,AS912,24),"")</f>
        <v/>
      </c>
      <c r="AU912" s="7" t="e">
        <f>CLEAN(TRIM(MID(A912,AQ912,AR912-AQ912)))</f>
        <v>#VALUE!</v>
      </c>
      <c r="BJ912" s="4">
        <f t="shared" si="208"/>
        <v>0</v>
      </c>
      <c r="BK912" s="4" t="str">
        <f t="shared" si="209"/>
        <v/>
      </c>
      <c r="BL912" s="4" t="e">
        <f t="shared" si="210"/>
        <v>#VALUE!</v>
      </c>
      <c r="BM912" s="4" t="e">
        <f t="shared" si="211"/>
        <v>#VALUE!</v>
      </c>
      <c r="BN912" s="7" t="e">
        <f t="shared" si="212"/>
        <v>#VALUE!</v>
      </c>
      <c r="BO912" s="4" t="e">
        <f t="shared" si="213"/>
        <v>#VALUE!</v>
      </c>
      <c r="BP912" s="4" t="e">
        <f t="shared" si="214"/>
        <v>#VALUE!</v>
      </c>
      <c r="BQ912" s="7" t="e">
        <f t="shared" si="215"/>
        <v>#VALUE!</v>
      </c>
    </row>
    <row r="913" spans="1:69" ht="15" customHeight="1" x14ac:dyDescent="0.3">
      <c r="A913" s="5"/>
      <c r="B913" s="5"/>
      <c r="C913" s="5"/>
      <c r="D913" s="5"/>
      <c r="F913" s="6" t="s">
        <v>17</v>
      </c>
      <c r="G913" s="4" t="e">
        <f t="shared" si="216"/>
        <v>#VALUE!</v>
      </c>
      <c r="H913" s="4" t="e">
        <f t="shared" si="217"/>
        <v>#VALUE!</v>
      </c>
      <c r="I913" s="4" t="str">
        <f t="shared" si="206"/>
        <v/>
      </c>
      <c r="J913" s="4" t="e">
        <f>CLEAN(SUBSTITUTE(MID(A913,G913,H913-G913)," ",""))</f>
        <v>#VALUE!</v>
      </c>
      <c r="K913" s="4" t="e">
        <f>FIND("Filing or 371 (c) date",A913)+LEN("Filing or 371 (c) date")</f>
        <v>#VALUE!</v>
      </c>
      <c r="L913" s="4" t="e">
        <f>FIND("Status",A913,K913)</f>
        <v>#VALUE!</v>
      </c>
      <c r="M913" s="4" t="e">
        <f>TRIM(CLEAN(MID(A913,K913,L913-K913)))</f>
        <v>#VALUE!</v>
      </c>
      <c r="N913" s="4" t="e">
        <f>FIND("Patent #",A913)+LEN("Patent #")</f>
        <v>#VALUE!</v>
      </c>
      <c r="O913" s="4" t="e">
        <f>FIND("Filing or 371 (c) date",A913)</f>
        <v>#VALUE!</v>
      </c>
      <c r="P913" s="4" t="e">
        <f>MID(A913,N913,O913-N913)</f>
        <v>#VALUE!</v>
      </c>
      <c r="Q913" s="4" t="e">
        <f t="shared" si="207"/>
        <v>#VALUE!</v>
      </c>
      <c r="R913" s="4" t="e">
        <f>CLEAN(SUBSTITUTE(MID(P913,1,FIND("open",P913)-1)," ",""))</f>
        <v>#VALUE!</v>
      </c>
      <c r="S913" s="4" t="e">
        <f>FIND("open_in_new",P913)+LEN("open_in_new")</f>
        <v>#VALUE!</v>
      </c>
      <c r="T913" s="4" t="e">
        <f>FIND("-",P913,S913)</f>
        <v>#VALUE!</v>
      </c>
      <c r="U913" s="4" t="e">
        <f>CLEAN(SUBSTITUTE(MID(P913,S913,T913-S913)," ",""))</f>
        <v>#VALUE!</v>
      </c>
      <c r="V913" s="4" t="e">
        <f>RIGHT(CLEAN(SUBSTITUTE(P913," ","")),10)</f>
        <v>#VALUE!</v>
      </c>
      <c r="W913" s="4" t="e">
        <f>FIND("Status",A913,K913)+LEN("Status")</f>
        <v>#VALUE!</v>
      </c>
      <c r="X913" s="4" t="e">
        <f>FIND("Application Data 
Documents &amp; Transactions",A913)</f>
        <v>#VALUE!</v>
      </c>
      <c r="Y913" s="4" t="e">
        <f>MID(A913,W913,(X913-11)-W913)</f>
        <v>#VALUE!</v>
      </c>
      <c r="Z913" s="4" t="e">
        <f t="shared" si="204"/>
        <v>#VALUE!</v>
      </c>
      <c r="AA913" s="4" t="e">
        <f>FIND("Earliest publication #",A913)+LEN("Earliest publication #
")</f>
        <v>#VALUE!</v>
      </c>
      <c r="AB913" s="4" t="e">
        <f>FIND("Earliest publication date",A913,AA913)</f>
        <v>#VALUE!</v>
      </c>
      <c r="AC913" s="4" t="e">
        <f>CLEAN(TRIM(MID(A913,AA913,AB913-AA913)))</f>
        <v>#VALUE!</v>
      </c>
      <c r="AD913" s="4" t="e">
        <f t="shared" si="205"/>
        <v>#VALUE!</v>
      </c>
      <c r="AE913" s="4" t="e">
        <f>FIND("Earliest publication date",A913,AA913)+LEN("Earliest publication date")</f>
        <v>#VALUE!</v>
      </c>
      <c r="AF913" s="4" t="e">
        <f>FIND("Assignee for publication",A913)</f>
        <v>#VALUE!</v>
      </c>
      <c r="AG913" s="4" t="e">
        <f>CLEAN(SUBSTITUTE(MID(A913,AE913,AF913-AE913)," ",""))</f>
        <v>#VALUE!</v>
      </c>
      <c r="AH913" s="4" t="e">
        <f>FIND("Entity status",A913)+LEN("Entity status")</f>
        <v>#VALUE!</v>
      </c>
      <c r="AI913" s="4" t="e">
        <f>FIND("Earliest publication #",A913,AH913)</f>
        <v>#VALUE!</v>
      </c>
      <c r="AJ913" s="4" t="e">
        <f>CLEAN(TRIM(MID(A913,AH913,AI913-AH913)))</f>
        <v>#VALUE!</v>
      </c>
      <c r="AK913" s="4" t="e">
        <f>FIND("Applicants",A913)+LEN("Applicants")</f>
        <v>#VALUE!</v>
      </c>
      <c r="AL913" s="4" t="e">
        <f>FIND("United States Patent and Trademark Office 
United States Patent and Trademark Office 
 Browse By Topic",A913,AK913)</f>
        <v>#VALUE!</v>
      </c>
      <c r="AM913" s="4" t="e">
        <f>TRIM(CLEAN(MID(A913,AK913,AL913-AK913)))</f>
        <v>#VALUE!</v>
      </c>
      <c r="AN913" s="4" t="e">
        <f>FIND("Assignee for publication",A913)+LEN("Assignee for publication")</f>
        <v>#VALUE!</v>
      </c>
      <c r="AO913" s="4" t="e">
        <f>FIND("Confirmation #",A913,AN913)</f>
        <v>#VALUE!</v>
      </c>
      <c r="AP913" s="4" t="e">
        <f>MID(A913,AN913,AO913-AN913)</f>
        <v>#VALUE!</v>
      </c>
      <c r="AQ913" s="4" t="e">
        <f>FIND("Inventors",A913)+LEN("Inventors")</f>
        <v>#VALUE!</v>
      </c>
      <c r="AR913" s="4" t="e">
        <f>FIND("Applicants",A913,AQ913)</f>
        <v>#VALUE!</v>
      </c>
      <c r="AS913" s="4" t="e">
        <f>FIND("Show all inventors",A913)</f>
        <v>#VALUE!</v>
      </c>
      <c r="AT913" s="4" t="str">
        <f>IFERROR(MID(A913,AS913,24),"")</f>
        <v/>
      </c>
      <c r="AU913" s="7" t="e">
        <f>CLEAN(TRIM(MID(A913,AQ913,AR913-AQ913)))</f>
        <v>#VALUE!</v>
      </c>
      <c r="BJ913" s="4">
        <f t="shared" si="208"/>
        <v>0</v>
      </c>
      <c r="BK913" s="4" t="str">
        <f t="shared" si="209"/>
        <v/>
      </c>
      <c r="BL913" s="4" t="e">
        <f t="shared" si="210"/>
        <v>#VALUE!</v>
      </c>
      <c r="BM913" s="4" t="e">
        <f t="shared" si="211"/>
        <v>#VALUE!</v>
      </c>
      <c r="BN913" s="7" t="e">
        <f t="shared" si="212"/>
        <v>#VALUE!</v>
      </c>
      <c r="BO913" s="4" t="e">
        <f t="shared" si="213"/>
        <v>#VALUE!</v>
      </c>
      <c r="BP913" s="4" t="e">
        <f t="shared" si="214"/>
        <v>#VALUE!</v>
      </c>
      <c r="BQ913" s="7" t="e">
        <f t="shared" si="215"/>
        <v>#VALUE!</v>
      </c>
    </row>
    <row r="914" spans="1:69" ht="15" customHeight="1" x14ac:dyDescent="0.3">
      <c r="A914" s="5"/>
      <c r="B914" s="5"/>
      <c r="C914" s="5"/>
      <c r="D914" s="5"/>
      <c r="F914" s="6" t="s">
        <v>17</v>
      </c>
      <c r="G914" s="4" t="e">
        <f t="shared" si="216"/>
        <v>#VALUE!</v>
      </c>
      <c r="H914" s="4" t="e">
        <f t="shared" si="217"/>
        <v>#VALUE!</v>
      </c>
      <c r="I914" s="4" t="str">
        <f t="shared" si="206"/>
        <v/>
      </c>
      <c r="J914" s="4" t="e">
        <f>CLEAN(SUBSTITUTE(MID(A914,G914,H914-G914)," ",""))</f>
        <v>#VALUE!</v>
      </c>
      <c r="K914" s="4" t="e">
        <f>FIND("Filing or 371 (c) date",A914)+LEN("Filing or 371 (c) date")</f>
        <v>#VALUE!</v>
      </c>
      <c r="L914" s="4" t="e">
        <f>FIND("Status",A914,K914)</f>
        <v>#VALUE!</v>
      </c>
      <c r="M914" s="4" t="e">
        <f>TRIM(CLEAN(MID(A914,K914,L914-K914)))</f>
        <v>#VALUE!</v>
      </c>
      <c r="N914" s="4" t="e">
        <f>FIND("Patent #",A914)+LEN("Patent #")</f>
        <v>#VALUE!</v>
      </c>
      <c r="O914" s="4" t="e">
        <f>FIND("Filing or 371 (c) date",A914)</f>
        <v>#VALUE!</v>
      </c>
      <c r="P914" s="4" t="e">
        <f>MID(A914,N914,O914-N914)</f>
        <v>#VALUE!</v>
      </c>
      <c r="Q914" s="4" t="e">
        <f t="shared" si="207"/>
        <v>#VALUE!</v>
      </c>
      <c r="R914" s="4" t="e">
        <f>CLEAN(SUBSTITUTE(MID(P914,1,FIND("open",P914)-1)," ",""))</f>
        <v>#VALUE!</v>
      </c>
      <c r="S914" s="4" t="e">
        <f>FIND("open_in_new",P914)+LEN("open_in_new")</f>
        <v>#VALUE!</v>
      </c>
      <c r="T914" s="4" t="e">
        <f>FIND("-",P914,S914)</f>
        <v>#VALUE!</v>
      </c>
      <c r="U914" s="4" t="e">
        <f>CLEAN(SUBSTITUTE(MID(P914,S914,T914-S914)," ",""))</f>
        <v>#VALUE!</v>
      </c>
      <c r="V914" s="4" t="e">
        <f>RIGHT(CLEAN(SUBSTITUTE(P914," ","")),10)</f>
        <v>#VALUE!</v>
      </c>
      <c r="W914" s="4" t="e">
        <f>FIND("Status",A914,K914)+LEN("Status")</f>
        <v>#VALUE!</v>
      </c>
      <c r="X914" s="4" t="e">
        <f>FIND("Application Data 
Documents &amp; Transactions",A914)</f>
        <v>#VALUE!</v>
      </c>
      <c r="Y914" s="4" t="e">
        <f>MID(A914,W914,(X914-11)-W914)</f>
        <v>#VALUE!</v>
      </c>
      <c r="Z914" s="4" t="e">
        <f t="shared" si="204"/>
        <v>#VALUE!</v>
      </c>
      <c r="AA914" s="4" t="e">
        <f>FIND("Earliest publication #",A914)+LEN("Earliest publication #
")</f>
        <v>#VALUE!</v>
      </c>
      <c r="AB914" s="4" t="e">
        <f>FIND("Earliest publication date",A914,AA914)</f>
        <v>#VALUE!</v>
      </c>
      <c r="AC914" s="4" t="e">
        <f>CLEAN(TRIM(MID(A914,AA914,AB914-AA914)))</f>
        <v>#VALUE!</v>
      </c>
      <c r="AD914" s="4" t="e">
        <f t="shared" si="205"/>
        <v>#VALUE!</v>
      </c>
      <c r="AE914" s="4" t="e">
        <f>FIND("Earliest publication date",A914,AA914)+LEN("Earliest publication date")</f>
        <v>#VALUE!</v>
      </c>
      <c r="AF914" s="4" t="e">
        <f>FIND("Assignee for publication",A914)</f>
        <v>#VALUE!</v>
      </c>
      <c r="AG914" s="4" t="e">
        <f>CLEAN(SUBSTITUTE(MID(A914,AE914,AF914-AE914)," ",""))</f>
        <v>#VALUE!</v>
      </c>
      <c r="AH914" s="4" t="e">
        <f>FIND("Entity status",A914)+LEN("Entity status")</f>
        <v>#VALUE!</v>
      </c>
      <c r="AI914" s="4" t="e">
        <f>FIND("Earliest publication #",A914,AH914)</f>
        <v>#VALUE!</v>
      </c>
      <c r="AJ914" s="4" t="e">
        <f>CLEAN(TRIM(MID(A914,AH914,AI914-AH914)))</f>
        <v>#VALUE!</v>
      </c>
      <c r="AK914" s="4" t="e">
        <f>FIND("Applicants",A914)+LEN("Applicants")</f>
        <v>#VALUE!</v>
      </c>
      <c r="AL914" s="4" t="e">
        <f>FIND("United States Patent and Trademark Office 
United States Patent and Trademark Office 
 Browse By Topic",A914,AK914)</f>
        <v>#VALUE!</v>
      </c>
      <c r="AM914" s="4" t="e">
        <f>TRIM(CLEAN(MID(A914,AK914,AL914-AK914)))</f>
        <v>#VALUE!</v>
      </c>
      <c r="AN914" s="4" t="e">
        <f>FIND("Assignee for publication",A914)+LEN("Assignee for publication")</f>
        <v>#VALUE!</v>
      </c>
      <c r="AO914" s="4" t="e">
        <f>FIND("Confirmation #",A914,AN914)</f>
        <v>#VALUE!</v>
      </c>
      <c r="AP914" s="4" t="e">
        <f>MID(A914,AN914,AO914-AN914)</f>
        <v>#VALUE!</v>
      </c>
      <c r="AQ914" s="4" t="e">
        <f>FIND("Inventors",A914)+LEN("Inventors")</f>
        <v>#VALUE!</v>
      </c>
      <c r="AR914" s="4" t="e">
        <f>FIND("Applicants",A914,AQ914)</f>
        <v>#VALUE!</v>
      </c>
      <c r="AS914" s="4" t="e">
        <f>FIND("Show all inventors",A914)</f>
        <v>#VALUE!</v>
      </c>
      <c r="AT914" s="4" t="str">
        <f>IFERROR(MID(A914,AS914,24),"")</f>
        <v/>
      </c>
      <c r="AU914" s="7" t="e">
        <f>CLEAN(TRIM(MID(A914,AQ914,AR914-AQ914)))</f>
        <v>#VALUE!</v>
      </c>
      <c r="BJ914" s="4">
        <f t="shared" si="208"/>
        <v>0</v>
      </c>
      <c r="BK914" s="4" t="str">
        <f t="shared" si="209"/>
        <v/>
      </c>
      <c r="BL914" s="4" t="e">
        <f t="shared" si="210"/>
        <v>#VALUE!</v>
      </c>
      <c r="BM914" s="4" t="e">
        <f t="shared" si="211"/>
        <v>#VALUE!</v>
      </c>
      <c r="BN914" s="7" t="e">
        <f t="shared" si="212"/>
        <v>#VALUE!</v>
      </c>
      <c r="BO914" s="4" t="e">
        <f t="shared" si="213"/>
        <v>#VALUE!</v>
      </c>
      <c r="BP914" s="4" t="e">
        <f t="shared" si="214"/>
        <v>#VALUE!</v>
      </c>
      <c r="BQ914" s="7" t="e">
        <f t="shared" si="215"/>
        <v>#VALUE!</v>
      </c>
    </row>
    <row r="915" spans="1:69" ht="15" customHeight="1" x14ac:dyDescent="0.3">
      <c r="A915" s="5"/>
      <c r="B915" s="5"/>
      <c r="C915" s="5"/>
      <c r="D915" s="5"/>
      <c r="F915" s="6" t="s">
        <v>17</v>
      </c>
      <c r="G915" s="4" t="e">
        <f t="shared" si="216"/>
        <v>#VALUE!</v>
      </c>
      <c r="H915" s="4" t="e">
        <f t="shared" si="217"/>
        <v>#VALUE!</v>
      </c>
      <c r="I915" s="4" t="str">
        <f t="shared" si="206"/>
        <v/>
      </c>
      <c r="J915" s="4" t="e">
        <f>CLEAN(SUBSTITUTE(MID(A915,G915,H915-G915)," ",""))</f>
        <v>#VALUE!</v>
      </c>
      <c r="K915" s="4" t="e">
        <f>FIND("Filing or 371 (c) date",A915)+LEN("Filing or 371 (c) date")</f>
        <v>#VALUE!</v>
      </c>
      <c r="L915" s="4" t="e">
        <f>FIND("Status",A915,K915)</f>
        <v>#VALUE!</v>
      </c>
      <c r="M915" s="4" t="e">
        <f>TRIM(CLEAN(MID(A915,K915,L915-K915)))</f>
        <v>#VALUE!</v>
      </c>
      <c r="N915" s="4" t="e">
        <f>FIND("Patent #",A915)+LEN("Patent #")</f>
        <v>#VALUE!</v>
      </c>
      <c r="O915" s="4" t="e">
        <f>FIND("Filing or 371 (c) date",A915)</f>
        <v>#VALUE!</v>
      </c>
      <c r="P915" s="4" t="e">
        <f>MID(A915,N915,O915-N915)</f>
        <v>#VALUE!</v>
      </c>
      <c r="Q915" s="4" t="e">
        <f t="shared" si="207"/>
        <v>#VALUE!</v>
      </c>
      <c r="R915" s="4" t="e">
        <f>CLEAN(SUBSTITUTE(MID(P915,1,FIND("open",P915)-1)," ",""))</f>
        <v>#VALUE!</v>
      </c>
      <c r="S915" s="4" t="e">
        <f>FIND("open_in_new",P915)+LEN("open_in_new")</f>
        <v>#VALUE!</v>
      </c>
      <c r="T915" s="4" t="e">
        <f>FIND("-",P915,S915)</f>
        <v>#VALUE!</v>
      </c>
      <c r="U915" s="4" t="e">
        <f>CLEAN(SUBSTITUTE(MID(P915,S915,T915-S915)," ",""))</f>
        <v>#VALUE!</v>
      </c>
      <c r="V915" s="4" t="e">
        <f>RIGHT(CLEAN(SUBSTITUTE(P915," ","")),10)</f>
        <v>#VALUE!</v>
      </c>
      <c r="W915" s="4" t="e">
        <f>FIND("Status",A915,K915)+LEN("Status")</f>
        <v>#VALUE!</v>
      </c>
      <c r="X915" s="4" t="e">
        <f>FIND("Application Data 
Documents &amp; Transactions",A915)</f>
        <v>#VALUE!</v>
      </c>
      <c r="Y915" s="4" t="e">
        <f>MID(A915,W915,(X915-11)-W915)</f>
        <v>#VALUE!</v>
      </c>
      <c r="Z915" s="4" t="e">
        <f t="shared" si="204"/>
        <v>#VALUE!</v>
      </c>
      <c r="AA915" s="4" t="e">
        <f>FIND("Earliest publication #",A915)+LEN("Earliest publication #
")</f>
        <v>#VALUE!</v>
      </c>
      <c r="AB915" s="4" t="e">
        <f>FIND("Earliest publication date",A915,AA915)</f>
        <v>#VALUE!</v>
      </c>
      <c r="AC915" s="4" t="e">
        <f>CLEAN(TRIM(MID(A915,AA915,AB915-AA915)))</f>
        <v>#VALUE!</v>
      </c>
      <c r="AD915" s="4" t="e">
        <f t="shared" si="205"/>
        <v>#VALUE!</v>
      </c>
      <c r="AE915" s="4" t="e">
        <f>FIND("Earliest publication date",A915,AA915)+LEN("Earliest publication date")</f>
        <v>#VALUE!</v>
      </c>
      <c r="AF915" s="4" t="e">
        <f>FIND("Assignee for publication",A915)</f>
        <v>#VALUE!</v>
      </c>
      <c r="AG915" s="4" t="e">
        <f>CLEAN(SUBSTITUTE(MID(A915,AE915,AF915-AE915)," ",""))</f>
        <v>#VALUE!</v>
      </c>
      <c r="AH915" s="4" t="e">
        <f>FIND("Entity status",A915)+LEN("Entity status")</f>
        <v>#VALUE!</v>
      </c>
      <c r="AI915" s="4" t="e">
        <f>FIND("Earliest publication #",A915,AH915)</f>
        <v>#VALUE!</v>
      </c>
      <c r="AJ915" s="4" t="e">
        <f>CLEAN(TRIM(MID(A915,AH915,AI915-AH915)))</f>
        <v>#VALUE!</v>
      </c>
      <c r="AK915" s="4" t="e">
        <f>FIND("Applicants",A915)+LEN("Applicants")</f>
        <v>#VALUE!</v>
      </c>
      <c r="AL915" s="4" t="e">
        <f>FIND("United States Patent and Trademark Office 
United States Patent and Trademark Office 
 Browse By Topic",A915,AK915)</f>
        <v>#VALUE!</v>
      </c>
      <c r="AM915" s="4" t="e">
        <f>TRIM(CLEAN(MID(A915,AK915,AL915-AK915)))</f>
        <v>#VALUE!</v>
      </c>
      <c r="AN915" s="4" t="e">
        <f>FIND("Assignee for publication",A915)+LEN("Assignee for publication")</f>
        <v>#VALUE!</v>
      </c>
      <c r="AO915" s="4" t="e">
        <f>FIND("Confirmation #",A915,AN915)</f>
        <v>#VALUE!</v>
      </c>
      <c r="AP915" s="4" t="e">
        <f>MID(A915,AN915,AO915-AN915)</f>
        <v>#VALUE!</v>
      </c>
      <c r="AQ915" s="4" t="e">
        <f>FIND("Inventors",A915)+LEN("Inventors")</f>
        <v>#VALUE!</v>
      </c>
      <c r="AR915" s="4" t="e">
        <f>FIND("Applicants",A915,AQ915)</f>
        <v>#VALUE!</v>
      </c>
      <c r="AS915" s="4" t="e">
        <f>FIND("Show all inventors",A915)</f>
        <v>#VALUE!</v>
      </c>
      <c r="AT915" s="4" t="str">
        <f>IFERROR(MID(A915,AS915,24),"")</f>
        <v/>
      </c>
      <c r="AU915" s="7" t="e">
        <f>CLEAN(TRIM(MID(A915,AQ915,AR915-AQ915)))</f>
        <v>#VALUE!</v>
      </c>
      <c r="BJ915" s="4">
        <f t="shared" si="208"/>
        <v>0</v>
      </c>
      <c r="BK915" s="4" t="str">
        <f t="shared" si="209"/>
        <v/>
      </c>
      <c r="BL915" s="4" t="e">
        <f t="shared" si="210"/>
        <v>#VALUE!</v>
      </c>
      <c r="BM915" s="4" t="e">
        <f t="shared" si="211"/>
        <v>#VALUE!</v>
      </c>
      <c r="BN915" s="7" t="e">
        <f t="shared" si="212"/>
        <v>#VALUE!</v>
      </c>
      <c r="BO915" s="4" t="e">
        <f t="shared" si="213"/>
        <v>#VALUE!</v>
      </c>
      <c r="BP915" s="4" t="e">
        <f t="shared" si="214"/>
        <v>#VALUE!</v>
      </c>
      <c r="BQ915" s="7" t="e">
        <f t="shared" si="215"/>
        <v>#VALUE!</v>
      </c>
    </row>
    <row r="916" spans="1:69" ht="15" customHeight="1" x14ac:dyDescent="0.3">
      <c r="A916" s="5"/>
      <c r="B916" s="5"/>
      <c r="C916" s="5"/>
      <c r="D916" s="5"/>
      <c r="F916" s="6" t="s">
        <v>17</v>
      </c>
      <c r="G916" s="4" t="e">
        <f t="shared" si="216"/>
        <v>#VALUE!</v>
      </c>
      <c r="H916" s="4" t="e">
        <f t="shared" si="217"/>
        <v>#VALUE!</v>
      </c>
      <c r="I916" s="4" t="str">
        <f t="shared" si="206"/>
        <v/>
      </c>
      <c r="J916" s="4" t="e">
        <f>CLEAN(SUBSTITUTE(MID(A916,G916,H916-G916)," ",""))</f>
        <v>#VALUE!</v>
      </c>
      <c r="K916" s="4" t="e">
        <f>FIND("Filing or 371 (c) date",A916)+LEN("Filing or 371 (c) date")</f>
        <v>#VALUE!</v>
      </c>
      <c r="L916" s="4" t="e">
        <f>FIND("Status",A916,K916)</f>
        <v>#VALUE!</v>
      </c>
      <c r="M916" s="4" t="e">
        <f>TRIM(CLEAN(MID(A916,K916,L916-K916)))</f>
        <v>#VALUE!</v>
      </c>
      <c r="N916" s="4" t="e">
        <f>FIND("Patent #",A916)+LEN("Patent #")</f>
        <v>#VALUE!</v>
      </c>
      <c r="O916" s="4" t="e">
        <f>FIND("Filing or 371 (c) date",A916)</f>
        <v>#VALUE!</v>
      </c>
      <c r="P916" s="4" t="e">
        <f>MID(A916,N916,O916-N916)</f>
        <v>#VALUE!</v>
      </c>
      <c r="Q916" s="4" t="e">
        <f t="shared" si="207"/>
        <v>#VALUE!</v>
      </c>
      <c r="R916" s="4" t="e">
        <f>CLEAN(SUBSTITUTE(MID(P916,1,FIND("open",P916)-1)," ",""))</f>
        <v>#VALUE!</v>
      </c>
      <c r="S916" s="4" t="e">
        <f>FIND("open_in_new",P916)+LEN("open_in_new")</f>
        <v>#VALUE!</v>
      </c>
      <c r="T916" s="4" t="e">
        <f>FIND("-",P916,S916)</f>
        <v>#VALUE!</v>
      </c>
      <c r="U916" s="4" t="e">
        <f>CLEAN(SUBSTITUTE(MID(P916,S916,T916-S916)," ",""))</f>
        <v>#VALUE!</v>
      </c>
      <c r="V916" s="4" t="e">
        <f>RIGHT(CLEAN(SUBSTITUTE(P916," ","")),10)</f>
        <v>#VALUE!</v>
      </c>
      <c r="W916" s="4" t="e">
        <f>FIND("Status",A916,K916)+LEN("Status")</f>
        <v>#VALUE!</v>
      </c>
      <c r="X916" s="4" t="e">
        <f>FIND("Application Data 
Documents &amp; Transactions",A916)</f>
        <v>#VALUE!</v>
      </c>
      <c r="Y916" s="4" t="e">
        <f>MID(A916,W916,(X916-11)-W916)</f>
        <v>#VALUE!</v>
      </c>
      <c r="Z916" s="4" t="e">
        <f t="shared" si="204"/>
        <v>#VALUE!</v>
      </c>
      <c r="AA916" s="4" t="e">
        <f>FIND("Earliest publication #",A916)+LEN("Earliest publication #
")</f>
        <v>#VALUE!</v>
      </c>
      <c r="AB916" s="4" t="e">
        <f>FIND("Earliest publication date",A916,AA916)</f>
        <v>#VALUE!</v>
      </c>
      <c r="AC916" s="4" t="e">
        <f>CLEAN(TRIM(MID(A916,AA916,AB916-AA916)))</f>
        <v>#VALUE!</v>
      </c>
      <c r="AD916" s="4" t="e">
        <f t="shared" si="205"/>
        <v>#VALUE!</v>
      </c>
      <c r="AE916" s="4" t="e">
        <f>FIND("Earliest publication date",A916,AA916)+LEN("Earliest publication date")</f>
        <v>#VALUE!</v>
      </c>
      <c r="AF916" s="4" t="e">
        <f>FIND("Assignee for publication",A916)</f>
        <v>#VALUE!</v>
      </c>
      <c r="AG916" s="4" t="e">
        <f>CLEAN(SUBSTITUTE(MID(A916,AE916,AF916-AE916)," ",""))</f>
        <v>#VALUE!</v>
      </c>
      <c r="AH916" s="4" t="e">
        <f>FIND("Entity status",A916)+LEN("Entity status")</f>
        <v>#VALUE!</v>
      </c>
      <c r="AI916" s="4" t="e">
        <f>FIND("Earliest publication #",A916,AH916)</f>
        <v>#VALUE!</v>
      </c>
      <c r="AJ916" s="4" t="e">
        <f>CLEAN(TRIM(MID(A916,AH916,AI916-AH916)))</f>
        <v>#VALUE!</v>
      </c>
      <c r="AK916" s="4" t="e">
        <f>FIND("Applicants",A916)+LEN("Applicants")</f>
        <v>#VALUE!</v>
      </c>
      <c r="AL916" s="4" t="e">
        <f>FIND("United States Patent and Trademark Office 
United States Patent and Trademark Office 
 Browse By Topic",A916,AK916)</f>
        <v>#VALUE!</v>
      </c>
      <c r="AM916" s="4" t="e">
        <f>TRIM(CLEAN(MID(A916,AK916,AL916-AK916)))</f>
        <v>#VALUE!</v>
      </c>
      <c r="AN916" s="4" t="e">
        <f>FIND("Assignee for publication",A916)+LEN("Assignee for publication")</f>
        <v>#VALUE!</v>
      </c>
      <c r="AO916" s="4" t="e">
        <f>FIND("Confirmation #",A916,AN916)</f>
        <v>#VALUE!</v>
      </c>
      <c r="AP916" s="4" t="e">
        <f>MID(A916,AN916,AO916-AN916)</f>
        <v>#VALUE!</v>
      </c>
      <c r="AQ916" s="4" t="e">
        <f>FIND("Inventors",A916)+LEN("Inventors")</f>
        <v>#VALUE!</v>
      </c>
      <c r="AR916" s="4" t="e">
        <f>FIND("Applicants",A916,AQ916)</f>
        <v>#VALUE!</v>
      </c>
      <c r="AS916" s="4" t="e">
        <f>FIND("Show all inventors",A916)</f>
        <v>#VALUE!</v>
      </c>
      <c r="AT916" s="4" t="str">
        <f>IFERROR(MID(A916,AS916,24),"")</f>
        <v/>
      </c>
      <c r="AU916" s="7" t="e">
        <f>CLEAN(TRIM(MID(A916,AQ916,AR916-AQ916)))</f>
        <v>#VALUE!</v>
      </c>
      <c r="BJ916" s="4">
        <f t="shared" si="208"/>
        <v>0</v>
      </c>
      <c r="BK916" s="4" t="str">
        <f t="shared" si="209"/>
        <v/>
      </c>
      <c r="BL916" s="4" t="e">
        <f t="shared" si="210"/>
        <v>#VALUE!</v>
      </c>
      <c r="BM916" s="4" t="e">
        <f t="shared" si="211"/>
        <v>#VALUE!</v>
      </c>
      <c r="BN916" s="7" t="e">
        <f t="shared" si="212"/>
        <v>#VALUE!</v>
      </c>
      <c r="BO916" s="4" t="e">
        <f t="shared" si="213"/>
        <v>#VALUE!</v>
      </c>
      <c r="BP916" s="4" t="e">
        <f t="shared" si="214"/>
        <v>#VALUE!</v>
      </c>
      <c r="BQ916" s="7" t="e">
        <f t="shared" si="215"/>
        <v>#VALUE!</v>
      </c>
    </row>
    <row r="917" spans="1:69" ht="15" customHeight="1" x14ac:dyDescent="0.3">
      <c r="A917" s="5"/>
      <c r="B917" s="5"/>
      <c r="C917" s="5"/>
      <c r="D917" s="5"/>
      <c r="F917" s="6" t="s">
        <v>17</v>
      </c>
      <c r="G917" s="4" t="e">
        <f t="shared" si="216"/>
        <v>#VALUE!</v>
      </c>
      <c r="H917" s="4" t="e">
        <f t="shared" si="217"/>
        <v>#VALUE!</v>
      </c>
      <c r="I917" s="4" t="str">
        <f t="shared" si="206"/>
        <v/>
      </c>
      <c r="J917" s="4" t="e">
        <f>CLEAN(SUBSTITUTE(MID(A917,G917,H917-G917)," ",""))</f>
        <v>#VALUE!</v>
      </c>
      <c r="K917" s="4" t="e">
        <f>FIND("Filing or 371 (c) date",A917)+LEN("Filing or 371 (c) date")</f>
        <v>#VALUE!</v>
      </c>
      <c r="L917" s="4" t="e">
        <f>FIND("Status",A917,K917)</f>
        <v>#VALUE!</v>
      </c>
      <c r="M917" s="4" t="e">
        <f>TRIM(CLEAN(MID(A917,K917,L917-K917)))</f>
        <v>#VALUE!</v>
      </c>
      <c r="N917" s="4" t="e">
        <f>FIND("Patent #",A917)+LEN("Patent #")</f>
        <v>#VALUE!</v>
      </c>
      <c r="O917" s="4" t="e">
        <f>FIND("Filing or 371 (c) date",A917)</f>
        <v>#VALUE!</v>
      </c>
      <c r="P917" s="4" t="e">
        <f>MID(A917,N917,O917-N917)</f>
        <v>#VALUE!</v>
      </c>
      <c r="Q917" s="4" t="e">
        <f t="shared" si="207"/>
        <v>#VALUE!</v>
      </c>
      <c r="R917" s="4" t="e">
        <f>CLEAN(SUBSTITUTE(MID(P917,1,FIND("open",P917)-1)," ",""))</f>
        <v>#VALUE!</v>
      </c>
      <c r="S917" s="4" t="e">
        <f>FIND("open_in_new",P917)+LEN("open_in_new")</f>
        <v>#VALUE!</v>
      </c>
      <c r="T917" s="4" t="e">
        <f>FIND("-",P917,S917)</f>
        <v>#VALUE!</v>
      </c>
      <c r="U917" s="4" t="e">
        <f>CLEAN(SUBSTITUTE(MID(P917,S917,T917-S917)," ",""))</f>
        <v>#VALUE!</v>
      </c>
      <c r="V917" s="4" t="e">
        <f>RIGHT(CLEAN(SUBSTITUTE(P917," ","")),10)</f>
        <v>#VALUE!</v>
      </c>
      <c r="W917" s="4" t="e">
        <f>FIND("Status",A917,K917)+LEN("Status")</f>
        <v>#VALUE!</v>
      </c>
      <c r="X917" s="4" t="e">
        <f>FIND("Application Data 
Documents &amp; Transactions",A917)</f>
        <v>#VALUE!</v>
      </c>
      <c r="Y917" s="4" t="e">
        <f>MID(A917,W917,(X917-11)-W917)</f>
        <v>#VALUE!</v>
      </c>
      <c r="Z917" s="4" t="e">
        <f t="shared" si="204"/>
        <v>#VALUE!</v>
      </c>
      <c r="AA917" s="4" t="e">
        <f>FIND("Earliest publication #",A917)+LEN("Earliest publication #
")</f>
        <v>#VALUE!</v>
      </c>
      <c r="AB917" s="4" t="e">
        <f>FIND("Earliest publication date",A917,AA917)</f>
        <v>#VALUE!</v>
      </c>
      <c r="AC917" s="4" t="e">
        <f>CLEAN(TRIM(MID(A917,AA917,AB917-AA917)))</f>
        <v>#VALUE!</v>
      </c>
      <c r="AD917" s="4" t="e">
        <f t="shared" si="205"/>
        <v>#VALUE!</v>
      </c>
      <c r="AE917" s="4" t="e">
        <f>FIND("Earliest publication date",A917,AA917)+LEN("Earliest publication date")</f>
        <v>#VALUE!</v>
      </c>
      <c r="AF917" s="4" t="e">
        <f>FIND("Assignee for publication",A917)</f>
        <v>#VALUE!</v>
      </c>
      <c r="AG917" s="4" t="e">
        <f>CLEAN(SUBSTITUTE(MID(A917,AE917,AF917-AE917)," ",""))</f>
        <v>#VALUE!</v>
      </c>
      <c r="AH917" s="4" t="e">
        <f>FIND("Entity status",A917)+LEN("Entity status")</f>
        <v>#VALUE!</v>
      </c>
      <c r="AI917" s="4" t="e">
        <f>FIND("Earliest publication #",A917,AH917)</f>
        <v>#VALUE!</v>
      </c>
      <c r="AJ917" s="4" t="e">
        <f>CLEAN(TRIM(MID(A917,AH917,AI917-AH917)))</f>
        <v>#VALUE!</v>
      </c>
      <c r="AK917" s="4" t="e">
        <f>FIND("Applicants",A917)+LEN("Applicants")</f>
        <v>#VALUE!</v>
      </c>
      <c r="AL917" s="4" t="e">
        <f>FIND("United States Patent and Trademark Office 
United States Patent and Trademark Office 
 Browse By Topic",A917,AK917)</f>
        <v>#VALUE!</v>
      </c>
      <c r="AM917" s="4" t="e">
        <f>TRIM(CLEAN(MID(A917,AK917,AL917-AK917)))</f>
        <v>#VALUE!</v>
      </c>
      <c r="AN917" s="4" t="e">
        <f>FIND("Assignee for publication",A917)+LEN("Assignee for publication")</f>
        <v>#VALUE!</v>
      </c>
      <c r="AO917" s="4" t="e">
        <f>FIND("Confirmation #",A917,AN917)</f>
        <v>#VALUE!</v>
      </c>
      <c r="AP917" s="4" t="e">
        <f>MID(A917,AN917,AO917-AN917)</f>
        <v>#VALUE!</v>
      </c>
      <c r="AQ917" s="4" t="e">
        <f>FIND("Inventors",A917)+LEN("Inventors")</f>
        <v>#VALUE!</v>
      </c>
      <c r="AR917" s="4" t="e">
        <f>FIND("Applicants",A917,AQ917)</f>
        <v>#VALUE!</v>
      </c>
      <c r="AS917" s="4" t="e">
        <f>FIND("Show all inventors",A917)</f>
        <v>#VALUE!</v>
      </c>
      <c r="AT917" s="4" t="str">
        <f>IFERROR(MID(A917,AS917,24),"")</f>
        <v/>
      </c>
      <c r="AU917" s="7" t="e">
        <f>CLEAN(TRIM(MID(A917,AQ917,AR917-AQ917)))</f>
        <v>#VALUE!</v>
      </c>
      <c r="BJ917" s="4">
        <f t="shared" si="208"/>
        <v>0</v>
      </c>
      <c r="BK917" s="4" t="str">
        <f t="shared" si="209"/>
        <v/>
      </c>
      <c r="BL917" s="4" t="e">
        <f t="shared" si="210"/>
        <v>#VALUE!</v>
      </c>
      <c r="BM917" s="4" t="e">
        <f t="shared" si="211"/>
        <v>#VALUE!</v>
      </c>
      <c r="BN917" s="7" t="e">
        <f t="shared" si="212"/>
        <v>#VALUE!</v>
      </c>
      <c r="BO917" s="4" t="e">
        <f t="shared" si="213"/>
        <v>#VALUE!</v>
      </c>
      <c r="BP917" s="4" t="e">
        <f t="shared" si="214"/>
        <v>#VALUE!</v>
      </c>
      <c r="BQ917" s="7" t="e">
        <f t="shared" si="215"/>
        <v>#VALUE!</v>
      </c>
    </row>
    <row r="918" spans="1:69" ht="15" customHeight="1" x14ac:dyDescent="0.3">
      <c r="A918" s="5"/>
      <c r="B918" s="5"/>
      <c r="C918" s="5"/>
      <c r="D918" s="5"/>
      <c r="F918" s="6" t="s">
        <v>17</v>
      </c>
      <c r="G918" s="4" t="e">
        <f t="shared" si="216"/>
        <v>#VALUE!</v>
      </c>
      <c r="H918" s="4" t="e">
        <f t="shared" si="217"/>
        <v>#VALUE!</v>
      </c>
      <c r="I918" s="4" t="str">
        <f t="shared" si="206"/>
        <v/>
      </c>
      <c r="J918" s="4" t="e">
        <f>CLEAN(SUBSTITUTE(MID(A918,G918,H918-G918)," ",""))</f>
        <v>#VALUE!</v>
      </c>
      <c r="K918" s="4" t="e">
        <f>FIND("Filing or 371 (c) date",A918)+LEN("Filing or 371 (c) date")</f>
        <v>#VALUE!</v>
      </c>
      <c r="L918" s="4" t="e">
        <f>FIND("Status",A918,K918)</f>
        <v>#VALUE!</v>
      </c>
      <c r="M918" s="4" t="e">
        <f>TRIM(CLEAN(MID(A918,K918,L918-K918)))</f>
        <v>#VALUE!</v>
      </c>
      <c r="N918" s="4" t="e">
        <f>FIND("Patent #",A918)+LEN("Patent #")</f>
        <v>#VALUE!</v>
      </c>
      <c r="O918" s="4" t="e">
        <f>FIND("Filing or 371 (c) date",A918)</f>
        <v>#VALUE!</v>
      </c>
      <c r="P918" s="4" t="e">
        <f>MID(A918,N918,O918-N918)</f>
        <v>#VALUE!</v>
      </c>
      <c r="Q918" s="4" t="e">
        <f t="shared" si="207"/>
        <v>#VALUE!</v>
      </c>
      <c r="R918" s="4" t="e">
        <f>CLEAN(SUBSTITUTE(MID(P918,1,FIND("open",P918)-1)," ",""))</f>
        <v>#VALUE!</v>
      </c>
      <c r="S918" s="4" t="e">
        <f>FIND("open_in_new",P918)+LEN("open_in_new")</f>
        <v>#VALUE!</v>
      </c>
      <c r="T918" s="4" t="e">
        <f>FIND("-",P918,S918)</f>
        <v>#VALUE!</v>
      </c>
      <c r="U918" s="4" t="e">
        <f>CLEAN(SUBSTITUTE(MID(P918,S918,T918-S918)," ",""))</f>
        <v>#VALUE!</v>
      </c>
      <c r="V918" s="4" t="e">
        <f>RIGHT(CLEAN(SUBSTITUTE(P918," ","")),10)</f>
        <v>#VALUE!</v>
      </c>
      <c r="W918" s="4" t="e">
        <f>FIND("Status",A918,K918)+LEN("Status")</f>
        <v>#VALUE!</v>
      </c>
      <c r="X918" s="4" t="e">
        <f>FIND("Application Data 
Documents &amp; Transactions",A918)</f>
        <v>#VALUE!</v>
      </c>
      <c r="Y918" s="4" t="e">
        <f>MID(A918,W918,(X918-11)-W918)</f>
        <v>#VALUE!</v>
      </c>
      <c r="Z918" s="4" t="e">
        <f t="shared" si="204"/>
        <v>#VALUE!</v>
      </c>
      <c r="AA918" s="4" t="e">
        <f>FIND("Earliest publication #",A918)+LEN("Earliest publication #
")</f>
        <v>#VALUE!</v>
      </c>
      <c r="AB918" s="4" t="e">
        <f>FIND("Earliest publication date",A918,AA918)</f>
        <v>#VALUE!</v>
      </c>
      <c r="AC918" s="4" t="e">
        <f>CLEAN(TRIM(MID(A918,AA918,AB918-AA918)))</f>
        <v>#VALUE!</v>
      </c>
      <c r="AD918" s="4" t="e">
        <f t="shared" si="205"/>
        <v>#VALUE!</v>
      </c>
      <c r="AE918" s="4" t="e">
        <f>FIND("Earliest publication date",A918,AA918)+LEN("Earliest publication date")</f>
        <v>#VALUE!</v>
      </c>
      <c r="AF918" s="4" t="e">
        <f>FIND("Assignee for publication",A918)</f>
        <v>#VALUE!</v>
      </c>
      <c r="AG918" s="4" t="e">
        <f>CLEAN(SUBSTITUTE(MID(A918,AE918,AF918-AE918)," ",""))</f>
        <v>#VALUE!</v>
      </c>
      <c r="AH918" s="4" t="e">
        <f>FIND("Entity status",A918)+LEN("Entity status")</f>
        <v>#VALUE!</v>
      </c>
      <c r="AI918" s="4" t="e">
        <f>FIND("Earliest publication #",A918,AH918)</f>
        <v>#VALUE!</v>
      </c>
      <c r="AJ918" s="4" t="e">
        <f>CLEAN(TRIM(MID(A918,AH918,AI918-AH918)))</f>
        <v>#VALUE!</v>
      </c>
      <c r="AK918" s="4" t="e">
        <f>FIND("Applicants",A918)+LEN("Applicants")</f>
        <v>#VALUE!</v>
      </c>
      <c r="AL918" s="4" t="e">
        <f>FIND("United States Patent and Trademark Office 
United States Patent and Trademark Office 
 Browse By Topic",A918,AK918)</f>
        <v>#VALUE!</v>
      </c>
      <c r="AM918" s="4" t="e">
        <f>TRIM(CLEAN(MID(A918,AK918,AL918-AK918)))</f>
        <v>#VALUE!</v>
      </c>
      <c r="AN918" s="4" t="e">
        <f>FIND("Assignee for publication",A918)+LEN("Assignee for publication")</f>
        <v>#VALUE!</v>
      </c>
      <c r="AO918" s="4" t="e">
        <f>FIND("Confirmation #",A918,AN918)</f>
        <v>#VALUE!</v>
      </c>
      <c r="AP918" s="4" t="e">
        <f>MID(A918,AN918,AO918-AN918)</f>
        <v>#VALUE!</v>
      </c>
      <c r="AQ918" s="4" t="e">
        <f>FIND("Inventors",A918)+LEN("Inventors")</f>
        <v>#VALUE!</v>
      </c>
      <c r="AR918" s="4" t="e">
        <f>FIND("Applicants",A918,AQ918)</f>
        <v>#VALUE!</v>
      </c>
      <c r="AS918" s="4" t="e">
        <f>FIND("Show all inventors",A918)</f>
        <v>#VALUE!</v>
      </c>
      <c r="AT918" s="4" t="str">
        <f>IFERROR(MID(A918,AS918,24),"")</f>
        <v/>
      </c>
      <c r="AU918" s="7" t="e">
        <f>CLEAN(TRIM(MID(A918,AQ918,AR918-AQ918)))</f>
        <v>#VALUE!</v>
      </c>
      <c r="BJ918" s="4">
        <f t="shared" si="208"/>
        <v>0</v>
      </c>
      <c r="BK918" s="4" t="str">
        <f t="shared" si="209"/>
        <v/>
      </c>
      <c r="BL918" s="4" t="e">
        <f t="shared" si="210"/>
        <v>#VALUE!</v>
      </c>
      <c r="BM918" s="4" t="e">
        <f t="shared" si="211"/>
        <v>#VALUE!</v>
      </c>
      <c r="BN918" s="7" t="e">
        <f t="shared" si="212"/>
        <v>#VALUE!</v>
      </c>
      <c r="BO918" s="4" t="e">
        <f t="shared" si="213"/>
        <v>#VALUE!</v>
      </c>
      <c r="BP918" s="4" t="e">
        <f t="shared" si="214"/>
        <v>#VALUE!</v>
      </c>
      <c r="BQ918" s="7" t="e">
        <f t="shared" si="215"/>
        <v>#VALUE!</v>
      </c>
    </row>
    <row r="919" spans="1:69" ht="15" customHeight="1" x14ac:dyDescent="0.3">
      <c r="A919" s="5"/>
      <c r="B919" s="5"/>
      <c r="C919" s="5"/>
      <c r="D919" s="5"/>
      <c r="F919" s="6" t="s">
        <v>17</v>
      </c>
      <c r="G919" s="4" t="e">
        <f t="shared" si="216"/>
        <v>#VALUE!</v>
      </c>
      <c r="H919" s="4" t="e">
        <f t="shared" si="217"/>
        <v>#VALUE!</v>
      </c>
      <c r="I919" s="4" t="str">
        <f t="shared" si="206"/>
        <v/>
      </c>
      <c r="J919" s="4" t="e">
        <f>CLEAN(SUBSTITUTE(MID(A919,G919,H919-G919)," ",""))</f>
        <v>#VALUE!</v>
      </c>
      <c r="K919" s="4" t="e">
        <f>FIND("Filing or 371 (c) date",A919)+LEN("Filing or 371 (c) date")</f>
        <v>#VALUE!</v>
      </c>
      <c r="L919" s="4" t="e">
        <f>FIND("Status",A919,K919)</f>
        <v>#VALUE!</v>
      </c>
      <c r="M919" s="4" t="e">
        <f>TRIM(CLEAN(MID(A919,K919,L919-K919)))</f>
        <v>#VALUE!</v>
      </c>
      <c r="N919" s="4" t="e">
        <f>FIND("Patent #",A919)+LEN("Patent #")</f>
        <v>#VALUE!</v>
      </c>
      <c r="O919" s="4" t="e">
        <f>FIND("Filing or 371 (c) date",A919)</f>
        <v>#VALUE!</v>
      </c>
      <c r="P919" s="4" t="e">
        <f>MID(A919,N919,O919-N919)</f>
        <v>#VALUE!</v>
      </c>
      <c r="Q919" s="4" t="e">
        <f t="shared" si="207"/>
        <v>#VALUE!</v>
      </c>
      <c r="R919" s="4" t="e">
        <f>CLEAN(SUBSTITUTE(MID(P919,1,FIND("open",P919)-1)," ",""))</f>
        <v>#VALUE!</v>
      </c>
      <c r="S919" s="4" t="e">
        <f>FIND("open_in_new",P919)+LEN("open_in_new")</f>
        <v>#VALUE!</v>
      </c>
      <c r="T919" s="4" t="e">
        <f>FIND("-",P919,S919)</f>
        <v>#VALUE!</v>
      </c>
      <c r="U919" s="4" t="e">
        <f>CLEAN(SUBSTITUTE(MID(P919,S919,T919-S919)," ",""))</f>
        <v>#VALUE!</v>
      </c>
      <c r="V919" s="4" t="e">
        <f>RIGHT(CLEAN(SUBSTITUTE(P919," ","")),10)</f>
        <v>#VALUE!</v>
      </c>
      <c r="W919" s="4" t="e">
        <f>FIND("Status",A919,K919)+LEN("Status")</f>
        <v>#VALUE!</v>
      </c>
      <c r="X919" s="4" t="e">
        <f>FIND("Application Data 
Documents &amp; Transactions",A919)</f>
        <v>#VALUE!</v>
      </c>
      <c r="Y919" s="4" t="e">
        <f>MID(A919,W919,(X919-11)-W919)</f>
        <v>#VALUE!</v>
      </c>
      <c r="Z919" s="4" t="e">
        <f t="shared" si="204"/>
        <v>#VALUE!</v>
      </c>
      <c r="AA919" s="4" t="e">
        <f>FIND("Earliest publication #",A919)+LEN("Earliest publication #
")</f>
        <v>#VALUE!</v>
      </c>
      <c r="AB919" s="4" t="e">
        <f>FIND("Earliest publication date",A919,AA919)</f>
        <v>#VALUE!</v>
      </c>
      <c r="AC919" s="4" t="e">
        <f>CLEAN(TRIM(MID(A919,AA919,AB919-AA919)))</f>
        <v>#VALUE!</v>
      </c>
      <c r="AD919" s="4" t="e">
        <f t="shared" si="205"/>
        <v>#VALUE!</v>
      </c>
      <c r="AE919" s="4" t="e">
        <f>FIND("Earliest publication date",A919,AA919)+LEN("Earliest publication date")</f>
        <v>#VALUE!</v>
      </c>
      <c r="AF919" s="4" t="e">
        <f>FIND("Assignee for publication",A919)</f>
        <v>#VALUE!</v>
      </c>
      <c r="AG919" s="4" t="e">
        <f>CLEAN(SUBSTITUTE(MID(A919,AE919,AF919-AE919)," ",""))</f>
        <v>#VALUE!</v>
      </c>
      <c r="AH919" s="4" t="e">
        <f>FIND("Entity status",A919)+LEN("Entity status")</f>
        <v>#VALUE!</v>
      </c>
      <c r="AI919" s="4" t="e">
        <f>FIND("Earliest publication #",A919,AH919)</f>
        <v>#VALUE!</v>
      </c>
      <c r="AJ919" s="4" t="e">
        <f>CLEAN(TRIM(MID(A919,AH919,AI919-AH919)))</f>
        <v>#VALUE!</v>
      </c>
      <c r="AK919" s="4" t="e">
        <f>FIND("Applicants",A919)+LEN("Applicants")</f>
        <v>#VALUE!</v>
      </c>
      <c r="AL919" s="4" t="e">
        <f>FIND("United States Patent and Trademark Office 
United States Patent and Trademark Office 
 Browse By Topic",A919,AK919)</f>
        <v>#VALUE!</v>
      </c>
      <c r="AM919" s="4" t="e">
        <f>TRIM(CLEAN(MID(A919,AK919,AL919-AK919)))</f>
        <v>#VALUE!</v>
      </c>
      <c r="AN919" s="4" t="e">
        <f>FIND("Assignee for publication",A919)+LEN("Assignee for publication")</f>
        <v>#VALUE!</v>
      </c>
      <c r="AO919" s="4" t="e">
        <f>FIND("Confirmation #",A919,AN919)</f>
        <v>#VALUE!</v>
      </c>
      <c r="AP919" s="4" t="e">
        <f>MID(A919,AN919,AO919-AN919)</f>
        <v>#VALUE!</v>
      </c>
      <c r="AQ919" s="4" t="e">
        <f>FIND("Inventors",A919)+LEN("Inventors")</f>
        <v>#VALUE!</v>
      </c>
      <c r="AR919" s="4" t="e">
        <f>FIND("Applicants",A919,AQ919)</f>
        <v>#VALUE!</v>
      </c>
      <c r="AS919" s="4" t="e">
        <f>FIND("Show all inventors",A919)</f>
        <v>#VALUE!</v>
      </c>
      <c r="AT919" s="4" t="str">
        <f>IFERROR(MID(A919,AS919,24),"")</f>
        <v/>
      </c>
      <c r="AU919" s="7" t="e">
        <f>CLEAN(TRIM(MID(A919,AQ919,AR919-AQ919)))</f>
        <v>#VALUE!</v>
      </c>
      <c r="BJ919" s="4">
        <f t="shared" si="208"/>
        <v>0</v>
      </c>
      <c r="BK919" s="4" t="str">
        <f t="shared" si="209"/>
        <v/>
      </c>
      <c r="BL919" s="4" t="e">
        <f t="shared" si="210"/>
        <v>#VALUE!</v>
      </c>
      <c r="BM919" s="4" t="e">
        <f t="shared" si="211"/>
        <v>#VALUE!</v>
      </c>
      <c r="BN919" s="7" t="e">
        <f t="shared" si="212"/>
        <v>#VALUE!</v>
      </c>
      <c r="BO919" s="4" t="e">
        <f t="shared" si="213"/>
        <v>#VALUE!</v>
      </c>
      <c r="BP919" s="4" t="e">
        <f t="shared" si="214"/>
        <v>#VALUE!</v>
      </c>
      <c r="BQ919" s="7" t="e">
        <f t="shared" si="215"/>
        <v>#VALUE!</v>
      </c>
    </row>
    <row r="920" spans="1:69" ht="15" customHeight="1" x14ac:dyDescent="0.3">
      <c r="A920" s="5"/>
      <c r="B920" s="5"/>
      <c r="C920" s="5"/>
      <c r="D920" s="5"/>
      <c r="F920" s="6" t="s">
        <v>17</v>
      </c>
      <c r="G920" s="4" t="e">
        <f t="shared" si="216"/>
        <v>#VALUE!</v>
      </c>
      <c r="H920" s="4" t="e">
        <f t="shared" si="217"/>
        <v>#VALUE!</v>
      </c>
      <c r="I920" s="4" t="str">
        <f t="shared" si="206"/>
        <v/>
      </c>
      <c r="J920" s="4" t="e">
        <f>CLEAN(SUBSTITUTE(MID(A920,G920,H920-G920)," ",""))</f>
        <v>#VALUE!</v>
      </c>
      <c r="K920" s="4" t="e">
        <f>FIND("Filing or 371 (c) date",A920)+LEN("Filing or 371 (c) date")</f>
        <v>#VALUE!</v>
      </c>
      <c r="L920" s="4" t="e">
        <f>FIND("Status",A920,K920)</f>
        <v>#VALUE!</v>
      </c>
      <c r="M920" s="4" t="e">
        <f>TRIM(CLEAN(MID(A920,K920,L920-K920)))</f>
        <v>#VALUE!</v>
      </c>
      <c r="N920" s="4" t="e">
        <f>FIND("Patent #",A920)+LEN("Patent #")</f>
        <v>#VALUE!</v>
      </c>
      <c r="O920" s="4" t="e">
        <f>FIND("Filing or 371 (c) date",A920)</f>
        <v>#VALUE!</v>
      </c>
      <c r="P920" s="4" t="e">
        <f>MID(A920,N920,O920-N920)</f>
        <v>#VALUE!</v>
      </c>
      <c r="Q920" s="4" t="e">
        <f t="shared" si="207"/>
        <v>#VALUE!</v>
      </c>
      <c r="R920" s="4" t="e">
        <f>CLEAN(SUBSTITUTE(MID(P920,1,FIND("open",P920)-1)," ",""))</f>
        <v>#VALUE!</v>
      </c>
      <c r="S920" s="4" t="e">
        <f>FIND("open_in_new",P920)+LEN("open_in_new")</f>
        <v>#VALUE!</v>
      </c>
      <c r="T920" s="4" t="e">
        <f>FIND("-",P920,S920)</f>
        <v>#VALUE!</v>
      </c>
      <c r="U920" s="4" t="e">
        <f>CLEAN(SUBSTITUTE(MID(P920,S920,T920-S920)," ",""))</f>
        <v>#VALUE!</v>
      </c>
      <c r="V920" s="4" t="e">
        <f>RIGHT(CLEAN(SUBSTITUTE(P920," ","")),10)</f>
        <v>#VALUE!</v>
      </c>
      <c r="W920" s="4" t="e">
        <f>FIND("Status",A920,K920)+LEN("Status")</f>
        <v>#VALUE!</v>
      </c>
      <c r="X920" s="4" t="e">
        <f>FIND("Application Data 
Documents &amp; Transactions",A920)</f>
        <v>#VALUE!</v>
      </c>
      <c r="Y920" s="4" t="e">
        <f>MID(A920,W920,(X920-11)-W920)</f>
        <v>#VALUE!</v>
      </c>
      <c r="Z920" s="4" t="e">
        <f t="shared" si="204"/>
        <v>#VALUE!</v>
      </c>
      <c r="AA920" s="4" t="e">
        <f>FIND("Earliest publication #",A920)+LEN("Earliest publication #
")</f>
        <v>#VALUE!</v>
      </c>
      <c r="AB920" s="4" t="e">
        <f>FIND("Earliest publication date",A920,AA920)</f>
        <v>#VALUE!</v>
      </c>
      <c r="AC920" s="4" t="e">
        <f>CLEAN(TRIM(MID(A920,AA920,AB920-AA920)))</f>
        <v>#VALUE!</v>
      </c>
      <c r="AD920" s="4" t="e">
        <f t="shared" si="205"/>
        <v>#VALUE!</v>
      </c>
      <c r="AE920" s="4" t="e">
        <f>FIND("Earliest publication date",A920,AA920)+LEN("Earliest publication date")</f>
        <v>#VALUE!</v>
      </c>
      <c r="AF920" s="4" t="e">
        <f>FIND("Assignee for publication",A920)</f>
        <v>#VALUE!</v>
      </c>
      <c r="AG920" s="4" t="e">
        <f>CLEAN(SUBSTITUTE(MID(A920,AE920,AF920-AE920)," ",""))</f>
        <v>#VALUE!</v>
      </c>
      <c r="AH920" s="4" t="e">
        <f>FIND("Entity status",A920)+LEN("Entity status")</f>
        <v>#VALUE!</v>
      </c>
      <c r="AI920" s="4" t="e">
        <f>FIND("Earliest publication #",A920,AH920)</f>
        <v>#VALUE!</v>
      </c>
      <c r="AJ920" s="4" t="e">
        <f>CLEAN(TRIM(MID(A920,AH920,AI920-AH920)))</f>
        <v>#VALUE!</v>
      </c>
      <c r="AK920" s="4" t="e">
        <f>FIND("Applicants",A920)+LEN("Applicants")</f>
        <v>#VALUE!</v>
      </c>
      <c r="AL920" s="4" t="e">
        <f>FIND("United States Patent and Trademark Office 
United States Patent and Trademark Office 
 Browse By Topic",A920,AK920)</f>
        <v>#VALUE!</v>
      </c>
      <c r="AM920" s="4" t="e">
        <f>TRIM(CLEAN(MID(A920,AK920,AL920-AK920)))</f>
        <v>#VALUE!</v>
      </c>
      <c r="AN920" s="4" t="e">
        <f>FIND("Assignee for publication",A920)+LEN("Assignee for publication")</f>
        <v>#VALUE!</v>
      </c>
      <c r="AO920" s="4" t="e">
        <f>FIND("Confirmation #",A920,AN920)</f>
        <v>#VALUE!</v>
      </c>
      <c r="AP920" s="4" t="e">
        <f>MID(A920,AN920,AO920-AN920)</f>
        <v>#VALUE!</v>
      </c>
      <c r="AQ920" s="4" t="e">
        <f>FIND("Inventors",A920)+LEN("Inventors")</f>
        <v>#VALUE!</v>
      </c>
      <c r="AR920" s="4" t="e">
        <f>FIND("Applicants",A920,AQ920)</f>
        <v>#VALUE!</v>
      </c>
      <c r="AS920" s="4" t="e">
        <f>FIND("Show all inventors",A920)</f>
        <v>#VALUE!</v>
      </c>
      <c r="AT920" s="4" t="str">
        <f>IFERROR(MID(A920,AS920,24),"")</f>
        <v/>
      </c>
      <c r="AU920" s="7" t="e">
        <f>CLEAN(TRIM(MID(A920,AQ920,AR920-AQ920)))</f>
        <v>#VALUE!</v>
      </c>
      <c r="BJ920" s="4">
        <f t="shared" si="208"/>
        <v>0</v>
      </c>
      <c r="BK920" s="4" t="str">
        <f t="shared" si="209"/>
        <v/>
      </c>
      <c r="BL920" s="4" t="e">
        <f t="shared" si="210"/>
        <v>#VALUE!</v>
      </c>
      <c r="BM920" s="4" t="e">
        <f t="shared" si="211"/>
        <v>#VALUE!</v>
      </c>
      <c r="BN920" s="7" t="e">
        <f t="shared" si="212"/>
        <v>#VALUE!</v>
      </c>
      <c r="BO920" s="4" t="e">
        <f t="shared" si="213"/>
        <v>#VALUE!</v>
      </c>
      <c r="BP920" s="4" t="e">
        <f t="shared" si="214"/>
        <v>#VALUE!</v>
      </c>
      <c r="BQ920" s="7" t="e">
        <f t="shared" si="215"/>
        <v>#VALUE!</v>
      </c>
    </row>
    <row r="921" spans="1:69" ht="15" customHeight="1" x14ac:dyDescent="0.3">
      <c r="A921" s="5"/>
      <c r="B921" s="5"/>
      <c r="C921" s="5"/>
      <c r="D921" s="5"/>
      <c r="F921" s="6" t="s">
        <v>17</v>
      </c>
      <c r="G921" s="4" t="e">
        <f t="shared" si="216"/>
        <v>#VALUE!</v>
      </c>
      <c r="H921" s="4" t="e">
        <f t="shared" si="217"/>
        <v>#VALUE!</v>
      </c>
      <c r="I921" s="4" t="str">
        <f t="shared" si="206"/>
        <v/>
      </c>
      <c r="J921" s="4" t="e">
        <f>CLEAN(SUBSTITUTE(MID(A921,G921,H921-G921)," ",""))</f>
        <v>#VALUE!</v>
      </c>
      <c r="K921" s="4" t="e">
        <f>FIND("Filing or 371 (c) date",A921)+LEN("Filing or 371 (c) date")</f>
        <v>#VALUE!</v>
      </c>
      <c r="L921" s="4" t="e">
        <f>FIND("Status",A921,K921)</f>
        <v>#VALUE!</v>
      </c>
      <c r="M921" s="4" t="e">
        <f>TRIM(CLEAN(MID(A921,K921,L921-K921)))</f>
        <v>#VALUE!</v>
      </c>
      <c r="N921" s="4" t="e">
        <f>FIND("Patent #",A921)+LEN("Patent #")</f>
        <v>#VALUE!</v>
      </c>
      <c r="O921" s="4" t="e">
        <f>FIND("Filing or 371 (c) date",A921)</f>
        <v>#VALUE!</v>
      </c>
      <c r="P921" s="4" t="e">
        <f>MID(A921,N921,O921-N921)</f>
        <v>#VALUE!</v>
      </c>
      <c r="Q921" s="4" t="e">
        <f t="shared" si="207"/>
        <v>#VALUE!</v>
      </c>
      <c r="R921" s="4" t="e">
        <f>CLEAN(SUBSTITUTE(MID(P921,1,FIND("open",P921)-1)," ",""))</f>
        <v>#VALUE!</v>
      </c>
      <c r="S921" s="4" t="e">
        <f>FIND("open_in_new",P921)+LEN("open_in_new")</f>
        <v>#VALUE!</v>
      </c>
      <c r="T921" s="4" t="e">
        <f>FIND("-",P921,S921)</f>
        <v>#VALUE!</v>
      </c>
      <c r="U921" s="4" t="e">
        <f>CLEAN(SUBSTITUTE(MID(P921,S921,T921-S921)," ",""))</f>
        <v>#VALUE!</v>
      </c>
      <c r="V921" s="4" t="e">
        <f>RIGHT(CLEAN(SUBSTITUTE(P921," ","")),10)</f>
        <v>#VALUE!</v>
      </c>
      <c r="W921" s="4" t="e">
        <f>FIND("Status",A921,K921)+LEN("Status")</f>
        <v>#VALUE!</v>
      </c>
      <c r="X921" s="4" t="e">
        <f>FIND("Application Data 
Documents &amp; Transactions",A921)</f>
        <v>#VALUE!</v>
      </c>
      <c r="Y921" s="4" t="e">
        <f>MID(A921,W921,(X921-11)-W921)</f>
        <v>#VALUE!</v>
      </c>
      <c r="Z921" s="4" t="e">
        <f t="shared" si="204"/>
        <v>#VALUE!</v>
      </c>
      <c r="AA921" s="4" t="e">
        <f>FIND("Earliest publication #",A921)+LEN("Earliest publication #
")</f>
        <v>#VALUE!</v>
      </c>
      <c r="AB921" s="4" t="e">
        <f>FIND("Earliest publication date",A921,AA921)</f>
        <v>#VALUE!</v>
      </c>
      <c r="AC921" s="4" t="e">
        <f>CLEAN(TRIM(MID(A921,AA921,AB921-AA921)))</f>
        <v>#VALUE!</v>
      </c>
      <c r="AD921" s="4" t="e">
        <f t="shared" si="205"/>
        <v>#VALUE!</v>
      </c>
      <c r="AE921" s="4" t="e">
        <f>FIND("Earliest publication date",A921,AA921)+LEN("Earliest publication date")</f>
        <v>#VALUE!</v>
      </c>
      <c r="AF921" s="4" t="e">
        <f>FIND("Assignee for publication",A921)</f>
        <v>#VALUE!</v>
      </c>
      <c r="AG921" s="4" t="e">
        <f>CLEAN(SUBSTITUTE(MID(A921,AE921,AF921-AE921)," ",""))</f>
        <v>#VALUE!</v>
      </c>
      <c r="AH921" s="4" t="e">
        <f>FIND("Entity status",A921)+LEN("Entity status")</f>
        <v>#VALUE!</v>
      </c>
      <c r="AI921" s="4" t="e">
        <f>FIND("Earliest publication #",A921,AH921)</f>
        <v>#VALUE!</v>
      </c>
      <c r="AJ921" s="4" t="e">
        <f>CLEAN(TRIM(MID(A921,AH921,AI921-AH921)))</f>
        <v>#VALUE!</v>
      </c>
      <c r="AK921" s="4" t="e">
        <f>FIND("Applicants",A921)+LEN("Applicants")</f>
        <v>#VALUE!</v>
      </c>
      <c r="AL921" s="4" t="e">
        <f>FIND("United States Patent and Trademark Office 
United States Patent and Trademark Office 
 Browse By Topic",A921,AK921)</f>
        <v>#VALUE!</v>
      </c>
      <c r="AM921" s="4" t="e">
        <f>TRIM(CLEAN(MID(A921,AK921,AL921-AK921)))</f>
        <v>#VALUE!</v>
      </c>
      <c r="AN921" s="4" t="e">
        <f>FIND("Assignee for publication",A921)+LEN("Assignee for publication")</f>
        <v>#VALUE!</v>
      </c>
      <c r="AO921" s="4" t="e">
        <f>FIND("Confirmation #",A921,AN921)</f>
        <v>#VALUE!</v>
      </c>
      <c r="AP921" s="4" t="e">
        <f>MID(A921,AN921,AO921-AN921)</f>
        <v>#VALUE!</v>
      </c>
      <c r="AQ921" s="4" t="e">
        <f>FIND("Inventors",A921)+LEN("Inventors")</f>
        <v>#VALUE!</v>
      </c>
      <c r="AR921" s="4" t="e">
        <f>FIND("Applicants",A921,AQ921)</f>
        <v>#VALUE!</v>
      </c>
      <c r="AS921" s="4" t="e">
        <f>FIND("Show all inventors",A921)</f>
        <v>#VALUE!</v>
      </c>
      <c r="AT921" s="4" t="str">
        <f>IFERROR(MID(A921,AS921,24),"")</f>
        <v/>
      </c>
      <c r="AU921" s="7" t="e">
        <f>CLEAN(TRIM(MID(A921,AQ921,AR921-AQ921)))</f>
        <v>#VALUE!</v>
      </c>
      <c r="BJ921" s="4">
        <f t="shared" si="208"/>
        <v>0</v>
      </c>
      <c r="BK921" s="4" t="str">
        <f t="shared" si="209"/>
        <v/>
      </c>
      <c r="BL921" s="4" t="e">
        <f t="shared" si="210"/>
        <v>#VALUE!</v>
      </c>
      <c r="BM921" s="4" t="e">
        <f t="shared" si="211"/>
        <v>#VALUE!</v>
      </c>
      <c r="BN921" s="7" t="e">
        <f t="shared" si="212"/>
        <v>#VALUE!</v>
      </c>
      <c r="BO921" s="4" t="e">
        <f t="shared" si="213"/>
        <v>#VALUE!</v>
      </c>
      <c r="BP921" s="4" t="e">
        <f t="shared" si="214"/>
        <v>#VALUE!</v>
      </c>
      <c r="BQ921" s="7" t="e">
        <f t="shared" si="215"/>
        <v>#VALUE!</v>
      </c>
    </row>
    <row r="922" spans="1:69" ht="15" customHeight="1" x14ac:dyDescent="0.3">
      <c r="A922" s="5"/>
      <c r="B922" s="5"/>
      <c r="C922" s="5"/>
      <c r="D922" s="5"/>
      <c r="F922" s="6" t="s">
        <v>17</v>
      </c>
      <c r="G922" s="4" t="e">
        <f t="shared" si="216"/>
        <v>#VALUE!</v>
      </c>
      <c r="H922" s="4" t="e">
        <f t="shared" si="217"/>
        <v>#VALUE!</v>
      </c>
      <c r="I922" s="4" t="str">
        <f t="shared" si="206"/>
        <v/>
      </c>
      <c r="J922" s="4" t="e">
        <f>CLEAN(SUBSTITUTE(MID(A922,G922,H922-G922)," ",""))</f>
        <v>#VALUE!</v>
      </c>
      <c r="K922" s="4" t="e">
        <f>FIND("Filing or 371 (c) date",A922)+LEN("Filing or 371 (c) date")</f>
        <v>#VALUE!</v>
      </c>
      <c r="L922" s="4" t="e">
        <f>FIND("Status",A922,K922)</f>
        <v>#VALUE!</v>
      </c>
      <c r="M922" s="4" t="e">
        <f>TRIM(CLEAN(MID(A922,K922,L922-K922)))</f>
        <v>#VALUE!</v>
      </c>
      <c r="N922" s="4" t="e">
        <f>FIND("Patent #",A922)+LEN("Patent #")</f>
        <v>#VALUE!</v>
      </c>
      <c r="O922" s="4" t="e">
        <f>FIND("Filing or 371 (c) date",A922)</f>
        <v>#VALUE!</v>
      </c>
      <c r="P922" s="4" t="e">
        <f>MID(A922,N922,O922-N922)</f>
        <v>#VALUE!</v>
      </c>
      <c r="Q922" s="4" t="e">
        <f t="shared" si="207"/>
        <v>#VALUE!</v>
      </c>
      <c r="R922" s="4" t="e">
        <f>CLEAN(SUBSTITUTE(MID(P922,1,FIND("open",P922)-1)," ",""))</f>
        <v>#VALUE!</v>
      </c>
      <c r="S922" s="4" t="e">
        <f>FIND("open_in_new",P922)+LEN("open_in_new")</f>
        <v>#VALUE!</v>
      </c>
      <c r="T922" s="4" t="e">
        <f>FIND("-",P922,S922)</f>
        <v>#VALUE!</v>
      </c>
      <c r="U922" s="4" t="e">
        <f>CLEAN(SUBSTITUTE(MID(P922,S922,T922-S922)," ",""))</f>
        <v>#VALUE!</v>
      </c>
      <c r="V922" s="4" t="e">
        <f>RIGHT(CLEAN(SUBSTITUTE(P922," ","")),10)</f>
        <v>#VALUE!</v>
      </c>
      <c r="W922" s="4" t="e">
        <f>FIND("Status",A922,K922)+LEN("Status")</f>
        <v>#VALUE!</v>
      </c>
      <c r="X922" s="4" t="e">
        <f>FIND("Application Data 
Documents &amp; Transactions",A922)</f>
        <v>#VALUE!</v>
      </c>
      <c r="Y922" s="4" t="e">
        <f>MID(A922,W922,(X922-11)-W922)</f>
        <v>#VALUE!</v>
      </c>
      <c r="Z922" s="4" t="e">
        <f t="shared" si="204"/>
        <v>#VALUE!</v>
      </c>
      <c r="AA922" s="4" t="e">
        <f>FIND("Earliest publication #",A922)+LEN("Earliest publication #
")</f>
        <v>#VALUE!</v>
      </c>
      <c r="AB922" s="4" t="e">
        <f>FIND("Earliest publication date",A922,AA922)</f>
        <v>#VALUE!</v>
      </c>
      <c r="AC922" s="4" t="e">
        <f>CLEAN(TRIM(MID(A922,AA922,AB922-AA922)))</f>
        <v>#VALUE!</v>
      </c>
      <c r="AD922" s="4" t="e">
        <f t="shared" si="205"/>
        <v>#VALUE!</v>
      </c>
      <c r="AE922" s="4" t="e">
        <f>FIND("Earliest publication date",A922,AA922)+LEN("Earliest publication date")</f>
        <v>#VALUE!</v>
      </c>
      <c r="AF922" s="4" t="e">
        <f>FIND("Assignee for publication",A922)</f>
        <v>#VALUE!</v>
      </c>
      <c r="AG922" s="4" t="e">
        <f>CLEAN(SUBSTITUTE(MID(A922,AE922,AF922-AE922)," ",""))</f>
        <v>#VALUE!</v>
      </c>
      <c r="AH922" s="4" t="e">
        <f>FIND("Entity status",A922)+LEN("Entity status")</f>
        <v>#VALUE!</v>
      </c>
      <c r="AI922" s="4" t="e">
        <f>FIND("Earliest publication #",A922,AH922)</f>
        <v>#VALUE!</v>
      </c>
      <c r="AJ922" s="4" t="e">
        <f>CLEAN(TRIM(MID(A922,AH922,AI922-AH922)))</f>
        <v>#VALUE!</v>
      </c>
      <c r="AK922" s="4" t="e">
        <f>FIND("Applicants",A922)+LEN("Applicants")</f>
        <v>#VALUE!</v>
      </c>
      <c r="AL922" s="4" t="e">
        <f>FIND("United States Patent and Trademark Office 
United States Patent and Trademark Office 
 Browse By Topic",A922,AK922)</f>
        <v>#VALUE!</v>
      </c>
      <c r="AM922" s="4" t="e">
        <f>TRIM(CLEAN(MID(A922,AK922,AL922-AK922)))</f>
        <v>#VALUE!</v>
      </c>
      <c r="AN922" s="4" t="e">
        <f>FIND("Assignee for publication",A922)+LEN("Assignee for publication")</f>
        <v>#VALUE!</v>
      </c>
      <c r="AO922" s="4" t="e">
        <f>FIND("Confirmation #",A922,AN922)</f>
        <v>#VALUE!</v>
      </c>
      <c r="AP922" s="4" t="e">
        <f>MID(A922,AN922,AO922-AN922)</f>
        <v>#VALUE!</v>
      </c>
      <c r="AQ922" s="4" t="e">
        <f>FIND("Inventors",A922)+LEN("Inventors")</f>
        <v>#VALUE!</v>
      </c>
      <c r="AR922" s="4" t="e">
        <f>FIND("Applicants",A922,AQ922)</f>
        <v>#VALUE!</v>
      </c>
      <c r="AS922" s="4" t="e">
        <f>FIND("Show all inventors",A922)</f>
        <v>#VALUE!</v>
      </c>
      <c r="AT922" s="4" t="str">
        <f>IFERROR(MID(A922,AS922,24),"")</f>
        <v/>
      </c>
      <c r="AU922" s="7" t="e">
        <f>CLEAN(TRIM(MID(A922,AQ922,AR922-AQ922)))</f>
        <v>#VALUE!</v>
      </c>
      <c r="BJ922" s="4">
        <f t="shared" si="208"/>
        <v>0</v>
      </c>
      <c r="BK922" s="4" t="str">
        <f t="shared" si="209"/>
        <v/>
      </c>
      <c r="BL922" s="4" t="e">
        <f t="shared" si="210"/>
        <v>#VALUE!</v>
      </c>
      <c r="BM922" s="4" t="e">
        <f t="shared" si="211"/>
        <v>#VALUE!</v>
      </c>
      <c r="BN922" s="7" t="e">
        <f t="shared" si="212"/>
        <v>#VALUE!</v>
      </c>
      <c r="BO922" s="4" t="e">
        <f t="shared" si="213"/>
        <v>#VALUE!</v>
      </c>
      <c r="BP922" s="4" t="e">
        <f t="shared" si="214"/>
        <v>#VALUE!</v>
      </c>
      <c r="BQ922" s="7" t="e">
        <f t="shared" si="215"/>
        <v>#VALUE!</v>
      </c>
    </row>
    <row r="923" spans="1:69" ht="15" customHeight="1" x14ac:dyDescent="0.3">
      <c r="A923" s="5"/>
      <c r="B923" s="5"/>
      <c r="C923" s="5"/>
      <c r="D923" s="5"/>
      <c r="F923" s="6" t="s">
        <v>17</v>
      </c>
      <c r="G923" s="4" t="e">
        <f t="shared" si="216"/>
        <v>#VALUE!</v>
      </c>
      <c r="H923" s="4" t="e">
        <f t="shared" si="217"/>
        <v>#VALUE!</v>
      </c>
      <c r="I923" s="4" t="str">
        <f t="shared" si="206"/>
        <v/>
      </c>
      <c r="J923" s="4" t="e">
        <f>CLEAN(SUBSTITUTE(MID(A923,G923,H923-G923)," ",""))</f>
        <v>#VALUE!</v>
      </c>
      <c r="K923" s="4" t="e">
        <f>FIND("Filing or 371 (c) date",A923)+LEN("Filing or 371 (c) date")</f>
        <v>#VALUE!</v>
      </c>
      <c r="L923" s="4" t="e">
        <f>FIND("Status",A923,K923)</f>
        <v>#VALUE!</v>
      </c>
      <c r="M923" s="4" t="e">
        <f>TRIM(CLEAN(MID(A923,K923,L923-K923)))</f>
        <v>#VALUE!</v>
      </c>
      <c r="N923" s="4" t="e">
        <f>FIND("Patent #",A923)+LEN("Patent #")</f>
        <v>#VALUE!</v>
      </c>
      <c r="O923" s="4" t="e">
        <f>FIND("Filing or 371 (c) date",A923)</f>
        <v>#VALUE!</v>
      </c>
      <c r="P923" s="4" t="e">
        <f>MID(A923,N923,O923-N923)</f>
        <v>#VALUE!</v>
      </c>
      <c r="Q923" s="4" t="e">
        <f t="shared" si="207"/>
        <v>#VALUE!</v>
      </c>
      <c r="R923" s="4" t="e">
        <f>CLEAN(SUBSTITUTE(MID(P923,1,FIND("open",P923)-1)," ",""))</f>
        <v>#VALUE!</v>
      </c>
      <c r="S923" s="4" t="e">
        <f>FIND("open_in_new",P923)+LEN("open_in_new")</f>
        <v>#VALUE!</v>
      </c>
      <c r="T923" s="4" t="e">
        <f>FIND("-",P923,S923)</f>
        <v>#VALUE!</v>
      </c>
      <c r="U923" s="4" t="e">
        <f>CLEAN(SUBSTITUTE(MID(P923,S923,T923-S923)," ",""))</f>
        <v>#VALUE!</v>
      </c>
      <c r="V923" s="4" t="e">
        <f>RIGHT(CLEAN(SUBSTITUTE(P923," ","")),10)</f>
        <v>#VALUE!</v>
      </c>
      <c r="W923" s="4" t="e">
        <f>FIND("Status",A923,K923)+LEN("Status")</f>
        <v>#VALUE!</v>
      </c>
      <c r="X923" s="4" t="e">
        <f>FIND("Application Data 
Documents &amp; Transactions",A923)</f>
        <v>#VALUE!</v>
      </c>
      <c r="Y923" s="4" t="e">
        <f>MID(A923,W923,(X923-11)-W923)</f>
        <v>#VALUE!</v>
      </c>
      <c r="Z923" s="4" t="e">
        <f t="shared" si="204"/>
        <v>#VALUE!</v>
      </c>
      <c r="AA923" s="4" t="e">
        <f>FIND("Earliest publication #",A923)+LEN("Earliest publication #
")</f>
        <v>#VALUE!</v>
      </c>
      <c r="AB923" s="4" t="e">
        <f>FIND("Earliest publication date",A923,AA923)</f>
        <v>#VALUE!</v>
      </c>
      <c r="AC923" s="4" t="e">
        <f>CLEAN(TRIM(MID(A923,AA923,AB923-AA923)))</f>
        <v>#VALUE!</v>
      </c>
      <c r="AD923" s="4" t="e">
        <f t="shared" si="205"/>
        <v>#VALUE!</v>
      </c>
      <c r="AE923" s="4" t="e">
        <f>FIND("Earliest publication date",A923,AA923)+LEN("Earliest publication date")</f>
        <v>#VALUE!</v>
      </c>
      <c r="AF923" s="4" t="e">
        <f>FIND("Assignee for publication",A923)</f>
        <v>#VALUE!</v>
      </c>
      <c r="AG923" s="4" t="e">
        <f>CLEAN(SUBSTITUTE(MID(A923,AE923,AF923-AE923)," ",""))</f>
        <v>#VALUE!</v>
      </c>
      <c r="AH923" s="4" t="e">
        <f>FIND("Entity status",A923)+LEN("Entity status")</f>
        <v>#VALUE!</v>
      </c>
      <c r="AI923" s="4" t="e">
        <f>FIND("Earliest publication #",A923,AH923)</f>
        <v>#VALUE!</v>
      </c>
      <c r="AJ923" s="4" t="e">
        <f>CLEAN(TRIM(MID(A923,AH923,AI923-AH923)))</f>
        <v>#VALUE!</v>
      </c>
      <c r="AK923" s="4" t="e">
        <f>FIND("Applicants",A923)+LEN("Applicants")</f>
        <v>#VALUE!</v>
      </c>
      <c r="AL923" s="4" t="e">
        <f>FIND("United States Patent and Trademark Office 
United States Patent and Trademark Office 
 Browse By Topic",A923,AK923)</f>
        <v>#VALUE!</v>
      </c>
      <c r="AM923" s="4" t="e">
        <f>TRIM(CLEAN(MID(A923,AK923,AL923-AK923)))</f>
        <v>#VALUE!</v>
      </c>
      <c r="AN923" s="4" t="e">
        <f>FIND("Assignee for publication",A923)+LEN("Assignee for publication")</f>
        <v>#VALUE!</v>
      </c>
      <c r="AO923" s="4" t="e">
        <f>FIND("Confirmation #",A923,AN923)</f>
        <v>#VALUE!</v>
      </c>
      <c r="AP923" s="4" t="e">
        <f>MID(A923,AN923,AO923-AN923)</f>
        <v>#VALUE!</v>
      </c>
      <c r="AQ923" s="4" t="e">
        <f>FIND("Inventors",A923)+LEN("Inventors")</f>
        <v>#VALUE!</v>
      </c>
      <c r="AR923" s="4" t="e">
        <f>FIND("Applicants",A923,AQ923)</f>
        <v>#VALUE!</v>
      </c>
      <c r="AS923" s="4" t="e">
        <f>FIND("Show all inventors",A923)</f>
        <v>#VALUE!</v>
      </c>
      <c r="AT923" s="4" t="str">
        <f>IFERROR(MID(A923,AS923,24),"")</f>
        <v/>
      </c>
      <c r="AU923" s="7" t="e">
        <f>CLEAN(TRIM(MID(A923,AQ923,AR923-AQ923)))</f>
        <v>#VALUE!</v>
      </c>
      <c r="BJ923" s="4">
        <f t="shared" si="208"/>
        <v>0</v>
      </c>
      <c r="BK923" s="4" t="str">
        <f t="shared" si="209"/>
        <v/>
      </c>
      <c r="BL923" s="4" t="e">
        <f t="shared" si="210"/>
        <v>#VALUE!</v>
      </c>
      <c r="BM923" s="4" t="e">
        <f t="shared" si="211"/>
        <v>#VALUE!</v>
      </c>
      <c r="BN923" s="7" t="e">
        <f t="shared" si="212"/>
        <v>#VALUE!</v>
      </c>
      <c r="BO923" s="4" t="e">
        <f t="shared" si="213"/>
        <v>#VALUE!</v>
      </c>
      <c r="BP923" s="4" t="e">
        <f t="shared" si="214"/>
        <v>#VALUE!</v>
      </c>
      <c r="BQ923" s="7" t="e">
        <f t="shared" si="215"/>
        <v>#VALUE!</v>
      </c>
    </row>
    <row r="924" spans="1:69" ht="15" customHeight="1" x14ac:dyDescent="0.3">
      <c r="A924" s="5"/>
      <c r="B924" s="5"/>
      <c r="C924" s="5"/>
      <c r="D924" s="5"/>
      <c r="F924" s="6" t="s">
        <v>17</v>
      </c>
      <c r="G924" s="4" t="e">
        <f t="shared" si="216"/>
        <v>#VALUE!</v>
      </c>
      <c r="H924" s="4" t="e">
        <f t="shared" si="217"/>
        <v>#VALUE!</v>
      </c>
      <c r="I924" s="4" t="str">
        <f t="shared" si="206"/>
        <v/>
      </c>
      <c r="J924" s="4" t="e">
        <f>CLEAN(SUBSTITUTE(MID(A924,G924,H924-G924)," ",""))</f>
        <v>#VALUE!</v>
      </c>
      <c r="K924" s="4" t="e">
        <f>FIND("Filing or 371 (c) date",A924)+LEN("Filing or 371 (c) date")</f>
        <v>#VALUE!</v>
      </c>
      <c r="L924" s="4" t="e">
        <f>FIND("Status",A924,K924)</f>
        <v>#VALUE!</v>
      </c>
      <c r="M924" s="4" t="e">
        <f>TRIM(CLEAN(MID(A924,K924,L924-K924)))</f>
        <v>#VALUE!</v>
      </c>
      <c r="N924" s="4" t="e">
        <f>FIND("Patent #",A924)+LEN("Patent #")</f>
        <v>#VALUE!</v>
      </c>
      <c r="O924" s="4" t="e">
        <f>FIND("Filing or 371 (c) date",A924)</f>
        <v>#VALUE!</v>
      </c>
      <c r="P924" s="4" t="e">
        <f>MID(A924,N924,O924-N924)</f>
        <v>#VALUE!</v>
      </c>
      <c r="Q924" s="4" t="e">
        <f t="shared" si="207"/>
        <v>#VALUE!</v>
      </c>
      <c r="R924" s="4" t="e">
        <f>CLEAN(SUBSTITUTE(MID(P924,1,FIND("open",P924)-1)," ",""))</f>
        <v>#VALUE!</v>
      </c>
      <c r="S924" s="4" t="e">
        <f>FIND("open_in_new",P924)+LEN("open_in_new")</f>
        <v>#VALUE!</v>
      </c>
      <c r="T924" s="4" t="e">
        <f>FIND("-",P924,S924)</f>
        <v>#VALUE!</v>
      </c>
      <c r="U924" s="4" t="e">
        <f>CLEAN(SUBSTITUTE(MID(P924,S924,T924-S924)," ",""))</f>
        <v>#VALUE!</v>
      </c>
      <c r="V924" s="4" t="e">
        <f>RIGHT(CLEAN(SUBSTITUTE(P924," ","")),10)</f>
        <v>#VALUE!</v>
      </c>
      <c r="W924" s="4" t="e">
        <f>FIND("Status",A924,K924)+LEN("Status")</f>
        <v>#VALUE!</v>
      </c>
      <c r="X924" s="4" t="e">
        <f>FIND("Application Data 
Documents &amp; Transactions",A924)</f>
        <v>#VALUE!</v>
      </c>
      <c r="Y924" s="4" t="e">
        <f>MID(A924,W924,(X924-11)-W924)</f>
        <v>#VALUE!</v>
      </c>
      <c r="Z924" s="4" t="e">
        <f t="shared" si="204"/>
        <v>#VALUE!</v>
      </c>
      <c r="AA924" s="4" t="e">
        <f>FIND("Earliest publication #",A924)+LEN("Earliest publication #
")</f>
        <v>#VALUE!</v>
      </c>
      <c r="AB924" s="4" t="e">
        <f>FIND("Earliest publication date",A924,AA924)</f>
        <v>#VALUE!</v>
      </c>
      <c r="AC924" s="4" t="e">
        <f>CLEAN(TRIM(MID(A924,AA924,AB924-AA924)))</f>
        <v>#VALUE!</v>
      </c>
      <c r="AD924" s="4" t="e">
        <f t="shared" si="205"/>
        <v>#VALUE!</v>
      </c>
      <c r="AE924" s="4" t="e">
        <f>FIND("Earliest publication date",A924,AA924)+LEN("Earliest publication date")</f>
        <v>#VALUE!</v>
      </c>
      <c r="AF924" s="4" t="e">
        <f>FIND("Assignee for publication",A924)</f>
        <v>#VALUE!</v>
      </c>
      <c r="AG924" s="4" t="e">
        <f>CLEAN(SUBSTITUTE(MID(A924,AE924,AF924-AE924)," ",""))</f>
        <v>#VALUE!</v>
      </c>
      <c r="AH924" s="4" t="e">
        <f>FIND("Entity status",A924)+LEN("Entity status")</f>
        <v>#VALUE!</v>
      </c>
      <c r="AI924" s="4" t="e">
        <f>FIND("Earliest publication #",A924,AH924)</f>
        <v>#VALUE!</v>
      </c>
      <c r="AJ924" s="4" t="e">
        <f>CLEAN(TRIM(MID(A924,AH924,AI924-AH924)))</f>
        <v>#VALUE!</v>
      </c>
      <c r="AK924" s="4" t="e">
        <f>FIND("Applicants",A924)+LEN("Applicants")</f>
        <v>#VALUE!</v>
      </c>
      <c r="AL924" s="4" t="e">
        <f>FIND("United States Patent and Trademark Office 
United States Patent and Trademark Office 
 Browse By Topic",A924,AK924)</f>
        <v>#VALUE!</v>
      </c>
      <c r="AM924" s="4" t="e">
        <f>TRIM(CLEAN(MID(A924,AK924,AL924-AK924)))</f>
        <v>#VALUE!</v>
      </c>
      <c r="AN924" s="4" t="e">
        <f>FIND("Assignee for publication",A924)+LEN("Assignee for publication")</f>
        <v>#VALUE!</v>
      </c>
      <c r="AO924" s="4" t="e">
        <f>FIND("Confirmation #",A924,AN924)</f>
        <v>#VALUE!</v>
      </c>
      <c r="AP924" s="4" t="e">
        <f>MID(A924,AN924,AO924-AN924)</f>
        <v>#VALUE!</v>
      </c>
      <c r="AQ924" s="4" t="e">
        <f>FIND("Inventors",A924)+LEN("Inventors")</f>
        <v>#VALUE!</v>
      </c>
      <c r="AR924" s="4" t="e">
        <f>FIND("Applicants",A924,AQ924)</f>
        <v>#VALUE!</v>
      </c>
      <c r="AS924" s="4" t="e">
        <f>FIND("Show all inventors",A924)</f>
        <v>#VALUE!</v>
      </c>
      <c r="AT924" s="4" t="str">
        <f>IFERROR(MID(A924,AS924,24),"")</f>
        <v/>
      </c>
      <c r="AU924" s="7" t="e">
        <f>CLEAN(TRIM(MID(A924,AQ924,AR924-AQ924)))</f>
        <v>#VALUE!</v>
      </c>
      <c r="BJ924" s="4">
        <f t="shared" si="208"/>
        <v>0</v>
      </c>
      <c r="BK924" s="4" t="str">
        <f t="shared" si="209"/>
        <v/>
      </c>
      <c r="BL924" s="4" t="e">
        <f t="shared" si="210"/>
        <v>#VALUE!</v>
      </c>
      <c r="BM924" s="4" t="e">
        <f t="shared" si="211"/>
        <v>#VALUE!</v>
      </c>
      <c r="BN924" s="7" t="e">
        <f t="shared" si="212"/>
        <v>#VALUE!</v>
      </c>
      <c r="BO924" s="4" t="e">
        <f t="shared" si="213"/>
        <v>#VALUE!</v>
      </c>
      <c r="BP924" s="4" t="e">
        <f t="shared" si="214"/>
        <v>#VALUE!</v>
      </c>
      <c r="BQ924" s="7" t="e">
        <f t="shared" si="215"/>
        <v>#VALUE!</v>
      </c>
    </row>
    <row r="925" spans="1:69" ht="15" customHeight="1" x14ac:dyDescent="0.3">
      <c r="A925" s="5"/>
      <c r="B925" s="5"/>
      <c r="C925" s="5"/>
      <c r="D925" s="5"/>
      <c r="F925" s="6" t="s">
        <v>17</v>
      </c>
      <c r="G925" s="4" t="e">
        <f t="shared" si="216"/>
        <v>#VALUE!</v>
      </c>
      <c r="H925" s="4" t="e">
        <f t="shared" si="217"/>
        <v>#VALUE!</v>
      </c>
      <c r="I925" s="4" t="str">
        <f t="shared" si="206"/>
        <v/>
      </c>
      <c r="J925" s="4" t="e">
        <f>CLEAN(SUBSTITUTE(MID(A925,G925,H925-G925)," ",""))</f>
        <v>#VALUE!</v>
      </c>
      <c r="K925" s="4" t="e">
        <f>FIND("Filing or 371 (c) date",A925)+LEN("Filing or 371 (c) date")</f>
        <v>#VALUE!</v>
      </c>
      <c r="L925" s="4" t="e">
        <f>FIND("Status",A925,K925)</f>
        <v>#VALUE!</v>
      </c>
      <c r="M925" s="4" t="e">
        <f>TRIM(CLEAN(MID(A925,K925,L925-K925)))</f>
        <v>#VALUE!</v>
      </c>
      <c r="N925" s="4" t="e">
        <f>FIND("Patent #",A925)+LEN("Patent #")</f>
        <v>#VALUE!</v>
      </c>
      <c r="O925" s="4" t="e">
        <f>FIND("Filing or 371 (c) date",A925)</f>
        <v>#VALUE!</v>
      </c>
      <c r="P925" s="4" t="e">
        <f>MID(A925,N925,O925-N925)</f>
        <v>#VALUE!</v>
      </c>
      <c r="Q925" s="4" t="e">
        <f t="shared" si="207"/>
        <v>#VALUE!</v>
      </c>
      <c r="R925" s="4" t="e">
        <f>CLEAN(SUBSTITUTE(MID(P925,1,FIND("open",P925)-1)," ",""))</f>
        <v>#VALUE!</v>
      </c>
      <c r="S925" s="4" t="e">
        <f>FIND("open_in_new",P925)+LEN("open_in_new")</f>
        <v>#VALUE!</v>
      </c>
      <c r="T925" s="4" t="e">
        <f>FIND("-",P925,S925)</f>
        <v>#VALUE!</v>
      </c>
      <c r="U925" s="4" t="e">
        <f>CLEAN(SUBSTITUTE(MID(P925,S925,T925-S925)," ",""))</f>
        <v>#VALUE!</v>
      </c>
      <c r="V925" s="4" t="e">
        <f>RIGHT(CLEAN(SUBSTITUTE(P925," ","")),10)</f>
        <v>#VALUE!</v>
      </c>
      <c r="W925" s="4" t="e">
        <f>FIND("Status",A925,K925)+LEN("Status")</f>
        <v>#VALUE!</v>
      </c>
      <c r="X925" s="4" t="e">
        <f>FIND("Application Data 
Documents &amp; Transactions",A925)</f>
        <v>#VALUE!</v>
      </c>
      <c r="Y925" s="4" t="e">
        <f>MID(A925,W925,(X925-11)-W925)</f>
        <v>#VALUE!</v>
      </c>
      <c r="Z925" s="4" t="e">
        <f t="shared" si="204"/>
        <v>#VALUE!</v>
      </c>
      <c r="AA925" s="4" t="e">
        <f>FIND("Earliest publication #",A925)+LEN("Earliest publication #
")</f>
        <v>#VALUE!</v>
      </c>
      <c r="AB925" s="4" t="e">
        <f>FIND("Earliest publication date",A925,AA925)</f>
        <v>#VALUE!</v>
      </c>
      <c r="AC925" s="4" t="e">
        <f>CLEAN(TRIM(MID(A925,AA925,AB925-AA925)))</f>
        <v>#VALUE!</v>
      </c>
      <c r="AD925" s="4" t="e">
        <f t="shared" si="205"/>
        <v>#VALUE!</v>
      </c>
      <c r="AE925" s="4" t="e">
        <f>FIND("Earliest publication date",A925,AA925)+LEN("Earliest publication date")</f>
        <v>#VALUE!</v>
      </c>
      <c r="AF925" s="4" t="e">
        <f>FIND("Assignee for publication",A925)</f>
        <v>#VALUE!</v>
      </c>
      <c r="AG925" s="4" t="e">
        <f>CLEAN(SUBSTITUTE(MID(A925,AE925,AF925-AE925)," ",""))</f>
        <v>#VALUE!</v>
      </c>
      <c r="AH925" s="4" t="e">
        <f>FIND("Entity status",A925)+LEN("Entity status")</f>
        <v>#VALUE!</v>
      </c>
      <c r="AI925" s="4" t="e">
        <f>FIND("Earliest publication #",A925,AH925)</f>
        <v>#VALUE!</v>
      </c>
      <c r="AJ925" s="4" t="e">
        <f>CLEAN(TRIM(MID(A925,AH925,AI925-AH925)))</f>
        <v>#VALUE!</v>
      </c>
      <c r="AK925" s="4" t="e">
        <f>FIND("Applicants",A925)+LEN("Applicants")</f>
        <v>#VALUE!</v>
      </c>
      <c r="AL925" s="4" t="e">
        <f>FIND("United States Patent and Trademark Office 
United States Patent and Trademark Office 
 Browse By Topic",A925,AK925)</f>
        <v>#VALUE!</v>
      </c>
      <c r="AM925" s="4" t="e">
        <f>TRIM(CLEAN(MID(A925,AK925,AL925-AK925)))</f>
        <v>#VALUE!</v>
      </c>
      <c r="AN925" s="4" t="e">
        <f>FIND("Assignee for publication",A925)+LEN("Assignee for publication")</f>
        <v>#VALUE!</v>
      </c>
      <c r="AO925" s="4" t="e">
        <f>FIND("Confirmation #",A925,AN925)</f>
        <v>#VALUE!</v>
      </c>
      <c r="AP925" s="4" t="e">
        <f>MID(A925,AN925,AO925-AN925)</f>
        <v>#VALUE!</v>
      </c>
      <c r="AQ925" s="4" t="e">
        <f>FIND("Inventors",A925)+LEN("Inventors")</f>
        <v>#VALUE!</v>
      </c>
      <c r="AR925" s="4" t="e">
        <f>FIND("Applicants",A925,AQ925)</f>
        <v>#VALUE!</v>
      </c>
      <c r="AS925" s="4" t="e">
        <f>FIND("Show all inventors",A925)</f>
        <v>#VALUE!</v>
      </c>
      <c r="AT925" s="4" t="str">
        <f>IFERROR(MID(A925,AS925,24),"")</f>
        <v/>
      </c>
      <c r="AU925" s="7" t="e">
        <f>CLEAN(TRIM(MID(A925,AQ925,AR925-AQ925)))</f>
        <v>#VALUE!</v>
      </c>
      <c r="BJ925" s="4">
        <f t="shared" si="208"/>
        <v>0</v>
      </c>
      <c r="BK925" s="4" t="str">
        <f t="shared" si="209"/>
        <v/>
      </c>
      <c r="BL925" s="4" t="e">
        <f t="shared" si="210"/>
        <v>#VALUE!</v>
      </c>
      <c r="BM925" s="4" t="e">
        <f t="shared" si="211"/>
        <v>#VALUE!</v>
      </c>
      <c r="BN925" s="7" t="e">
        <f t="shared" si="212"/>
        <v>#VALUE!</v>
      </c>
      <c r="BO925" s="4" t="e">
        <f t="shared" si="213"/>
        <v>#VALUE!</v>
      </c>
      <c r="BP925" s="4" t="e">
        <f t="shared" si="214"/>
        <v>#VALUE!</v>
      </c>
      <c r="BQ925" s="7" t="e">
        <f t="shared" si="215"/>
        <v>#VALUE!</v>
      </c>
    </row>
    <row r="926" spans="1:69" ht="15" customHeight="1" x14ac:dyDescent="0.3">
      <c r="A926" s="5"/>
      <c r="B926" s="5"/>
      <c r="C926" s="5"/>
      <c r="D926" s="5"/>
      <c r="F926" s="6" t="s">
        <v>17</v>
      </c>
      <c r="G926" s="4" t="e">
        <f t="shared" si="216"/>
        <v>#VALUE!</v>
      </c>
      <c r="H926" s="4" t="e">
        <f t="shared" si="217"/>
        <v>#VALUE!</v>
      </c>
      <c r="I926" s="4" t="str">
        <f t="shared" si="206"/>
        <v/>
      </c>
      <c r="J926" s="4" t="e">
        <f>CLEAN(SUBSTITUTE(MID(A926,G926,H926-G926)," ",""))</f>
        <v>#VALUE!</v>
      </c>
      <c r="K926" s="4" t="e">
        <f>FIND("Filing or 371 (c) date",A926)+LEN("Filing or 371 (c) date")</f>
        <v>#VALUE!</v>
      </c>
      <c r="L926" s="4" t="e">
        <f>FIND("Status",A926,K926)</f>
        <v>#VALUE!</v>
      </c>
      <c r="M926" s="4" t="e">
        <f>TRIM(CLEAN(MID(A926,K926,L926-K926)))</f>
        <v>#VALUE!</v>
      </c>
      <c r="N926" s="4" t="e">
        <f>FIND("Patent #",A926)+LEN("Patent #")</f>
        <v>#VALUE!</v>
      </c>
      <c r="O926" s="4" t="e">
        <f>FIND("Filing or 371 (c) date",A926)</f>
        <v>#VALUE!</v>
      </c>
      <c r="P926" s="4" t="e">
        <f>MID(A926,N926,O926-N926)</f>
        <v>#VALUE!</v>
      </c>
      <c r="Q926" s="4" t="e">
        <f t="shared" si="207"/>
        <v>#VALUE!</v>
      </c>
      <c r="R926" s="4" t="e">
        <f>CLEAN(SUBSTITUTE(MID(P926,1,FIND("open",P926)-1)," ",""))</f>
        <v>#VALUE!</v>
      </c>
      <c r="S926" s="4" t="e">
        <f>FIND("open_in_new",P926)+LEN("open_in_new")</f>
        <v>#VALUE!</v>
      </c>
      <c r="T926" s="4" t="e">
        <f>FIND("-",P926,S926)</f>
        <v>#VALUE!</v>
      </c>
      <c r="U926" s="4" t="e">
        <f>CLEAN(SUBSTITUTE(MID(P926,S926,T926-S926)," ",""))</f>
        <v>#VALUE!</v>
      </c>
      <c r="V926" s="4" t="e">
        <f>RIGHT(CLEAN(SUBSTITUTE(P926," ","")),10)</f>
        <v>#VALUE!</v>
      </c>
      <c r="W926" s="4" t="e">
        <f>FIND("Status",A926,K926)+LEN("Status")</f>
        <v>#VALUE!</v>
      </c>
      <c r="X926" s="4" t="e">
        <f>FIND("Application Data 
Documents &amp; Transactions",A926)</f>
        <v>#VALUE!</v>
      </c>
      <c r="Y926" s="4" t="e">
        <f>MID(A926,W926,(X926-11)-W926)</f>
        <v>#VALUE!</v>
      </c>
      <c r="Z926" s="4" t="e">
        <f t="shared" si="204"/>
        <v>#VALUE!</v>
      </c>
      <c r="AA926" s="4" t="e">
        <f>FIND("Earliest publication #",A926)+LEN("Earliest publication #
")</f>
        <v>#VALUE!</v>
      </c>
      <c r="AB926" s="4" t="e">
        <f>FIND("Earliest publication date",A926,AA926)</f>
        <v>#VALUE!</v>
      </c>
      <c r="AC926" s="4" t="e">
        <f>CLEAN(TRIM(MID(A926,AA926,AB926-AA926)))</f>
        <v>#VALUE!</v>
      </c>
      <c r="AD926" s="4" t="e">
        <f t="shared" si="205"/>
        <v>#VALUE!</v>
      </c>
      <c r="AE926" s="4" t="e">
        <f>FIND("Earliest publication date",A926,AA926)+LEN("Earliest publication date")</f>
        <v>#VALUE!</v>
      </c>
      <c r="AF926" s="4" t="e">
        <f>FIND("Assignee for publication",A926)</f>
        <v>#VALUE!</v>
      </c>
      <c r="AG926" s="4" t="e">
        <f>CLEAN(SUBSTITUTE(MID(A926,AE926,AF926-AE926)," ",""))</f>
        <v>#VALUE!</v>
      </c>
      <c r="AH926" s="4" t="e">
        <f>FIND("Entity status",A926)+LEN("Entity status")</f>
        <v>#VALUE!</v>
      </c>
      <c r="AI926" s="4" t="e">
        <f>FIND("Earliest publication #",A926,AH926)</f>
        <v>#VALUE!</v>
      </c>
      <c r="AJ926" s="4" t="e">
        <f>CLEAN(TRIM(MID(A926,AH926,AI926-AH926)))</f>
        <v>#VALUE!</v>
      </c>
      <c r="AK926" s="4" t="e">
        <f>FIND("Applicants",A926)+LEN("Applicants")</f>
        <v>#VALUE!</v>
      </c>
      <c r="AL926" s="4" t="e">
        <f>FIND("United States Patent and Trademark Office 
United States Patent and Trademark Office 
 Browse By Topic",A926,AK926)</f>
        <v>#VALUE!</v>
      </c>
      <c r="AM926" s="4" t="e">
        <f>TRIM(CLEAN(MID(A926,AK926,AL926-AK926)))</f>
        <v>#VALUE!</v>
      </c>
      <c r="AN926" s="4" t="e">
        <f>FIND("Assignee for publication",A926)+LEN("Assignee for publication")</f>
        <v>#VALUE!</v>
      </c>
      <c r="AO926" s="4" t="e">
        <f>FIND("Confirmation #",A926,AN926)</f>
        <v>#VALUE!</v>
      </c>
      <c r="AP926" s="4" t="e">
        <f>MID(A926,AN926,AO926-AN926)</f>
        <v>#VALUE!</v>
      </c>
      <c r="AQ926" s="4" t="e">
        <f>FIND("Inventors",A926)+LEN("Inventors")</f>
        <v>#VALUE!</v>
      </c>
      <c r="AR926" s="4" t="e">
        <f>FIND("Applicants",A926,AQ926)</f>
        <v>#VALUE!</v>
      </c>
      <c r="AS926" s="4" t="e">
        <f>FIND("Show all inventors",A926)</f>
        <v>#VALUE!</v>
      </c>
      <c r="AT926" s="4" t="str">
        <f>IFERROR(MID(A926,AS926,24),"")</f>
        <v/>
      </c>
      <c r="AU926" s="7" t="e">
        <f>CLEAN(TRIM(MID(A926,AQ926,AR926-AQ926)))</f>
        <v>#VALUE!</v>
      </c>
      <c r="BJ926" s="4">
        <f t="shared" si="208"/>
        <v>0</v>
      </c>
      <c r="BK926" s="4" t="str">
        <f t="shared" si="209"/>
        <v/>
      </c>
      <c r="BL926" s="4" t="e">
        <f t="shared" si="210"/>
        <v>#VALUE!</v>
      </c>
      <c r="BM926" s="4" t="e">
        <f t="shared" si="211"/>
        <v>#VALUE!</v>
      </c>
      <c r="BN926" s="7" t="e">
        <f t="shared" si="212"/>
        <v>#VALUE!</v>
      </c>
      <c r="BO926" s="4" t="e">
        <f t="shared" si="213"/>
        <v>#VALUE!</v>
      </c>
      <c r="BP926" s="4" t="e">
        <f t="shared" si="214"/>
        <v>#VALUE!</v>
      </c>
      <c r="BQ926" s="7" t="e">
        <f t="shared" si="215"/>
        <v>#VALUE!</v>
      </c>
    </row>
    <row r="927" spans="1:69" ht="15" customHeight="1" x14ac:dyDescent="0.3">
      <c r="A927" s="5"/>
      <c r="B927" s="5"/>
      <c r="C927" s="5"/>
      <c r="D927" s="5"/>
      <c r="F927" s="6" t="s">
        <v>17</v>
      </c>
      <c r="G927" s="4" t="e">
        <f t="shared" si="216"/>
        <v>#VALUE!</v>
      </c>
      <c r="H927" s="4" t="e">
        <f t="shared" si="217"/>
        <v>#VALUE!</v>
      </c>
      <c r="I927" s="4" t="str">
        <f t="shared" si="206"/>
        <v/>
      </c>
      <c r="J927" s="4" t="e">
        <f>CLEAN(SUBSTITUTE(MID(A927,G927,H927-G927)," ",""))</f>
        <v>#VALUE!</v>
      </c>
      <c r="K927" s="4" t="e">
        <f>FIND("Filing or 371 (c) date",A927)+LEN("Filing or 371 (c) date")</f>
        <v>#VALUE!</v>
      </c>
      <c r="L927" s="4" t="e">
        <f>FIND("Status",A927,K927)</f>
        <v>#VALUE!</v>
      </c>
      <c r="M927" s="4" t="e">
        <f>TRIM(CLEAN(MID(A927,K927,L927-K927)))</f>
        <v>#VALUE!</v>
      </c>
      <c r="N927" s="4" t="e">
        <f>FIND("Patent #",A927)+LEN("Patent #")</f>
        <v>#VALUE!</v>
      </c>
      <c r="O927" s="4" t="e">
        <f>FIND("Filing or 371 (c) date",A927)</f>
        <v>#VALUE!</v>
      </c>
      <c r="P927" s="4" t="e">
        <f>MID(A927,N927,O927-N927)</f>
        <v>#VALUE!</v>
      </c>
      <c r="Q927" s="4" t="e">
        <f t="shared" si="207"/>
        <v>#VALUE!</v>
      </c>
      <c r="R927" s="4" t="e">
        <f>CLEAN(SUBSTITUTE(MID(P927,1,FIND("open",P927)-1)," ",""))</f>
        <v>#VALUE!</v>
      </c>
      <c r="S927" s="4" t="e">
        <f>FIND("open_in_new",P927)+LEN("open_in_new")</f>
        <v>#VALUE!</v>
      </c>
      <c r="T927" s="4" t="e">
        <f>FIND("-",P927,S927)</f>
        <v>#VALUE!</v>
      </c>
      <c r="U927" s="4" t="e">
        <f>CLEAN(SUBSTITUTE(MID(P927,S927,T927-S927)," ",""))</f>
        <v>#VALUE!</v>
      </c>
      <c r="V927" s="4" t="e">
        <f>RIGHT(CLEAN(SUBSTITUTE(P927," ","")),10)</f>
        <v>#VALUE!</v>
      </c>
      <c r="W927" s="4" t="e">
        <f>FIND("Status",A927,K927)+LEN("Status")</f>
        <v>#VALUE!</v>
      </c>
      <c r="X927" s="4" t="e">
        <f>FIND("Application Data 
Documents &amp; Transactions",A927)</f>
        <v>#VALUE!</v>
      </c>
      <c r="Y927" s="4" t="e">
        <f>MID(A927,W927,(X927-11)-W927)</f>
        <v>#VALUE!</v>
      </c>
      <c r="Z927" s="4" t="e">
        <f t="shared" si="204"/>
        <v>#VALUE!</v>
      </c>
      <c r="AA927" s="4" t="e">
        <f>FIND("Earliest publication #",A927)+LEN("Earliest publication #
")</f>
        <v>#VALUE!</v>
      </c>
      <c r="AB927" s="4" t="e">
        <f>FIND("Earliest publication date",A927,AA927)</f>
        <v>#VALUE!</v>
      </c>
      <c r="AC927" s="4" t="e">
        <f>CLEAN(TRIM(MID(A927,AA927,AB927-AA927)))</f>
        <v>#VALUE!</v>
      </c>
      <c r="AD927" s="4" t="e">
        <f t="shared" si="205"/>
        <v>#VALUE!</v>
      </c>
      <c r="AE927" s="4" t="e">
        <f>FIND("Earliest publication date",A927,AA927)+LEN("Earliest publication date")</f>
        <v>#VALUE!</v>
      </c>
      <c r="AF927" s="4" t="e">
        <f>FIND("Assignee for publication",A927)</f>
        <v>#VALUE!</v>
      </c>
      <c r="AG927" s="4" t="e">
        <f>CLEAN(SUBSTITUTE(MID(A927,AE927,AF927-AE927)," ",""))</f>
        <v>#VALUE!</v>
      </c>
      <c r="AH927" s="4" t="e">
        <f>FIND("Entity status",A927)+LEN("Entity status")</f>
        <v>#VALUE!</v>
      </c>
      <c r="AI927" s="4" t="e">
        <f>FIND("Earliest publication #",A927,AH927)</f>
        <v>#VALUE!</v>
      </c>
      <c r="AJ927" s="4" t="e">
        <f>CLEAN(TRIM(MID(A927,AH927,AI927-AH927)))</f>
        <v>#VALUE!</v>
      </c>
      <c r="AK927" s="4" t="e">
        <f>FIND("Applicants",A927)+LEN("Applicants")</f>
        <v>#VALUE!</v>
      </c>
      <c r="AL927" s="4" t="e">
        <f>FIND("United States Patent and Trademark Office 
United States Patent and Trademark Office 
 Browse By Topic",A927,AK927)</f>
        <v>#VALUE!</v>
      </c>
      <c r="AM927" s="4" t="e">
        <f>TRIM(CLEAN(MID(A927,AK927,AL927-AK927)))</f>
        <v>#VALUE!</v>
      </c>
      <c r="AN927" s="4" t="e">
        <f>FIND("Assignee for publication",A927)+LEN("Assignee for publication")</f>
        <v>#VALUE!</v>
      </c>
      <c r="AO927" s="4" t="e">
        <f>FIND("Confirmation #",A927,AN927)</f>
        <v>#VALUE!</v>
      </c>
      <c r="AP927" s="4" t="e">
        <f>MID(A927,AN927,AO927-AN927)</f>
        <v>#VALUE!</v>
      </c>
      <c r="AQ927" s="4" t="e">
        <f>FIND("Inventors",A927)+LEN("Inventors")</f>
        <v>#VALUE!</v>
      </c>
      <c r="AR927" s="4" t="e">
        <f>FIND("Applicants",A927,AQ927)</f>
        <v>#VALUE!</v>
      </c>
      <c r="AS927" s="4" t="e">
        <f>FIND("Show all inventors",A927)</f>
        <v>#VALUE!</v>
      </c>
      <c r="AT927" s="4" t="str">
        <f>IFERROR(MID(A927,AS927,24),"")</f>
        <v/>
      </c>
      <c r="AU927" s="7" t="e">
        <f>CLEAN(TRIM(MID(A927,AQ927,AR927-AQ927)))</f>
        <v>#VALUE!</v>
      </c>
      <c r="BJ927" s="4">
        <f t="shared" si="208"/>
        <v>0</v>
      </c>
      <c r="BK927" s="4" t="str">
        <f t="shared" si="209"/>
        <v/>
      </c>
      <c r="BL927" s="4" t="e">
        <f t="shared" si="210"/>
        <v>#VALUE!</v>
      </c>
      <c r="BM927" s="4" t="e">
        <f t="shared" si="211"/>
        <v>#VALUE!</v>
      </c>
      <c r="BN927" s="7" t="e">
        <f t="shared" si="212"/>
        <v>#VALUE!</v>
      </c>
      <c r="BO927" s="4" t="e">
        <f t="shared" si="213"/>
        <v>#VALUE!</v>
      </c>
      <c r="BP927" s="4" t="e">
        <f t="shared" si="214"/>
        <v>#VALUE!</v>
      </c>
      <c r="BQ927" s="7" t="e">
        <f t="shared" si="215"/>
        <v>#VALUE!</v>
      </c>
    </row>
    <row r="928" spans="1:69" ht="15" customHeight="1" x14ac:dyDescent="0.3">
      <c r="A928" s="5"/>
      <c r="B928" s="5"/>
      <c r="C928" s="5"/>
      <c r="D928" s="5"/>
      <c r="F928" s="6" t="s">
        <v>17</v>
      </c>
      <c r="G928" s="4" t="e">
        <f t="shared" si="216"/>
        <v>#VALUE!</v>
      </c>
      <c r="H928" s="4" t="e">
        <f t="shared" si="217"/>
        <v>#VALUE!</v>
      </c>
      <c r="I928" s="4" t="str">
        <f t="shared" si="206"/>
        <v/>
      </c>
      <c r="J928" s="4" t="e">
        <f>CLEAN(SUBSTITUTE(MID(A928,G928,H928-G928)," ",""))</f>
        <v>#VALUE!</v>
      </c>
      <c r="K928" s="4" t="e">
        <f>FIND("Filing or 371 (c) date",A928)+LEN("Filing or 371 (c) date")</f>
        <v>#VALUE!</v>
      </c>
      <c r="L928" s="4" t="e">
        <f>FIND("Status",A928,K928)</f>
        <v>#VALUE!</v>
      </c>
      <c r="M928" s="4" t="e">
        <f>TRIM(CLEAN(MID(A928,K928,L928-K928)))</f>
        <v>#VALUE!</v>
      </c>
      <c r="N928" s="4" t="e">
        <f>FIND("Patent #",A928)+LEN("Patent #")</f>
        <v>#VALUE!</v>
      </c>
      <c r="O928" s="4" t="e">
        <f>FIND("Filing or 371 (c) date",A928)</f>
        <v>#VALUE!</v>
      </c>
      <c r="P928" s="4" t="e">
        <f>MID(A928,N928,O928-N928)</f>
        <v>#VALUE!</v>
      </c>
      <c r="Q928" s="4" t="e">
        <f t="shared" si="207"/>
        <v>#VALUE!</v>
      </c>
      <c r="R928" s="4" t="e">
        <f>CLEAN(SUBSTITUTE(MID(P928,1,FIND("open",P928)-1)," ",""))</f>
        <v>#VALUE!</v>
      </c>
      <c r="S928" s="4" t="e">
        <f>FIND("open_in_new",P928)+LEN("open_in_new")</f>
        <v>#VALUE!</v>
      </c>
      <c r="T928" s="4" t="e">
        <f>FIND("-",P928,S928)</f>
        <v>#VALUE!</v>
      </c>
      <c r="U928" s="4" t="e">
        <f>CLEAN(SUBSTITUTE(MID(P928,S928,T928-S928)," ",""))</f>
        <v>#VALUE!</v>
      </c>
      <c r="V928" s="4" t="e">
        <f>RIGHT(CLEAN(SUBSTITUTE(P928," ","")),10)</f>
        <v>#VALUE!</v>
      </c>
      <c r="W928" s="4" t="e">
        <f>FIND("Status",A928,K928)+LEN("Status")</f>
        <v>#VALUE!</v>
      </c>
      <c r="X928" s="4" t="e">
        <f>FIND("Application Data 
Documents &amp; Transactions",A928)</f>
        <v>#VALUE!</v>
      </c>
      <c r="Y928" s="4" t="e">
        <f>MID(A928,W928,(X928-11)-W928)</f>
        <v>#VALUE!</v>
      </c>
      <c r="Z928" s="4" t="e">
        <f t="shared" si="204"/>
        <v>#VALUE!</v>
      </c>
      <c r="AA928" s="4" t="e">
        <f>FIND("Earliest publication #",A928)+LEN("Earliest publication #
")</f>
        <v>#VALUE!</v>
      </c>
      <c r="AB928" s="4" t="e">
        <f>FIND("Earliest publication date",A928,AA928)</f>
        <v>#VALUE!</v>
      </c>
      <c r="AC928" s="4" t="e">
        <f>CLEAN(TRIM(MID(A928,AA928,AB928-AA928)))</f>
        <v>#VALUE!</v>
      </c>
      <c r="AD928" s="4" t="e">
        <f t="shared" si="205"/>
        <v>#VALUE!</v>
      </c>
      <c r="AE928" s="4" t="e">
        <f>FIND("Earliest publication date",A928,AA928)+LEN("Earliest publication date")</f>
        <v>#VALUE!</v>
      </c>
      <c r="AF928" s="4" t="e">
        <f>FIND("Assignee for publication",A928)</f>
        <v>#VALUE!</v>
      </c>
      <c r="AG928" s="4" t="e">
        <f>CLEAN(SUBSTITUTE(MID(A928,AE928,AF928-AE928)," ",""))</f>
        <v>#VALUE!</v>
      </c>
      <c r="AH928" s="4" t="e">
        <f>FIND("Entity status",A928)+LEN("Entity status")</f>
        <v>#VALUE!</v>
      </c>
      <c r="AI928" s="4" t="e">
        <f>FIND("Earliest publication #",A928,AH928)</f>
        <v>#VALUE!</v>
      </c>
      <c r="AJ928" s="4" t="e">
        <f>CLEAN(TRIM(MID(A928,AH928,AI928-AH928)))</f>
        <v>#VALUE!</v>
      </c>
      <c r="AK928" s="4" t="e">
        <f>FIND("Applicants",A928)+LEN("Applicants")</f>
        <v>#VALUE!</v>
      </c>
      <c r="AL928" s="4" t="e">
        <f>FIND("United States Patent and Trademark Office 
United States Patent and Trademark Office 
 Browse By Topic",A928,AK928)</f>
        <v>#VALUE!</v>
      </c>
      <c r="AM928" s="4" t="e">
        <f>TRIM(CLEAN(MID(A928,AK928,AL928-AK928)))</f>
        <v>#VALUE!</v>
      </c>
      <c r="AN928" s="4" t="e">
        <f>FIND("Assignee for publication",A928)+LEN("Assignee for publication")</f>
        <v>#VALUE!</v>
      </c>
      <c r="AO928" s="4" t="e">
        <f>FIND("Confirmation #",A928,AN928)</f>
        <v>#VALUE!</v>
      </c>
      <c r="AP928" s="4" t="e">
        <f>MID(A928,AN928,AO928-AN928)</f>
        <v>#VALUE!</v>
      </c>
      <c r="AQ928" s="4" t="e">
        <f>FIND("Inventors",A928)+LEN("Inventors")</f>
        <v>#VALUE!</v>
      </c>
      <c r="AR928" s="4" t="e">
        <f>FIND("Applicants",A928,AQ928)</f>
        <v>#VALUE!</v>
      </c>
      <c r="AS928" s="4" t="e">
        <f>FIND("Show all inventors",A928)</f>
        <v>#VALUE!</v>
      </c>
      <c r="AT928" s="4" t="str">
        <f>IFERROR(MID(A928,AS928,24),"")</f>
        <v/>
      </c>
      <c r="AU928" s="7" t="e">
        <f>CLEAN(TRIM(MID(A928,AQ928,AR928-AQ928)))</f>
        <v>#VALUE!</v>
      </c>
      <c r="BJ928" s="4">
        <f t="shared" si="208"/>
        <v>0</v>
      </c>
      <c r="BK928" s="4" t="str">
        <f t="shared" si="209"/>
        <v/>
      </c>
      <c r="BL928" s="4" t="e">
        <f t="shared" si="210"/>
        <v>#VALUE!</v>
      </c>
      <c r="BM928" s="4" t="e">
        <f t="shared" si="211"/>
        <v>#VALUE!</v>
      </c>
      <c r="BN928" s="7" t="e">
        <f t="shared" si="212"/>
        <v>#VALUE!</v>
      </c>
      <c r="BO928" s="4" t="e">
        <f t="shared" si="213"/>
        <v>#VALUE!</v>
      </c>
      <c r="BP928" s="4" t="e">
        <f t="shared" si="214"/>
        <v>#VALUE!</v>
      </c>
      <c r="BQ928" s="7" t="e">
        <f t="shared" si="215"/>
        <v>#VALUE!</v>
      </c>
    </row>
    <row r="929" spans="1:69" ht="15" customHeight="1" x14ac:dyDescent="0.3">
      <c r="A929" s="5"/>
      <c r="B929" s="5"/>
      <c r="C929" s="5"/>
      <c r="D929" s="5"/>
      <c r="F929" s="6" t="s">
        <v>17</v>
      </c>
      <c r="G929" s="4" t="e">
        <f t="shared" si="216"/>
        <v>#VALUE!</v>
      </c>
      <c r="H929" s="4" t="e">
        <f t="shared" si="217"/>
        <v>#VALUE!</v>
      </c>
      <c r="I929" s="4" t="str">
        <f t="shared" si="206"/>
        <v/>
      </c>
      <c r="J929" s="4" t="e">
        <f>CLEAN(SUBSTITUTE(MID(A929,G929,H929-G929)," ",""))</f>
        <v>#VALUE!</v>
      </c>
      <c r="K929" s="4" t="e">
        <f>FIND("Filing or 371 (c) date",A929)+LEN("Filing or 371 (c) date")</f>
        <v>#VALUE!</v>
      </c>
      <c r="L929" s="4" t="e">
        <f>FIND("Status",A929,K929)</f>
        <v>#VALUE!</v>
      </c>
      <c r="M929" s="4" t="e">
        <f>TRIM(CLEAN(MID(A929,K929,L929-K929)))</f>
        <v>#VALUE!</v>
      </c>
      <c r="N929" s="4" t="e">
        <f>FIND("Patent #",A929)+LEN("Patent #")</f>
        <v>#VALUE!</v>
      </c>
      <c r="O929" s="4" t="e">
        <f>FIND("Filing or 371 (c) date",A929)</f>
        <v>#VALUE!</v>
      </c>
      <c r="P929" s="4" t="e">
        <f>MID(A929,N929,O929-N929)</f>
        <v>#VALUE!</v>
      </c>
      <c r="Q929" s="4" t="e">
        <f t="shared" si="207"/>
        <v>#VALUE!</v>
      </c>
      <c r="R929" s="4" t="e">
        <f>CLEAN(SUBSTITUTE(MID(P929,1,FIND("open",P929)-1)," ",""))</f>
        <v>#VALUE!</v>
      </c>
      <c r="S929" s="4" t="e">
        <f>FIND("open_in_new",P929)+LEN("open_in_new")</f>
        <v>#VALUE!</v>
      </c>
      <c r="T929" s="4" t="e">
        <f>FIND("-",P929,S929)</f>
        <v>#VALUE!</v>
      </c>
      <c r="U929" s="4" t="e">
        <f>CLEAN(SUBSTITUTE(MID(P929,S929,T929-S929)," ",""))</f>
        <v>#VALUE!</v>
      </c>
      <c r="V929" s="4" t="e">
        <f>RIGHT(CLEAN(SUBSTITUTE(P929," ","")),10)</f>
        <v>#VALUE!</v>
      </c>
      <c r="W929" s="4" t="e">
        <f>FIND("Status",A929,K929)+LEN("Status")</f>
        <v>#VALUE!</v>
      </c>
      <c r="X929" s="4" t="e">
        <f>FIND("Application Data 
Documents &amp; Transactions",A929)</f>
        <v>#VALUE!</v>
      </c>
      <c r="Y929" s="4" t="e">
        <f>MID(A929,W929,(X929-11)-W929)</f>
        <v>#VALUE!</v>
      </c>
      <c r="Z929" s="4" t="e">
        <f t="shared" si="204"/>
        <v>#VALUE!</v>
      </c>
      <c r="AA929" s="4" t="e">
        <f>FIND("Earliest publication #",A929)+LEN("Earliest publication #
")</f>
        <v>#VALUE!</v>
      </c>
      <c r="AB929" s="4" t="e">
        <f>FIND("Earliest publication date",A929,AA929)</f>
        <v>#VALUE!</v>
      </c>
      <c r="AC929" s="4" t="e">
        <f>CLEAN(TRIM(MID(A929,AA929,AB929-AA929)))</f>
        <v>#VALUE!</v>
      </c>
      <c r="AD929" s="4" t="e">
        <f t="shared" si="205"/>
        <v>#VALUE!</v>
      </c>
      <c r="AE929" s="4" t="e">
        <f>FIND("Earliest publication date",A929,AA929)+LEN("Earliest publication date")</f>
        <v>#VALUE!</v>
      </c>
      <c r="AF929" s="4" t="e">
        <f>FIND("Assignee for publication",A929)</f>
        <v>#VALUE!</v>
      </c>
      <c r="AG929" s="4" t="e">
        <f>CLEAN(SUBSTITUTE(MID(A929,AE929,AF929-AE929)," ",""))</f>
        <v>#VALUE!</v>
      </c>
      <c r="AH929" s="4" t="e">
        <f>FIND("Entity status",A929)+LEN("Entity status")</f>
        <v>#VALUE!</v>
      </c>
      <c r="AI929" s="4" t="e">
        <f>FIND("Earliest publication #",A929,AH929)</f>
        <v>#VALUE!</v>
      </c>
      <c r="AJ929" s="4" t="e">
        <f>CLEAN(TRIM(MID(A929,AH929,AI929-AH929)))</f>
        <v>#VALUE!</v>
      </c>
      <c r="AK929" s="4" t="e">
        <f>FIND("Applicants",A929)+LEN("Applicants")</f>
        <v>#VALUE!</v>
      </c>
      <c r="AL929" s="4" t="e">
        <f>FIND("United States Patent and Trademark Office 
United States Patent and Trademark Office 
 Browse By Topic",A929,AK929)</f>
        <v>#VALUE!</v>
      </c>
      <c r="AM929" s="4" t="e">
        <f>TRIM(CLEAN(MID(A929,AK929,AL929-AK929)))</f>
        <v>#VALUE!</v>
      </c>
      <c r="AN929" s="4" t="e">
        <f>FIND("Assignee for publication",A929)+LEN("Assignee for publication")</f>
        <v>#VALUE!</v>
      </c>
      <c r="AO929" s="4" t="e">
        <f>FIND("Confirmation #",A929,AN929)</f>
        <v>#VALUE!</v>
      </c>
      <c r="AP929" s="4" t="e">
        <f>MID(A929,AN929,AO929-AN929)</f>
        <v>#VALUE!</v>
      </c>
      <c r="AQ929" s="4" t="e">
        <f>FIND("Inventors",A929)+LEN("Inventors")</f>
        <v>#VALUE!</v>
      </c>
      <c r="AR929" s="4" t="e">
        <f>FIND("Applicants",A929,AQ929)</f>
        <v>#VALUE!</v>
      </c>
      <c r="AS929" s="4" t="e">
        <f>FIND("Show all inventors",A929)</f>
        <v>#VALUE!</v>
      </c>
      <c r="AT929" s="4" t="str">
        <f>IFERROR(MID(A929,AS929,24),"")</f>
        <v/>
      </c>
      <c r="AU929" s="7" t="e">
        <f>CLEAN(TRIM(MID(A929,AQ929,AR929-AQ929)))</f>
        <v>#VALUE!</v>
      </c>
      <c r="BJ929" s="4">
        <f t="shared" si="208"/>
        <v>0</v>
      </c>
      <c r="BK929" s="4" t="str">
        <f t="shared" si="209"/>
        <v/>
      </c>
      <c r="BL929" s="4" t="e">
        <f t="shared" si="210"/>
        <v>#VALUE!</v>
      </c>
      <c r="BM929" s="4" t="e">
        <f t="shared" si="211"/>
        <v>#VALUE!</v>
      </c>
      <c r="BN929" s="7" t="e">
        <f t="shared" si="212"/>
        <v>#VALUE!</v>
      </c>
      <c r="BO929" s="4" t="e">
        <f t="shared" si="213"/>
        <v>#VALUE!</v>
      </c>
      <c r="BP929" s="4" t="e">
        <f t="shared" si="214"/>
        <v>#VALUE!</v>
      </c>
      <c r="BQ929" s="7" t="e">
        <f t="shared" si="215"/>
        <v>#VALUE!</v>
      </c>
    </row>
    <row r="930" spans="1:69" ht="15" customHeight="1" x14ac:dyDescent="0.3">
      <c r="A930" s="5"/>
      <c r="B930" s="5"/>
      <c r="C930" s="5"/>
      <c r="D930" s="5"/>
      <c r="F930" s="6" t="s">
        <v>17</v>
      </c>
      <c r="G930" s="4" t="e">
        <f t="shared" si="216"/>
        <v>#VALUE!</v>
      </c>
      <c r="H930" s="4" t="e">
        <f t="shared" si="217"/>
        <v>#VALUE!</v>
      </c>
      <c r="I930" s="4" t="str">
        <f t="shared" si="206"/>
        <v/>
      </c>
      <c r="J930" s="4" t="e">
        <f>CLEAN(SUBSTITUTE(MID(A930,G930,H930-G930)," ",""))</f>
        <v>#VALUE!</v>
      </c>
      <c r="K930" s="4" t="e">
        <f>FIND("Filing or 371 (c) date",A930)+LEN("Filing or 371 (c) date")</f>
        <v>#VALUE!</v>
      </c>
      <c r="L930" s="4" t="e">
        <f>FIND("Status",A930,K930)</f>
        <v>#VALUE!</v>
      </c>
      <c r="M930" s="4" t="e">
        <f>TRIM(CLEAN(MID(A930,K930,L930-K930)))</f>
        <v>#VALUE!</v>
      </c>
      <c r="N930" s="4" t="e">
        <f>FIND("Patent #",A930)+LEN("Patent #")</f>
        <v>#VALUE!</v>
      </c>
      <c r="O930" s="4" t="e">
        <f>FIND("Filing or 371 (c) date",A930)</f>
        <v>#VALUE!</v>
      </c>
      <c r="P930" s="4" t="e">
        <f>MID(A930,N930,O930-N930)</f>
        <v>#VALUE!</v>
      </c>
      <c r="Q930" s="4" t="e">
        <f t="shared" si="207"/>
        <v>#VALUE!</v>
      </c>
      <c r="R930" s="4" t="e">
        <f>CLEAN(SUBSTITUTE(MID(P930,1,FIND("open",P930)-1)," ",""))</f>
        <v>#VALUE!</v>
      </c>
      <c r="S930" s="4" t="e">
        <f>FIND("open_in_new",P930)+LEN("open_in_new")</f>
        <v>#VALUE!</v>
      </c>
      <c r="T930" s="4" t="e">
        <f>FIND("-",P930,S930)</f>
        <v>#VALUE!</v>
      </c>
      <c r="U930" s="4" t="e">
        <f>CLEAN(SUBSTITUTE(MID(P930,S930,T930-S930)," ",""))</f>
        <v>#VALUE!</v>
      </c>
      <c r="V930" s="4" t="e">
        <f>RIGHT(CLEAN(SUBSTITUTE(P930," ","")),10)</f>
        <v>#VALUE!</v>
      </c>
      <c r="W930" s="4" t="e">
        <f>FIND("Status",A930,K930)+LEN("Status")</f>
        <v>#VALUE!</v>
      </c>
      <c r="X930" s="4" t="e">
        <f>FIND("Application Data 
Documents &amp; Transactions",A930)</f>
        <v>#VALUE!</v>
      </c>
      <c r="Y930" s="4" t="e">
        <f>MID(A930,W930,(X930-11)-W930)</f>
        <v>#VALUE!</v>
      </c>
      <c r="Z930" s="4" t="e">
        <f t="shared" si="204"/>
        <v>#VALUE!</v>
      </c>
      <c r="AA930" s="4" t="e">
        <f>FIND("Earliest publication #",A930)+LEN("Earliest publication #
")</f>
        <v>#VALUE!</v>
      </c>
      <c r="AB930" s="4" t="e">
        <f>FIND("Earliest publication date",A930,AA930)</f>
        <v>#VALUE!</v>
      </c>
      <c r="AC930" s="4" t="e">
        <f>CLEAN(TRIM(MID(A930,AA930,AB930-AA930)))</f>
        <v>#VALUE!</v>
      </c>
      <c r="AD930" s="4" t="e">
        <f t="shared" si="205"/>
        <v>#VALUE!</v>
      </c>
      <c r="AE930" s="4" t="e">
        <f>FIND("Earliest publication date",A930,AA930)+LEN("Earliest publication date")</f>
        <v>#VALUE!</v>
      </c>
      <c r="AF930" s="4" t="e">
        <f>FIND("Assignee for publication",A930)</f>
        <v>#VALUE!</v>
      </c>
      <c r="AG930" s="4" t="e">
        <f>CLEAN(SUBSTITUTE(MID(A930,AE930,AF930-AE930)," ",""))</f>
        <v>#VALUE!</v>
      </c>
      <c r="AH930" s="4" t="e">
        <f>FIND("Entity status",A930)+LEN("Entity status")</f>
        <v>#VALUE!</v>
      </c>
      <c r="AI930" s="4" t="e">
        <f>FIND("Earliest publication #",A930,AH930)</f>
        <v>#VALUE!</v>
      </c>
      <c r="AJ930" s="4" t="e">
        <f>CLEAN(TRIM(MID(A930,AH930,AI930-AH930)))</f>
        <v>#VALUE!</v>
      </c>
      <c r="AK930" s="4" t="e">
        <f>FIND("Applicants",A930)+LEN("Applicants")</f>
        <v>#VALUE!</v>
      </c>
      <c r="AL930" s="4" t="e">
        <f>FIND("United States Patent and Trademark Office 
United States Patent and Trademark Office 
 Browse By Topic",A930,AK930)</f>
        <v>#VALUE!</v>
      </c>
      <c r="AM930" s="4" t="e">
        <f>TRIM(CLEAN(MID(A930,AK930,AL930-AK930)))</f>
        <v>#VALUE!</v>
      </c>
      <c r="AN930" s="4" t="e">
        <f>FIND("Assignee for publication",A930)+LEN("Assignee for publication")</f>
        <v>#VALUE!</v>
      </c>
      <c r="AO930" s="4" t="e">
        <f>FIND("Confirmation #",A930,AN930)</f>
        <v>#VALUE!</v>
      </c>
      <c r="AP930" s="4" t="e">
        <f>MID(A930,AN930,AO930-AN930)</f>
        <v>#VALUE!</v>
      </c>
      <c r="AQ930" s="4" t="e">
        <f>FIND("Inventors",A930)+LEN("Inventors")</f>
        <v>#VALUE!</v>
      </c>
      <c r="AR930" s="4" t="e">
        <f>FIND("Applicants",A930,AQ930)</f>
        <v>#VALUE!</v>
      </c>
      <c r="AS930" s="4" t="e">
        <f>FIND("Show all inventors",A930)</f>
        <v>#VALUE!</v>
      </c>
      <c r="AT930" s="4" t="str">
        <f>IFERROR(MID(A930,AS930,24),"")</f>
        <v/>
      </c>
      <c r="AU930" s="7" t="e">
        <f>CLEAN(TRIM(MID(A930,AQ930,AR930-AQ930)))</f>
        <v>#VALUE!</v>
      </c>
      <c r="BJ930" s="4">
        <f t="shared" si="208"/>
        <v>0</v>
      </c>
      <c r="BK930" s="4" t="str">
        <f t="shared" si="209"/>
        <v/>
      </c>
      <c r="BL930" s="4" t="e">
        <f t="shared" si="210"/>
        <v>#VALUE!</v>
      </c>
      <c r="BM930" s="4" t="e">
        <f t="shared" si="211"/>
        <v>#VALUE!</v>
      </c>
      <c r="BN930" s="7" t="e">
        <f t="shared" si="212"/>
        <v>#VALUE!</v>
      </c>
      <c r="BO930" s="4" t="e">
        <f t="shared" si="213"/>
        <v>#VALUE!</v>
      </c>
      <c r="BP930" s="4" t="e">
        <f t="shared" si="214"/>
        <v>#VALUE!</v>
      </c>
      <c r="BQ930" s="7" t="e">
        <f t="shared" si="215"/>
        <v>#VALUE!</v>
      </c>
    </row>
    <row r="931" spans="1:69" ht="15" customHeight="1" x14ac:dyDescent="0.3">
      <c r="A931" s="5"/>
      <c r="B931" s="5"/>
      <c r="C931" s="5"/>
      <c r="D931" s="5"/>
      <c r="F931" s="6" t="s">
        <v>17</v>
      </c>
      <c r="G931" s="4" t="e">
        <f t="shared" si="216"/>
        <v>#VALUE!</v>
      </c>
      <c r="H931" s="4" t="e">
        <f t="shared" si="217"/>
        <v>#VALUE!</v>
      </c>
      <c r="I931" s="4" t="str">
        <f t="shared" si="206"/>
        <v/>
      </c>
      <c r="J931" s="4" t="e">
        <f>CLEAN(SUBSTITUTE(MID(A931,G931,H931-G931)," ",""))</f>
        <v>#VALUE!</v>
      </c>
      <c r="K931" s="4" t="e">
        <f>FIND("Filing or 371 (c) date",A931)+LEN("Filing or 371 (c) date")</f>
        <v>#VALUE!</v>
      </c>
      <c r="L931" s="4" t="e">
        <f>FIND("Status",A931,K931)</f>
        <v>#VALUE!</v>
      </c>
      <c r="M931" s="4" t="e">
        <f>TRIM(CLEAN(MID(A931,K931,L931-K931)))</f>
        <v>#VALUE!</v>
      </c>
      <c r="N931" s="4" t="e">
        <f>FIND("Patent #",A931)+LEN("Patent #")</f>
        <v>#VALUE!</v>
      </c>
      <c r="O931" s="4" t="e">
        <f>FIND("Filing or 371 (c) date",A931)</f>
        <v>#VALUE!</v>
      </c>
      <c r="P931" s="4" t="e">
        <f>MID(A931,N931,O931-N931)</f>
        <v>#VALUE!</v>
      </c>
      <c r="Q931" s="4" t="e">
        <f t="shared" si="207"/>
        <v>#VALUE!</v>
      </c>
      <c r="R931" s="4" t="e">
        <f>CLEAN(SUBSTITUTE(MID(P931,1,FIND("open",P931)-1)," ",""))</f>
        <v>#VALUE!</v>
      </c>
      <c r="S931" s="4" t="e">
        <f>FIND("open_in_new",P931)+LEN("open_in_new")</f>
        <v>#VALUE!</v>
      </c>
      <c r="T931" s="4" t="e">
        <f>FIND("-",P931,S931)</f>
        <v>#VALUE!</v>
      </c>
      <c r="U931" s="4" t="e">
        <f>CLEAN(SUBSTITUTE(MID(P931,S931,T931-S931)," ",""))</f>
        <v>#VALUE!</v>
      </c>
      <c r="V931" s="4" t="e">
        <f>RIGHT(CLEAN(SUBSTITUTE(P931," ","")),10)</f>
        <v>#VALUE!</v>
      </c>
      <c r="W931" s="4" t="e">
        <f>FIND("Status",A931,K931)+LEN("Status")</f>
        <v>#VALUE!</v>
      </c>
      <c r="X931" s="4" t="e">
        <f>FIND("Application Data 
Documents &amp; Transactions",A931)</f>
        <v>#VALUE!</v>
      </c>
      <c r="Y931" s="4" t="e">
        <f>MID(A931,W931,(X931-11)-W931)</f>
        <v>#VALUE!</v>
      </c>
      <c r="Z931" s="4" t="e">
        <f t="shared" si="204"/>
        <v>#VALUE!</v>
      </c>
      <c r="AA931" s="4" t="e">
        <f>FIND("Earliest publication #",A931)+LEN("Earliest publication #
")</f>
        <v>#VALUE!</v>
      </c>
      <c r="AB931" s="4" t="e">
        <f>FIND("Earliest publication date",A931,AA931)</f>
        <v>#VALUE!</v>
      </c>
      <c r="AC931" s="4" t="e">
        <f>CLEAN(TRIM(MID(A931,AA931,AB931-AA931)))</f>
        <v>#VALUE!</v>
      </c>
      <c r="AD931" s="4" t="e">
        <f t="shared" si="205"/>
        <v>#VALUE!</v>
      </c>
      <c r="AE931" s="4" t="e">
        <f>FIND("Earliest publication date",A931,AA931)+LEN("Earliest publication date")</f>
        <v>#VALUE!</v>
      </c>
      <c r="AF931" s="4" t="e">
        <f>FIND("Assignee for publication",A931)</f>
        <v>#VALUE!</v>
      </c>
      <c r="AG931" s="4" t="e">
        <f>CLEAN(SUBSTITUTE(MID(A931,AE931,AF931-AE931)," ",""))</f>
        <v>#VALUE!</v>
      </c>
      <c r="AH931" s="4" t="e">
        <f>FIND("Entity status",A931)+LEN("Entity status")</f>
        <v>#VALUE!</v>
      </c>
      <c r="AI931" s="4" t="e">
        <f>FIND("Earliest publication #",A931,AH931)</f>
        <v>#VALUE!</v>
      </c>
      <c r="AJ931" s="4" t="e">
        <f>CLEAN(TRIM(MID(A931,AH931,AI931-AH931)))</f>
        <v>#VALUE!</v>
      </c>
      <c r="AK931" s="4" t="e">
        <f>FIND("Applicants",A931)+LEN("Applicants")</f>
        <v>#VALUE!</v>
      </c>
      <c r="AL931" s="4" t="e">
        <f>FIND("United States Patent and Trademark Office 
United States Patent and Trademark Office 
 Browse By Topic",A931,AK931)</f>
        <v>#VALUE!</v>
      </c>
      <c r="AM931" s="4" t="e">
        <f>TRIM(CLEAN(MID(A931,AK931,AL931-AK931)))</f>
        <v>#VALUE!</v>
      </c>
      <c r="AN931" s="4" t="e">
        <f>FIND("Assignee for publication",A931)+LEN("Assignee for publication")</f>
        <v>#VALUE!</v>
      </c>
      <c r="AO931" s="4" t="e">
        <f>FIND("Confirmation #",A931,AN931)</f>
        <v>#VALUE!</v>
      </c>
      <c r="AP931" s="4" t="e">
        <f>MID(A931,AN931,AO931-AN931)</f>
        <v>#VALUE!</v>
      </c>
      <c r="AQ931" s="4" t="e">
        <f>FIND("Inventors",A931)+LEN("Inventors")</f>
        <v>#VALUE!</v>
      </c>
      <c r="AR931" s="4" t="e">
        <f>FIND("Applicants",A931,AQ931)</f>
        <v>#VALUE!</v>
      </c>
      <c r="AS931" s="4" t="e">
        <f>FIND("Show all inventors",A931)</f>
        <v>#VALUE!</v>
      </c>
      <c r="AT931" s="4" t="str">
        <f>IFERROR(MID(A931,AS931,24),"")</f>
        <v/>
      </c>
      <c r="AU931" s="7" t="e">
        <f>CLEAN(TRIM(MID(A931,AQ931,AR931-AQ931)))</f>
        <v>#VALUE!</v>
      </c>
      <c r="BJ931" s="4">
        <f t="shared" si="208"/>
        <v>0</v>
      </c>
      <c r="BK931" s="4" t="str">
        <f t="shared" si="209"/>
        <v/>
      </c>
      <c r="BL931" s="4" t="e">
        <f t="shared" si="210"/>
        <v>#VALUE!</v>
      </c>
      <c r="BM931" s="4" t="e">
        <f t="shared" si="211"/>
        <v>#VALUE!</v>
      </c>
      <c r="BN931" s="7" t="e">
        <f t="shared" si="212"/>
        <v>#VALUE!</v>
      </c>
      <c r="BO931" s="4" t="e">
        <f t="shared" si="213"/>
        <v>#VALUE!</v>
      </c>
      <c r="BP931" s="4" t="e">
        <f t="shared" si="214"/>
        <v>#VALUE!</v>
      </c>
      <c r="BQ931" s="7" t="e">
        <f t="shared" si="215"/>
        <v>#VALUE!</v>
      </c>
    </row>
    <row r="932" spans="1:69" ht="15" customHeight="1" x14ac:dyDescent="0.3">
      <c r="A932" s="5"/>
      <c r="B932" s="5"/>
      <c r="C932" s="5"/>
      <c r="D932" s="5"/>
      <c r="F932" s="6" t="s">
        <v>17</v>
      </c>
      <c r="G932" s="4" t="e">
        <f t="shared" si="216"/>
        <v>#VALUE!</v>
      </c>
      <c r="H932" s="4" t="e">
        <f t="shared" si="217"/>
        <v>#VALUE!</v>
      </c>
      <c r="I932" s="4" t="str">
        <f t="shared" si="206"/>
        <v/>
      </c>
      <c r="J932" s="4" t="e">
        <f>CLEAN(SUBSTITUTE(MID(A932,G932,H932-G932)," ",""))</f>
        <v>#VALUE!</v>
      </c>
      <c r="K932" s="4" t="e">
        <f>FIND("Filing or 371 (c) date",A932)+LEN("Filing or 371 (c) date")</f>
        <v>#VALUE!</v>
      </c>
      <c r="L932" s="4" t="e">
        <f>FIND("Status",A932,K932)</f>
        <v>#VALUE!</v>
      </c>
      <c r="M932" s="4" t="e">
        <f>TRIM(CLEAN(MID(A932,K932,L932-K932)))</f>
        <v>#VALUE!</v>
      </c>
      <c r="N932" s="4" t="e">
        <f>FIND("Patent #",A932)+LEN("Patent #")</f>
        <v>#VALUE!</v>
      </c>
      <c r="O932" s="4" t="e">
        <f>FIND("Filing or 371 (c) date",A932)</f>
        <v>#VALUE!</v>
      </c>
      <c r="P932" s="4" t="e">
        <f>MID(A932,N932,O932-N932)</f>
        <v>#VALUE!</v>
      </c>
      <c r="Q932" s="4" t="e">
        <f t="shared" si="207"/>
        <v>#VALUE!</v>
      </c>
      <c r="R932" s="4" t="e">
        <f>CLEAN(SUBSTITUTE(MID(P932,1,FIND("open",P932)-1)," ",""))</f>
        <v>#VALUE!</v>
      </c>
      <c r="S932" s="4" t="e">
        <f>FIND("open_in_new",P932)+LEN("open_in_new")</f>
        <v>#VALUE!</v>
      </c>
      <c r="T932" s="4" t="e">
        <f>FIND("-",P932,S932)</f>
        <v>#VALUE!</v>
      </c>
      <c r="U932" s="4" t="e">
        <f>CLEAN(SUBSTITUTE(MID(P932,S932,T932-S932)," ",""))</f>
        <v>#VALUE!</v>
      </c>
      <c r="V932" s="4" t="e">
        <f>RIGHT(CLEAN(SUBSTITUTE(P932," ","")),10)</f>
        <v>#VALUE!</v>
      </c>
      <c r="W932" s="4" t="e">
        <f>FIND("Status",A932,K932)+LEN("Status")</f>
        <v>#VALUE!</v>
      </c>
      <c r="X932" s="4" t="e">
        <f>FIND("Application Data 
Documents &amp; Transactions",A932)</f>
        <v>#VALUE!</v>
      </c>
      <c r="Y932" s="4" t="e">
        <f>MID(A932,W932,(X932-11)-W932)</f>
        <v>#VALUE!</v>
      </c>
      <c r="Z932" s="4" t="e">
        <f t="shared" si="204"/>
        <v>#VALUE!</v>
      </c>
      <c r="AA932" s="4" t="e">
        <f>FIND("Earliest publication #",A932)+LEN("Earliest publication #
")</f>
        <v>#VALUE!</v>
      </c>
      <c r="AB932" s="4" t="e">
        <f>FIND("Earliest publication date",A932,AA932)</f>
        <v>#VALUE!</v>
      </c>
      <c r="AC932" s="4" t="e">
        <f>CLEAN(TRIM(MID(A932,AA932,AB932-AA932)))</f>
        <v>#VALUE!</v>
      </c>
      <c r="AD932" s="4" t="e">
        <f t="shared" si="205"/>
        <v>#VALUE!</v>
      </c>
      <c r="AE932" s="4" t="e">
        <f>FIND("Earliest publication date",A932,AA932)+LEN("Earliest publication date")</f>
        <v>#VALUE!</v>
      </c>
      <c r="AF932" s="4" t="e">
        <f>FIND("Assignee for publication",A932)</f>
        <v>#VALUE!</v>
      </c>
      <c r="AG932" s="4" t="e">
        <f>CLEAN(SUBSTITUTE(MID(A932,AE932,AF932-AE932)," ",""))</f>
        <v>#VALUE!</v>
      </c>
      <c r="AH932" s="4" t="e">
        <f>FIND("Entity status",A932)+LEN("Entity status")</f>
        <v>#VALUE!</v>
      </c>
      <c r="AI932" s="4" t="e">
        <f>FIND("Earliest publication #",A932,AH932)</f>
        <v>#VALUE!</v>
      </c>
      <c r="AJ932" s="4" t="e">
        <f>CLEAN(TRIM(MID(A932,AH932,AI932-AH932)))</f>
        <v>#VALUE!</v>
      </c>
      <c r="AK932" s="4" t="e">
        <f>FIND("Applicants",A932)+LEN("Applicants")</f>
        <v>#VALUE!</v>
      </c>
      <c r="AL932" s="4" t="e">
        <f>FIND("United States Patent and Trademark Office 
United States Patent and Trademark Office 
 Browse By Topic",A932,AK932)</f>
        <v>#VALUE!</v>
      </c>
      <c r="AM932" s="4" t="e">
        <f>TRIM(CLEAN(MID(A932,AK932,AL932-AK932)))</f>
        <v>#VALUE!</v>
      </c>
      <c r="AN932" s="4" t="e">
        <f>FIND("Assignee for publication",A932)+LEN("Assignee for publication")</f>
        <v>#VALUE!</v>
      </c>
      <c r="AO932" s="4" t="e">
        <f>FIND("Confirmation #",A932,AN932)</f>
        <v>#VALUE!</v>
      </c>
      <c r="AP932" s="4" t="e">
        <f>MID(A932,AN932,AO932-AN932)</f>
        <v>#VALUE!</v>
      </c>
      <c r="AQ932" s="4" t="e">
        <f>FIND("Inventors",A932)+LEN("Inventors")</f>
        <v>#VALUE!</v>
      </c>
      <c r="AR932" s="4" t="e">
        <f>FIND("Applicants",A932,AQ932)</f>
        <v>#VALUE!</v>
      </c>
      <c r="AS932" s="4" t="e">
        <f>FIND("Show all inventors",A932)</f>
        <v>#VALUE!</v>
      </c>
      <c r="AT932" s="4" t="str">
        <f>IFERROR(MID(A932,AS932,24),"")</f>
        <v/>
      </c>
      <c r="AU932" s="7" t="e">
        <f>CLEAN(TRIM(MID(A932,AQ932,AR932-AQ932)))</f>
        <v>#VALUE!</v>
      </c>
      <c r="BJ932" s="4">
        <f t="shared" si="208"/>
        <v>0</v>
      </c>
      <c r="BK932" s="4" t="str">
        <f t="shared" si="209"/>
        <v/>
      </c>
      <c r="BL932" s="4" t="e">
        <f t="shared" si="210"/>
        <v>#VALUE!</v>
      </c>
      <c r="BM932" s="4" t="e">
        <f t="shared" si="211"/>
        <v>#VALUE!</v>
      </c>
      <c r="BN932" s="7" t="e">
        <f t="shared" si="212"/>
        <v>#VALUE!</v>
      </c>
      <c r="BO932" s="4" t="e">
        <f t="shared" si="213"/>
        <v>#VALUE!</v>
      </c>
      <c r="BP932" s="4" t="e">
        <f t="shared" si="214"/>
        <v>#VALUE!</v>
      </c>
      <c r="BQ932" s="7" t="e">
        <f t="shared" si="215"/>
        <v>#VALUE!</v>
      </c>
    </row>
    <row r="933" spans="1:69" ht="15" customHeight="1" x14ac:dyDescent="0.3">
      <c r="A933" s="5"/>
      <c r="B933" s="5"/>
      <c r="C933" s="5"/>
      <c r="D933" s="5"/>
      <c r="F933" s="6" t="s">
        <v>17</v>
      </c>
      <c r="G933" s="4" t="e">
        <f t="shared" si="216"/>
        <v>#VALUE!</v>
      </c>
      <c r="H933" s="4" t="e">
        <f t="shared" si="217"/>
        <v>#VALUE!</v>
      </c>
      <c r="I933" s="4" t="str">
        <f t="shared" si="206"/>
        <v/>
      </c>
      <c r="J933" s="4" t="e">
        <f>CLEAN(SUBSTITUTE(MID(A933,G933,H933-G933)," ",""))</f>
        <v>#VALUE!</v>
      </c>
      <c r="K933" s="4" t="e">
        <f>FIND("Filing or 371 (c) date",A933)+LEN("Filing or 371 (c) date")</f>
        <v>#VALUE!</v>
      </c>
      <c r="L933" s="4" t="e">
        <f>FIND("Status",A933,K933)</f>
        <v>#VALUE!</v>
      </c>
      <c r="M933" s="4" t="e">
        <f>TRIM(CLEAN(MID(A933,K933,L933-K933)))</f>
        <v>#VALUE!</v>
      </c>
      <c r="N933" s="4" t="e">
        <f>FIND("Patent #",A933)+LEN("Patent #")</f>
        <v>#VALUE!</v>
      </c>
      <c r="O933" s="4" t="e">
        <f>FIND("Filing or 371 (c) date",A933)</f>
        <v>#VALUE!</v>
      </c>
      <c r="P933" s="4" t="e">
        <f>MID(A933,N933,O933-N933)</f>
        <v>#VALUE!</v>
      </c>
      <c r="Q933" s="4" t="e">
        <f t="shared" si="207"/>
        <v>#VALUE!</v>
      </c>
      <c r="R933" s="4" t="e">
        <f>CLEAN(SUBSTITUTE(MID(P933,1,FIND("open",P933)-1)," ",""))</f>
        <v>#VALUE!</v>
      </c>
      <c r="S933" s="4" t="e">
        <f>FIND("open_in_new",P933)+LEN("open_in_new")</f>
        <v>#VALUE!</v>
      </c>
      <c r="T933" s="4" t="e">
        <f>FIND("-",P933,S933)</f>
        <v>#VALUE!</v>
      </c>
      <c r="U933" s="4" t="e">
        <f>CLEAN(SUBSTITUTE(MID(P933,S933,T933-S933)," ",""))</f>
        <v>#VALUE!</v>
      </c>
      <c r="V933" s="4" t="e">
        <f>RIGHT(CLEAN(SUBSTITUTE(P933," ","")),10)</f>
        <v>#VALUE!</v>
      </c>
      <c r="W933" s="4" t="e">
        <f>FIND("Status",A933,K933)+LEN("Status")</f>
        <v>#VALUE!</v>
      </c>
      <c r="X933" s="4" t="e">
        <f>FIND("Application Data 
Documents &amp; Transactions",A933)</f>
        <v>#VALUE!</v>
      </c>
      <c r="Y933" s="4" t="e">
        <f>MID(A933,W933,(X933-11)-W933)</f>
        <v>#VALUE!</v>
      </c>
      <c r="Z933" s="4" t="e">
        <f t="shared" si="204"/>
        <v>#VALUE!</v>
      </c>
      <c r="AA933" s="4" t="e">
        <f>FIND("Earliest publication #",A933)+LEN("Earliest publication #
")</f>
        <v>#VALUE!</v>
      </c>
      <c r="AB933" s="4" t="e">
        <f>FIND("Earliest publication date",A933,AA933)</f>
        <v>#VALUE!</v>
      </c>
      <c r="AC933" s="4" t="e">
        <f>CLEAN(TRIM(MID(A933,AA933,AB933-AA933)))</f>
        <v>#VALUE!</v>
      </c>
      <c r="AD933" s="4" t="e">
        <f t="shared" si="205"/>
        <v>#VALUE!</v>
      </c>
      <c r="AE933" s="4" t="e">
        <f>FIND("Earliest publication date",A933,AA933)+LEN("Earliest publication date")</f>
        <v>#VALUE!</v>
      </c>
      <c r="AF933" s="4" t="e">
        <f>FIND("Assignee for publication",A933)</f>
        <v>#VALUE!</v>
      </c>
      <c r="AG933" s="4" t="e">
        <f>CLEAN(SUBSTITUTE(MID(A933,AE933,AF933-AE933)," ",""))</f>
        <v>#VALUE!</v>
      </c>
      <c r="AH933" s="4" t="e">
        <f>FIND("Entity status",A933)+LEN("Entity status")</f>
        <v>#VALUE!</v>
      </c>
      <c r="AI933" s="4" t="e">
        <f>FIND("Earliest publication #",A933,AH933)</f>
        <v>#VALUE!</v>
      </c>
      <c r="AJ933" s="4" t="e">
        <f>CLEAN(TRIM(MID(A933,AH933,AI933-AH933)))</f>
        <v>#VALUE!</v>
      </c>
      <c r="AK933" s="4" t="e">
        <f>FIND("Applicants",A933)+LEN("Applicants")</f>
        <v>#VALUE!</v>
      </c>
      <c r="AL933" s="4" t="e">
        <f>FIND("United States Patent and Trademark Office 
United States Patent and Trademark Office 
 Browse By Topic",A933,AK933)</f>
        <v>#VALUE!</v>
      </c>
      <c r="AM933" s="4" t="e">
        <f>TRIM(CLEAN(MID(A933,AK933,AL933-AK933)))</f>
        <v>#VALUE!</v>
      </c>
      <c r="AN933" s="4" t="e">
        <f>FIND("Assignee for publication",A933)+LEN("Assignee for publication")</f>
        <v>#VALUE!</v>
      </c>
      <c r="AO933" s="4" t="e">
        <f>FIND("Confirmation #",A933,AN933)</f>
        <v>#VALUE!</v>
      </c>
      <c r="AP933" s="4" t="e">
        <f>MID(A933,AN933,AO933-AN933)</f>
        <v>#VALUE!</v>
      </c>
      <c r="AQ933" s="4" t="e">
        <f>FIND("Inventors",A933)+LEN("Inventors")</f>
        <v>#VALUE!</v>
      </c>
      <c r="AR933" s="4" t="e">
        <f>FIND("Applicants",A933,AQ933)</f>
        <v>#VALUE!</v>
      </c>
      <c r="AS933" s="4" t="e">
        <f>FIND("Show all inventors",A933)</f>
        <v>#VALUE!</v>
      </c>
      <c r="AT933" s="4" t="str">
        <f>IFERROR(MID(A933,AS933,24),"")</f>
        <v/>
      </c>
      <c r="AU933" s="7" t="e">
        <f>CLEAN(TRIM(MID(A933,AQ933,AR933-AQ933)))</f>
        <v>#VALUE!</v>
      </c>
      <c r="BJ933" s="4">
        <f t="shared" si="208"/>
        <v>0</v>
      </c>
      <c r="BK933" s="4" t="str">
        <f t="shared" si="209"/>
        <v/>
      </c>
      <c r="BL933" s="4" t="e">
        <f t="shared" si="210"/>
        <v>#VALUE!</v>
      </c>
      <c r="BM933" s="4" t="e">
        <f t="shared" si="211"/>
        <v>#VALUE!</v>
      </c>
      <c r="BN933" s="7" t="e">
        <f t="shared" si="212"/>
        <v>#VALUE!</v>
      </c>
      <c r="BO933" s="4" t="e">
        <f t="shared" si="213"/>
        <v>#VALUE!</v>
      </c>
      <c r="BP933" s="4" t="e">
        <f t="shared" si="214"/>
        <v>#VALUE!</v>
      </c>
      <c r="BQ933" s="7" t="e">
        <f t="shared" si="215"/>
        <v>#VALUE!</v>
      </c>
    </row>
    <row r="934" spans="1:69" ht="15" customHeight="1" x14ac:dyDescent="0.3">
      <c r="A934" s="5"/>
      <c r="B934" s="5"/>
      <c r="C934" s="5"/>
      <c r="D934" s="5"/>
      <c r="F934" s="6" t="s">
        <v>17</v>
      </c>
      <c r="G934" s="4" t="e">
        <f t="shared" si="216"/>
        <v>#VALUE!</v>
      </c>
      <c r="H934" s="4" t="e">
        <f t="shared" si="217"/>
        <v>#VALUE!</v>
      </c>
      <c r="I934" s="4" t="str">
        <f t="shared" si="206"/>
        <v/>
      </c>
      <c r="J934" s="4" t="e">
        <f>CLEAN(SUBSTITUTE(MID(A934,G934,H934-G934)," ",""))</f>
        <v>#VALUE!</v>
      </c>
      <c r="K934" s="4" t="e">
        <f>FIND("Filing or 371 (c) date",A934)+LEN("Filing or 371 (c) date")</f>
        <v>#VALUE!</v>
      </c>
      <c r="L934" s="4" t="e">
        <f>FIND("Status",A934,K934)</f>
        <v>#VALUE!</v>
      </c>
      <c r="M934" s="4" t="e">
        <f>TRIM(CLEAN(MID(A934,K934,L934-K934)))</f>
        <v>#VALUE!</v>
      </c>
      <c r="N934" s="4" t="e">
        <f>FIND("Patent #",A934)+LEN("Patent #")</f>
        <v>#VALUE!</v>
      </c>
      <c r="O934" s="4" t="e">
        <f>FIND("Filing or 371 (c) date",A934)</f>
        <v>#VALUE!</v>
      </c>
      <c r="P934" s="4" t="e">
        <f>MID(A934,N934,O934-N934)</f>
        <v>#VALUE!</v>
      </c>
      <c r="Q934" s="4" t="e">
        <f t="shared" si="207"/>
        <v>#VALUE!</v>
      </c>
      <c r="R934" s="4" t="e">
        <f>CLEAN(SUBSTITUTE(MID(P934,1,FIND("open",P934)-1)," ",""))</f>
        <v>#VALUE!</v>
      </c>
      <c r="S934" s="4" t="e">
        <f>FIND("open_in_new",P934)+LEN("open_in_new")</f>
        <v>#VALUE!</v>
      </c>
      <c r="T934" s="4" t="e">
        <f>FIND("-",P934,S934)</f>
        <v>#VALUE!</v>
      </c>
      <c r="U934" s="4" t="e">
        <f>CLEAN(SUBSTITUTE(MID(P934,S934,T934-S934)," ",""))</f>
        <v>#VALUE!</v>
      </c>
      <c r="V934" s="4" t="e">
        <f>RIGHT(CLEAN(SUBSTITUTE(P934," ","")),10)</f>
        <v>#VALUE!</v>
      </c>
      <c r="W934" s="4" t="e">
        <f>FIND("Status",A934,K934)+LEN("Status")</f>
        <v>#VALUE!</v>
      </c>
      <c r="X934" s="4" t="e">
        <f>FIND("Application Data 
Documents &amp; Transactions",A934)</f>
        <v>#VALUE!</v>
      </c>
      <c r="Y934" s="4" t="e">
        <f>MID(A934,W934,(X934-11)-W934)</f>
        <v>#VALUE!</v>
      </c>
      <c r="Z934" s="4" t="e">
        <f t="shared" si="204"/>
        <v>#VALUE!</v>
      </c>
      <c r="AA934" s="4" t="e">
        <f>FIND("Earliest publication #",A934)+LEN("Earliest publication #
")</f>
        <v>#VALUE!</v>
      </c>
      <c r="AB934" s="4" t="e">
        <f>FIND("Earliest publication date",A934,AA934)</f>
        <v>#VALUE!</v>
      </c>
      <c r="AC934" s="4" t="e">
        <f>CLEAN(TRIM(MID(A934,AA934,AB934-AA934)))</f>
        <v>#VALUE!</v>
      </c>
      <c r="AD934" s="4" t="e">
        <f t="shared" si="205"/>
        <v>#VALUE!</v>
      </c>
      <c r="AE934" s="4" t="e">
        <f>FIND("Earliest publication date",A934,AA934)+LEN("Earliest publication date")</f>
        <v>#VALUE!</v>
      </c>
      <c r="AF934" s="4" t="e">
        <f>FIND("Assignee for publication",A934)</f>
        <v>#VALUE!</v>
      </c>
      <c r="AG934" s="4" t="e">
        <f>CLEAN(SUBSTITUTE(MID(A934,AE934,AF934-AE934)," ",""))</f>
        <v>#VALUE!</v>
      </c>
      <c r="AH934" s="4" t="e">
        <f>FIND("Entity status",A934)+LEN("Entity status")</f>
        <v>#VALUE!</v>
      </c>
      <c r="AI934" s="4" t="e">
        <f>FIND("Earliest publication #",A934,AH934)</f>
        <v>#VALUE!</v>
      </c>
      <c r="AJ934" s="4" t="e">
        <f>CLEAN(TRIM(MID(A934,AH934,AI934-AH934)))</f>
        <v>#VALUE!</v>
      </c>
      <c r="AK934" s="4" t="e">
        <f>FIND("Applicants",A934)+LEN("Applicants")</f>
        <v>#VALUE!</v>
      </c>
      <c r="AL934" s="4" t="e">
        <f>FIND("United States Patent and Trademark Office 
United States Patent and Trademark Office 
 Browse By Topic",A934,AK934)</f>
        <v>#VALUE!</v>
      </c>
      <c r="AM934" s="4" t="e">
        <f>TRIM(CLEAN(MID(A934,AK934,AL934-AK934)))</f>
        <v>#VALUE!</v>
      </c>
      <c r="AN934" s="4" t="e">
        <f>FIND("Assignee for publication",A934)+LEN("Assignee for publication")</f>
        <v>#VALUE!</v>
      </c>
      <c r="AO934" s="4" t="e">
        <f>FIND("Confirmation #",A934,AN934)</f>
        <v>#VALUE!</v>
      </c>
      <c r="AP934" s="4" t="e">
        <f>MID(A934,AN934,AO934-AN934)</f>
        <v>#VALUE!</v>
      </c>
      <c r="AQ934" s="4" t="e">
        <f>FIND("Inventors",A934)+LEN("Inventors")</f>
        <v>#VALUE!</v>
      </c>
      <c r="AR934" s="4" t="e">
        <f>FIND("Applicants",A934,AQ934)</f>
        <v>#VALUE!</v>
      </c>
      <c r="AS934" s="4" t="e">
        <f>FIND("Show all inventors",A934)</f>
        <v>#VALUE!</v>
      </c>
      <c r="AT934" s="4" t="str">
        <f>IFERROR(MID(A934,AS934,24),"")</f>
        <v/>
      </c>
      <c r="AU934" s="7" t="e">
        <f>CLEAN(TRIM(MID(A934,AQ934,AR934-AQ934)))</f>
        <v>#VALUE!</v>
      </c>
      <c r="BJ934" s="4">
        <f t="shared" si="208"/>
        <v>0</v>
      </c>
      <c r="BK934" s="4" t="str">
        <f t="shared" si="209"/>
        <v/>
      </c>
      <c r="BL934" s="4" t="e">
        <f t="shared" si="210"/>
        <v>#VALUE!</v>
      </c>
      <c r="BM934" s="4" t="e">
        <f t="shared" si="211"/>
        <v>#VALUE!</v>
      </c>
      <c r="BN934" s="7" t="e">
        <f t="shared" si="212"/>
        <v>#VALUE!</v>
      </c>
      <c r="BO934" s="4" t="e">
        <f t="shared" si="213"/>
        <v>#VALUE!</v>
      </c>
      <c r="BP934" s="4" t="e">
        <f t="shared" si="214"/>
        <v>#VALUE!</v>
      </c>
      <c r="BQ934" s="7" t="e">
        <f t="shared" si="215"/>
        <v>#VALUE!</v>
      </c>
    </row>
    <row r="935" spans="1:69" ht="15" customHeight="1" x14ac:dyDescent="0.3">
      <c r="A935" s="5"/>
      <c r="B935" s="5"/>
      <c r="C935" s="5"/>
      <c r="D935" s="5"/>
      <c r="F935" s="6" t="s">
        <v>17</v>
      </c>
      <c r="G935" s="4" t="e">
        <f t="shared" si="216"/>
        <v>#VALUE!</v>
      </c>
      <c r="H935" s="4" t="e">
        <f t="shared" si="217"/>
        <v>#VALUE!</v>
      </c>
      <c r="I935" s="4" t="str">
        <f t="shared" si="206"/>
        <v/>
      </c>
      <c r="J935" s="4" t="e">
        <f>CLEAN(SUBSTITUTE(MID(A935,G935,H935-G935)," ",""))</f>
        <v>#VALUE!</v>
      </c>
      <c r="K935" s="4" t="e">
        <f>FIND("Filing or 371 (c) date",A935)+LEN("Filing or 371 (c) date")</f>
        <v>#VALUE!</v>
      </c>
      <c r="L935" s="4" t="e">
        <f>FIND("Status",A935,K935)</f>
        <v>#VALUE!</v>
      </c>
      <c r="M935" s="4" t="e">
        <f>TRIM(CLEAN(MID(A935,K935,L935-K935)))</f>
        <v>#VALUE!</v>
      </c>
      <c r="N935" s="4" t="e">
        <f>FIND("Patent #",A935)+LEN("Patent #")</f>
        <v>#VALUE!</v>
      </c>
      <c r="O935" s="4" t="e">
        <f>FIND("Filing or 371 (c) date",A935)</f>
        <v>#VALUE!</v>
      </c>
      <c r="P935" s="4" t="e">
        <f>MID(A935,N935,O935-N935)</f>
        <v>#VALUE!</v>
      </c>
      <c r="Q935" s="4" t="e">
        <f t="shared" si="207"/>
        <v>#VALUE!</v>
      </c>
      <c r="R935" s="4" t="e">
        <f>CLEAN(SUBSTITUTE(MID(P935,1,FIND("open",P935)-1)," ",""))</f>
        <v>#VALUE!</v>
      </c>
      <c r="S935" s="4" t="e">
        <f>FIND("open_in_new",P935)+LEN("open_in_new")</f>
        <v>#VALUE!</v>
      </c>
      <c r="T935" s="4" t="e">
        <f>FIND("-",P935,S935)</f>
        <v>#VALUE!</v>
      </c>
      <c r="U935" s="4" t="e">
        <f>CLEAN(SUBSTITUTE(MID(P935,S935,T935-S935)," ",""))</f>
        <v>#VALUE!</v>
      </c>
      <c r="V935" s="4" t="e">
        <f>RIGHT(CLEAN(SUBSTITUTE(P935," ","")),10)</f>
        <v>#VALUE!</v>
      </c>
      <c r="W935" s="4" t="e">
        <f>FIND("Status",A935,K935)+LEN("Status")</f>
        <v>#VALUE!</v>
      </c>
      <c r="X935" s="4" t="e">
        <f>FIND("Application Data 
Documents &amp; Transactions",A935)</f>
        <v>#VALUE!</v>
      </c>
      <c r="Y935" s="4" t="e">
        <f>MID(A935,W935,(X935-11)-W935)</f>
        <v>#VALUE!</v>
      </c>
      <c r="Z935" s="4" t="e">
        <f t="shared" si="204"/>
        <v>#VALUE!</v>
      </c>
      <c r="AA935" s="4" t="e">
        <f>FIND("Earliest publication #",A935)+LEN("Earliest publication #
")</f>
        <v>#VALUE!</v>
      </c>
      <c r="AB935" s="4" t="e">
        <f>FIND("Earliest publication date",A935,AA935)</f>
        <v>#VALUE!</v>
      </c>
      <c r="AC935" s="4" t="e">
        <f>CLEAN(TRIM(MID(A935,AA935,AB935-AA935)))</f>
        <v>#VALUE!</v>
      </c>
      <c r="AD935" s="4" t="e">
        <f t="shared" si="205"/>
        <v>#VALUE!</v>
      </c>
      <c r="AE935" s="4" t="e">
        <f>FIND("Earliest publication date",A935,AA935)+LEN("Earliest publication date")</f>
        <v>#VALUE!</v>
      </c>
      <c r="AF935" s="4" t="e">
        <f>FIND("Assignee for publication",A935)</f>
        <v>#VALUE!</v>
      </c>
      <c r="AG935" s="4" t="e">
        <f>CLEAN(SUBSTITUTE(MID(A935,AE935,AF935-AE935)," ",""))</f>
        <v>#VALUE!</v>
      </c>
      <c r="AH935" s="4" t="e">
        <f>FIND("Entity status",A935)+LEN("Entity status")</f>
        <v>#VALUE!</v>
      </c>
      <c r="AI935" s="4" t="e">
        <f>FIND("Earliest publication #",A935,AH935)</f>
        <v>#VALUE!</v>
      </c>
      <c r="AJ935" s="4" t="e">
        <f>CLEAN(TRIM(MID(A935,AH935,AI935-AH935)))</f>
        <v>#VALUE!</v>
      </c>
      <c r="AK935" s="4" t="e">
        <f>FIND("Applicants",A935)+LEN("Applicants")</f>
        <v>#VALUE!</v>
      </c>
      <c r="AL935" s="4" t="e">
        <f>FIND("United States Patent and Trademark Office 
United States Patent and Trademark Office 
 Browse By Topic",A935,AK935)</f>
        <v>#VALUE!</v>
      </c>
      <c r="AM935" s="4" t="e">
        <f>TRIM(CLEAN(MID(A935,AK935,AL935-AK935)))</f>
        <v>#VALUE!</v>
      </c>
      <c r="AN935" s="4" t="e">
        <f>FIND("Assignee for publication",A935)+LEN("Assignee for publication")</f>
        <v>#VALUE!</v>
      </c>
      <c r="AO935" s="4" t="e">
        <f>FIND("Confirmation #",A935,AN935)</f>
        <v>#VALUE!</v>
      </c>
      <c r="AP935" s="4" t="e">
        <f>MID(A935,AN935,AO935-AN935)</f>
        <v>#VALUE!</v>
      </c>
      <c r="AQ935" s="4" t="e">
        <f>FIND("Inventors",A935)+LEN("Inventors")</f>
        <v>#VALUE!</v>
      </c>
      <c r="AR935" s="4" t="e">
        <f>FIND("Applicants",A935,AQ935)</f>
        <v>#VALUE!</v>
      </c>
      <c r="AS935" s="4" t="e">
        <f>FIND("Show all inventors",A935)</f>
        <v>#VALUE!</v>
      </c>
      <c r="AT935" s="4" t="str">
        <f>IFERROR(MID(A935,AS935,24),"")</f>
        <v/>
      </c>
      <c r="AU935" s="7" t="e">
        <f>CLEAN(TRIM(MID(A935,AQ935,AR935-AQ935)))</f>
        <v>#VALUE!</v>
      </c>
      <c r="BJ935" s="4">
        <f t="shared" si="208"/>
        <v>0</v>
      </c>
      <c r="BK935" s="4" t="str">
        <f t="shared" si="209"/>
        <v/>
      </c>
      <c r="BL935" s="4" t="e">
        <f t="shared" si="210"/>
        <v>#VALUE!</v>
      </c>
      <c r="BM935" s="4" t="e">
        <f t="shared" si="211"/>
        <v>#VALUE!</v>
      </c>
      <c r="BN935" s="7" t="e">
        <f t="shared" si="212"/>
        <v>#VALUE!</v>
      </c>
      <c r="BO935" s="4" t="e">
        <f t="shared" si="213"/>
        <v>#VALUE!</v>
      </c>
      <c r="BP935" s="4" t="e">
        <f t="shared" si="214"/>
        <v>#VALUE!</v>
      </c>
      <c r="BQ935" s="7" t="e">
        <f t="shared" si="215"/>
        <v>#VALUE!</v>
      </c>
    </row>
    <row r="936" spans="1:69" ht="15" customHeight="1" x14ac:dyDescent="0.3">
      <c r="A936" s="5"/>
      <c r="B936" s="5"/>
      <c r="C936" s="5"/>
      <c r="D936" s="5"/>
      <c r="F936" s="6" t="s">
        <v>17</v>
      </c>
      <c r="G936" s="4" t="e">
        <f t="shared" si="216"/>
        <v>#VALUE!</v>
      </c>
      <c r="H936" s="4" t="e">
        <f t="shared" si="217"/>
        <v>#VALUE!</v>
      </c>
      <c r="I936" s="4" t="str">
        <f t="shared" si="206"/>
        <v/>
      </c>
      <c r="J936" s="4" t="e">
        <f>CLEAN(SUBSTITUTE(MID(A936,G936,H936-G936)," ",""))</f>
        <v>#VALUE!</v>
      </c>
      <c r="K936" s="4" t="e">
        <f>FIND("Filing or 371 (c) date",A936)+LEN("Filing or 371 (c) date")</f>
        <v>#VALUE!</v>
      </c>
      <c r="L936" s="4" t="e">
        <f>FIND("Status",A936,K936)</f>
        <v>#VALUE!</v>
      </c>
      <c r="M936" s="4" t="e">
        <f>TRIM(CLEAN(MID(A936,K936,L936-K936)))</f>
        <v>#VALUE!</v>
      </c>
      <c r="N936" s="4" t="e">
        <f>FIND("Patent #",A936)+LEN("Patent #")</f>
        <v>#VALUE!</v>
      </c>
      <c r="O936" s="4" t="e">
        <f>FIND("Filing or 371 (c) date",A936)</f>
        <v>#VALUE!</v>
      </c>
      <c r="P936" s="4" t="e">
        <f>MID(A936,N936,O936-N936)</f>
        <v>#VALUE!</v>
      </c>
      <c r="Q936" s="4" t="e">
        <f t="shared" si="207"/>
        <v>#VALUE!</v>
      </c>
      <c r="R936" s="4" t="e">
        <f>CLEAN(SUBSTITUTE(MID(P936,1,FIND("open",P936)-1)," ",""))</f>
        <v>#VALUE!</v>
      </c>
      <c r="S936" s="4" t="e">
        <f>FIND("open_in_new",P936)+LEN("open_in_new")</f>
        <v>#VALUE!</v>
      </c>
      <c r="T936" s="4" t="e">
        <f>FIND("-",P936,S936)</f>
        <v>#VALUE!</v>
      </c>
      <c r="U936" s="4" t="e">
        <f>CLEAN(SUBSTITUTE(MID(P936,S936,T936-S936)," ",""))</f>
        <v>#VALUE!</v>
      </c>
      <c r="V936" s="4" t="e">
        <f>RIGHT(CLEAN(SUBSTITUTE(P936," ","")),10)</f>
        <v>#VALUE!</v>
      </c>
      <c r="W936" s="4" t="e">
        <f>FIND("Status",A936,K936)+LEN("Status")</f>
        <v>#VALUE!</v>
      </c>
      <c r="X936" s="4" t="e">
        <f>FIND("Application Data 
Documents &amp; Transactions",A936)</f>
        <v>#VALUE!</v>
      </c>
      <c r="Y936" s="4" t="e">
        <f>MID(A936,W936,(X936-11)-W936)</f>
        <v>#VALUE!</v>
      </c>
      <c r="Z936" s="4" t="e">
        <f t="shared" si="204"/>
        <v>#VALUE!</v>
      </c>
      <c r="AA936" s="4" t="e">
        <f>FIND("Earliest publication #",A936)+LEN("Earliest publication #
")</f>
        <v>#VALUE!</v>
      </c>
      <c r="AB936" s="4" t="e">
        <f>FIND("Earliest publication date",A936,AA936)</f>
        <v>#VALUE!</v>
      </c>
      <c r="AC936" s="4" t="e">
        <f>CLEAN(TRIM(MID(A936,AA936,AB936-AA936)))</f>
        <v>#VALUE!</v>
      </c>
      <c r="AD936" s="4" t="e">
        <f t="shared" si="205"/>
        <v>#VALUE!</v>
      </c>
      <c r="AE936" s="4" t="e">
        <f>FIND("Earliest publication date",A936,AA936)+LEN("Earliest publication date")</f>
        <v>#VALUE!</v>
      </c>
      <c r="AF936" s="4" t="e">
        <f>FIND("Assignee for publication",A936)</f>
        <v>#VALUE!</v>
      </c>
      <c r="AG936" s="4" t="e">
        <f>CLEAN(SUBSTITUTE(MID(A936,AE936,AF936-AE936)," ",""))</f>
        <v>#VALUE!</v>
      </c>
      <c r="AH936" s="4" t="e">
        <f>FIND("Entity status",A936)+LEN("Entity status")</f>
        <v>#VALUE!</v>
      </c>
      <c r="AI936" s="4" t="e">
        <f>FIND("Earliest publication #",A936,AH936)</f>
        <v>#VALUE!</v>
      </c>
      <c r="AJ936" s="4" t="e">
        <f>CLEAN(TRIM(MID(A936,AH936,AI936-AH936)))</f>
        <v>#VALUE!</v>
      </c>
      <c r="AK936" s="4" t="e">
        <f>FIND("Applicants",A936)+LEN("Applicants")</f>
        <v>#VALUE!</v>
      </c>
      <c r="AL936" s="4" t="e">
        <f>FIND("United States Patent and Trademark Office 
United States Patent and Trademark Office 
 Browse By Topic",A936,AK936)</f>
        <v>#VALUE!</v>
      </c>
      <c r="AM936" s="4" t="e">
        <f>TRIM(CLEAN(MID(A936,AK936,AL936-AK936)))</f>
        <v>#VALUE!</v>
      </c>
      <c r="AN936" s="4" t="e">
        <f>FIND("Assignee for publication",A936)+LEN("Assignee for publication")</f>
        <v>#VALUE!</v>
      </c>
      <c r="AO936" s="4" t="e">
        <f>FIND("Confirmation #",A936,AN936)</f>
        <v>#VALUE!</v>
      </c>
      <c r="AP936" s="4" t="e">
        <f>MID(A936,AN936,AO936-AN936)</f>
        <v>#VALUE!</v>
      </c>
      <c r="AQ936" s="4" t="e">
        <f>FIND("Inventors",A936)+LEN("Inventors")</f>
        <v>#VALUE!</v>
      </c>
      <c r="AR936" s="4" t="e">
        <f>FIND("Applicants",A936,AQ936)</f>
        <v>#VALUE!</v>
      </c>
      <c r="AS936" s="4" t="e">
        <f>FIND("Show all inventors",A936)</f>
        <v>#VALUE!</v>
      </c>
      <c r="AT936" s="4" t="str">
        <f>IFERROR(MID(A936,AS936,24),"")</f>
        <v/>
      </c>
      <c r="AU936" s="7" t="e">
        <f>CLEAN(TRIM(MID(A936,AQ936,AR936-AQ936)))</f>
        <v>#VALUE!</v>
      </c>
      <c r="BJ936" s="4">
        <f t="shared" si="208"/>
        <v>0</v>
      </c>
      <c r="BK936" s="4" t="str">
        <f t="shared" si="209"/>
        <v/>
      </c>
      <c r="BL936" s="4" t="e">
        <f t="shared" si="210"/>
        <v>#VALUE!</v>
      </c>
      <c r="BM936" s="4" t="e">
        <f t="shared" si="211"/>
        <v>#VALUE!</v>
      </c>
      <c r="BN936" s="7" t="e">
        <f t="shared" si="212"/>
        <v>#VALUE!</v>
      </c>
      <c r="BO936" s="4" t="e">
        <f t="shared" si="213"/>
        <v>#VALUE!</v>
      </c>
      <c r="BP936" s="4" t="e">
        <f t="shared" si="214"/>
        <v>#VALUE!</v>
      </c>
      <c r="BQ936" s="7" t="e">
        <f t="shared" si="215"/>
        <v>#VALUE!</v>
      </c>
    </row>
    <row r="937" spans="1:69" ht="15" customHeight="1" x14ac:dyDescent="0.3">
      <c r="A937" s="5"/>
      <c r="B937" s="5"/>
      <c r="C937" s="5"/>
      <c r="D937" s="5"/>
      <c r="F937" s="6" t="s">
        <v>17</v>
      </c>
      <c r="G937" s="4" t="e">
        <f t="shared" si="216"/>
        <v>#VALUE!</v>
      </c>
      <c r="H937" s="4" t="e">
        <f t="shared" si="217"/>
        <v>#VALUE!</v>
      </c>
      <c r="I937" s="4" t="str">
        <f t="shared" si="206"/>
        <v/>
      </c>
      <c r="J937" s="4" t="e">
        <f>CLEAN(SUBSTITUTE(MID(A937,G937,H937-G937)," ",""))</f>
        <v>#VALUE!</v>
      </c>
      <c r="K937" s="4" t="e">
        <f>FIND("Filing or 371 (c) date",A937)+LEN("Filing or 371 (c) date")</f>
        <v>#VALUE!</v>
      </c>
      <c r="L937" s="4" t="e">
        <f>FIND("Status",A937,K937)</f>
        <v>#VALUE!</v>
      </c>
      <c r="M937" s="4" t="e">
        <f>TRIM(CLEAN(MID(A937,K937,L937-K937)))</f>
        <v>#VALUE!</v>
      </c>
      <c r="N937" s="4" t="e">
        <f>FIND("Patent #",A937)+LEN("Patent #")</f>
        <v>#VALUE!</v>
      </c>
      <c r="O937" s="4" t="e">
        <f>FIND("Filing or 371 (c) date",A937)</f>
        <v>#VALUE!</v>
      </c>
      <c r="P937" s="4" t="e">
        <f>MID(A937,N937,O937-N937)</f>
        <v>#VALUE!</v>
      </c>
      <c r="Q937" s="4" t="e">
        <f t="shared" si="207"/>
        <v>#VALUE!</v>
      </c>
      <c r="R937" s="4" t="e">
        <f>CLEAN(SUBSTITUTE(MID(P937,1,FIND("open",P937)-1)," ",""))</f>
        <v>#VALUE!</v>
      </c>
      <c r="S937" s="4" t="e">
        <f>FIND("open_in_new",P937)+LEN("open_in_new")</f>
        <v>#VALUE!</v>
      </c>
      <c r="T937" s="4" t="e">
        <f>FIND("-",P937,S937)</f>
        <v>#VALUE!</v>
      </c>
      <c r="U937" s="4" t="e">
        <f>CLEAN(SUBSTITUTE(MID(P937,S937,T937-S937)," ",""))</f>
        <v>#VALUE!</v>
      </c>
      <c r="V937" s="4" t="e">
        <f>RIGHT(CLEAN(SUBSTITUTE(P937," ","")),10)</f>
        <v>#VALUE!</v>
      </c>
      <c r="W937" s="4" t="e">
        <f>FIND("Status",A937,K937)+LEN("Status")</f>
        <v>#VALUE!</v>
      </c>
      <c r="X937" s="4" t="e">
        <f>FIND("Application Data 
Documents &amp; Transactions",A937)</f>
        <v>#VALUE!</v>
      </c>
      <c r="Y937" s="4" t="e">
        <f>MID(A937,W937,(X937-11)-W937)</f>
        <v>#VALUE!</v>
      </c>
      <c r="Z937" s="4" t="e">
        <f t="shared" si="204"/>
        <v>#VALUE!</v>
      </c>
      <c r="AA937" s="4" t="e">
        <f>FIND("Earliest publication #",A937)+LEN("Earliest publication #
")</f>
        <v>#VALUE!</v>
      </c>
      <c r="AB937" s="4" t="e">
        <f>FIND("Earliest publication date",A937,AA937)</f>
        <v>#VALUE!</v>
      </c>
      <c r="AC937" s="4" t="e">
        <f>CLEAN(TRIM(MID(A937,AA937,AB937-AA937)))</f>
        <v>#VALUE!</v>
      </c>
      <c r="AD937" s="4" t="e">
        <f t="shared" si="205"/>
        <v>#VALUE!</v>
      </c>
      <c r="AE937" s="4" t="e">
        <f>FIND("Earliest publication date",A937,AA937)+LEN("Earliest publication date")</f>
        <v>#VALUE!</v>
      </c>
      <c r="AF937" s="4" t="e">
        <f>FIND("Assignee for publication",A937)</f>
        <v>#VALUE!</v>
      </c>
      <c r="AG937" s="4" t="e">
        <f>CLEAN(SUBSTITUTE(MID(A937,AE937,AF937-AE937)," ",""))</f>
        <v>#VALUE!</v>
      </c>
      <c r="AH937" s="4" t="e">
        <f>FIND("Entity status",A937)+LEN("Entity status")</f>
        <v>#VALUE!</v>
      </c>
      <c r="AI937" s="4" t="e">
        <f>FIND("Earliest publication #",A937,AH937)</f>
        <v>#VALUE!</v>
      </c>
      <c r="AJ937" s="4" t="e">
        <f>CLEAN(TRIM(MID(A937,AH937,AI937-AH937)))</f>
        <v>#VALUE!</v>
      </c>
      <c r="AK937" s="4" t="e">
        <f>FIND("Applicants",A937)+LEN("Applicants")</f>
        <v>#VALUE!</v>
      </c>
      <c r="AL937" s="4" t="e">
        <f>FIND("United States Patent and Trademark Office 
United States Patent and Trademark Office 
 Browse By Topic",A937,AK937)</f>
        <v>#VALUE!</v>
      </c>
      <c r="AM937" s="4" t="e">
        <f>TRIM(CLEAN(MID(A937,AK937,AL937-AK937)))</f>
        <v>#VALUE!</v>
      </c>
      <c r="AN937" s="4" t="e">
        <f>FIND("Assignee for publication",A937)+LEN("Assignee for publication")</f>
        <v>#VALUE!</v>
      </c>
      <c r="AO937" s="4" t="e">
        <f>FIND("Confirmation #",A937,AN937)</f>
        <v>#VALUE!</v>
      </c>
      <c r="AP937" s="4" t="e">
        <f>MID(A937,AN937,AO937-AN937)</f>
        <v>#VALUE!</v>
      </c>
      <c r="AQ937" s="4" t="e">
        <f>FIND("Inventors",A937)+LEN("Inventors")</f>
        <v>#VALUE!</v>
      </c>
      <c r="AR937" s="4" t="e">
        <f>FIND("Applicants",A937,AQ937)</f>
        <v>#VALUE!</v>
      </c>
      <c r="AS937" s="4" t="e">
        <f>FIND("Show all inventors",A937)</f>
        <v>#VALUE!</v>
      </c>
      <c r="AT937" s="4" t="str">
        <f>IFERROR(MID(A937,AS937,24),"")</f>
        <v/>
      </c>
      <c r="AU937" s="7" t="e">
        <f>CLEAN(TRIM(MID(A937,AQ937,AR937-AQ937)))</f>
        <v>#VALUE!</v>
      </c>
      <c r="BJ937" s="4">
        <f t="shared" si="208"/>
        <v>0</v>
      </c>
      <c r="BK937" s="4" t="str">
        <f t="shared" si="209"/>
        <v/>
      </c>
      <c r="BL937" s="4" t="e">
        <f t="shared" si="210"/>
        <v>#VALUE!</v>
      </c>
      <c r="BM937" s="4" t="e">
        <f t="shared" si="211"/>
        <v>#VALUE!</v>
      </c>
      <c r="BN937" s="7" t="e">
        <f t="shared" si="212"/>
        <v>#VALUE!</v>
      </c>
      <c r="BO937" s="4" t="e">
        <f t="shared" si="213"/>
        <v>#VALUE!</v>
      </c>
      <c r="BP937" s="4" t="e">
        <f t="shared" si="214"/>
        <v>#VALUE!</v>
      </c>
      <c r="BQ937" s="7" t="e">
        <f t="shared" si="215"/>
        <v>#VALUE!</v>
      </c>
    </row>
    <row r="938" spans="1:69" ht="15" customHeight="1" x14ac:dyDescent="0.3">
      <c r="A938" s="5"/>
      <c r="B938" s="5"/>
      <c r="C938" s="5"/>
      <c r="D938" s="5"/>
      <c r="F938" s="6" t="s">
        <v>17</v>
      </c>
      <c r="G938" s="4" t="e">
        <f t="shared" si="216"/>
        <v>#VALUE!</v>
      </c>
      <c r="H938" s="4" t="e">
        <f t="shared" si="217"/>
        <v>#VALUE!</v>
      </c>
      <c r="I938" s="4" t="str">
        <f t="shared" si="206"/>
        <v/>
      </c>
      <c r="J938" s="4" t="e">
        <f>CLEAN(SUBSTITUTE(MID(A938,G938,H938-G938)," ",""))</f>
        <v>#VALUE!</v>
      </c>
      <c r="K938" s="4" t="e">
        <f>FIND("Filing or 371 (c) date",A938)+LEN("Filing or 371 (c) date")</f>
        <v>#VALUE!</v>
      </c>
      <c r="L938" s="4" t="e">
        <f>FIND("Status",A938,K938)</f>
        <v>#VALUE!</v>
      </c>
      <c r="M938" s="4" t="e">
        <f>TRIM(CLEAN(MID(A938,K938,L938-K938)))</f>
        <v>#VALUE!</v>
      </c>
      <c r="N938" s="4" t="e">
        <f>FIND("Patent #",A938)+LEN("Patent #")</f>
        <v>#VALUE!</v>
      </c>
      <c r="O938" s="4" t="e">
        <f>FIND("Filing or 371 (c) date",A938)</f>
        <v>#VALUE!</v>
      </c>
      <c r="P938" s="4" t="e">
        <f>MID(A938,N938,O938-N938)</f>
        <v>#VALUE!</v>
      </c>
      <c r="Q938" s="4" t="e">
        <f t="shared" si="207"/>
        <v>#VALUE!</v>
      </c>
      <c r="R938" s="4" t="e">
        <f>CLEAN(SUBSTITUTE(MID(P938,1,FIND("open",P938)-1)," ",""))</f>
        <v>#VALUE!</v>
      </c>
      <c r="S938" s="4" t="e">
        <f>FIND("open_in_new",P938)+LEN("open_in_new")</f>
        <v>#VALUE!</v>
      </c>
      <c r="T938" s="4" t="e">
        <f>FIND("-",P938,S938)</f>
        <v>#VALUE!</v>
      </c>
      <c r="U938" s="4" t="e">
        <f>CLEAN(SUBSTITUTE(MID(P938,S938,T938-S938)," ",""))</f>
        <v>#VALUE!</v>
      </c>
      <c r="V938" s="4" t="e">
        <f>RIGHT(CLEAN(SUBSTITUTE(P938," ","")),10)</f>
        <v>#VALUE!</v>
      </c>
      <c r="W938" s="4" t="e">
        <f>FIND("Status",A938,K938)+LEN("Status")</f>
        <v>#VALUE!</v>
      </c>
      <c r="X938" s="4" t="e">
        <f>FIND("Application Data 
Documents &amp; Transactions",A938)</f>
        <v>#VALUE!</v>
      </c>
      <c r="Y938" s="4" t="e">
        <f>MID(A938,W938,(X938-11)-W938)</f>
        <v>#VALUE!</v>
      </c>
      <c r="Z938" s="4" t="e">
        <f t="shared" si="204"/>
        <v>#VALUE!</v>
      </c>
      <c r="AA938" s="4" t="e">
        <f>FIND("Earliest publication #",A938)+LEN("Earliest publication #
")</f>
        <v>#VALUE!</v>
      </c>
      <c r="AB938" s="4" t="e">
        <f>FIND("Earliest publication date",A938,AA938)</f>
        <v>#VALUE!</v>
      </c>
      <c r="AC938" s="4" t="e">
        <f>CLEAN(TRIM(MID(A938,AA938,AB938-AA938)))</f>
        <v>#VALUE!</v>
      </c>
      <c r="AD938" s="4" t="e">
        <f t="shared" si="205"/>
        <v>#VALUE!</v>
      </c>
      <c r="AE938" s="4" t="e">
        <f>FIND("Earliest publication date",A938,AA938)+LEN("Earliest publication date")</f>
        <v>#VALUE!</v>
      </c>
      <c r="AF938" s="4" t="e">
        <f>FIND("Assignee for publication",A938)</f>
        <v>#VALUE!</v>
      </c>
      <c r="AG938" s="4" t="e">
        <f>CLEAN(SUBSTITUTE(MID(A938,AE938,AF938-AE938)," ",""))</f>
        <v>#VALUE!</v>
      </c>
      <c r="AH938" s="4" t="e">
        <f>FIND("Entity status",A938)+LEN("Entity status")</f>
        <v>#VALUE!</v>
      </c>
      <c r="AI938" s="4" t="e">
        <f>FIND("Earliest publication #",A938,AH938)</f>
        <v>#VALUE!</v>
      </c>
      <c r="AJ938" s="4" t="e">
        <f>CLEAN(TRIM(MID(A938,AH938,AI938-AH938)))</f>
        <v>#VALUE!</v>
      </c>
      <c r="AK938" s="4" t="e">
        <f>FIND("Applicants",A938)+LEN("Applicants")</f>
        <v>#VALUE!</v>
      </c>
      <c r="AL938" s="4" t="e">
        <f>FIND("United States Patent and Trademark Office 
United States Patent and Trademark Office 
 Browse By Topic",A938,AK938)</f>
        <v>#VALUE!</v>
      </c>
      <c r="AM938" s="4" t="e">
        <f>TRIM(CLEAN(MID(A938,AK938,AL938-AK938)))</f>
        <v>#VALUE!</v>
      </c>
      <c r="AN938" s="4" t="e">
        <f>FIND("Assignee for publication",A938)+LEN("Assignee for publication")</f>
        <v>#VALUE!</v>
      </c>
      <c r="AO938" s="4" t="e">
        <f>FIND("Confirmation #",A938,AN938)</f>
        <v>#VALUE!</v>
      </c>
      <c r="AP938" s="4" t="e">
        <f>MID(A938,AN938,AO938-AN938)</f>
        <v>#VALUE!</v>
      </c>
      <c r="AQ938" s="4" t="e">
        <f>FIND("Inventors",A938)+LEN("Inventors")</f>
        <v>#VALUE!</v>
      </c>
      <c r="AR938" s="4" t="e">
        <f>FIND("Applicants",A938,AQ938)</f>
        <v>#VALUE!</v>
      </c>
      <c r="AS938" s="4" t="e">
        <f>FIND("Show all inventors",A938)</f>
        <v>#VALUE!</v>
      </c>
      <c r="AT938" s="4" t="str">
        <f>IFERROR(MID(A938,AS938,24),"")</f>
        <v/>
      </c>
      <c r="AU938" s="7" t="e">
        <f>CLEAN(TRIM(MID(A938,AQ938,AR938-AQ938)))</f>
        <v>#VALUE!</v>
      </c>
      <c r="BJ938" s="4">
        <f t="shared" si="208"/>
        <v>0</v>
      </c>
      <c r="BK938" s="4" t="str">
        <f t="shared" si="209"/>
        <v/>
      </c>
      <c r="BL938" s="4" t="e">
        <f t="shared" si="210"/>
        <v>#VALUE!</v>
      </c>
      <c r="BM938" s="4" t="e">
        <f t="shared" si="211"/>
        <v>#VALUE!</v>
      </c>
      <c r="BN938" s="7" t="e">
        <f t="shared" si="212"/>
        <v>#VALUE!</v>
      </c>
      <c r="BO938" s="4" t="e">
        <f t="shared" si="213"/>
        <v>#VALUE!</v>
      </c>
      <c r="BP938" s="4" t="e">
        <f t="shared" si="214"/>
        <v>#VALUE!</v>
      </c>
      <c r="BQ938" s="7" t="e">
        <f t="shared" si="215"/>
        <v>#VALUE!</v>
      </c>
    </row>
    <row r="939" spans="1:69" ht="15" customHeight="1" x14ac:dyDescent="0.3">
      <c r="A939" s="5"/>
      <c r="B939" s="5"/>
      <c r="C939" s="5"/>
      <c r="D939" s="5"/>
      <c r="F939" s="6" t="s">
        <v>17</v>
      </c>
      <c r="G939" s="4" t="e">
        <f t="shared" si="216"/>
        <v>#VALUE!</v>
      </c>
      <c r="H939" s="4" t="e">
        <f t="shared" si="217"/>
        <v>#VALUE!</v>
      </c>
      <c r="I939" s="4" t="str">
        <f t="shared" si="206"/>
        <v/>
      </c>
      <c r="J939" s="4" t="e">
        <f>CLEAN(SUBSTITUTE(MID(A939,G939,H939-G939)," ",""))</f>
        <v>#VALUE!</v>
      </c>
      <c r="K939" s="4" t="e">
        <f>FIND("Filing or 371 (c) date",A939)+LEN("Filing or 371 (c) date")</f>
        <v>#VALUE!</v>
      </c>
      <c r="L939" s="4" t="e">
        <f>FIND("Status",A939,K939)</f>
        <v>#VALUE!</v>
      </c>
      <c r="M939" s="4" t="e">
        <f>TRIM(CLEAN(MID(A939,K939,L939-K939)))</f>
        <v>#VALUE!</v>
      </c>
      <c r="N939" s="4" t="e">
        <f>FIND("Patent #",A939)+LEN("Patent #")</f>
        <v>#VALUE!</v>
      </c>
      <c r="O939" s="4" t="e">
        <f>FIND("Filing or 371 (c) date",A939)</f>
        <v>#VALUE!</v>
      </c>
      <c r="P939" s="4" t="e">
        <f>MID(A939,N939,O939-N939)</f>
        <v>#VALUE!</v>
      </c>
      <c r="Q939" s="4" t="e">
        <f t="shared" si="207"/>
        <v>#VALUE!</v>
      </c>
      <c r="R939" s="4" t="e">
        <f>CLEAN(SUBSTITUTE(MID(P939,1,FIND("open",P939)-1)," ",""))</f>
        <v>#VALUE!</v>
      </c>
      <c r="S939" s="4" t="e">
        <f>FIND("open_in_new",P939)+LEN("open_in_new")</f>
        <v>#VALUE!</v>
      </c>
      <c r="T939" s="4" t="e">
        <f>FIND("-",P939,S939)</f>
        <v>#VALUE!</v>
      </c>
      <c r="U939" s="4" t="e">
        <f>CLEAN(SUBSTITUTE(MID(P939,S939,T939-S939)," ",""))</f>
        <v>#VALUE!</v>
      </c>
      <c r="V939" s="4" t="e">
        <f>RIGHT(CLEAN(SUBSTITUTE(P939," ","")),10)</f>
        <v>#VALUE!</v>
      </c>
      <c r="W939" s="4" t="e">
        <f>FIND("Status",A939,K939)+LEN("Status")</f>
        <v>#VALUE!</v>
      </c>
      <c r="X939" s="4" t="e">
        <f>FIND("Application Data 
Documents &amp; Transactions",A939)</f>
        <v>#VALUE!</v>
      </c>
      <c r="Y939" s="4" t="e">
        <f>MID(A939,W939,(X939-11)-W939)</f>
        <v>#VALUE!</v>
      </c>
      <c r="Z939" s="4" t="e">
        <f t="shared" si="204"/>
        <v>#VALUE!</v>
      </c>
      <c r="AA939" s="4" t="e">
        <f>FIND("Earliest publication #",A939)+LEN("Earliest publication #
")</f>
        <v>#VALUE!</v>
      </c>
      <c r="AB939" s="4" t="e">
        <f>FIND("Earliest publication date",A939,AA939)</f>
        <v>#VALUE!</v>
      </c>
      <c r="AC939" s="4" t="e">
        <f>CLEAN(TRIM(MID(A939,AA939,AB939-AA939)))</f>
        <v>#VALUE!</v>
      </c>
      <c r="AD939" s="4" t="e">
        <f t="shared" si="205"/>
        <v>#VALUE!</v>
      </c>
      <c r="AE939" s="4" t="e">
        <f>FIND("Earliest publication date",A939,AA939)+LEN("Earliest publication date")</f>
        <v>#VALUE!</v>
      </c>
      <c r="AF939" s="4" t="e">
        <f>FIND("Assignee for publication",A939)</f>
        <v>#VALUE!</v>
      </c>
      <c r="AG939" s="4" t="e">
        <f>CLEAN(SUBSTITUTE(MID(A939,AE939,AF939-AE939)," ",""))</f>
        <v>#VALUE!</v>
      </c>
      <c r="AH939" s="4" t="e">
        <f>FIND("Entity status",A939)+LEN("Entity status")</f>
        <v>#VALUE!</v>
      </c>
      <c r="AI939" s="4" t="e">
        <f>FIND("Earliest publication #",A939,AH939)</f>
        <v>#VALUE!</v>
      </c>
      <c r="AJ939" s="4" t="e">
        <f>CLEAN(TRIM(MID(A939,AH939,AI939-AH939)))</f>
        <v>#VALUE!</v>
      </c>
      <c r="AK939" s="4" t="e">
        <f>FIND("Applicants",A939)+LEN("Applicants")</f>
        <v>#VALUE!</v>
      </c>
      <c r="AL939" s="4" t="e">
        <f>FIND("United States Patent and Trademark Office 
United States Patent and Trademark Office 
 Browse By Topic",A939,AK939)</f>
        <v>#VALUE!</v>
      </c>
      <c r="AM939" s="4" t="e">
        <f>TRIM(CLEAN(MID(A939,AK939,AL939-AK939)))</f>
        <v>#VALUE!</v>
      </c>
      <c r="AN939" s="4" t="e">
        <f>FIND("Assignee for publication",A939)+LEN("Assignee for publication")</f>
        <v>#VALUE!</v>
      </c>
      <c r="AO939" s="4" t="e">
        <f>FIND("Confirmation #",A939,AN939)</f>
        <v>#VALUE!</v>
      </c>
      <c r="AP939" s="4" t="e">
        <f>MID(A939,AN939,AO939-AN939)</f>
        <v>#VALUE!</v>
      </c>
      <c r="AQ939" s="4" t="e">
        <f>FIND("Inventors",A939)+LEN("Inventors")</f>
        <v>#VALUE!</v>
      </c>
      <c r="AR939" s="4" t="e">
        <f>FIND("Applicants",A939,AQ939)</f>
        <v>#VALUE!</v>
      </c>
      <c r="AS939" s="4" t="e">
        <f>FIND("Show all inventors",A939)</f>
        <v>#VALUE!</v>
      </c>
      <c r="AT939" s="4" t="str">
        <f>IFERROR(MID(A939,AS939,24),"")</f>
        <v/>
      </c>
      <c r="AU939" s="7" t="e">
        <f>CLEAN(TRIM(MID(A939,AQ939,AR939-AQ939)))</f>
        <v>#VALUE!</v>
      </c>
      <c r="BJ939" s="4">
        <f t="shared" si="208"/>
        <v>0</v>
      </c>
      <c r="BK939" s="4" t="str">
        <f t="shared" si="209"/>
        <v/>
      </c>
      <c r="BL939" s="4" t="e">
        <f t="shared" si="210"/>
        <v>#VALUE!</v>
      </c>
      <c r="BM939" s="4" t="e">
        <f t="shared" si="211"/>
        <v>#VALUE!</v>
      </c>
      <c r="BN939" s="7" t="e">
        <f t="shared" si="212"/>
        <v>#VALUE!</v>
      </c>
      <c r="BO939" s="4" t="e">
        <f t="shared" si="213"/>
        <v>#VALUE!</v>
      </c>
      <c r="BP939" s="4" t="e">
        <f t="shared" si="214"/>
        <v>#VALUE!</v>
      </c>
      <c r="BQ939" s="7" t="e">
        <f t="shared" si="215"/>
        <v>#VALUE!</v>
      </c>
    </row>
    <row r="940" spans="1:69" ht="15" customHeight="1" x14ac:dyDescent="0.3">
      <c r="A940" s="5"/>
      <c r="B940" s="5"/>
      <c r="C940" s="5"/>
      <c r="D940" s="5"/>
      <c r="F940" s="6" t="s">
        <v>17</v>
      </c>
      <c r="G940" s="4" t="e">
        <f t="shared" si="216"/>
        <v>#VALUE!</v>
      </c>
      <c r="H940" s="4" t="e">
        <f t="shared" si="217"/>
        <v>#VALUE!</v>
      </c>
      <c r="I940" s="4" t="str">
        <f t="shared" si="206"/>
        <v/>
      </c>
      <c r="J940" s="4" t="e">
        <f>CLEAN(SUBSTITUTE(MID(A940,G940,H940-G940)," ",""))</f>
        <v>#VALUE!</v>
      </c>
      <c r="K940" s="4" t="e">
        <f>FIND("Filing or 371 (c) date",A940)+LEN("Filing or 371 (c) date")</f>
        <v>#VALUE!</v>
      </c>
      <c r="L940" s="4" t="e">
        <f>FIND("Status",A940,K940)</f>
        <v>#VALUE!</v>
      </c>
      <c r="M940" s="4" t="e">
        <f>TRIM(CLEAN(MID(A940,K940,L940-K940)))</f>
        <v>#VALUE!</v>
      </c>
      <c r="N940" s="4" t="e">
        <f>FIND("Patent #",A940)+LEN("Patent #")</f>
        <v>#VALUE!</v>
      </c>
      <c r="O940" s="4" t="e">
        <f>FIND("Filing or 371 (c) date",A940)</f>
        <v>#VALUE!</v>
      </c>
      <c r="P940" s="4" t="e">
        <f>MID(A940,N940,O940-N940)</f>
        <v>#VALUE!</v>
      </c>
      <c r="Q940" s="4" t="e">
        <f t="shared" si="207"/>
        <v>#VALUE!</v>
      </c>
      <c r="R940" s="4" t="e">
        <f>CLEAN(SUBSTITUTE(MID(P940,1,FIND("open",P940)-1)," ",""))</f>
        <v>#VALUE!</v>
      </c>
      <c r="S940" s="4" t="e">
        <f>FIND("open_in_new",P940)+LEN("open_in_new")</f>
        <v>#VALUE!</v>
      </c>
      <c r="T940" s="4" t="e">
        <f>FIND("-",P940,S940)</f>
        <v>#VALUE!</v>
      </c>
      <c r="U940" s="4" t="e">
        <f>CLEAN(SUBSTITUTE(MID(P940,S940,T940-S940)," ",""))</f>
        <v>#VALUE!</v>
      </c>
      <c r="V940" s="4" t="e">
        <f>RIGHT(CLEAN(SUBSTITUTE(P940," ","")),10)</f>
        <v>#VALUE!</v>
      </c>
      <c r="W940" s="4" t="e">
        <f>FIND("Status",A940,K940)+LEN("Status")</f>
        <v>#VALUE!</v>
      </c>
      <c r="X940" s="4" t="e">
        <f>FIND("Application Data 
Documents &amp; Transactions",A940)</f>
        <v>#VALUE!</v>
      </c>
      <c r="Y940" s="4" t="e">
        <f>MID(A940,W940,(X940-11)-W940)</f>
        <v>#VALUE!</v>
      </c>
      <c r="Z940" s="4" t="e">
        <f t="shared" si="204"/>
        <v>#VALUE!</v>
      </c>
      <c r="AA940" s="4" t="e">
        <f>FIND("Earliest publication #",A940)+LEN("Earliest publication #
")</f>
        <v>#VALUE!</v>
      </c>
      <c r="AB940" s="4" t="e">
        <f>FIND("Earliest publication date",A940,AA940)</f>
        <v>#VALUE!</v>
      </c>
      <c r="AC940" s="4" t="e">
        <f>CLEAN(TRIM(MID(A940,AA940,AB940-AA940)))</f>
        <v>#VALUE!</v>
      </c>
      <c r="AD940" s="4" t="e">
        <f t="shared" si="205"/>
        <v>#VALUE!</v>
      </c>
      <c r="AE940" s="4" t="e">
        <f>FIND("Earliest publication date",A940,AA940)+LEN("Earliest publication date")</f>
        <v>#VALUE!</v>
      </c>
      <c r="AF940" s="4" t="e">
        <f>FIND("Assignee for publication",A940)</f>
        <v>#VALUE!</v>
      </c>
      <c r="AG940" s="4" t="e">
        <f>CLEAN(SUBSTITUTE(MID(A940,AE940,AF940-AE940)," ",""))</f>
        <v>#VALUE!</v>
      </c>
      <c r="AH940" s="4" t="e">
        <f>FIND("Entity status",A940)+LEN("Entity status")</f>
        <v>#VALUE!</v>
      </c>
      <c r="AI940" s="4" t="e">
        <f>FIND("Earliest publication #",A940,AH940)</f>
        <v>#VALUE!</v>
      </c>
      <c r="AJ940" s="4" t="e">
        <f>CLEAN(TRIM(MID(A940,AH940,AI940-AH940)))</f>
        <v>#VALUE!</v>
      </c>
      <c r="AK940" s="4" t="e">
        <f>FIND("Applicants",A940)+LEN("Applicants")</f>
        <v>#VALUE!</v>
      </c>
      <c r="AL940" s="4" t="e">
        <f>FIND("United States Patent and Trademark Office 
United States Patent and Trademark Office 
 Browse By Topic",A940,AK940)</f>
        <v>#VALUE!</v>
      </c>
      <c r="AM940" s="4" t="e">
        <f>TRIM(CLEAN(MID(A940,AK940,AL940-AK940)))</f>
        <v>#VALUE!</v>
      </c>
      <c r="AN940" s="4" t="e">
        <f>FIND("Assignee for publication",A940)+LEN("Assignee for publication")</f>
        <v>#VALUE!</v>
      </c>
      <c r="AO940" s="4" t="e">
        <f>FIND("Confirmation #",A940,AN940)</f>
        <v>#VALUE!</v>
      </c>
      <c r="AP940" s="4" t="e">
        <f>MID(A940,AN940,AO940-AN940)</f>
        <v>#VALUE!</v>
      </c>
      <c r="AQ940" s="4" t="e">
        <f>FIND("Inventors",A940)+LEN("Inventors")</f>
        <v>#VALUE!</v>
      </c>
      <c r="AR940" s="4" t="e">
        <f>FIND("Applicants",A940,AQ940)</f>
        <v>#VALUE!</v>
      </c>
      <c r="AS940" s="4" t="e">
        <f>FIND("Show all inventors",A940)</f>
        <v>#VALUE!</v>
      </c>
      <c r="AT940" s="4" t="str">
        <f>IFERROR(MID(A940,AS940,24),"")</f>
        <v/>
      </c>
      <c r="AU940" s="7" t="e">
        <f>CLEAN(TRIM(MID(A940,AQ940,AR940-AQ940)))</f>
        <v>#VALUE!</v>
      </c>
      <c r="BJ940" s="4">
        <f t="shared" si="208"/>
        <v>0</v>
      </c>
      <c r="BK940" s="4" t="str">
        <f t="shared" si="209"/>
        <v/>
      </c>
      <c r="BL940" s="4" t="e">
        <f t="shared" si="210"/>
        <v>#VALUE!</v>
      </c>
      <c r="BM940" s="4" t="e">
        <f t="shared" si="211"/>
        <v>#VALUE!</v>
      </c>
      <c r="BN940" s="7" t="e">
        <f t="shared" si="212"/>
        <v>#VALUE!</v>
      </c>
      <c r="BO940" s="4" t="e">
        <f t="shared" si="213"/>
        <v>#VALUE!</v>
      </c>
      <c r="BP940" s="4" t="e">
        <f t="shared" si="214"/>
        <v>#VALUE!</v>
      </c>
      <c r="BQ940" s="7" t="e">
        <f t="shared" si="215"/>
        <v>#VALUE!</v>
      </c>
    </row>
    <row r="941" spans="1:69" ht="15" customHeight="1" x14ac:dyDescent="0.3">
      <c r="A941" s="5"/>
      <c r="B941" s="5"/>
      <c r="C941" s="5"/>
      <c r="D941" s="5"/>
      <c r="F941" s="6" t="s">
        <v>17</v>
      </c>
      <c r="G941" s="4" t="e">
        <f t="shared" si="216"/>
        <v>#VALUE!</v>
      </c>
      <c r="H941" s="4" t="e">
        <f t="shared" si="217"/>
        <v>#VALUE!</v>
      </c>
      <c r="I941" s="4" t="str">
        <f t="shared" si="206"/>
        <v/>
      </c>
      <c r="J941" s="4" t="e">
        <f>CLEAN(SUBSTITUTE(MID(A941,G941,H941-G941)," ",""))</f>
        <v>#VALUE!</v>
      </c>
      <c r="K941" s="4" t="e">
        <f>FIND("Filing or 371 (c) date",A941)+LEN("Filing or 371 (c) date")</f>
        <v>#VALUE!</v>
      </c>
      <c r="L941" s="4" t="e">
        <f>FIND("Status",A941,K941)</f>
        <v>#VALUE!</v>
      </c>
      <c r="M941" s="4" t="e">
        <f>TRIM(CLEAN(MID(A941,K941,L941-K941)))</f>
        <v>#VALUE!</v>
      </c>
      <c r="N941" s="4" t="e">
        <f>FIND("Patent #",A941)+LEN("Patent #")</f>
        <v>#VALUE!</v>
      </c>
      <c r="O941" s="4" t="e">
        <f>FIND("Filing or 371 (c) date",A941)</f>
        <v>#VALUE!</v>
      </c>
      <c r="P941" s="4" t="e">
        <f>MID(A941,N941,O941-N941)</f>
        <v>#VALUE!</v>
      </c>
      <c r="Q941" s="4" t="e">
        <f t="shared" si="207"/>
        <v>#VALUE!</v>
      </c>
      <c r="R941" s="4" t="e">
        <f>CLEAN(SUBSTITUTE(MID(P941,1,FIND("open",P941)-1)," ",""))</f>
        <v>#VALUE!</v>
      </c>
      <c r="S941" s="4" t="e">
        <f>FIND("open_in_new",P941)+LEN("open_in_new")</f>
        <v>#VALUE!</v>
      </c>
      <c r="T941" s="4" t="e">
        <f>FIND("-",P941,S941)</f>
        <v>#VALUE!</v>
      </c>
      <c r="U941" s="4" t="e">
        <f>CLEAN(SUBSTITUTE(MID(P941,S941,T941-S941)," ",""))</f>
        <v>#VALUE!</v>
      </c>
      <c r="V941" s="4" t="e">
        <f>RIGHT(CLEAN(SUBSTITUTE(P941," ","")),10)</f>
        <v>#VALUE!</v>
      </c>
      <c r="W941" s="4" t="e">
        <f>FIND("Status",A941,K941)+LEN("Status")</f>
        <v>#VALUE!</v>
      </c>
      <c r="X941" s="4" t="e">
        <f>FIND("Application Data 
Documents &amp; Transactions",A941)</f>
        <v>#VALUE!</v>
      </c>
      <c r="Y941" s="4" t="e">
        <f>MID(A941,W941,(X941-11)-W941)</f>
        <v>#VALUE!</v>
      </c>
      <c r="Z941" s="4" t="e">
        <f t="shared" si="204"/>
        <v>#VALUE!</v>
      </c>
      <c r="AA941" s="4" t="e">
        <f>FIND("Earliest publication #",A941)+LEN("Earliest publication #
")</f>
        <v>#VALUE!</v>
      </c>
      <c r="AB941" s="4" t="e">
        <f>FIND("Earliest publication date",A941,AA941)</f>
        <v>#VALUE!</v>
      </c>
      <c r="AC941" s="4" t="e">
        <f>CLEAN(TRIM(MID(A941,AA941,AB941-AA941)))</f>
        <v>#VALUE!</v>
      </c>
      <c r="AD941" s="4" t="e">
        <f t="shared" si="205"/>
        <v>#VALUE!</v>
      </c>
      <c r="AE941" s="4" t="e">
        <f>FIND("Earliest publication date",A941,AA941)+LEN("Earliest publication date")</f>
        <v>#VALUE!</v>
      </c>
      <c r="AF941" s="4" t="e">
        <f>FIND("Assignee for publication",A941)</f>
        <v>#VALUE!</v>
      </c>
      <c r="AG941" s="4" t="e">
        <f>CLEAN(SUBSTITUTE(MID(A941,AE941,AF941-AE941)," ",""))</f>
        <v>#VALUE!</v>
      </c>
      <c r="AH941" s="4" t="e">
        <f>FIND("Entity status",A941)+LEN("Entity status")</f>
        <v>#VALUE!</v>
      </c>
      <c r="AI941" s="4" t="e">
        <f>FIND("Earliest publication #",A941,AH941)</f>
        <v>#VALUE!</v>
      </c>
      <c r="AJ941" s="4" t="e">
        <f>CLEAN(TRIM(MID(A941,AH941,AI941-AH941)))</f>
        <v>#VALUE!</v>
      </c>
      <c r="AK941" s="4" t="e">
        <f>FIND("Applicants",A941)+LEN("Applicants")</f>
        <v>#VALUE!</v>
      </c>
      <c r="AL941" s="4" t="e">
        <f>FIND("United States Patent and Trademark Office 
United States Patent and Trademark Office 
 Browse By Topic",A941,AK941)</f>
        <v>#VALUE!</v>
      </c>
      <c r="AM941" s="4" t="e">
        <f>TRIM(CLEAN(MID(A941,AK941,AL941-AK941)))</f>
        <v>#VALUE!</v>
      </c>
      <c r="AN941" s="4" t="e">
        <f>FIND("Assignee for publication",A941)+LEN("Assignee for publication")</f>
        <v>#VALUE!</v>
      </c>
      <c r="AO941" s="4" t="e">
        <f>FIND("Confirmation #",A941,AN941)</f>
        <v>#VALUE!</v>
      </c>
      <c r="AP941" s="4" t="e">
        <f>MID(A941,AN941,AO941-AN941)</f>
        <v>#VALUE!</v>
      </c>
      <c r="AQ941" s="4" t="e">
        <f>FIND("Inventors",A941)+LEN("Inventors")</f>
        <v>#VALUE!</v>
      </c>
      <c r="AR941" s="4" t="e">
        <f>FIND("Applicants",A941,AQ941)</f>
        <v>#VALUE!</v>
      </c>
      <c r="AS941" s="4" t="e">
        <f>FIND("Show all inventors",A941)</f>
        <v>#VALUE!</v>
      </c>
      <c r="AT941" s="4" t="str">
        <f>IFERROR(MID(A941,AS941,24),"")</f>
        <v/>
      </c>
      <c r="AU941" s="7" t="e">
        <f>CLEAN(TRIM(MID(A941,AQ941,AR941-AQ941)))</f>
        <v>#VALUE!</v>
      </c>
      <c r="BJ941" s="4">
        <f t="shared" si="208"/>
        <v>0</v>
      </c>
      <c r="BK941" s="4" t="str">
        <f t="shared" si="209"/>
        <v/>
      </c>
      <c r="BL941" s="4" t="e">
        <f t="shared" si="210"/>
        <v>#VALUE!</v>
      </c>
      <c r="BM941" s="4" t="e">
        <f t="shared" si="211"/>
        <v>#VALUE!</v>
      </c>
      <c r="BN941" s="7" t="e">
        <f t="shared" si="212"/>
        <v>#VALUE!</v>
      </c>
      <c r="BO941" s="4" t="e">
        <f t="shared" si="213"/>
        <v>#VALUE!</v>
      </c>
      <c r="BP941" s="4" t="e">
        <f t="shared" si="214"/>
        <v>#VALUE!</v>
      </c>
      <c r="BQ941" s="7" t="e">
        <f t="shared" si="215"/>
        <v>#VALUE!</v>
      </c>
    </row>
    <row r="942" spans="1:69" ht="15" customHeight="1" x14ac:dyDescent="0.3">
      <c r="A942" s="5"/>
      <c r="B942" s="5"/>
      <c r="C942" s="5"/>
      <c r="D942" s="5"/>
      <c r="F942" s="6" t="s">
        <v>17</v>
      </c>
      <c r="G942" s="4" t="e">
        <f t="shared" si="216"/>
        <v>#VALUE!</v>
      </c>
      <c r="H942" s="4" t="e">
        <f t="shared" si="217"/>
        <v>#VALUE!</v>
      </c>
      <c r="I942" s="4" t="str">
        <f t="shared" si="206"/>
        <v/>
      </c>
      <c r="J942" s="4" t="e">
        <f>CLEAN(SUBSTITUTE(MID(A942,G942,H942-G942)," ",""))</f>
        <v>#VALUE!</v>
      </c>
      <c r="K942" s="4" t="e">
        <f>FIND("Filing or 371 (c) date",A942)+LEN("Filing or 371 (c) date")</f>
        <v>#VALUE!</v>
      </c>
      <c r="L942" s="4" t="e">
        <f>FIND("Status",A942,K942)</f>
        <v>#VALUE!</v>
      </c>
      <c r="M942" s="4" t="e">
        <f>TRIM(CLEAN(MID(A942,K942,L942-K942)))</f>
        <v>#VALUE!</v>
      </c>
      <c r="N942" s="4" t="e">
        <f>FIND("Patent #",A942)+LEN("Patent #")</f>
        <v>#VALUE!</v>
      </c>
      <c r="O942" s="4" t="e">
        <f>FIND("Filing or 371 (c) date",A942)</f>
        <v>#VALUE!</v>
      </c>
      <c r="P942" s="4" t="e">
        <f>MID(A942,N942,O942-N942)</f>
        <v>#VALUE!</v>
      </c>
      <c r="Q942" s="4" t="e">
        <f t="shared" si="207"/>
        <v>#VALUE!</v>
      </c>
      <c r="R942" s="4" t="e">
        <f>CLEAN(SUBSTITUTE(MID(P942,1,FIND("open",P942)-1)," ",""))</f>
        <v>#VALUE!</v>
      </c>
      <c r="S942" s="4" t="e">
        <f>FIND("open_in_new",P942)+LEN("open_in_new")</f>
        <v>#VALUE!</v>
      </c>
      <c r="T942" s="4" t="e">
        <f>FIND("-",P942,S942)</f>
        <v>#VALUE!</v>
      </c>
      <c r="U942" s="4" t="e">
        <f>CLEAN(SUBSTITUTE(MID(P942,S942,T942-S942)," ",""))</f>
        <v>#VALUE!</v>
      </c>
      <c r="V942" s="4" t="e">
        <f>RIGHT(CLEAN(SUBSTITUTE(P942," ","")),10)</f>
        <v>#VALUE!</v>
      </c>
      <c r="W942" s="4" t="e">
        <f>FIND("Status",A942,K942)+LEN("Status")</f>
        <v>#VALUE!</v>
      </c>
      <c r="X942" s="4" t="e">
        <f>FIND("Application Data 
Documents &amp; Transactions",A942)</f>
        <v>#VALUE!</v>
      </c>
      <c r="Y942" s="4" t="e">
        <f>MID(A942,W942,(X942-11)-W942)</f>
        <v>#VALUE!</v>
      </c>
      <c r="Z942" s="4" t="e">
        <f t="shared" si="204"/>
        <v>#VALUE!</v>
      </c>
      <c r="AA942" s="4" t="e">
        <f>FIND("Earliest publication #",A942)+LEN("Earliest publication #
")</f>
        <v>#VALUE!</v>
      </c>
      <c r="AB942" s="4" t="e">
        <f>FIND("Earliest publication date",A942,AA942)</f>
        <v>#VALUE!</v>
      </c>
      <c r="AC942" s="4" t="e">
        <f>CLEAN(TRIM(MID(A942,AA942,AB942-AA942)))</f>
        <v>#VALUE!</v>
      </c>
      <c r="AD942" s="4" t="e">
        <f t="shared" si="205"/>
        <v>#VALUE!</v>
      </c>
      <c r="AE942" s="4" t="e">
        <f>FIND("Earliest publication date",A942,AA942)+LEN("Earliest publication date")</f>
        <v>#VALUE!</v>
      </c>
      <c r="AF942" s="4" t="e">
        <f>FIND("Assignee for publication",A942)</f>
        <v>#VALUE!</v>
      </c>
      <c r="AG942" s="4" t="e">
        <f>CLEAN(SUBSTITUTE(MID(A942,AE942,AF942-AE942)," ",""))</f>
        <v>#VALUE!</v>
      </c>
      <c r="AH942" s="4" t="e">
        <f>FIND("Entity status",A942)+LEN("Entity status")</f>
        <v>#VALUE!</v>
      </c>
      <c r="AI942" s="4" t="e">
        <f>FIND("Earliest publication #",A942,AH942)</f>
        <v>#VALUE!</v>
      </c>
      <c r="AJ942" s="4" t="e">
        <f>CLEAN(TRIM(MID(A942,AH942,AI942-AH942)))</f>
        <v>#VALUE!</v>
      </c>
      <c r="AK942" s="4" t="e">
        <f>FIND("Applicants",A942)+LEN("Applicants")</f>
        <v>#VALUE!</v>
      </c>
      <c r="AL942" s="4" t="e">
        <f>FIND("United States Patent and Trademark Office 
United States Patent and Trademark Office 
 Browse By Topic",A942,AK942)</f>
        <v>#VALUE!</v>
      </c>
      <c r="AM942" s="4" t="e">
        <f>TRIM(CLEAN(MID(A942,AK942,AL942-AK942)))</f>
        <v>#VALUE!</v>
      </c>
      <c r="AN942" s="4" t="e">
        <f>FIND("Assignee for publication",A942)+LEN("Assignee for publication")</f>
        <v>#VALUE!</v>
      </c>
      <c r="AO942" s="4" t="e">
        <f>FIND("Confirmation #",A942,AN942)</f>
        <v>#VALUE!</v>
      </c>
      <c r="AP942" s="4" t="e">
        <f>MID(A942,AN942,AO942-AN942)</f>
        <v>#VALUE!</v>
      </c>
      <c r="AQ942" s="4" t="e">
        <f>FIND("Inventors",A942)+LEN("Inventors")</f>
        <v>#VALUE!</v>
      </c>
      <c r="AR942" s="4" t="e">
        <f>FIND("Applicants",A942,AQ942)</f>
        <v>#VALUE!</v>
      </c>
      <c r="AS942" s="4" t="e">
        <f>FIND("Show all inventors",A942)</f>
        <v>#VALUE!</v>
      </c>
      <c r="AT942" s="4" t="str">
        <f>IFERROR(MID(A942,AS942,24),"")</f>
        <v/>
      </c>
      <c r="AU942" s="7" t="e">
        <f>CLEAN(TRIM(MID(A942,AQ942,AR942-AQ942)))</f>
        <v>#VALUE!</v>
      </c>
      <c r="BJ942" s="4">
        <f t="shared" si="208"/>
        <v>0</v>
      </c>
      <c r="BK942" s="4" t="str">
        <f t="shared" si="209"/>
        <v/>
      </c>
      <c r="BL942" s="4" t="e">
        <f t="shared" si="210"/>
        <v>#VALUE!</v>
      </c>
      <c r="BM942" s="4" t="e">
        <f t="shared" si="211"/>
        <v>#VALUE!</v>
      </c>
      <c r="BN942" s="7" t="e">
        <f t="shared" si="212"/>
        <v>#VALUE!</v>
      </c>
      <c r="BO942" s="4" t="e">
        <f t="shared" si="213"/>
        <v>#VALUE!</v>
      </c>
      <c r="BP942" s="4" t="e">
        <f t="shared" si="214"/>
        <v>#VALUE!</v>
      </c>
      <c r="BQ942" s="7" t="e">
        <f t="shared" si="215"/>
        <v>#VALUE!</v>
      </c>
    </row>
    <row r="943" spans="1:69" ht="15" customHeight="1" x14ac:dyDescent="0.3">
      <c r="A943" s="5"/>
      <c r="B943" s="5"/>
      <c r="C943" s="5"/>
      <c r="D943" s="5"/>
      <c r="F943" s="6" t="s">
        <v>17</v>
      </c>
      <c r="G943" s="4" t="e">
        <f t="shared" si="216"/>
        <v>#VALUE!</v>
      </c>
      <c r="H943" s="4" t="e">
        <f t="shared" si="217"/>
        <v>#VALUE!</v>
      </c>
      <c r="I943" s="4" t="str">
        <f t="shared" si="206"/>
        <v/>
      </c>
      <c r="J943" s="4" t="e">
        <f>CLEAN(SUBSTITUTE(MID(A943,G943,H943-G943)," ",""))</f>
        <v>#VALUE!</v>
      </c>
      <c r="K943" s="4" t="e">
        <f>FIND("Filing or 371 (c) date",A943)+LEN("Filing or 371 (c) date")</f>
        <v>#VALUE!</v>
      </c>
      <c r="L943" s="4" t="e">
        <f>FIND("Status",A943,K943)</f>
        <v>#VALUE!</v>
      </c>
      <c r="M943" s="4" t="e">
        <f>TRIM(CLEAN(MID(A943,K943,L943-K943)))</f>
        <v>#VALUE!</v>
      </c>
      <c r="N943" s="4" t="e">
        <f>FIND("Patent #",A943)+LEN("Patent #")</f>
        <v>#VALUE!</v>
      </c>
      <c r="O943" s="4" t="e">
        <f>FIND("Filing or 371 (c) date",A943)</f>
        <v>#VALUE!</v>
      </c>
      <c r="P943" s="4" t="e">
        <f>MID(A943,N943,O943-N943)</f>
        <v>#VALUE!</v>
      </c>
      <c r="Q943" s="4" t="e">
        <f t="shared" si="207"/>
        <v>#VALUE!</v>
      </c>
      <c r="R943" s="4" t="e">
        <f>CLEAN(SUBSTITUTE(MID(P943,1,FIND("open",P943)-1)," ",""))</f>
        <v>#VALUE!</v>
      </c>
      <c r="S943" s="4" t="e">
        <f>FIND("open_in_new",P943)+LEN("open_in_new")</f>
        <v>#VALUE!</v>
      </c>
      <c r="T943" s="4" t="e">
        <f>FIND("-",P943,S943)</f>
        <v>#VALUE!</v>
      </c>
      <c r="U943" s="4" t="e">
        <f>CLEAN(SUBSTITUTE(MID(P943,S943,T943-S943)," ",""))</f>
        <v>#VALUE!</v>
      </c>
      <c r="V943" s="4" t="e">
        <f>RIGHT(CLEAN(SUBSTITUTE(P943," ","")),10)</f>
        <v>#VALUE!</v>
      </c>
      <c r="W943" s="4" t="e">
        <f>FIND("Status",A943,K943)+LEN("Status")</f>
        <v>#VALUE!</v>
      </c>
      <c r="X943" s="4" t="e">
        <f>FIND("Application Data 
Documents &amp; Transactions",A943)</f>
        <v>#VALUE!</v>
      </c>
      <c r="Y943" s="4" t="e">
        <f>MID(A943,W943,(X943-11)-W943)</f>
        <v>#VALUE!</v>
      </c>
      <c r="Z943" s="4" t="e">
        <f t="shared" si="204"/>
        <v>#VALUE!</v>
      </c>
      <c r="AA943" s="4" t="e">
        <f>FIND("Earliest publication #",A943)+LEN("Earliest publication #
")</f>
        <v>#VALUE!</v>
      </c>
      <c r="AB943" s="4" t="e">
        <f>FIND("Earliest publication date",A943,AA943)</f>
        <v>#VALUE!</v>
      </c>
      <c r="AC943" s="4" t="e">
        <f>CLEAN(TRIM(MID(A943,AA943,AB943-AA943)))</f>
        <v>#VALUE!</v>
      </c>
      <c r="AD943" s="4" t="e">
        <f t="shared" si="205"/>
        <v>#VALUE!</v>
      </c>
      <c r="AE943" s="4" t="e">
        <f>FIND("Earliest publication date",A943,AA943)+LEN("Earliest publication date")</f>
        <v>#VALUE!</v>
      </c>
      <c r="AF943" s="4" t="e">
        <f>FIND("Assignee for publication",A943)</f>
        <v>#VALUE!</v>
      </c>
      <c r="AG943" s="4" t="e">
        <f>CLEAN(SUBSTITUTE(MID(A943,AE943,AF943-AE943)," ",""))</f>
        <v>#VALUE!</v>
      </c>
      <c r="AH943" s="4" t="e">
        <f>FIND("Entity status",A943)+LEN("Entity status")</f>
        <v>#VALUE!</v>
      </c>
      <c r="AI943" s="4" t="e">
        <f>FIND("Earliest publication #",A943,AH943)</f>
        <v>#VALUE!</v>
      </c>
      <c r="AJ943" s="4" t="e">
        <f>CLEAN(TRIM(MID(A943,AH943,AI943-AH943)))</f>
        <v>#VALUE!</v>
      </c>
      <c r="AK943" s="4" t="e">
        <f>FIND("Applicants",A943)+LEN("Applicants")</f>
        <v>#VALUE!</v>
      </c>
      <c r="AL943" s="4" t="e">
        <f>FIND("United States Patent and Trademark Office 
United States Patent and Trademark Office 
 Browse By Topic",A943,AK943)</f>
        <v>#VALUE!</v>
      </c>
      <c r="AM943" s="4" t="e">
        <f>TRIM(CLEAN(MID(A943,AK943,AL943-AK943)))</f>
        <v>#VALUE!</v>
      </c>
      <c r="AN943" s="4" t="e">
        <f>FIND("Assignee for publication",A943)+LEN("Assignee for publication")</f>
        <v>#VALUE!</v>
      </c>
      <c r="AO943" s="4" t="e">
        <f>FIND("Confirmation #",A943,AN943)</f>
        <v>#VALUE!</v>
      </c>
      <c r="AP943" s="4" t="e">
        <f>MID(A943,AN943,AO943-AN943)</f>
        <v>#VALUE!</v>
      </c>
      <c r="AQ943" s="4" t="e">
        <f>FIND("Inventors",A943)+LEN("Inventors")</f>
        <v>#VALUE!</v>
      </c>
      <c r="AR943" s="4" t="e">
        <f>FIND("Applicants",A943,AQ943)</f>
        <v>#VALUE!</v>
      </c>
      <c r="AS943" s="4" t="e">
        <f>FIND("Show all inventors",A943)</f>
        <v>#VALUE!</v>
      </c>
      <c r="AT943" s="4" t="str">
        <f>IFERROR(MID(A943,AS943,24),"")</f>
        <v/>
      </c>
      <c r="AU943" s="7" t="e">
        <f>CLEAN(TRIM(MID(A943,AQ943,AR943-AQ943)))</f>
        <v>#VALUE!</v>
      </c>
      <c r="BJ943" s="4">
        <f t="shared" si="208"/>
        <v>0</v>
      </c>
      <c r="BK943" s="4" t="str">
        <f t="shared" si="209"/>
        <v/>
      </c>
      <c r="BL943" s="4" t="e">
        <f t="shared" si="210"/>
        <v>#VALUE!</v>
      </c>
      <c r="BM943" s="4" t="e">
        <f t="shared" si="211"/>
        <v>#VALUE!</v>
      </c>
      <c r="BN943" s="7" t="e">
        <f t="shared" si="212"/>
        <v>#VALUE!</v>
      </c>
      <c r="BO943" s="4" t="e">
        <f t="shared" si="213"/>
        <v>#VALUE!</v>
      </c>
      <c r="BP943" s="4" t="e">
        <f t="shared" si="214"/>
        <v>#VALUE!</v>
      </c>
      <c r="BQ943" s="7" t="e">
        <f t="shared" si="215"/>
        <v>#VALUE!</v>
      </c>
    </row>
    <row r="944" spans="1:69" ht="15" customHeight="1" x14ac:dyDescent="0.3">
      <c r="A944" s="5"/>
      <c r="B944" s="5"/>
      <c r="C944" s="5"/>
      <c r="D944" s="5"/>
      <c r="F944" s="6" t="s">
        <v>17</v>
      </c>
      <c r="G944" s="4" t="e">
        <f t="shared" si="216"/>
        <v>#VALUE!</v>
      </c>
      <c r="H944" s="4" t="e">
        <f t="shared" si="217"/>
        <v>#VALUE!</v>
      </c>
      <c r="I944" s="4" t="str">
        <f t="shared" si="206"/>
        <v/>
      </c>
      <c r="J944" s="4" t="e">
        <f>CLEAN(SUBSTITUTE(MID(A944,G944,H944-G944)," ",""))</f>
        <v>#VALUE!</v>
      </c>
      <c r="K944" s="4" t="e">
        <f>FIND("Filing or 371 (c) date",A944)+LEN("Filing or 371 (c) date")</f>
        <v>#VALUE!</v>
      </c>
      <c r="L944" s="4" t="e">
        <f>FIND("Status",A944,K944)</f>
        <v>#VALUE!</v>
      </c>
      <c r="M944" s="4" t="e">
        <f>TRIM(CLEAN(MID(A944,K944,L944-K944)))</f>
        <v>#VALUE!</v>
      </c>
      <c r="N944" s="4" t="e">
        <f>FIND("Patent #",A944)+LEN("Patent #")</f>
        <v>#VALUE!</v>
      </c>
      <c r="O944" s="4" t="e">
        <f>FIND("Filing or 371 (c) date",A944)</f>
        <v>#VALUE!</v>
      </c>
      <c r="P944" s="4" t="e">
        <f>MID(A944,N944,O944-N944)</f>
        <v>#VALUE!</v>
      </c>
      <c r="Q944" s="4" t="e">
        <f t="shared" si="207"/>
        <v>#VALUE!</v>
      </c>
      <c r="R944" s="4" t="e">
        <f>CLEAN(SUBSTITUTE(MID(P944,1,FIND("open",P944)-1)," ",""))</f>
        <v>#VALUE!</v>
      </c>
      <c r="S944" s="4" t="e">
        <f>FIND("open_in_new",P944)+LEN("open_in_new")</f>
        <v>#VALUE!</v>
      </c>
      <c r="T944" s="4" t="e">
        <f>FIND("-",P944,S944)</f>
        <v>#VALUE!</v>
      </c>
      <c r="U944" s="4" t="e">
        <f>CLEAN(SUBSTITUTE(MID(P944,S944,T944-S944)," ",""))</f>
        <v>#VALUE!</v>
      </c>
      <c r="V944" s="4" t="e">
        <f>RIGHT(CLEAN(SUBSTITUTE(P944," ","")),10)</f>
        <v>#VALUE!</v>
      </c>
      <c r="W944" s="4" t="e">
        <f>FIND("Status",A944,K944)+LEN("Status")</f>
        <v>#VALUE!</v>
      </c>
      <c r="X944" s="4" t="e">
        <f>FIND("Application Data 
Documents &amp; Transactions",A944)</f>
        <v>#VALUE!</v>
      </c>
      <c r="Y944" s="4" t="e">
        <f>MID(A944,W944,(X944-11)-W944)</f>
        <v>#VALUE!</v>
      </c>
      <c r="Z944" s="4" t="e">
        <f t="shared" si="204"/>
        <v>#VALUE!</v>
      </c>
      <c r="AA944" s="4" t="e">
        <f>FIND("Earliest publication #",A944)+LEN("Earliest publication #
")</f>
        <v>#VALUE!</v>
      </c>
      <c r="AB944" s="4" t="e">
        <f>FIND("Earliest publication date",A944,AA944)</f>
        <v>#VALUE!</v>
      </c>
      <c r="AC944" s="4" t="e">
        <f>CLEAN(TRIM(MID(A944,AA944,AB944-AA944)))</f>
        <v>#VALUE!</v>
      </c>
      <c r="AD944" s="4" t="e">
        <f t="shared" si="205"/>
        <v>#VALUE!</v>
      </c>
      <c r="AE944" s="4" t="e">
        <f>FIND("Earliest publication date",A944,AA944)+LEN("Earliest publication date")</f>
        <v>#VALUE!</v>
      </c>
      <c r="AF944" s="4" t="e">
        <f>FIND("Assignee for publication",A944)</f>
        <v>#VALUE!</v>
      </c>
      <c r="AG944" s="4" t="e">
        <f>CLEAN(SUBSTITUTE(MID(A944,AE944,AF944-AE944)," ",""))</f>
        <v>#VALUE!</v>
      </c>
      <c r="AH944" s="4" t="e">
        <f>FIND("Entity status",A944)+LEN("Entity status")</f>
        <v>#VALUE!</v>
      </c>
      <c r="AI944" s="4" t="e">
        <f>FIND("Earliest publication #",A944,AH944)</f>
        <v>#VALUE!</v>
      </c>
      <c r="AJ944" s="4" t="e">
        <f>CLEAN(TRIM(MID(A944,AH944,AI944-AH944)))</f>
        <v>#VALUE!</v>
      </c>
      <c r="AK944" s="4" t="e">
        <f>FIND("Applicants",A944)+LEN("Applicants")</f>
        <v>#VALUE!</v>
      </c>
      <c r="AL944" s="4" t="e">
        <f>FIND("United States Patent and Trademark Office 
United States Patent and Trademark Office 
 Browse By Topic",A944,AK944)</f>
        <v>#VALUE!</v>
      </c>
      <c r="AM944" s="4" t="e">
        <f>TRIM(CLEAN(MID(A944,AK944,AL944-AK944)))</f>
        <v>#VALUE!</v>
      </c>
      <c r="AN944" s="4" t="e">
        <f>FIND("Assignee for publication",A944)+LEN("Assignee for publication")</f>
        <v>#VALUE!</v>
      </c>
      <c r="AO944" s="4" t="e">
        <f>FIND("Confirmation #",A944,AN944)</f>
        <v>#VALUE!</v>
      </c>
      <c r="AP944" s="4" t="e">
        <f>MID(A944,AN944,AO944-AN944)</f>
        <v>#VALUE!</v>
      </c>
      <c r="AQ944" s="4" t="e">
        <f>FIND("Inventors",A944)+LEN("Inventors")</f>
        <v>#VALUE!</v>
      </c>
      <c r="AR944" s="4" t="e">
        <f>FIND("Applicants",A944,AQ944)</f>
        <v>#VALUE!</v>
      </c>
      <c r="AS944" s="4" t="e">
        <f>FIND("Show all inventors",A944)</f>
        <v>#VALUE!</v>
      </c>
      <c r="AT944" s="4" t="str">
        <f>IFERROR(MID(A944,AS944,24),"")</f>
        <v/>
      </c>
      <c r="AU944" s="7" t="e">
        <f>CLEAN(TRIM(MID(A944,AQ944,AR944-AQ944)))</f>
        <v>#VALUE!</v>
      </c>
      <c r="BJ944" s="4">
        <f t="shared" si="208"/>
        <v>0</v>
      </c>
      <c r="BK944" s="4" t="str">
        <f t="shared" si="209"/>
        <v/>
      </c>
      <c r="BL944" s="4" t="e">
        <f t="shared" si="210"/>
        <v>#VALUE!</v>
      </c>
      <c r="BM944" s="4" t="e">
        <f t="shared" si="211"/>
        <v>#VALUE!</v>
      </c>
      <c r="BN944" s="7" t="e">
        <f t="shared" si="212"/>
        <v>#VALUE!</v>
      </c>
      <c r="BO944" s="4" t="e">
        <f t="shared" si="213"/>
        <v>#VALUE!</v>
      </c>
      <c r="BP944" s="4" t="e">
        <f t="shared" si="214"/>
        <v>#VALUE!</v>
      </c>
      <c r="BQ944" s="7" t="e">
        <f t="shared" si="215"/>
        <v>#VALUE!</v>
      </c>
    </row>
    <row r="945" spans="1:69" ht="15" customHeight="1" x14ac:dyDescent="0.3">
      <c r="A945" s="5"/>
      <c r="B945" s="5"/>
      <c r="C945" s="5"/>
      <c r="D945" s="5"/>
      <c r="F945" s="6" t="s">
        <v>17</v>
      </c>
      <c r="G945" s="4" t="e">
        <f t="shared" si="216"/>
        <v>#VALUE!</v>
      </c>
      <c r="H945" s="4" t="e">
        <f t="shared" si="217"/>
        <v>#VALUE!</v>
      </c>
      <c r="I945" s="4" t="str">
        <f t="shared" si="206"/>
        <v/>
      </c>
      <c r="J945" s="4" t="e">
        <f>CLEAN(SUBSTITUTE(MID(A945,G945,H945-G945)," ",""))</f>
        <v>#VALUE!</v>
      </c>
      <c r="K945" s="4" t="e">
        <f>FIND("Filing or 371 (c) date",A945)+LEN("Filing or 371 (c) date")</f>
        <v>#VALUE!</v>
      </c>
      <c r="L945" s="4" t="e">
        <f>FIND("Status",A945,K945)</f>
        <v>#VALUE!</v>
      </c>
      <c r="M945" s="4" t="e">
        <f>TRIM(CLEAN(MID(A945,K945,L945-K945)))</f>
        <v>#VALUE!</v>
      </c>
      <c r="N945" s="4" t="e">
        <f>FIND("Patent #",A945)+LEN("Patent #")</f>
        <v>#VALUE!</v>
      </c>
      <c r="O945" s="4" t="e">
        <f>FIND("Filing or 371 (c) date",A945)</f>
        <v>#VALUE!</v>
      </c>
      <c r="P945" s="4" t="e">
        <f>MID(A945,N945,O945-N945)</f>
        <v>#VALUE!</v>
      </c>
      <c r="Q945" s="4" t="e">
        <f t="shared" si="207"/>
        <v>#VALUE!</v>
      </c>
      <c r="R945" s="4" t="e">
        <f>CLEAN(SUBSTITUTE(MID(P945,1,FIND("open",P945)-1)," ",""))</f>
        <v>#VALUE!</v>
      </c>
      <c r="S945" s="4" t="e">
        <f>FIND("open_in_new",P945)+LEN("open_in_new")</f>
        <v>#VALUE!</v>
      </c>
      <c r="T945" s="4" t="e">
        <f>FIND("-",P945,S945)</f>
        <v>#VALUE!</v>
      </c>
      <c r="U945" s="4" t="e">
        <f>CLEAN(SUBSTITUTE(MID(P945,S945,T945-S945)," ",""))</f>
        <v>#VALUE!</v>
      </c>
      <c r="V945" s="4" t="e">
        <f>RIGHT(CLEAN(SUBSTITUTE(P945," ","")),10)</f>
        <v>#VALUE!</v>
      </c>
      <c r="W945" s="4" t="e">
        <f>FIND("Status",A945,K945)+LEN("Status")</f>
        <v>#VALUE!</v>
      </c>
      <c r="X945" s="4" t="e">
        <f>FIND("Application Data 
Documents &amp; Transactions",A945)</f>
        <v>#VALUE!</v>
      </c>
      <c r="Y945" s="4" t="e">
        <f>MID(A945,W945,(X945-11)-W945)</f>
        <v>#VALUE!</v>
      </c>
      <c r="Z945" s="4" t="e">
        <f t="shared" si="204"/>
        <v>#VALUE!</v>
      </c>
      <c r="AA945" s="4" t="e">
        <f>FIND("Earliest publication #",A945)+LEN("Earliest publication #
")</f>
        <v>#VALUE!</v>
      </c>
      <c r="AB945" s="4" t="e">
        <f>FIND("Earliest publication date",A945,AA945)</f>
        <v>#VALUE!</v>
      </c>
      <c r="AC945" s="4" t="e">
        <f>CLEAN(TRIM(MID(A945,AA945,AB945-AA945)))</f>
        <v>#VALUE!</v>
      </c>
      <c r="AD945" s="4" t="e">
        <f t="shared" si="205"/>
        <v>#VALUE!</v>
      </c>
      <c r="AE945" s="4" t="e">
        <f>FIND("Earliest publication date",A945,AA945)+LEN("Earliest publication date")</f>
        <v>#VALUE!</v>
      </c>
      <c r="AF945" s="4" t="e">
        <f>FIND("Assignee for publication",A945)</f>
        <v>#VALUE!</v>
      </c>
      <c r="AG945" s="4" t="e">
        <f>CLEAN(SUBSTITUTE(MID(A945,AE945,AF945-AE945)," ",""))</f>
        <v>#VALUE!</v>
      </c>
      <c r="AH945" s="4" t="e">
        <f>FIND("Entity status",A945)+LEN("Entity status")</f>
        <v>#VALUE!</v>
      </c>
      <c r="AI945" s="4" t="e">
        <f>FIND("Earliest publication #",A945,AH945)</f>
        <v>#VALUE!</v>
      </c>
      <c r="AJ945" s="4" t="e">
        <f>CLEAN(TRIM(MID(A945,AH945,AI945-AH945)))</f>
        <v>#VALUE!</v>
      </c>
      <c r="AK945" s="4" t="e">
        <f>FIND("Applicants",A945)+LEN("Applicants")</f>
        <v>#VALUE!</v>
      </c>
      <c r="AL945" s="4" t="e">
        <f>FIND("United States Patent and Trademark Office 
United States Patent and Trademark Office 
 Browse By Topic",A945,AK945)</f>
        <v>#VALUE!</v>
      </c>
      <c r="AM945" s="4" t="e">
        <f>TRIM(CLEAN(MID(A945,AK945,AL945-AK945)))</f>
        <v>#VALUE!</v>
      </c>
      <c r="AN945" s="4" t="e">
        <f>FIND("Assignee for publication",A945)+LEN("Assignee for publication")</f>
        <v>#VALUE!</v>
      </c>
      <c r="AO945" s="4" t="e">
        <f>FIND("Confirmation #",A945,AN945)</f>
        <v>#VALUE!</v>
      </c>
      <c r="AP945" s="4" t="e">
        <f>MID(A945,AN945,AO945-AN945)</f>
        <v>#VALUE!</v>
      </c>
      <c r="AQ945" s="4" t="e">
        <f>FIND("Inventors",A945)+LEN("Inventors")</f>
        <v>#VALUE!</v>
      </c>
      <c r="AR945" s="4" t="e">
        <f>FIND("Applicants",A945,AQ945)</f>
        <v>#VALUE!</v>
      </c>
      <c r="AS945" s="4" t="e">
        <f>FIND("Show all inventors",A945)</f>
        <v>#VALUE!</v>
      </c>
      <c r="AT945" s="4" t="str">
        <f>IFERROR(MID(A945,AS945,24),"")</f>
        <v/>
      </c>
      <c r="AU945" s="7" t="e">
        <f>CLEAN(TRIM(MID(A945,AQ945,AR945-AQ945)))</f>
        <v>#VALUE!</v>
      </c>
      <c r="BJ945" s="4">
        <f t="shared" si="208"/>
        <v>0</v>
      </c>
      <c r="BK945" s="4" t="str">
        <f t="shared" si="209"/>
        <v/>
      </c>
      <c r="BL945" s="4" t="e">
        <f t="shared" si="210"/>
        <v>#VALUE!</v>
      </c>
      <c r="BM945" s="4" t="e">
        <f t="shared" si="211"/>
        <v>#VALUE!</v>
      </c>
      <c r="BN945" s="7" t="e">
        <f t="shared" si="212"/>
        <v>#VALUE!</v>
      </c>
      <c r="BO945" s="4" t="e">
        <f t="shared" si="213"/>
        <v>#VALUE!</v>
      </c>
      <c r="BP945" s="4" t="e">
        <f t="shared" si="214"/>
        <v>#VALUE!</v>
      </c>
      <c r="BQ945" s="7" t="e">
        <f t="shared" si="215"/>
        <v>#VALUE!</v>
      </c>
    </row>
    <row r="946" spans="1:69" ht="15" customHeight="1" x14ac:dyDescent="0.3">
      <c r="A946" s="5"/>
      <c r="B946" s="5"/>
      <c r="C946" s="5"/>
      <c r="D946" s="5"/>
      <c r="F946" s="6" t="s">
        <v>17</v>
      </c>
      <c r="G946" s="4" t="e">
        <f t="shared" si="216"/>
        <v>#VALUE!</v>
      </c>
      <c r="H946" s="4" t="e">
        <f t="shared" si="217"/>
        <v>#VALUE!</v>
      </c>
      <c r="I946" s="4" t="str">
        <f t="shared" si="206"/>
        <v/>
      </c>
      <c r="J946" s="4" t="e">
        <f>CLEAN(SUBSTITUTE(MID(A946,G946,H946-G946)," ",""))</f>
        <v>#VALUE!</v>
      </c>
      <c r="K946" s="4" t="e">
        <f>FIND("Filing or 371 (c) date",A946)+LEN("Filing or 371 (c) date")</f>
        <v>#VALUE!</v>
      </c>
      <c r="L946" s="4" t="e">
        <f>FIND("Status",A946,K946)</f>
        <v>#VALUE!</v>
      </c>
      <c r="M946" s="4" t="e">
        <f>TRIM(CLEAN(MID(A946,K946,L946-K946)))</f>
        <v>#VALUE!</v>
      </c>
      <c r="N946" s="4" t="e">
        <f>FIND("Patent #",A946)+LEN("Patent #")</f>
        <v>#VALUE!</v>
      </c>
      <c r="O946" s="4" t="e">
        <f>FIND("Filing or 371 (c) date",A946)</f>
        <v>#VALUE!</v>
      </c>
      <c r="P946" s="4" t="e">
        <f>MID(A946,N946,O946-N946)</f>
        <v>#VALUE!</v>
      </c>
      <c r="Q946" s="4" t="e">
        <f t="shared" si="207"/>
        <v>#VALUE!</v>
      </c>
      <c r="R946" s="4" t="e">
        <f>CLEAN(SUBSTITUTE(MID(P946,1,FIND("open",P946)-1)," ",""))</f>
        <v>#VALUE!</v>
      </c>
      <c r="S946" s="4" t="e">
        <f>FIND("open_in_new",P946)+LEN("open_in_new")</f>
        <v>#VALUE!</v>
      </c>
      <c r="T946" s="4" t="e">
        <f>FIND("-",P946,S946)</f>
        <v>#VALUE!</v>
      </c>
      <c r="U946" s="4" t="e">
        <f>CLEAN(SUBSTITUTE(MID(P946,S946,T946-S946)," ",""))</f>
        <v>#VALUE!</v>
      </c>
      <c r="V946" s="4" t="e">
        <f>RIGHT(CLEAN(SUBSTITUTE(P946," ","")),10)</f>
        <v>#VALUE!</v>
      </c>
      <c r="W946" s="4" t="e">
        <f>FIND("Status",A946,K946)+LEN("Status")</f>
        <v>#VALUE!</v>
      </c>
      <c r="X946" s="4" t="e">
        <f>FIND("Application Data 
Documents &amp; Transactions",A946)</f>
        <v>#VALUE!</v>
      </c>
      <c r="Y946" s="4" t="e">
        <f>MID(A946,W946,(X946-11)-W946)</f>
        <v>#VALUE!</v>
      </c>
      <c r="Z946" s="4" t="e">
        <f t="shared" si="204"/>
        <v>#VALUE!</v>
      </c>
      <c r="AA946" s="4" t="e">
        <f>FIND("Earliest publication #",A946)+LEN("Earliest publication #
")</f>
        <v>#VALUE!</v>
      </c>
      <c r="AB946" s="4" t="e">
        <f>FIND("Earliest publication date",A946,AA946)</f>
        <v>#VALUE!</v>
      </c>
      <c r="AC946" s="4" t="e">
        <f>CLEAN(TRIM(MID(A946,AA946,AB946-AA946)))</f>
        <v>#VALUE!</v>
      </c>
      <c r="AD946" s="4" t="e">
        <f t="shared" si="205"/>
        <v>#VALUE!</v>
      </c>
      <c r="AE946" s="4" t="e">
        <f>FIND("Earliest publication date",A946,AA946)+LEN("Earliest publication date")</f>
        <v>#VALUE!</v>
      </c>
      <c r="AF946" s="4" t="e">
        <f>FIND("Assignee for publication",A946)</f>
        <v>#VALUE!</v>
      </c>
      <c r="AG946" s="4" t="e">
        <f>CLEAN(SUBSTITUTE(MID(A946,AE946,AF946-AE946)," ",""))</f>
        <v>#VALUE!</v>
      </c>
      <c r="AH946" s="4" t="e">
        <f>FIND("Entity status",A946)+LEN("Entity status")</f>
        <v>#VALUE!</v>
      </c>
      <c r="AI946" s="4" t="e">
        <f>FIND("Earliest publication #",A946,AH946)</f>
        <v>#VALUE!</v>
      </c>
      <c r="AJ946" s="4" t="e">
        <f>CLEAN(TRIM(MID(A946,AH946,AI946-AH946)))</f>
        <v>#VALUE!</v>
      </c>
      <c r="AK946" s="4" t="e">
        <f>FIND("Applicants",A946)+LEN("Applicants")</f>
        <v>#VALUE!</v>
      </c>
      <c r="AL946" s="4" t="e">
        <f>FIND("United States Patent and Trademark Office 
United States Patent and Trademark Office 
 Browse By Topic",A946,AK946)</f>
        <v>#VALUE!</v>
      </c>
      <c r="AM946" s="4" t="e">
        <f>TRIM(CLEAN(MID(A946,AK946,AL946-AK946)))</f>
        <v>#VALUE!</v>
      </c>
      <c r="AN946" s="4" t="e">
        <f>FIND("Assignee for publication",A946)+LEN("Assignee for publication")</f>
        <v>#VALUE!</v>
      </c>
      <c r="AO946" s="4" t="e">
        <f>FIND("Confirmation #",A946,AN946)</f>
        <v>#VALUE!</v>
      </c>
      <c r="AP946" s="4" t="e">
        <f>MID(A946,AN946,AO946-AN946)</f>
        <v>#VALUE!</v>
      </c>
      <c r="AQ946" s="4" t="e">
        <f>FIND("Inventors",A946)+LEN("Inventors")</f>
        <v>#VALUE!</v>
      </c>
      <c r="AR946" s="4" t="e">
        <f>FIND("Applicants",A946,AQ946)</f>
        <v>#VALUE!</v>
      </c>
      <c r="AS946" s="4" t="e">
        <f>FIND("Show all inventors",A946)</f>
        <v>#VALUE!</v>
      </c>
      <c r="AT946" s="4" t="str">
        <f>IFERROR(MID(A946,AS946,24),"")</f>
        <v/>
      </c>
      <c r="AU946" s="7" t="e">
        <f>CLEAN(TRIM(MID(A946,AQ946,AR946-AQ946)))</f>
        <v>#VALUE!</v>
      </c>
      <c r="BJ946" s="4">
        <f t="shared" si="208"/>
        <v>0</v>
      </c>
      <c r="BK946" s="4" t="str">
        <f t="shared" si="209"/>
        <v/>
      </c>
      <c r="BL946" s="4" t="e">
        <f t="shared" si="210"/>
        <v>#VALUE!</v>
      </c>
      <c r="BM946" s="4" t="e">
        <f t="shared" si="211"/>
        <v>#VALUE!</v>
      </c>
      <c r="BN946" s="7" t="e">
        <f t="shared" si="212"/>
        <v>#VALUE!</v>
      </c>
      <c r="BO946" s="4" t="e">
        <f t="shared" si="213"/>
        <v>#VALUE!</v>
      </c>
      <c r="BP946" s="4" t="e">
        <f t="shared" si="214"/>
        <v>#VALUE!</v>
      </c>
      <c r="BQ946" s="7" t="e">
        <f t="shared" si="215"/>
        <v>#VALUE!</v>
      </c>
    </row>
    <row r="947" spans="1:69" ht="15" customHeight="1" x14ac:dyDescent="0.3">
      <c r="A947" s="5"/>
      <c r="B947" s="5"/>
      <c r="C947" s="5"/>
      <c r="D947" s="5"/>
      <c r="F947" s="6" t="s">
        <v>17</v>
      </c>
      <c r="G947" s="4" t="e">
        <f t="shared" si="216"/>
        <v>#VALUE!</v>
      </c>
      <c r="H947" s="4" t="e">
        <f t="shared" si="217"/>
        <v>#VALUE!</v>
      </c>
      <c r="I947" s="4" t="str">
        <f t="shared" si="206"/>
        <v/>
      </c>
      <c r="J947" s="4" t="e">
        <f>CLEAN(SUBSTITUTE(MID(A947,G947,H947-G947)," ",""))</f>
        <v>#VALUE!</v>
      </c>
      <c r="K947" s="4" t="e">
        <f>FIND("Filing or 371 (c) date",A947)+LEN("Filing or 371 (c) date")</f>
        <v>#VALUE!</v>
      </c>
      <c r="L947" s="4" t="e">
        <f>FIND("Status",A947,K947)</f>
        <v>#VALUE!</v>
      </c>
      <c r="M947" s="4" t="e">
        <f>TRIM(CLEAN(MID(A947,K947,L947-K947)))</f>
        <v>#VALUE!</v>
      </c>
      <c r="N947" s="4" t="e">
        <f>FIND("Patent #",A947)+LEN("Patent #")</f>
        <v>#VALUE!</v>
      </c>
      <c r="O947" s="4" t="e">
        <f>FIND("Filing or 371 (c) date",A947)</f>
        <v>#VALUE!</v>
      </c>
      <c r="P947" s="4" t="e">
        <f>MID(A947,N947,O947-N947)</f>
        <v>#VALUE!</v>
      </c>
      <c r="Q947" s="4" t="e">
        <f t="shared" si="207"/>
        <v>#VALUE!</v>
      </c>
      <c r="R947" s="4" t="e">
        <f>CLEAN(SUBSTITUTE(MID(P947,1,FIND("open",P947)-1)," ",""))</f>
        <v>#VALUE!</v>
      </c>
      <c r="S947" s="4" t="e">
        <f>FIND("open_in_new",P947)+LEN("open_in_new")</f>
        <v>#VALUE!</v>
      </c>
      <c r="T947" s="4" t="e">
        <f>FIND("-",P947,S947)</f>
        <v>#VALUE!</v>
      </c>
      <c r="U947" s="4" t="e">
        <f>CLEAN(SUBSTITUTE(MID(P947,S947,T947-S947)," ",""))</f>
        <v>#VALUE!</v>
      </c>
      <c r="V947" s="4" t="e">
        <f>RIGHT(CLEAN(SUBSTITUTE(P947," ","")),10)</f>
        <v>#VALUE!</v>
      </c>
      <c r="W947" s="4" t="e">
        <f>FIND("Status",A947,K947)+LEN("Status")</f>
        <v>#VALUE!</v>
      </c>
      <c r="X947" s="4" t="e">
        <f>FIND("Application Data 
Documents &amp; Transactions",A947)</f>
        <v>#VALUE!</v>
      </c>
      <c r="Y947" s="4" t="e">
        <f>MID(A947,W947,(X947-11)-W947)</f>
        <v>#VALUE!</v>
      </c>
      <c r="Z947" s="4" t="e">
        <f t="shared" si="204"/>
        <v>#VALUE!</v>
      </c>
      <c r="AA947" s="4" t="e">
        <f>FIND("Earliest publication #",A947)+LEN("Earliest publication #
")</f>
        <v>#VALUE!</v>
      </c>
      <c r="AB947" s="4" t="e">
        <f>FIND("Earliest publication date",A947,AA947)</f>
        <v>#VALUE!</v>
      </c>
      <c r="AC947" s="4" t="e">
        <f>CLEAN(TRIM(MID(A947,AA947,AB947-AA947)))</f>
        <v>#VALUE!</v>
      </c>
      <c r="AD947" s="4" t="e">
        <f t="shared" si="205"/>
        <v>#VALUE!</v>
      </c>
      <c r="AE947" s="4" t="e">
        <f>FIND("Earliest publication date",A947,AA947)+LEN("Earliest publication date")</f>
        <v>#VALUE!</v>
      </c>
      <c r="AF947" s="4" t="e">
        <f>FIND("Assignee for publication",A947)</f>
        <v>#VALUE!</v>
      </c>
      <c r="AG947" s="4" t="e">
        <f>CLEAN(SUBSTITUTE(MID(A947,AE947,AF947-AE947)," ",""))</f>
        <v>#VALUE!</v>
      </c>
      <c r="AH947" s="4" t="e">
        <f>FIND("Entity status",A947)+LEN("Entity status")</f>
        <v>#VALUE!</v>
      </c>
      <c r="AI947" s="4" t="e">
        <f>FIND("Earliest publication #",A947,AH947)</f>
        <v>#VALUE!</v>
      </c>
      <c r="AJ947" s="4" t="e">
        <f>CLEAN(TRIM(MID(A947,AH947,AI947-AH947)))</f>
        <v>#VALUE!</v>
      </c>
      <c r="AK947" s="4" t="e">
        <f>FIND("Applicants",A947)+LEN("Applicants")</f>
        <v>#VALUE!</v>
      </c>
      <c r="AL947" s="4" t="e">
        <f>FIND("United States Patent and Trademark Office 
United States Patent and Trademark Office 
 Browse By Topic",A947,AK947)</f>
        <v>#VALUE!</v>
      </c>
      <c r="AM947" s="4" t="e">
        <f>TRIM(CLEAN(MID(A947,AK947,AL947-AK947)))</f>
        <v>#VALUE!</v>
      </c>
      <c r="AN947" s="4" t="e">
        <f>FIND("Assignee for publication",A947)+LEN("Assignee for publication")</f>
        <v>#VALUE!</v>
      </c>
      <c r="AO947" s="4" t="e">
        <f>FIND("Confirmation #",A947,AN947)</f>
        <v>#VALUE!</v>
      </c>
      <c r="AP947" s="4" t="e">
        <f>MID(A947,AN947,AO947-AN947)</f>
        <v>#VALUE!</v>
      </c>
      <c r="AQ947" s="4" t="e">
        <f>FIND("Inventors",A947)+LEN("Inventors")</f>
        <v>#VALUE!</v>
      </c>
      <c r="AR947" s="4" t="e">
        <f>FIND("Applicants",A947,AQ947)</f>
        <v>#VALUE!</v>
      </c>
      <c r="AS947" s="4" t="e">
        <f>FIND("Show all inventors",A947)</f>
        <v>#VALUE!</v>
      </c>
      <c r="AT947" s="4" t="str">
        <f>IFERROR(MID(A947,AS947,24),"")</f>
        <v/>
      </c>
      <c r="AU947" s="7" t="e">
        <f>CLEAN(TRIM(MID(A947,AQ947,AR947-AQ947)))</f>
        <v>#VALUE!</v>
      </c>
      <c r="BJ947" s="4">
        <f t="shared" si="208"/>
        <v>0</v>
      </c>
      <c r="BK947" s="4" t="str">
        <f t="shared" si="209"/>
        <v/>
      </c>
      <c r="BL947" s="4" t="e">
        <f t="shared" si="210"/>
        <v>#VALUE!</v>
      </c>
      <c r="BM947" s="4" t="e">
        <f t="shared" si="211"/>
        <v>#VALUE!</v>
      </c>
      <c r="BN947" s="7" t="e">
        <f t="shared" si="212"/>
        <v>#VALUE!</v>
      </c>
      <c r="BO947" s="4" t="e">
        <f t="shared" si="213"/>
        <v>#VALUE!</v>
      </c>
      <c r="BP947" s="4" t="e">
        <f t="shared" si="214"/>
        <v>#VALUE!</v>
      </c>
      <c r="BQ947" s="7" t="e">
        <f t="shared" si="215"/>
        <v>#VALUE!</v>
      </c>
    </row>
    <row r="948" spans="1:69" ht="15" customHeight="1" x14ac:dyDescent="0.3">
      <c r="A948" s="5"/>
      <c r="B948" s="5"/>
      <c r="C948" s="5"/>
      <c r="D948" s="5"/>
      <c r="F948" s="6" t="s">
        <v>17</v>
      </c>
      <c r="G948" s="4" t="e">
        <f t="shared" si="216"/>
        <v>#VALUE!</v>
      </c>
      <c r="H948" s="4" t="e">
        <f t="shared" si="217"/>
        <v>#VALUE!</v>
      </c>
      <c r="I948" s="4" t="str">
        <f t="shared" si="206"/>
        <v/>
      </c>
      <c r="J948" s="4" t="e">
        <f>CLEAN(SUBSTITUTE(MID(A948,G948,H948-G948)," ",""))</f>
        <v>#VALUE!</v>
      </c>
      <c r="K948" s="4" t="e">
        <f>FIND("Filing or 371 (c) date",A948)+LEN("Filing or 371 (c) date")</f>
        <v>#VALUE!</v>
      </c>
      <c r="L948" s="4" t="e">
        <f>FIND("Status",A948,K948)</f>
        <v>#VALUE!</v>
      </c>
      <c r="M948" s="4" t="e">
        <f>TRIM(CLEAN(MID(A948,K948,L948-K948)))</f>
        <v>#VALUE!</v>
      </c>
      <c r="N948" s="4" t="e">
        <f>FIND("Patent #",A948)+LEN("Patent #")</f>
        <v>#VALUE!</v>
      </c>
      <c r="O948" s="4" t="e">
        <f>FIND("Filing or 371 (c) date",A948)</f>
        <v>#VALUE!</v>
      </c>
      <c r="P948" s="4" t="e">
        <f>MID(A948,N948,O948-N948)</f>
        <v>#VALUE!</v>
      </c>
      <c r="Q948" s="4" t="e">
        <f t="shared" si="207"/>
        <v>#VALUE!</v>
      </c>
      <c r="R948" s="4" t="e">
        <f>CLEAN(SUBSTITUTE(MID(P948,1,FIND("open",P948)-1)," ",""))</f>
        <v>#VALUE!</v>
      </c>
      <c r="S948" s="4" t="e">
        <f>FIND("open_in_new",P948)+LEN("open_in_new")</f>
        <v>#VALUE!</v>
      </c>
      <c r="T948" s="4" t="e">
        <f>FIND("-",P948,S948)</f>
        <v>#VALUE!</v>
      </c>
      <c r="U948" s="4" t="e">
        <f>CLEAN(SUBSTITUTE(MID(P948,S948,T948-S948)," ",""))</f>
        <v>#VALUE!</v>
      </c>
      <c r="V948" s="4" t="e">
        <f>RIGHT(CLEAN(SUBSTITUTE(P948," ","")),10)</f>
        <v>#VALUE!</v>
      </c>
      <c r="W948" s="4" t="e">
        <f>FIND("Status",A948,K948)+LEN("Status")</f>
        <v>#VALUE!</v>
      </c>
      <c r="X948" s="4" t="e">
        <f>FIND("Application Data 
Documents &amp; Transactions",A948)</f>
        <v>#VALUE!</v>
      </c>
      <c r="Y948" s="4" t="e">
        <f>MID(A948,W948,(X948-11)-W948)</f>
        <v>#VALUE!</v>
      </c>
      <c r="Z948" s="4" t="e">
        <f t="shared" si="204"/>
        <v>#VALUE!</v>
      </c>
      <c r="AA948" s="4" t="e">
        <f>FIND("Earliest publication #",A948)+LEN("Earliest publication #
")</f>
        <v>#VALUE!</v>
      </c>
      <c r="AB948" s="4" t="e">
        <f>FIND("Earliest publication date",A948,AA948)</f>
        <v>#VALUE!</v>
      </c>
      <c r="AC948" s="4" t="e">
        <f>CLEAN(TRIM(MID(A948,AA948,AB948-AA948)))</f>
        <v>#VALUE!</v>
      </c>
      <c r="AD948" s="4" t="e">
        <f t="shared" si="205"/>
        <v>#VALUE!</v>
      </c>
      <c r="AE948" s="4" t="e">
        <f>FIND("Earliest publication date",A948,AA948)+LEN("Earliest publication date")</f>
        <v>#VALUE!</v>
      </c>
      <c r="AF948" s="4" t="e">
        <f>FIND("Assignee for publication",A948)</f>
        <v>#VALUE!</v>
      </c>
      <c r="AG948" s="4" t="e">
        <f>CLEAN(SUBSTITUTE(MID(A948,AE948,AF948-AE948)," ",""))</f>
        <v>#VALUE!</v>
      </c>
      <c r="AH948" s="4" t="e">
        <f>FIND("Entity status",A948)+LEN("Entity status")</f>
        <v>#VALUE!</v>
      </c>
      <c r="AI948" s="4" t="e">
        <f>FIND("Earliest publication #",A948,AH948)</f>
        <v>#VALUE!</v>
      </c>
      <c r="AJ948" s="4" t="e">
        <f>CLEAN(TRIM(MID(A948,AH948,AI948-AH948)))</f>
        <v>#VALUE!</v>
      </c>
      <c r="AK948" s="4" t="e">
        <f>FIND("Applicants",A948)+LEN("Applicants")</f>
        <v>#VALUE!</v>
      </c>
      <c r="AL948" s="4" t="e">
        <f>FIND("United States Patent and Trademark Office 
United States Patent and Trademark Office 
 Browse By Topic",A948,AK948)</f>
        <v>#VALUE!</v>
      </c>
      <c r="AM948" s="4" t="e">
        <f>TRIM(CLEAN(MID(A948,AK948,AL948-AK948)))</f>
        <v>#VALUE!</v>
      </c>
      <c r="AN948" s="4" t="e">
        <f>FIND("Assignee for publication",A948)+LEN("Assignee for publication")</f>
        <v>#VALUE!</v>
      </c>
      <c r="AO948" s="4" t="e">
        <f>FIND("Confirmation #",A948,AN948)</f>
        <v>#VALUE!</v>
      </c>
      <c r="AP948" s="4" t="e">
        <f>MID(A948,AN948,AO948-AN948)</f>
        <v>#VALUE!</v>
      </c>
      <c r="AQ948" s="4" t="e">
        <f>FIND("Inventors",A948)+LEN("Inventors")</f>
        <v>#VALUE!</v>
      </c>
      <c r="AR948" s="4" t="e">
        <f>FIND("Applicants",A948,AQ948)</f>
        <v>#VALUE!</v>
      </c>
      <c r="AS948" s="4" t="e">
        <f>FIND("Show all inventors",A948)</f>
        <v>#VALUE!</v>
      </c>
      <c r="AT948" s="4" t="str">
        <f>IFERROR(MID(A948,AS948,24),"")</f>
        <v/>
      </c>
      <c r="AU948" s="7" t="e">
        <f>CLEAN(TRIM(MID(A948,AQ948,AR948-AQ948)))</f>
        <v>#VALUE!</v>
      </c>
      <c r="BJ948" s="4">
        <f t="shared" si="208"/>
        <v>0</v>
      </c>
      <c r="BK948" s="4" t="str">
        <f t="shared" si="209"/>
        <v/>
      </c>
      <c r="BL948" s="4" t="e">
        <f t="shared" si="210"/>
        <v>#VALUE!</v>
      </c>
      <c r="BM948" s="4" t="e">
        <f t="shared" si="211"/>
        <v>#VALUE!</v>
      </c>
      <c r="BN948" s="7" t="e">
        <f t="shared" si="212"/>
        <v>#VALUE!</v>
      </c>
      <c r="BO948" s="4" t="e">
        <f t="shared" si="213"/>
        <v>#VALUE!</v>
      </c>
      <c r="BP948" s="4" t="e">
        <f t="shared" si="214"/>
        <v>#VALUE!</v>
      </c>
      <c r="BQ948" s="7" t="e">
        <f t="shared" si="215"/>
        <v>#VALUE!</v>
      </c>
    </row>
    <row r="949" spans="1:69" ht="15" customHeight="1" x14ac:dyDescent="0.3">
      <c r="A949" s="5"/>
      <c r="B949" s="5"/>
      <c r="C949" s="5"/>
      <c r="D949" s="5"/>
      <c r="F949" s="6" t="s">
        <v>17</v>
      </c>
      <c r="G949" s="4" t="e">
        <f t="shared" si="216"/>
        <v>#VALUE!</v>
      </c>
      <c r="H949" s="4" t="e">
        <f t="shared" si="217"/>
        <v>#VALUE!</v>
      </c>
      <c r="I949" s="4" t="str">
        <f t="shared" si="206"/>
        <v/>
      </c>
      <c r="J949" s="4" t="e">
        <f>CLEAN(SUBSTITUTE(MID(A949,G949,H949-G949)," ",""))</f>
        <v>#VALUE!</v>
      </c>
      <c r="K949" s="4" t="e">
        <f>FIND("Filing or 371 (c) date",A949)+LEN("Filing or 371 (c) date")</f>
        <v>#VALUE!</v>
      </c>
      <c r="L949" s="4" t="e">
        <f>FIND("Status",A949,K949)</f>
        <v>#VALUE!</v>
      </c>
      <c r="M949" s="4" t="e">
        <f>TRIM(CLEAN(MID(A949,K949,L949-K949)))</f>
        <v>#VALUE!</v>
      </c>
      <c r="N949" s="4" t="e">
        <f>FIND("Patent #",A949)+LEN("Patent #")</f>
        <v>#VALUE!</v>
      </c>
      <c r="O949" s="4" t="e">
        <f>FIND("Filing or 371 (c) date",A949)</f>
        <v>#VALUE!</v>
      </c>
      <c r="P949" s="4" t="e">
        <f>MID(A949,N949,O949-N949)</f>
        <v>#VALUE!</v>
      </c>
      <c r="Q949" s="4" t="e">
        <f t="shared" si="207"/>
        <v>#VALUE!</v>
      </c>
      <c r="R949" s="4" t="e">
        <f>CLEAN(SUBSTITUTE(MID(P949,1,FIND("open",P949)-1)," ",""))</f>
        <v>#VALUE!</v>
      </c>
      <c r="S949" s="4" t="e">
        <f>FIND("open_in_new",P949)+LEN("open_in_new")</f>
        <v>#VALUE!</v>
      </c>
      <c r="T949" s="4" t="e">
        <f>FIND("-",P949,S949)</f>
        <v>#VALUE!</v>
      </c>
      <c r="U949" s="4" t="e">
        <f>CLEAN(SUBSTITUTE(MID(P949,S949,T949-S949)," ",""))</f>
        <v>#VALUE!</v>
      </c>
      <c r="V949" s="4" t="e">
        <f>RIGHT(CLEAN(SUBSTITUTE(P949," ","")),10)</f>
        <v>#VALUE!</v>
      </c>
      <c r="W949" s="4" t="e">
        <f>FIND("Status",A949,K949)+LEN("Status")</f>
        <v>#VALUE!</v>
      </c>
      <c r="X949" s="4" t="e">
        <f>FIND("Application Data 
Documents &amp; Transactions",A949)</f>
        <v>#VALUE!</v>
      </c>
      <c r="Y949" s="4" t="e">
        <f>MID(A949,W949,(X949-11)-W949)</f>
        <v>#VALUE!</v>
      </c>
      <c r="Z949" s="4" t="e">
        <f t="shared" si="204"/>
        <v>#VALUE!</v>
      </c>
      <c r="AA949" s="4" t="e">
        <f>FIND("Earliest publication #",A949)+LEN("Earliest publication #
")</f>
        <v>#VALUE!</v>
      </c>
      <c r="AB949" s="4" t="e">
        <f>FIND("Earliest publication date",A949,AA949)</f>
        <v>#VALUE!</v>
      </c>
      <c r="AC949" s="4" t="e">
        <f>CLEAN(TRIM(MID(A949,AA949,AB949-AA949)))</f>
        <v>#VALUE!</v>
      </c>
      <c r="AD949" s="4" t="e">
        <f t="shared" si="205"/>
        <v>#VALUE!</v>
      </c>
      <c r="AE949" s="4" t="e">
        <f>FIND("Earliest publication date",A949,AA949)+LEN("Earliest publication date")</f>
        <v>#VALUE!</v>
      </c>
      <c r="AF949" s="4" t="e">
        <f>FIND("Assignee for publication",A949)</f>
        <v>#VALUE!</v>
      </c>
      <c r="AG949" s="4" t="e">
        <f>CLEAN(SUBSTITUTE(MID(A949,AE949,AF949-AE949)," ",""))</f>
        <v>#VALUE!</v>
      </c>
      <c r="AH949" s="4" t="e">
        <f>FIND("Entity status",A949)+LEN("Entity status")</f>
        <v>#VALUE!</v>
      </c>
      <c r="AI949" s="4" t="e">
        <f>FIND("Earliest publication #",A949,AH949)</f>
        <v>#VALUE!</v>
      </c>
      <c r="AJ949" s="4" t="e">
        <f>CLEAN(TRIM(MID(A949,AH949,AI949-AH949)))</f>
        <v>#VALUE!</v>
      </c>
      <c r="AK949" s="4" t="e">
        <f>FIND("Applicants",A949)+LEN("Applicants")</f>
        <v>#VALUE!</v>
      </c>
      <c r="AL949" s="4" t="e">
        <f>FIND("United States Patent and Trademark Office 
United States Patent and Trademark Office 
 Browse By Topic",A949,AK949)</f>
        <v>#VALUE!</v>
      </c>
      <c r="AM949" s="4" t="e">
        <f>TRIM(CLEAN(MID(A949,AK949,AL949-AK949)))</f>
        <v>#VALUE!</v>
      </c>
      <c r="AN949" s="4" t="e">
        <f>FIND("Assignee for publication",A949)+LEN("Assignee for publication")</f>
        <v>#VALUE!</v>
      </c>
      <c r="AO949" s="4" t="e">
        <f>FIND("Confirmation #",A949,AN949)</f>
        <v>#VALUE!</v>
      </c>
      <c r="AP949" s="4" t="e">
        <f>MID(A949,AN949,AO949-AN949)</f>
        <v>#VALUE!</v>
      </c>
      <c r="AQ949" s="4" t="e">
        <f>FIND("Inventors",A949)+LEN("Inventors")</f>
        <v>#VALUE!</v>
      </c>
      <c r="AR949" s="4" t="e">
        <f>FIND("Applicants",A949,AQ949)</f>
        <v>#VALUE!</v>
      </c>
      <c r="AS949" s="4" t="e">
        <f>FIND("Show all inventors",A949)</f>
        <v>#VALUE!</v>
      </c>
      <c r="AT949" s="4" t="str">
        <f>IFERROR(MID(A949,AS949,24),"")</f>
        <v/>
      </c>
      <c r="AU949" s="7" t="e">
        <f>CLEAN(TRIM(MID(A949,AQ949,AR949-AQ949)))</f>
        <v>#VALUE!</v>
      </c>
      <c r="BJ949" s="4">
        <f t="shared" si="208"/>
        <v>0</v>
      </c>
      <c r="BK949" s="4" t="str">
        <f t="shared" si="209"/>
        <v/>
      </c>
      <c r="BL949" s="4" t="e">
        <f t="shared" si="210"/>
        <v>#VALUE!</v>
      </c>
      <c r="BM949" s="4" t="e">
        <f t="shared" si="211"/>
        <v>#VALUE!</v>
      </c>
      <c r="BN949" s="7" t="e">
        <f t="shared" si="212"/>
        <v>#VALUE!</v>
      </c>
      <c r="BO949" s="4" t="e">
        <f t="shared" si="213"/>
        <v>#VALUE!</v>
      </c>
      <c r="BP949" s="4" t="e">
        <f t="shared" si="214"/>
        <v>#VALUE!</v>
      </c>
      <c r="BQ949" s="7" t="e">
        <f t="shared" si="215"/>
        <v>#VALUE!</v>
      </c>
    </row>
    <row r="950" spans="1:69" ht="15" customHeight="1" x14ac:dyDescent="0.3">
      <c r="A950" s="5"/>
      <c r="B950" s="5"/>
      <c r="C950" s="5"/>
      <c r="D950" s="5"/>
      <c r="F950" s="6" t="s">
        <v>17</v>
      </c>
      <c r="G950" s="4" t="e">
        <f t="shared" si="216"/>
        <v>#VALUE!</v>
      </c>
      <c r="H950" s="4" t="e">
        <f t="shared" si="217"/>
        <v>#VALUE!</v>
      </c>
      <c r="I950" s="4" t="str">
        <f t="shared" si="206"/>
        <v/>
      </c>
      <c r="J950" s="4" t="e">
        <f>CLEAN(SUBSTITUTE(MID(A950,G950,H950-G950)," ",""))</f>
        <v>#VALUE!</v>
      </c>
      <c r="K950" s="4" t="e">
        <f>FIND("Filing or 371 (c) date",A950)+LEN("Filing or 371 (c) date")</f>
        <v>#VALUE!</v>
      </c>
      <c r="L950" s="4" t="e">
        <f>FIND("Status",A950,K950)</f>
        <v>#VALUE!</v>
      </c>
      <c r="M950" s="4" t="e">
        <f>TRIM(CLEAN(MID(A950,K950,L950-K950)))</f>
        <v>#VALUE!</v>
      </c>
      <c r="N950" s="4" t="e">
        <f>FIND("Patent #",A950)+LEN("Patent #")</f>
        <v>#VALUE!</v>
      </c>
      <c r="O950" s="4" t="e">
        <f>FIND("Filing or 371 (c) date",A950)</f>
        <v>#VALUE!</v>
      </c>
      <c r="P950" s="4" t="e">
        <f>MID(A950,N950,O950-N950)</f>
        <v>#VALUE!</v>
      </c>
      <c r="Q950" s="4" t="e">
        <f t="shared" si="207"/>
        <v>#VALUE!</v>
      </c>
      <c r="R950" s="4" t="e">
        <f>CLEAN(SUBSTITUTE(MID(P950,1,FIND("open",P950)-1)," ",""))</f>
        <v>#VALUE!</v>
      </c>
      <c r="S950" s="4" t="e">
        <f>FIND("open_in_new",P950)+LEN("open_in_new")</f>
        <v>#VALUE!</v>
      </c>
      <c r="T950" s="4" t="e">
        <f>FIND("-",P950,S950)</f>
        <v>#VALUE!</v>
      </c>
      <c r="U950" s="4" t="e">
        <f>CLEAN(SUBSTITUTE(MID(P950,S950,T950-S950)," ",""))</f>
        <v>#VALUE!</v>
      </c>
      <c r="V950" s="4" t="e">
        <f>RIGHT(CLEAN(SUBSTITUTE(P950," ","")),10)</f>
        <v>#VALUE!</v>
      </c>
      <c r="W950" s="4" t="e">
        <f>FIND("Status",A950,K950)+LEN("Status")</f>
        <v>#VALUE!</v>
      </c>
      <c r="X950" s="4" t="e">
        <f>FIND("Application Data 
Documents &amp; Transactions",A950)</f>
        <v>#VALUE!</v>
      </c>
      <c r="Y950" s="4" t="e">
        <f>MID(A950,W950,(X950-11)-W950)</f>
        <v>#VALUE!</v>
      </c>
      <c r="Z950" s="4" t="e">
        <f t="shared" si="204"/>
        <v>#VALUE!</v>
      </c>
      <c r="AA950" s="4" t="e">
        <f>FIND("Earliest publication #",A950)+LEN("Earliest publication #
")</f>
        <v>#VALUE!</v>
      </c>
      <c r="AB950" s="4" t="e">
        <f>FIND("Earliest publication date",A950,AA950)</f>
        <v>#VALUE!</v>
      </c>
      <c r="AC950" s="4" t="e">
        <f>CLEAN(TRIM(MID(A950,AA950,AB950-AA950)))</f>
        <v>#VALUE!</v>
      </c>
      <c r="AD950" s="4" t="e">
        <f t="shared" si="205"/>
        <v>#VALUE!</v>
      </c>
      <c r="AE950" s="4" t="e">
        <f>FIND("Earliest publication date",A950,AA950)+LEN("Earliest publication date")</f>
        <v>#VALUE!</v>
      </c>
      <c r="AF950" s="4" t="e">
        <f>FIND("Assignee for publication",A950)</f>
        <v>#VALUE!</v>
      </c>
      <c r="AG950" s="4" t="e">
        <f>CLEAN(SUBSTITUTE(MID(A950,AE950,AF950-AE950)," ",""))</f>
        <v>#VALUE!</v>
      </c>
      <c r="AH950" s="4" t="e">
        <f>FIND("Entity status",A950)+LEN("Entity status")</f>
        <v>#VALUE!</v>
      </c>
      <c r="AI950" s="4" t="e">
        <f>FIND("Earliest publication #",A950,AH950)</f>
        <v>#VALUE!</v>
      </c>
      <c r="AJ950" s="4" t="e">
        <f>CLEAN(TRIM(MID(A950,AH950,AI950-AH950)))</f>
        <v>#VALUE!</v>
      </c>
      <c r="AK950" s="4" t="e">
        <f>FIND("Applicants",A950)+LEN("Applicants")</f>
        <v>#VALUE!</v>
      </c>
      <c r="AL950" s="4" t="e">
        <f>FIND("United States Patent and Trademark Office 
United States Patent and Trademark Office 
 Browse By Topic",A950,AK950)</f>
        <v>#VALUE!</v>
      </c>
      <c r="AM950" s="4" t="e">
        <f>TRIM(CLEAN(MID(A950,AK950,AL950-AK950)))</f>
        <v>#VALUE!</v>
      </c>
      <c r="AN950" s="4" t="e">
        <f>FIND("Assignee for publication",A950)+LEN("Assignee for publication")</f>
        <v>#VALUE!</v>
      </c>
      <c r="AO950" s="4" t="e">
        <f>FIND("Confirmation #",A950,AN950)</f>
        <v>#VALUE!</v>
      </c>
      <c r="AP950" s="4" t="e">
        <f>MID(A950,AN950,AO950-AN950)</f>
        <v>#VALUE!</v>
      </c>
      <c r="AQ950" s="4" t="e">
        <f>FIND("Inventors",A950)+LEN("Inventors")</f>
        <v>#VALUE!</v>
      </c>
      <c r="AR950" s="4" t="e">
        <f>FIND("Applicants",A950,AQ950)</f>
        <v>#VALUE!</v>
      </c>
      <c r="AS950" s="4" t="e">
        <f>FIND("Show all inventors",A950)</f>
        <v>#VALUE!</v>
      </c>
      <c r="AT950" s="4" t="str">
        <f>IFERROR(MID(A950,AS950,24),"")</f>
        <v/>
      </c>
      <c r="AU950" s="7" t="e">
        <f>CLEAN(TRIM(MID(A950,AQ950,AR950-AQ950)))</f>
        <v>#VALUE!</v>
      </c>
      <c r="BJ950" s="4">
        <f t="shared" si="208"/>
        <v>0</v>
      </c>
      <c r="BK950" s="4" t="str">
        <f t="shared" si="209"/>
        <v/>
      </c>
      <c r="BL950" s="4" t="e">
        <f t="shared" si="210"/>
        <v>#VALUE!</v>
      </c>
      <c r="BM950" s="4" t="e">
        <f t="shared" si="211"/>
        <v>#VALUE!</v>
      </c>
      <c r="BN950" s="7" t="e">
        <f t="shared" si="212"/>
        <v>#VALUE!</v>
      </c>
      <c r="BO950" s="4" t="e">
        <f t="shared" si="213"/>
        <v>#VALUE!</v>
      </c>
      <c r="BP950" s="4" t="e">
        <f t="shared" si="214"/>
        <v>#VALUE!</v>
      </c>
      <c r="BQ950" s="7" t="e">
        <f t="shared" si="215"/>
        <v>#VALUE!</v>
      </c>
    </row>
    <row r="951" spans="1:69" ht="15" customHeight="1" x14ac:dyDescent="0.3">
      <c r="A951" s="5"/>
      <c r="B951" s="5"/>
      <c r="C951" s="5"/>
      <c r="D951" s="5"/>
      <c r="F951" s="6" t="s">
        <v>17</v>
      </c>
      <c r="G951" s="4" t="e">
        <f t="shared" si="216"/>
        <v>#VALUE!</v>
      </c>
      <c r="H951" s="4" t="e">
        <f t="shared" si="217"/>
        <v>#VALUE!</v>
      </c>
      <c r="I951" s="4" t="str">
        <f t="shared" si="206"/>
        <v/>
      </c>
      <c r="J951" s="4" t="e">
        <f>CLEAN(SUBSTITUTE(MID(A951,G951,H951-G951)," ",""))</f>
        <v>#VALUE!</v>
      </c>
      <c r="K951" s="4" t="e">
        <f>FIND("Filing or 371 (c) date",A951)+LEN("Filing or 371 (c) date")</f>
        <v>#VALUE!</v>
      </c>
      <c r="L951" s="4" t="e">
        <f>FIND("Status",A951,K951)</f>
        <v>#VALUE!</v>
      </c>
      <c r="M951" s="4" t="e">
        <f>TRIM(CLEAN(MID(A951,K951,L951-K951)))</f>
        <v>#VALUE!</v>
      </c>
      <c r="N951" s="4" t="e">
        <f>FIND("Patent #",A951)+LEN("Patent #")</f>
        <v>#VALUE!</v>
      </c>
      <c r="O951" s="4" t="e">
        <f>FIND("Filing or 371 (c) date",A951)</f>
        <v>#VALUE!</v>
      </c>
      <c r="P951" s="4" t="e">
        <f>MID(A951,N951,O951-N951)</f>
        <v>#VALUE!</v>
      </c>
      <c r="Q951" s="4" t="e">
        <f t="shared" si="207"/>
        <v>#VALUE!</v>
      </c>
      <c r="R951" s="4" t="e">
        <f>CLEAN(SUBSTITUTE(MID(P951,1,FIND("open",P951)-1)," ",""))</f>
        <v>#VALUE!</v>
      </c>
      <c r="S951" s="4" t="e">
        <f>FIND("open_in_new",P951)+LEN("open_in_new")</f>
        <v>#VALUE!</v>
      </c>
      <c r="T951" s="4" t="e">
        <f>FIND("-",P951,S951)</f>
        <v>#VALUE!</v>
      </c>
      <c r="U951" s="4" t="e">
        <f>CLEAN(SUBSTITUTE(MID(P951,S951,T951-S951)," ",""))</f>
        <v>#VALUE!</v>
      </c>
      <c r="V951" s="4" t="e">
        <f>RIGHT(CLEAN(SUBSTITUTE(P951," ","")),10)</f>
        <v>#VALUE!</v>
      </c>
      <c r="W951" s="4" t="e">
        <f>FIND("Status",A951,K951)+LEN("Status")</f>
        <v>#VALUE!</v>
      </c>
      <c r="X951" s="4" t="e">
        <f>FIND("Application Data 
Documents &amp; Transactions",A951)</f>
        <v>#VALUE!</v>
      </c>
      <c r="Y951" s="4" t="e">
        <f>MID(A951,W951,(X951-11)-W951)</f>
        <v>#VALUE!</v>
      </c>
      <c r="Z951" s="4" t="e">
        <f t="shared" si="204"/>
        <v>#VALUE!</v>
      </c>
      <c r="AA951" s="4" t="e">
        <f>FIND("Earliest publication #",A951)+LEN("Earliest publication #
")</f>
        <v>#VALUE!</v>
      </c>
      <c r="AB951" s="4" t="e">
        <f>FIND("Earliest publication date",A951,AA951)</f>
        <v>#VALUE!</v>
      </c>
      <c r="AC951" s="4" t="e">
        <f>CLEAN(TRIM(MID(A951,AA951,AB951-AA951)))</f>
        <v>#VALUE!</v>
      </c>
      <c r="AD951" s="4" t="e">
        <f t="shared" si="205"/>
        <v>#VALUE!</v>
      </c>
      <c r="AE951" s="4" t="e">
        <f>FIND("Earliest publication date",A951,AA951)+LEN("Earliest publication date")</f>
        <v>#VALUE!</v>
      </c>
      <c r="AF951" s="4" t="e">
        <f>FIND("Assignee for publication",A951)</f>
        <v>#VALUE!</v>
      </c>
      <c r="AG951" s="4" t="e">
        <f>CLEAN(SUBSTITUTE(MID(A951,AE951,AF951-AE951)," ",""))</f>
        <v>#VALUE!</v>
      </c>
      <c r="AH951" s="4" t="e">
        <f>FIND("Entity status",A951)+LEN("Entity status")</f>
        <v>#VALUE!</v>
      </c>
      <c r="AI951" s="4" t="e">
        <f>FIND("Earliest publication #",A951,AH951)</f>
        <v>#VALUE!</v>
      </c>
      <c r="AJ951" s="4" t="e">
        <f>CLEAN(TRIM(MID(A951,AH951,AI951-AH951)))</f>
        <v>#VALUE!</v>
      </c>
      <c r="AK951" s="4" t="e">
        <f>FIND("Applicants",A951)+LEN("Applicants")</f>
        <v>#VALUE!</v>
      </c>
      <c r="AL951" s="4" t="e">
        <f>FIND("United States Patent and Trademark Office 
United States Patent and Trademark Office 
 Browse By Topic",A951,AK951)</f>
        <v>#VALUE!</v>
      </c>
      <c r="AM951" s="4" t="e">
        <f>TRIM(CLEAN(MID(A951,AK951,AL951-AK951)))</f>
        <v>#VALUE!</v>
      </c>
      <c r="AN951" s="4" t="e">
        <f>FIND("Assignee for publication",A951)+LEN("Assignee for publication")</f>
        <v>#VALUE!</v>
      </c>
      <c r="AO951" s="4" t="e">
        <f>FIND("Confirmation #",A951,AN951)</f>
        <v>#VALUE!</v>
      </c>
      <c r="AP951" s="4" t="e">
        <f>MID(A951,AN951,AO951-AN951)</f>
        <v>#VALUE!</v>
      </c>
      <c r="AQ951" s="4" t="e">
        <f>FIND("Inventors",A951)+LEN("Inventors")</f>
        <v>#VALUE!</v>
      </c>
      <c r="AR951" s="4" t="e">
        <f>FIND("Applicants",A951,AQ951)</f>
        <v>#VALUE!</v>
      </c>
      <c r="AS951" s="4" t="e">
        <f>FIND("Show all inventors",A951)</f>
        <v>#VALUE!</v>
      </c>
      <c r="AT951" s="4" t="str">
        <f>IFERROR(MID(A951,AS951,24),"")</f>
        <v/>
      </c>
      <c r="AU951" s="7" t="e">
        <f>CLEAN(TRIM(MID(A951,AQ951,AR951-AQ951)))</f>
        <v>#VALUE!</v>
      </c>
      <c r="BJ951" s="4">
        <f t="shared" si="208"/>
        <v>0</v>
      </c>
      <c r="BK951" s="4" t="str">
        <f t="shared" si="209"/>
        <v/>
      </c>
      <c r="BL951" s="4" t="e">
        <f t="shared" si="210"/>
        <v>#VALUE!</v>
      </c>
      <c r="BM951" s="4" t="e">
        <f t="shared" si="211"/>
        <v>#VALUE!</v>
      </c>
      <c r="BN951" s="7" t="e">
        <f t="shared" si="212"/>
        <v>#VALUE!</v>
      </c>
      <c r="BO951" s="4" t="e">
        <f t="shared" si="213"/>
        <v>#VALUE!</v>
      </c>
      <c r="BP951" s="4" t="e">
        <f t="shared" si="214"/>
        <v>#VALUE!</v>
      </c>
      <c r="BQ951" s="7" t="e">
        <f t="shared" si="215"/>
        <v>#VALUE!</v>
      </c>
    </row>
    <row r="952" spans="1:69" ht="15" customHeight="1" x14ac:dyDescent="0.3">
      <c r="A952" s="5"/>
      <c r="B952" s="5"/>
      <c r="C952" s="5"/>
      <c r="D952" s="5"/>
      <c r="F952" s="6" t="s">
        <v>17</v>
      </c>
      <c r="G952" s="4" t="e">
        <f t="shared" si="216"/>
        <v>#VALUE!</v>
      </c>
      <c r="H952" s="4" t="e">
        <f t="shared" si="217"/>
        <v>#VALUE!</v>
      </c>
      <c r="I952" s="4" t="str">
        <f t="shared" si="206"/>
        <v/>
      </c>
      <c r="J952" s="4" t="e">
        <f>CLEAN(SUBSTITUTE(MID(A952,G952,H952-G952)," ",""))</f>
        <v>#VALUE!</v>
      </c>
      <c r="K952" s="4" t="e">
        <f>FIND("Filing or 371 (c) date",A952)+LEN("Filing or 371 (c) date")</f>
        <v>#VALUE!</v>
      </c>
      <c r="L952" s="4" t="e">
        <f>FIND("Status",A952,K952)</f>
        <v>#VALUE!</v>
      </c>
      <c r="M952" s="4" t="e">
        <f>TRIM(CLEAN(MID(A952,K952,L952-K952)))</f>
        <v>#VALUE!</v>
      </c>
      <c r="N952" s="4" t="e">
        <f>FIND("Patent #",A952)+LEN("Patent #")</f>
        <v>#VALUE!</v>
      </c>
      <c r="O952" s="4" t="e">
        <f>FIND("Filing or 371 (c) date",A952)</f>
        <v>#VALUE!</v>
      </c>
      <c r="P952" s="4" t="e">
        <f>MID(A952,N952,O952-N952)</f>
        <v>#VALUE!</v>
      </c>
      <c r="Q952" s="4" t="e">
        <f t="shared" si="207"/>
        <v>#VALUE!</v>
      </c>
      <c r="R952" s="4" t="e">
        <f>CLEAN(SUBSTITUTE(MID(P952,1,FIND("open",P952)-1)," ",""))</f>
        <v>#VALUE!</v>
      </c>
      <c r="S952" s="4" t="e">
        <f>FIND("open_in_new",P952)+LEN("open_in_new")</f>
        <v>#VALUE!</v>
      </c>
      <c r="T952" s="4" t="e">
        <f>FIND("-",P952,S952)</f>
        <v>#VALUE!</v>
      </c>
      <c r="U952" s="4" t="e">
        <f>CLEAN(SUBSTITUTE(MID(P952,S952,T952-S952)," ",""))</f>
        <v>#VALUE!</v>
      </c>
      <c r="V952" s="4" t="e">
        <f>RIGHT(CLEAN(SUBSTITUTE(P952," ","")),10)</f>
        <v>#VALUE!</v>
      </c>
      <c r="W952" s="4" t="e">
        <f>FIND("Status",A952,K952)+LEN("Status")</f>
        <v>#VALUE!</v>
      </c>
      <c r="X952" s="4" t="e">
        <f>FIND("Application Data 
Documents &amp; Transactions",A952)</f>
        <v>#VALUE!</v>
      </c>
      <c r="Y952" s="4" t="e">
        <f>MID(A952,W952,(X952-11)-W952)</f>
        <v>#VALUE!</v>
      </c>
      <c r="Z952" s="4" t="e">
        <f t="shared" si="204"/>
        <v>#VALUE!</v>
      </c>
      <c r="AA952" s="4" t="e">
        <f>FIND("Earliest publication #",A952)+LEN("Earliest publication #
")</f>
        <v>#VALUE!</v>
      </c>
      <c r="AB952" s="4" t="e">
        <f>FIND("Earliest publication date",A952,AA952)</f>
        <v>#VALUE!</v>
      </c>
      <c r="AC952" s="4" t="e">
        <f>CLEAN(TRIM(MID(A952,AA952,AB952-AA952)))</f>
        <v>#VALUE!</v>
      </c>
      <c r="AD952" s="4" t="e">
        <f t="shared" si="205"/>
        <v>#VALUE!</v>
      </c>
      <c r="AE952" s="4" t="e">
        <f>FIND("Earliest publication date",A952,AA952)+LEN("Earliest publication date")</f>
        <v>#VALUE!</v>
      </c>
      <c r="AF952" s="4" t="e">
        <f>FIND("Assignee for publication",A952)</f>
        <v>#VALUE!</v>
      </c>
      <c r="AG952" s="4" t="e">
        <f>CLEAN(SUBSTITUTE(MID(A952,AE952,AF952-AE952)," ",""))</f>
        <v>#VALUE!</v>
      </c>
      <c r="AH952" s="4" t="e">
        <f>FIND("Entity status",A952)+LEN("Entity status")</f>
        <v>#VALUE!</v>
      </c>
      <c r="AI952" s="4" t="e">
        <f>FIND("Earliest publication #",A952,AH952)</f>
        <v>#VALUE!</v>
      </c>
      <c r="AJ952" s="4" t="e">
        <f>CLEAN(TRIM(MID(A952,AH952,AI952-AH952)))</f>
        <v>#VALUE!</v>
      </c>
      <c r="AK952" s="4" t="e">
        <f>FIND("Applicants",A952)+LEN("Applicants")</f>
        <v>#VALUE!</v>
      </c>
      <c r="AL952" s="4" t="e">
        <f>FIND("United States Patent and Trademark Office 
United States Patent and Trademark Office 
 Browse By Topic",A952,AK952)</f>
        <v>#VALUE!</v>
      </c>
      <c r="AM952" s="4" t="e">
        <f>TRIM(CLEAN(MID(A952,AK952,AL952-AK952)))</f>
        <v>#VALUE!</v>
      </c>
      <c r="AN952" s="4" t="e">
        <f>FIND("Assignee for publication",A952)+LEN("Assignee for publication")</f>
        <v>#VALUE!</v>
      </c>
      <c r="AO952" s="4" t="e">
        <f>FIND("Confirmation #",A952,AN952)</f>
        <v>#VALUE!</v>
      </c>
      <c r="AP952" s="4" t="e">
        <f>MID(A952,AN952,AO952-AN952)</f>
        <v>#VALUE!</v>
      </c>
      <c r="AQ952" s="4" t="e">
        <f>FIND("Inventors",A952)+LEN("Inventors")</f>
        <v>#VALUE!</v>
      </c>
      <c r="AR952" s="4" t="e">
        <f>FIND("Applicants",A952,AQ952)</f>
        <v>#VALUE!</v>
      </c>
      <c r="AS952" s="4" t="e">
        <f>FIND("Show all inventors",A952)</f>
        <v>#VALUE!</v>
      </c>
      <c r="AT952" s="4" t="str">
        <f>IFERROR(MID(A952,AS952,24),"")</f>
        <v/>
      </c>
      <c r="AU952" s="7" t="e">
        <f>CLEAN(TRIM(MID(A952,AQ952,AR952-AQ952)))</f>
        <v>#VALUE!</v>
      </c>
      <c r="BJ952" s="4">
        <f t="shared" si="208"/>
        <v>0</v>
      </c>
      <c r="BK952" s="4" t="str">
        <f t="shared" si="209"/>
        <v/>
      </c>
      <c r="BL952" s="4" t="e">
        <f t="shared" si="210"/>
        <v>#VALUE!</v>
      </c>
      <c r="BM952" s="4" t="e">
        <f t="shared" si="211"/>
        <v>#VALUE!</v>
      </c>
      <c r="BN952" s="7" t="e">
        <f t="shared" si="212"/>
        <v>#VALUE!</v>
      </c>
      <c r="BO952" s="4" t="e">
        <f t="shared" si="213"/>
        <v>#VALUE!</v>
      </c>
      <c r="BP952" s="4" t="e">
        <f t="shared" si="214"/>
        <v>#VALUE!</v>
      </c>
      <c r="BQ952" s="7" t="e">
        <f t="shared" si="215"/>
        <v>#VALUE!</v>
      </c>
    </row>
    <row r="953" spans="1:69" ht="15" customHeight="1" x14ac:dyDescent="0.3">
      <c r="A953" s="5"/>
      <c r="B953" s="5"/>
      <c r="C953" s="5"/>
      <c r="D953" s="5"/>
      <c r="F953" s="6" t="s">
        <v>17</v>
      </c>
      <c r="G953" s="4" t="e">
        <f t="shared" si="216"/>
        <v>#VALUE!</v>
      </c>
      <c r="H953" s="4" t="e">
        <f t="shared" si="217"/>
        <v>#VALUE!</v>
      </c>
      <c r="I953" s="4" t="str">
        <f t="shared" si="206"/>
        <v/>
      </c>
      <c r="J953" s="4" t="e">
        <f>CLEAN(SUBSTITUTE(MID(A953,G953,H953-G953)," ",""))</f>
        <v>#VALUE!</v>
      </c>
      <c r="K953" s="4" t="e">
        <f>FIND("Filing or 371 (c) date",A953)+LEN("Filing or 371 (c) date")</f>
        <v>#VALUE!</v>
      </c>
      <c r="L953" s="4" t="e">
        <f>FIND("Status",A953,K953)</f>
        <v>#VALUE!</v>
      </c>
      <c r="M953" s="4" t="e">
        <f>TRIM(CLEAN(MID(A953,K953,L953-K953)))</f>
        <v>#VALUE!</v>
      </c>
      <c r="N953" s="4" t="e">
        <f>FIND("Patent #",A953)+LEN("Patent #")</f>
        <v>#VALUE!</v>
      </c>
      <c r="O953" s="4" t="e">
        <f>FIND("Filing or 371 (c) date",A953)</f>
        <v>#VALUE!</v>
      </c>
      <c r="P953" s="4" t="e">
        <f>MID(A953,N953,O953-N953)</f>
        <v>#VALUE!</v>
      </c>
      <c r="Q953" s="4" t="e">
        <f t="shared" si="207"/>
        <v>#VALUE!</v>
      </c>
      <c r="R953" s="4" t="e">
        <f>CLEAN(SUBSTITUTE(MID(P953,1,FIND("open",P953)-1)," ",""))</f>
        <v>#VALUE!</v>
      </c>
      <c r="S953" s="4" t="e">
        <f>FIND("open_in_new",P953)+LEN("open_in_new")</f>
        <v>#VALUE!</v>
      </c>
      <c r="T953" s="4" t="e">
        <f>FIND("-",P953,S953)</f>
        <v>#VALUE!</v>
      </c>
      <c r="U953" s="4" t="e">
        <f>CLEAN(SUBSTITUTE(MID(P953,S953,T953-S953)," ",""))</f>
        <v>#VALUE!</v>
      </c>
      <c r="V953" s="4" t="e">
        <f>RIGHT(CLEAN(SUBSTITUTE(P953," ","")),10)</f>
        <v>#VALUE!</v>
      </c>
      <c r="W953" s="4" t="e">
        <f>FIND("Status",A953,K953)+LEN("Status")</f>
        <v>#VALUE!</v>
      </c>
      <c r="X953" s="4" t="e">
        <f>FIND("Application Data 
Documents &amp; Transactions",A953)</f>
        <v>#VALUE!</v>
      </c>
      <c r="Y953" s="4" t="e">
        <f>MID(A953,W953,(X953-11)-W953)</f>
        <v>#VALUE!</v>
      </c>
      <c r="Z953" s="4" t="e">
        <f t="shared" si="204"/>
        <v>#VALUE!</v>
      </c>
      <c r="AA953" s="4" t="e">
        <f>FIND("Earliest publication #",A953)+LEN("Earliest publication #
")</f>
        <v>#VALUE!</v>
      </c>
      <c r="AB953" s="4" t="e">
        <f>FIND("Earliest publication date",A953,AA953)</f>
        <v>#VALUE!</v>
      </c>
      <c r="AC953" s="4" t="e">
        <f>CLEAN(TRIM(MID(A953,AA953,AB953-AA953)))</f>
        <v>#VALUE!</v>
      </c>
      <c r="AD953" s="4" t="e">
        <f t="shared" si="205"/>
        <v>#VALUE!</v>
      </c>
      <c r="AE953" s="4" t="e">
        <f>FIND("Earliest publication date",A953,AA953)+LEN("Earliest publication date")</f>
        <v>#VALUE!</v>
      </c>
      <c r="AF953" s="4" t="e">
        <f>FIND("Assignee for publication",A953)</f>
        <v>#VALUE!</v>
      </c>
      <c r="AG953" s="4" t="e">
        <f>CLEAN(SUBSTITUTE(MID(A953,AE953,AF953-AE953)," ",""))</f>
        <v>#VALUE!</v>
      </c>
      <c r="AH953" s="4" t="e">
        <f>FIND("Entity status",A953)+LEN("Entity status")</f>
        <v>#VALUE!</v>
      </c>
      <c r="AI953" s="4" t="e">
        <f>FIND("Earliest publication #",A953,AH953)</f>
        <v>#VALUE!</v>
      </c>
      <c r="AJ953" s="4" t="e">
        <f>CLEAN(TRIM(MID(A953,AH953,AI953-AH953)))</f>
        <v>#VALUE!</v>
      </c>
      <c r="AK953" s="4" t="e">
        <f>FIND("Applicants",A953)+LEN("Applicants")</f>
        <v>#VALUE!</v>
      </c>
      <c r="AL953" s="4" t="e">
        <f>FIND("United States Patent and Trademark Office 
United States Patent and Trademark Office 
 Browse By Topic",A953,AK953)</f>
        <v>#VALUE!</v>
      </c>
      <c r="AM953" s="4" t="e">
        <f>TRIM(CLEAN(MID(A953,AK953,AL953-AK953)))</f>
        <v>#VALUE!</v>
      </c>
      <c r="AN953" s="4" t="e">
        <f>FIND("Assignee for publication",A953)+LEN("Assignee for publication")</f>
        <v>#VALUE!</v>
      </c>
      <c r="AO953" s="4" t="e">
        <f>FIND("Confirmation #",A953,AN953)</f>
        <v>#VALUE!</v>
      </c>
      <c r="AP953" s="4" t="e">
        <f>MID(A953,AN953,AO953-AN953)</f>
        <v>#VALUE!</v>
      </c>
      <c r="AQ953" s="4" t="e">
        <f>FIND("Inventors",A953)+LEN("Inventors")</f>
        <v>#VALUE!</v>
      </c>
      <c r="AR953" s="4" t="e">
        <f>FIND("Applicants",A953,AQ953)</f>
        <v>#VALUE!</v>
      </c>
      <c r="AS953" s="4" t="e">
        <f>FIND("Show all inventors",A953)</f>
        <v>#VALUE!</v>
      </c>
      <c r="AT953" s="4" t="str">
        <f>IFERROR(MID(A953,AS953,24),"")</f>
        <v/>
      </c>
      <c r="AU953" s="7" t="e">
        <f>CLEAN(TRIM(MID(A953,AQ953,AR953-AQ953)))</f>
        <v>#VALUE!</v>
      </c>
      <c r="BJ953" s="4">
        <f t="shared" si="208"/>
        <v>0</v>
      </c>
      <c r="BK953" s="4" t="str">
        <f t="shared" si="209"/>
        <v/>
      </c>
      <c r="BL953" s="4" t="e">
        <f t="shared" si="210"/>
        <v>#VALUE!</v>
      </c>
      <c r="BM953" s="4" t="e">
        <f t="shared" si="211"/>
        <v>#VALUE!</v>
      </c>
      <c r="BN953" s="7" t="e">
        <f t="shared" si="212"/>
        <v>#VALUE!</v>
      </c>
      <c r="BO953" s="4" t="e">
        <f t="shared" si="213"/>
        <v>#VALUE!</v>
      </c>
      <c r="BP953" s="4" t="e">
        <f t="shared" si="214"/>
        <v>#VALUE!</v>
      </c>
      <c r="BQ953" s="7" t="e">
        <f t="shared" si="215"/>
        <v>#VALUE!</v>
      </c>
    </row>
    <row r="954" spans="1:69" ht="15" customHeight="1" x14ac:dyDescent="0.3">
      <c r="A954" s="5"/>
      <c r="B954" s="5"/>
      <c r="C954" s="5"/>
      <c r="D954" s="5"/>
      <c r="F954" s="6" t="s">
        <v>17</v>
      </c>
      <c r="G954" s="4" t="e">
        <f t="shared" si="216"/>
        <v>#VALUE!</v>
      </c>
      <c r="H954" s="4" t="e">
        <f t="shared" si="217"/>
        <v>#VALUE!</v>
      </c>
      <c r="I954" s="4" t="str">
        <f t="shared" si="206"/>
        <v/>
      </c>
      <c r="J954" s="4" t="e">
        <f>CLEAN(SUBSTITUTE(MID(A954,G954,H954-G954)," ",""))</f>
        <v>#VALUE!</v>
      </c>
      <c r="K954" s="4" t="e">
        <f>FIND("Filing or 371 (c) date",A954)+LEN("Filing or 371 (c) date")</f>
        <v>#VALUE!</v>
      </c>
      <c r="L954" s="4" t="e">
        <f>FIND("Status",A954,K954)</f>
        <v>#VALUE!</v>
      </c>
      <c r="M954" s="4" t="e">
        <f>TRIM(CLEAN(MID(A954,K954,L954-K954)))</f>
        <v>#VALUE!</v>
      </c>
      <c r="N954" s="4" t="e">
        <f>FIND("Patent #",A954)+LEN("Patent #")</f>
        <v>#VALUE!</v>
      </c>
      <c r="O954" s="4" t="e">
        <f>FIND("Filing or 371 (c) date",A954)</f>
        <v>#VALUE!</v>
      </c>
      <c r="P954" s="4" t="e">
        <f>MID(A954,N954,O954-N954)</f>
        <v>#VALUE!</v>
      </c>
      <c r="Q954" s="4" t="e">
        <f t="shared" si="207"/>
        <v>#VALUE!</v>
      </c>
      <c r="R954" s="4" t="e">
        <f>CLEAN(SUBSTITUTE(MID(P954,1,FIND("open",P954)-1)," ",""))</f>
        <v>#VALUE!</v>
      </c>
      <c r="S954" s="4" t="e">
        <f>FIND("open_in_new",P954)+LEN("open_in_new")</f>
        <v>#VALUE!</v>
      </c>
      <c r="T954" s="4" t="e">
        <f>FIND("-",P954,S954)</f>
        <v>#VALUE!</v>
      </c>
      <c r="U954" s="4" t="e">
        <f>CLEAN(SUBSTITUTE(MID(P954,S954,T954-S954)," ",""))</f>
        <v>#VALUE!</v>
      </c>
      <c r="V954" s="4" t="e">
        <f>RIGHT(CLEAN(SUBSTITUTE(P954," ","")),10)</f>
        <v>#VALUE!</v>
      </c>
      <c r="W954" s="4" t="e">
        <f>FIND("Status",A954,K954)+LEN("Status")</f>
        <v>#VALUE!</v>
      </c>
      <c r="X954" s="4" t="e">
        <f>FIND("Application Data 
Documents &amp; Transactions",A954)</f>
        <v>#VALUE!</v>
      </c>
      <c r="Y954" s="4" t="e">
        <f>MID(A954,W954,(X954-11)-W954)</f>
        <v>#VALUE!</v>
      </c>
      <c r="Z954" s="4" t="e">
        <f t="shared" si="204"/>
        <v>#VALUE!</v>
      </c>
      <c r="AA954" s="4" t="e">
        <f>FIND("Earliest publication #",A954)+LEN("Earliest publication #
")</f>
        <v>#VALUE!</v>
      </c>
      <c r="AB954" s="4" t="e">
        <f>FIND("Earliest publication date",A954,AA954)</f>
        <v>#VALUE!</v>
      </c>
      <c r="AC954" s="4" t="e">
        <f>CLEAN(TRIM(MID(A954,AA954,AB954-AA954)))</f>
        <v>#VALUE!</v>
      </c>
      <c r="AD954" s="4" t="e">
        <f t="shared" si="205"/>
        <v>#VALUE!</v>
      </c>
      <c r="AE954" s="4" t="e">
        <f>FIND("Earliest publication date",A954,AA954)+LEN("Earliest publication date")</f>
        <v>#VALUE!</v>
      </c>
      <c r="AF954" s="4" t="e">
        <f>FIND("Assignee for publication",A954)</f>
        <v>#VALUE!</v>
      </c>
      <c r="AG954" s="4" t="e">
        <f>CLEAN(SUBSTITUTE(MID(A954,AE954,AF954-AE954)," ",""))</f>
        <v>#VALUE!</v>
      </c>
      <c r="AH954" s="4" t="e">
        <f>FIND("Entity status",A954)+LEN("Entity status")</f>
        <v>#VALUE!</v>
      </c>
      <c r="AI954" s="4" t="e">
        <f>FIND("Earliest publication #",A954,AH954)</f>
        <v>#VALUE!</v>
      </c>
      <c r="AJ954" s="4" t="e">
        <f>CLEAN(TRIM(MID(A954,AH954,AI954-AH954)))</f>
        <v>#VALUE!</v>
      </c>
      <c r="AK954" s="4" t="e">
        <f>FIND("Applicants",A954)+LEN("Applicants")</f>
        <v>#VALUE!</v>
      </c>
      <c r="AL954" s="4" t="e">
        <f>FIND("United States Patent and Trademark Office 
United States Patent and Trademark Office 
 Browse By Topic",A954,AK954)</f>
        <v>#VALUE!</v>
      </c>
      <c r="AM954" s="4" t="e">
        <f>TRIM(CLEAN(MID(A954,AK954,AL954-AK954)))</f>
        <v>#VALUE!</v>
      </c>
      <c r="AN954" s="4" t="e">
        <f>FIND("Assignee for publication",A954)+LEN("Assignee for publication")</f>
        <v>#VALUE!</v>
      </c>
      <c r="AO954" s="4" t="e">
        <f>FIND("Confirmation #",A954,AN954)</f>
        <v>#VALUE!</v>
      </c>
      <c r="AP954" s="4" t="e">
        <f>MID(A954,AN954,AO954-AN954)</f>
        <v>#VALUE!</v>
      </c>
      <c r="AQ954" s="4" t="e">
        <f>FIND("Inventors",A954)+LEN("Inventors")</f>
        <v>#VALUE!</v>
      </c>
      <c r="AR954" s="4" t="e">
        <f>FIND("Applicants",A954,AQ954)</f>
        <v>#VALUE!</v>
      </c>
      <c r="AS954" s="4" t="e">
        <f>FIND("Show all inventors",A954)</f>
        <v>#VALUE!</v>
      </c>
      <c r="AT954" s="4" t="str">
        <f>IFERROR(MID(A954,AS954,24),"")</f>
        <v/>
      </c>
      <c r="AU954" s="7" t="e">
        <f>CLEAN(TRIM(MID(A954,AQ954,AR954-AQ954)))</f>
        <v>#VALUE!</v>
      </c>
      <c r="BJ954" s="4">
        <f t="shared" si="208"/>
        <v>0</v>
      </c>
      <c r="BK954" s="4" t="str">
        <f t="shared" si="209"/>
        <v/>
      </c>
      <c r="BL954" s="4" t="e">
        <f t="shared" si="210"/>
        <v>#VALUE!</v>
      </c>
      <c r="BM954" s="4" t="e">
        <f t="shared" si="211"/>
        <v>#VALUE!</v>
      </c>
      <c r="BN954" s="7" t="e">
        <f t="shared" si="212"/>
        <v>#VALUE!</v>
      </c>
      <c r="BO954" s="4" t="e">
        <f t="shared" si="213"/>
        <v>#VALUE!</v>
      </c>
      <c r="BP954" s="4" t="e">
        <f t="shared" si="214"/>
        <v>#VALUE!</v>
      </c>
      <c r="BQ954" s="7" t="e">
        <f t="shared" si="215"/>
        <v>#VALUE!</v>
      </c>
    </row>
    <row r="955" spans="1:69" ht="15" customHeight="1" x14ac:dyDescent="0.3">
      <c r="A955" s="5"/>
      <c r="B955" s="5"/>
      <c r="C955" s="5"/>
      <c r="D955" s="5"/>
      <c r="F955" s="6" t="s">
        <v>17</v>
      </c>
      <c r="G955" s="4" t="e">
        <f t="shared" si="216"/>
        <v>#VALUE!</v>
      </c>
      <c r="H955" s="4" t="e">
        <f t="shared" si="217"/>
        <v>#VALUE!</v>
      </c>
      <c r="I955" s="4" t="str">
        <f t="shared" si="206"/>
        <v/>
      </c>
      <c r="J955" s="4" t="e">
        <f>CLEAN(SUBSTITUTE(MID(A955,G955,H955-G955)," ",""))</f>
        <v>#VALUE!</v>
      </c>
      <c r="K955" s="4" t="e">
        <f>FIND("Filing or 371 (c) date",A955)+LEN("Filing or 371 (c) date")</f>
        <v>#VALUE!</v>
      </c>
      <c r="L955" s="4" t="e">
        <f>FIND("Status",A955,K955)</f>
        <v>#VALUE!</v>
      </c>
      <c r="M955" s="4" t="e">
        <f>TRIM(CLEAN(MID(A955,K955,L955-K955)))</f>
        <v>#VALUE!</v>
      </c>
      <c r="N955" s="4" t="e">
        <f>FIND("Patent #",A955)+LEN("Patent #")</f>
        <v>#VALUE!</v>
      </c>
      <c r="O955" s="4" t="e">
        <f>FIND("Filing or 371 (c) date",A955)</f>
        <v>#VALUE!</v>
      </c>
      <c r="P955" s="4" t="e">
        <f>MID(A955,N955,O955-N955)</f>
        <v>#VALUE!</v>
      </c>
      <c r="Q955" s="4" t="e">
        <f t="shared" si="207"/>
        <v>#VALUE!</v>
      </c>
      <c r="R955" s="4" t="e">
        <f>CLEAN(SUBSTITUTE(MID(P955,1,FIND("open",P955)-1)," ",""))</f>
        <v>#VALUE!</v>
      </c>
      <c r="S955" s="4" t="e">
        <f>FIND("open_in_new",P955)+LEN("open_in_new")</f>
        <v>#VALUE!</v>
      </c>
      <c r="T955" s="4" t="e">
        <f>FIND("-",P955,S955)</f>
        <v>#VALUE!</v>
      </c>
      <c r="U955" s="4" t="e">
        <f>CLEAN(SUBSTITUTE(MID(P955,S955,T955-S955)," ",""))</f>
        <v>#VALUE!</v>
      </c>
      <c r="V955" s="4" t="e">
        <f>RIGHT(CLEAN(SUBSTITUTE(P955," ","")),10)</f>
        <v>#VALUE!</v>
      </c>
      <c r="W955" s="4" t="e">
        <f>FIND("Status",A955,K955)+LEN("Status")</f>
        <v>#VALUE!</v>
      </c>
      <c r="X955" s="4" t="e">
        <f>FIND("Application Data 
Documents &amp; Transactions",A955)</f>
        <v>#VALUE!</v>
      </c>
      <c r="Y955" s="4" t="e">
        <f>MID(A955,W955,(X955-11)-W955)</f>
        <v>#VALUE!</v>
      </c>
      <c r="Z955" s="4" t="e">
        <f t="shared" si="204"/>
        <v>#VALUE!</v>
      </c>
      <c r="AA955" s="4" t="e">
        <f>FIND("Earliest publication #",A955)+LEN("Earliest publication #
")</f>
        <v>#VALUE!</v>
      </c>
      <c r="AB955" s="4" t="e">
        <f>FIND("Earliest publication date",A955,AA955)</f>
        <v>#VALUE!</v>
      </c>
      <c r="AC955" s="4" t="e">
        <f>CLEAN(TRIM(MID(A955,AA955,AB955-AA955)))</f>
        <v>#VALUE!</v>
      </c>
      <c r="AD955" s="4" t="e">
        <f t="shared" si="205"/>
        <v>#VALUE!</v>
      </c>
      <c r="AE955" s="4" t="e">
        <f>FIND("Earliest publication date",A955,AA955)+LEN("Earliest publication date")</f>
        <v>#VALUE!</v>
      </c>
      <c r="AF955" s="4" t="e">
        <f>FIND("Assignee for publication",A955)</f>
        <v>#VALUE!</v>
      </c>
      <c r="AG955" s="4" t="e">
        <f>CLEAN(SUBSTITUTE(MID(A955,AE955,AF955-AE955)," ",""))</f>
        <v>#VALUE!</v>
      </c>
      <c r="AH955" s="4" t="e">
        <f>FIND("Entity status",A955)+LEN("Entity status")</f>
        <v>#VALUE!</v>
      </c>
      <c r="AI955" s="4" t="e">
        <f>FIND("Earliest publication #",A955,AH955)</f>
        <v>#VALUE!</v>
      </c>
      <c r="AJ955" s="4" t="e">
        <f>CLEAN(TRIM(MID(A955,AH955,AI955-AH955)))</f>
        <v>#VALUE!</v>
      </c>
      <c r="AK955" s="4" t="e">
        <f>FIND("Applicants",A955)+LEN("Applicants")</f>
        <v>#VALUE!</v>
      </c>
      <c r="AL955" s="4" t="e">
        <f>FIND("United States Patent and Trademark Office 
United States Patent and Trademark Office 
 Browse By Topic",A955,AK955)</f>
        <v>#VALUE!</v>
      </c>
      <c r="AM955" s="4" t="e">
        <f>TRIM(CLEAN(MID(A955,AK955,AL955-AK955)))</f>
        <v>#VALUE!</v>
      </c>
      <c r="AN955" s="4" t="e">
        <f>FIND("Assignee for publication",A955)+LEN("Assignee for publication")</f>
        <v>#VALUE!</v>
      </c>
      <c r="AO955" s="4" t="e">
        <f>FIND("Confirmation #",A955,AN955)</f>
        <v>#VALUE!</v>
      </c>
      <c r="AP955" s="4" t="e">
        <f>MID(A955,AN955,AO955-AN955)</f>
        <v>#VALUE!</v>
      </c>
      <c r="AQ955" s="4" t="e">
        <f>FIND("Inventors",A955)+LEN("Inventors")</f>
        <v>#VALUE!</v>
      </c>
      <c r="AR955" s="4" t="e">
        <f>FIND("Applicants",A955,AQ955)</f>
        <v>#VALUE!</v>
      </c>
      <c r="AS955" s="4" t="e">
        <f>FIND("Show all inventors",A955)</f>
        <v>#VALUE!</v>
      </c>
      <c r="AT955" s="4" t="str">
        <f>IFERROR(MID(A955,AS955,24),"")</f>
        <v/>
      </c>
      <c r="AU955" s="7" t="e">
        <f>CLEAN(TRIM(MID(A955,AQ955,AR955-AQ955)))</f>
        <v>#VALUE!</v>
      </c>
      <c r="BJ955" s="4">
        <f t="shared" si="208"/>
        <v>0</v>
      </c>
      <c r="BK955" s="4" t="str">
        <f t="shared" si="209"/>
        <v/>
      </c>
      <c r="BL955" s="4" t="e">
        <f t="shared" si="210"/>
        <v>#VALUE!</v>
      </c>
      <c r="BM955" s="4" t="e">
        <f t="shared" si="211"/>
        <v>#VALUE!</v>
      </c>
      <c r="BN955" s="7" t="e">
        <f t="shared" si="212"/>
        <v>#VALUE!</v>
      </c>
      <c r="BO955" s="4" t="e">
        <f t="shared" si="213"/>
        <v>#VALUE!</v>
      </c>
      <c r="BP955" s="4" t="e">
        <f t="shared" si="214"/>
        <v>#VALUE!</v>
      </c>
      <c r="BQ955" s="7" t="e">
        <f t="shared" si="215"/>
        <v>#VALUE!</v>
      </c>
    </row>
    <row r="956" spans="1:69" ht="15" customHeight="1" x14ac:dyDescent="0.3">
      <c r="A956" s="5"/>
      <c r="B956" s="5"/>
      <c r="C956" s="5"/>
      <c r="D956" s="5"/>
      <c r="F956" s="6" t="s">
        <v>17</v>
      </c>
      <c r="G956" s="4" t="e">
        <f t="shared" si="216"/>
        <v>#VALUE!</v>
      </c>
      <c r="H956" s="4" t="e">
        <f t="shared" si="217"/>
        <v>#VALUE!</v>
      </c>
      <c r="I956" s="4" t="str">
        <f t="shared" si="206"/>
        <v/>
      </c>
      <c r="J956" s="4" t="e">
        <f>CLEAN(SUBSTITUTE(MID(A956,G956,H956-G956)," ",""))</f>
        <v>#VALUE!</v>
      </c>
      <c r="K956" s="4" t="e">
        <f>FIND("Filing or 371 (c) date",A956)+LEN("Filing or 371 (c) date")</f>
        <v>#VALUE!</v>
      </c>
      <c r="L956" s="4" t="e">
        <f>FIND("Status",A956,K956)</f>
        <v>#VALUE!</v>
      </c>
      <c r="M956" s="4" t="e">
        <f>TRIM(CLEAN(MID(A956,K956,L956-K956)))</f>
        <v>#VALUE!</v>
      </c>
      <c r="N956" s="4" t="e">
        <f>FIND("Patent #",A956)+LEN("Patent #")</f>
        <v>#VALUE!</v>
      </c>
      <c r="O956" s="4" t="e">
        <f>FIND("Filing or 371 (c) date",A956)</f>
        <v>#VALUE!</v>
      </c>
      <c r="P956" s="4" t="e">
        <f>MID(A956,N956,O956-N956)</f>
        <v>#VALUE!</v>
      </c>
      <c r="Q956" s="4" t="e">
        <f t="shared" si="207"/>
        <v>#VALUE!</v>
      </c>
      <c r="R956" s="4" t="e">
        <f>CLEAN(SUBSTITUTE(MID(P956,1,FIND("open",P956)-1)," ",""))</f>
        <v>#VALUE!</v>
      </c>
      <c r="S956" s="4" t="e">
        <f>FIND("open_in_new",P956)+LEN("open_in_new")</f>
        <v>#VALUE!</v>
      </c>
      <c r="T956" s="4" t="e">
        <f>FIND("-",P956,S956)</f>
        <v>#VALUE!</v>
      </c>
      <c r="U956" s="4" t="e">
        <f>CLEAN(SUBSTITUTE(MID(P956,S956,T956-S956)," ",""))</f>
        <v>#VALUE!</v>
      </c>
      <c r="V956" s="4" t="e">
        <f>RIGHT(CLEAN(SUBSTITUTE(P956," ","")),10)</f>
        <v>#VALUE!</v>
      </c>
      <c r="W956" s="4" t="e">
        <f>FIND("Status",A956,K956)+LEN("Status")</f>
        <v>#VALUE!</v>
      </c>
      <c r="X956" s="4" t="e">
        <f>FIND("Application Data 
Documents &amp; Transactions",A956)</f>
        <v>#VALUE!</v>
      </c>
      <c r="Y956" s="4" t="e">
        <f>MID(A956,W956,(X956-11)-W956)</f>
        <v>#VALUE!</v>
      </c>
      <c r="Z956" s="4" t="e">
        <f t="shared" si="204"/>
        <v>#VALUE!</v>
      </c>
      <c r="AA956" s="4" t="e">
        <f>FIND("Earliest publication #",A956)+LEN("Earliest publication #
")</f>
        <v>#VALUE!</v>
      </c>
      <c r="AB956" s="4" t="e">
        <f>FIND("Earliest publication date",A956,AA956)</f>
        <v>#VALUE!</v>
      </c>
      <c r="AC956" s="4" t="e">
        <f>CLEAN(TRIM(MID(A956,AA956,AB956-AA956)))</f>
        <v>#VALUE!</v>
      </c>
      <c r="AD956" s="4" t="e">
        <f t="shared" si="205"/>
        <v>#VALUE!</v>
      </c>
      <c r="AE956" s="4" t="e">
        <f>FIND("Earliest publication date",A956,AA956)+LEN("Earliest publication date")</f>
        <v>#VALUE!</v>
      </c>
      <c r="AF956" s="4" t="e">
        <f>FIND("Assignee for publication",A956)</f>
        <v>#VALUE!</v>
      </c>
      <c r="AG956" s="4" t="e">
        <f>CLEAN(SUBSTITUTE(MID(A956,AE956,AF956-AE956)," ",""))</f>
        <v>#VALUE!</v>
      </c>
      <c r="AH956" s="4" t="e">
        <f>FIND("Entity status",A956)+LEN("Entity status")</f>
        <v>#VALUE!</v>
      </c>
      <c r="AI956" s="4" t="e">
        <f>FIND("Earliest publication #",A956,AH956)</f>
        <v>#VALUE!</v>
      </c>
      <c r="AJ956" s="4" t="e">
        <f>CLEAN(TRIM(MID(A956,AH956,AI956-AH956)))</f>
        <v>#VALUE!</v>
      </c>
      <c r="AK956" s="4" t="e">
        <f>FIND("Applicants",A956)+LEN("Applicants")</f>
        <v>#VALUE!</v>
      </c>
      <c r="AL956" s="4" t="e">
        <f>FIND("United States Patent and Trademark Office 
United States Patent and Trademark Office 
 Browse By Topic",A956,AK956)</f>
        <v>#VALUE!</v>
      </c>
      <c r="AM956" s="4" t="e">
        <f>TRIM(CLEAN(MID(A956,AK956,AL956-AK956)))</f>
        <v>#VALUE!</v>
      </c>
      <c r="AN956" s="4" t="e">
        <f>FIND("Assignee for publication",A956)+LEN("Assignee for publication")</f>
        <v>#VALUE!</v>
      </c>
      <c r="AO956" s="4" t="e">
        <f>FIND("Confirmation #",A956,AN956)</f>
        <v>#VALUE!</v>
      </c>
      <c r="AP956" s="4" t="e">
        <f>MID(A956,AN956,AO956-AN956)</f>
        <v>#VALUE!</v>
      </c>
      <c r="AQ956" s="4" t="e">
        <f>FIND("Inventors",A956)+LEN("Inventors")</f>
        <v>#VALUE!</v>
      </c>
      <c r="AR956" s="4" t="e">
        <f>FIND("Applicants",A956,AQ956)</f>
        <v>#VALUE!</v>
      </c>
      <c r="AS956" s="4" t="e">
        <f>FIND("Show all inventors",A956)</f>
        <v>#VALUE!</v>
      </c>
      <c r="AT956" s="4" t="str">
        <f>IFERROR(MID(A956,AS956,24),"")</f>
        <v/>
      </c>
      <c r="AU956" s="7" t="e">
        <f>CLEAN(TRIM(MID(A956,AQ956,AR956-AQ956)))</f>
        <v>#VALUE!</v>
      </c>
      <c r="BJ956" s="4">
        <f t="shared" si="208"/>
        <v>0</v>
      </c>
      <c r="BK956" s="4" t="str">
        <f t="shared" si="209"/>
        <v/>
      </c>
      <c r="BL956" s="4" t="e">
        <f t="shared" si="210"/>
        <v>#VALUE!</v>
      </c>
      <c r="BM956" s="4" t="e">
        <f t="shared" si="211"/>
        <v>#VALUE!</v>
      </c>
      <c r="BN956" s="7" t="e">
        <f t="shared" si="212"/>
        <v>#VALUE!</v>
      </c>
      <c r="BO956" s="4" t="e">
        <f t="shared" si="213"/>
        <v>#VALUE!</v>
      </c>
      <c r="BP956" s="4" t="e">
        <f t="shared" si="214"/>
        <v>#VALUE!</v>
      </c>
      <c r="BQ956" s="7" t="e">
        <f t="shared" si="215"/>
        <v>#VALUE!</v>
      </c>
    </row>
    <row r="957" spans="1:69" ht="15" customHeight="1" x14ac:dyDescent="0.3">
      <c r="A957" s="5"/>
      <c r="B957" s="5"/>
      <c r="C957" s="5"/>
      <c r="D957" s="5"/>
      <c r="F957" s="6" t="s">
        <v>17</v>
      </c>
      <c r="G957" s="4" t="e">
        <f t="shared" si="216"/>
        <v>#VALUE!</v>
      </c>
      <c r="H957" s="4" t="e">
        <f t="shared" si="217"/>
        <v>#VALUE!</v>
      </c>
      <c r="I957" s="4" t="str">
        <f t="shared" si="206"/>
        <v/>
      </c>
      <c r="J957" s="4" t="e">
        <f>CLEAN(SUBSTITUTE(MID(A957,G957,H957-G957)," ",""))</f>
        <v>#VALUE!</v>
      </c>
      <c r="K957" s="4" t="e">
        <f>FIND("Filing or 371 (c) date",A957)+LEN("Filing or 371 (c) date")</f>
        <v>#VALUE!</v>
      </c>
      <c r="L957" s="4" t="e">
        <f>FIND("Status",A957,K957)</f>
        <v>#VALUE!</v>
      </c>
      <c r="M957" s="4" t="e">
        <f>TRIM(CLEAN(MID(A957,K957,L957-K957)))</f>
        <v>#VALUE!</v>
      </c>
      <c r="N957" s="4" t="e">
        <f>FIND("Patent #",A957)+LEN("Patent #")</f>
        <v>#VALUE!</v>
      </c>
      <c r="O957" s="4" t="e">
        <f>FIND("Filing or 371 (c) date",A957)</f>
        <v>#VALUE!</v>
      </c>
      <c r="P957" s="4" t="e">
        <f>MID(A957,N957,O957-N957)</f>
        <v>#VALUE!</v>
      </c>
      <c r="Q957" s="4" t="e">
        <f t="shared" si="207"/>
        <v>#VALUE!</v>
      </c>
      <c r="R957" s="4" t="e">
        <f>CLEAN(SUBSTITUTE(MID(P957,1,FIND("open",P957)-1)," ",""))</f>
        <v>#VALUE!</v>
      </c>
      <c r="S957" s="4" t="e">
        <f>FIND("open_in_new",P957)+LEN("open_in_new")</f>
        <v>#VALUE!</v>
      </c>
      <c r="T957" s="4" t="e">
        <f>FIND("-",P957,S957)</f>
        <v>#VALUE!</v>
      </c>
      <c r="U957" s="4" t="e">
        <f>CLEAN(SUBSTITUTE(MID(P957,S957,T957-S957)," ",""))</f>
        <v>#VALUE!</v>
      </c>
      <c r="V957" s="4" t="e">
        <f>RIGHT(CLEAN(SUBSTITUTE(P957," ","")),10)</f>
        <v>#VALUE!</v>
      </c>
      <c r="W957" s="4" t="e">
        <f>FIND("Status",A957,K957)+LEN("Status")</f>
        <v>#VALUE!</v>
      </c>
      <c r="X957" s="4" t="e">
        <f>FIND("Application Data 
Documents &amp; Transactions",A957)</f>
        <v>#VALUE!</v>
      </c>
      <c r="Y957" s="4" t="e">
        <f>MID(A957,W957,(X957-11)-W957)</f>
        <v>#VALUE!</v>
      </c>
      <c r="Z957" s="4" t="e">
        <f t="shared" si="204"/>
        <v>#VALUE!</v>
      </c>
      <c r="AA957" s="4" t="e">
        <f>FIND("Earliest publication #",A957)+LEN("Earliest publication #
")</f>
        <v>#VALUE!</v>
      </c>
      <c r="AB957" s="4" t="e">
        <f>FIND("Earliest publication date",A957,AA957)</f>
        <v>#VALUE!</v>
      </c>
      <c r="AC957" s="4" t="e">
        <f>CLEAN(TRIM(MID(A957,AA957,AB957-AA957)))</f>
        <v>#VALUE!</v>
      </c>
      <c r="AD957" s="4" t="e">
        <f t="shared" si="205"/>
        <v>#VALUE!</v>
      </c>
      <c r="AE957" s="4" t="e">
        <f>FIND("Earliest publication date",A957,AA957)+LEN("Earliest publication date")</f>
        <v>#VALUE!</v>
      </c>
      <c r="AF957" s="4" t="e">
        <f>FIND("Assignee for publication",A957)</f>
        <v>#VALUE!</v>
      </c>
      <c r="AG957" s="4" t="e">
        <f>CLEAN(SUBSTITUTE(MID(A957,AE957,AF957-AE957)," ",""))</f>
        <v>#VALUE!</v>
      </c>
      <c r="AH957" s="4" t="e">
        <f>FIND("Entity status",A957)+LEN("Entity status")</f>
        <v>#VALUE!</v>
      </c>
      <c r="AI957" s="4" t="e">
        <f>FIND("Earliest publication #",A957,AH957)</f>
        <v>#VALUE!</v>
      </c>
      <c r="AJ957" s="4" t="e">
        <f>CLEAN(TRIM(MID(A957,AH957,AI957-AH957)))</f>
        <v>#VALUE!</v>
      </c>
      <c r="AK957" s="4" t="e">
        <f>FIND("Applicants",A957)+LEN("Applicants")</f>
        <v>#VALUE!</v>
      </c>
      <c r="AL957" s="4" t="e">
        <f>FIND("United States Patent and Trademark Office 
United States Patent and Trademark Office 
 Browse By Topic",A957,AK957)</f>
        <v>#VALUE!</v>
      </c>
      <c r="AM957" s="4" t="e">
        <f>TRIM(CLEAN(MID(A957,AK957,AL957-AK957)))</f>
        <v>#VALUE!</v>
      </c>
      <c r="AN957" s="4" t="e">
        <f>FIND("Assignee for publication",A957)+LEN("Assignee for publication")</f>
        <v>#VALUE!</v>
      </c>
      <c r="AO957" s="4" t="e">
        <f>FIND("Confirmation #",A957,AN957)</f>
        <v>#VALUE!</v>
      </c>
      <c r="AP957" s="4" t="e">
        <f>MID(A957,AN957,AO957-AN957)</f>
        <v>#VALUE!</v>
      </c>
      <c r="AQ957" s="4" t="e">
        <f>FIND("Inventors",A957)+LEN("Inventors")</f>
        <v>#VALUE!</v>
      </c>
      <c r="AR957" s="4" t="e">
        <f>FIND("Applicants",A957,AQ957)</f>
        <v>#VALUE!</v>
      </c>
      <c r="AS957" s="4" t="e">
        <f>FIND("Show all inventors",A957)</f>
        <v>#VALUE!</v>
      </c>
      <c r="AT957" s="4" t="str">
        <f>IFERROR(MID(A957,AS957,24),"")</f>
        <v/>
      </c>
      <c r="AU957" s="7" t="e">
        <f>CLEAN(TRIM(MID(A957,AQ957,AR957-AQ957)))</f>
        <v>#VALUE!</v>
      </c>
      <c r="BJ957" s="4">
        <f t="shared" si="208"/>
        <v>0</v>
      </c>
      <c r="BK957" s="4" t="str">
        <f t="shared" si="209"/>
        <v/>
      </c>
      <c r="BL957" s="4" t="e">
        <f t="shared" si="210"/>
        <v>#VALUE!</v>
      </c>
      <c r="BM957" s="4" t="e">
        <f t="shared" si="211"/>
        <v>#VALUE!</v>
      </c>
      <c r="BN957" s="7" t="e">
        <f t="shared" si="212"/>
        <v>#VALUE!</v>
      </c>
      <c r="BO957" s="4" t="e">
        <f t="shared" si="213"/>
        <v>#VALUE!</v>
      </c>
      <c r="BP957" s="4" t="e">
        <f t="shared" si="214"/>
        <v>#VALUE!</v>
      </c>
      <c r="BQ957" s="7" t="e">
        <f t="shared" si="215"/>
        <v>#VALUE!</v>
      </c>
    </row>
    <row r="958" spans="1:69" ht="15" customHeight="1" x14ac:dyDescent="0.3">
      <c r="A958" s="5"/>
      <c r="B958" s="5"/>
      <c r="C958" s="5"/>
      <c r="D958" s="5"/>
      <c r="F958" s="6" t="s">
        <v>17</v>
      </c>
      <c r="G958" s="4" t="e">
        <f t="shared" si="216"/>
        <v>#VALUE!</v>
      </c>
      <c r="H958" s="4" t="e">
        <f t="shared" si="217"/>
        <v>#VALUE!</v>
      </c>
      <c r="I958" s="4" t="str">
        <f t="shared" si="206"/>
        <v/>
      </c>
      <c r="J958" s="4" t="e">
        <f>CLEAN(SUBSTITUTE(MID(A958,G958,H958-G958)," ",""))</f>
        <v>#VALUE!</v>
      </c>
      <c r="K958" s="4" t="e">
        <f>FIND("Filing or 371 (c) date",A958)+LEN("Filing or 371 (c) date")</f>
        <v>#VALUE!</v>
      </c>
      <c r="L958" s="4" t="e">
        <f>FIND("Status",A958,K958)</f>
        <v>#VALUE!</v>
      </c>
      <c r="M958" s="4" t="e">
        <f>TRIM(CLEAN(MID(A958,K958,L958-K958)))</f>
        <v>#VALUE!</v>
      </c>
      <c r="N958" s="4" t="e">
        <f>FIND("Patent #",A958)+LEN("Patent #")</f>
        <v>#VALUE!</v>
      </c>
      <c r="O958" s="4" t="e">
        <f>FIND("Filing or 371 (c) date",A958)</f>
        <v>#VALUE!</v>
      </c>
      <c r="P958" s="4" t="e">
        <f>MID(A958,N958,O958-N958)</f>
        <v>#VALUE!</v>
      </c>
      <c r="Q958" s="4" t="e">
        <f t="shared" si="207"/>
        <v>#VALUE!</v>
      </c>
      <c r="R958" s="4" t="e">
        <f>CLEAN(SUBSTITUTE(MID(P958,1,FIND("open",P958)-1)," ",""))</f>
        <v>#VALUE!</v>
      </c>
      <c r="S958" s="4" t="e">
        <f>FIND("open_in_new",P958)+LEN("open_in_new")</f>
        <v>#VALUE!</v>
      </c>
      <c r="T958" s="4" t="e">
        <f>FIND("-",P958,S958)</f>
        <v>#VALUE!</v>
      </c>
      <c r="U958" s="4" t="e">
        <f>CLEAN(SUBSTITUTE(MID(P958,S958,T958-S958)," ",""))</f>
        <v>#VALUE!</v>
      </c>
      <c r="V958" s="4" t="e">
        <f>RIGHT(CLEAN(SUBSTITUTE(P958," ","")),10)</f>
        <v>#VALUE!</v>
      </c>
      <c r="W958" s="4" t="e">
        <f>FIND("Status",A958,K958)+LEN("Status")</f>
        <v>#VALUE!</v>
      </c>
      <c r="X958" s="4" t="e">
        <f>FIND("Application Data 
Documents &amp; Transactions",A958)</f>
        <v>#VALUE!</v>
      </c>
      <c r="Y958" s="4" t="e">
        <f>MID(A958,W958,(X958-11)-W958)</f>
        <v>#VALUE!</v>
      </c>
      <c r="Z958" s="4" t="e">
        <f t="shared" si="204"/>
        <v>#VALUE!</v>
      </c>
      <c r="AA958" s="4" t="e">
        <f>FIND("Earliest publication #",A958)+LEN("Earliest publication #
")</f>
        <v>#VALUE!</v>
      </c>
      <c r="AB958" s="4" t="e">
        <f>FIND("Earliest publication date",A958,AA958)</f>
        <v>#VALUE!</v>
      </c>
      <c r="AC958" s="4" t="e">
        <f>CLEAN(TRIM(MID(A958,AA958,AB958-AA958)))</f>
        <v>#VALUE!</v>
      </c>
      <c r="AD958" s="4" t="e">
        <f t="shared" si="205"/>
        <v>#VALUE!</v>
      </c>
      <c r="AE958" s="4" t="e">
        <f>FIND("Earliest publication date",A958,AA958)+LEN("Earliest publication date")</f>
        <v>#VALUE!</v>
      </c>
      <c r="AF958" s="4" t="e">
        <f>FIND("Assignee for publication",A958)</f>
        <v>#VALUE!</v>
      </c>
      <c r="AG958" s="4" t="e">
        <f>CLEAN(SUBSTITUTE(MID(A958,AE958,AF958-AE958)," ",""))</f>
        <v>#VALUE!</v>
      </c>
      <c r="AH958" s="4" t="e">
        <f>FIND("Entity status",A958)+LEN("Entity status")</f>
        <v>#VALUE!</v>
      </c>
      <c r="AI958" s="4" t="e">
        <f>FIND("Earliest publication #",A958,AH958)</f>
        <v>#VALUE!</v>
      </c>
      <c r="AJ958" s="4" t="e">
        <f>CLEAN(TRIM(MID(A958,AH958,AI958-AH958)))</f>
        <v>#VALUE!</v>
      </c>
      <c r="AK958" s="4" t="e">
        <f>FIND("Applicants",A958)+LEN("Applicants")</f>
        <v>#VALUE!</v>
      </c>
      <c r="AL958" s="4" t="e">
        <f>FIND("United States Patent and Trademark Office 
United States Patent and Trademark Office 
 Browse By Topic",A958,AK958)</f>
        <v>#VALUE!</v>
      </c>
      <c r="AM958" s="4" t="e">
        <f>TRIM(CLEAN(MID(A958,AK958,AL958-AK958)))</f>
        <v>#VALUE!</v>
      </c>
      <c r="AN958" s="4" t="e">
        <f>FIND("Assignee for publication",A958)+LEN("Assignee for publication")</f>
        <v>#VALUE!</v>
      </c>
      <c r="AO958" s="4" t="e">
        <f>FIND("Confirmation #",A958,AN958)</f>
        <v>#VALUE!</v>
      </c>
      <c r="AP958" s="4" t="e">
        <f>MID(A958,AN958,AO958-AN958)</f>
        <v>#VALUE!</v>
      </c>
      <c r="AQ958" s="4" t="e">
        <f>FIND("Inventors",A958)+LEN("Inventors")</f>
        <v>#VALUE!</v>
      </c>
      <c r="AR958" s="4" t="e">
        <f>FIND("Applicants",A958,AQ958)</f>
        <v>#VALUE!</v>
      </c>
      <c r="AS958" s="4" t="e">
        <f>FIND("Show all inventors",A958)</f>
        <v>#VALUE!</v>
      </c>
      <c r="AT958" s="4" t="str">
        <f>IFERROR(MID(A958,AS958,24),"")</f>
        <v/>
      </c>
      <c r="AU958" s="7" t="e">
        <f>CLEAN(TRIM(MID(A958,AQ958,AR958-AQ958)))</f>
        <v>#VALUE!</v>
      </c>
      <c r="BJ958" s="4">
        <f t="shared" si="208"/>
        <v>0</v>
      </c>
      <c r="BK958" s="4" t="str">
        <f t="shared" si="209"/>
        <v/>
      </c>
      <c r="BL958" s="4" t="e">
        <f t="shared" si="210"/>
        <v>#VALUE!</v>
      </c>
      <c r="BM958" s="4" t="e">
        <f t="shared" si="211"/>
        <v>#VALUE!</v>
      </c>
      <c r="BN958" s="7" t="e">
        <f t="shared" si="212"/>
        <v>#VALUE!</v>
      </c>
      <c r="BO958" s="4" t="e">
        <f t="shared" si="213"/>
        <v>#VALUE!</v>
      </c>
      <c r="BP958" s="4" t="e">
        <f t="shared" si="214"/>
        <v>#VALUE!</v>
      </c>
      <c r="BQ958" s="7" t="e">
        <f t="shared" si="215"/>
        <v>#VALUE!</v>
      </c>
    </row>
    <row r="959" spans="1:69" ht="15" customHeight="1" x14ac:dyDescent="0.3">
      <c r="A959" s="5"/>
      <c r="B959" s="5"/>
      <c r="C959" s="5"/>
      <c r="D959" s="5"/>
      <c r="F959" s="6" t="s">
        <v>17</v>
      </c>
      <c r="G959" s="4" t="e">
        <f t="shared" si="216"/>
        <v>#VALUE!</v>
      </c>
      <c r="H959" s="4" t="e">
        <f t="shared" si="217"/>
        <v>#VALUE!</v>
      </c>
      <c r="I959" s="4" t="str">
        <f t="shared" si="206"/>
        <v/>
      </c>
      <c r="J959" s="4" t="e">
        <f>CLEAN(SUBSTITUTE(MID(A959,G959,H959-G959)," ",""))</f>
        <v>#VALUE!</v>
      </c>
      <c r="K959" s="4" t="e">
        <f>FIND("Filing or 371 (c) date",A959)+LEN("Filing or 371 (c) date")</f>
        <v>#VALUE!</v>
      </c>
      <c r="L959" s="4" t="e">
        <f>FIND("Status",A959,K959)</f>
        <v>#VALUE!</v>
      </c>
      <c r="M959" s="4" t="e">
        <f>TRIM(CLEAN(MID(A959,K959,L959-K959)))</f>
        <v>#VALUE!</v>
      </c>
      <c r="N959" s="4" t="e">
        <f>FIND("Patent #",A959)+LEN("Patent #")</f>
        <v>#VALUE!</v>
      </c>
      <c r="O959" s="4" t="e">
        <f>FIND("Filing or 371 (c) date",A959)</f>
        <v>#VALUE!</v>
      </c>
      <c r="P959" s="4" t="e">
        <f>MID(A959,N959,O959-N959)</f>
        <v>#VALUE!</v>
      </c>
      <c r="Q959" s="4" t="e">
        <f t="shared" si="207"/>
        <v>#VALUE!</v>
      </c>
      <c r="R959" s="4" t="e">
        <f>CLEAN(SUBSTITUTE(MID(P959,1,FIND("open",P959)-1)," ",""))</f>
        <v>#VALUE!</v>
      </c>
      <c r="S959" s="4" t="e">
        <f>FIND("open_in_new",P959)+LEN("open_in_new")</f>
        <v>#VALUE!</v>
      </c>
      <c r="T959" s="4" t="e">
        <f>FIND("-",P959,S959)</f>
        <v>#VALUE!</v>
      </c>
      <c r="U959" s="4" t="e">
        <f>CLEAN(SUBSTITUTE(MID(P959,S959,T959-S959)," ",""))</f>
        <v>#VALUE!</v>
      </c>
      <c r="V959" s="4" t="e">
        <f>RIGHT(CLEAN(SUBSTITUTE(P959," ","")),10)</f>
        <v>#VALUE!</v>
      </c>
      <c r="W959" s="4" t="e">
        <f>FIND("Status",A959,K959)+LEN("Status")</f>
        <v>#VALUE!</v>
      </c>
      <c r="X959" s="4" t="e">
        <f>FIND("Application Data 
Documents &amp; Transactions",A959)</f>
        <v>#VALUE!</v>
      </c>
      <c r="Y959" s="4" t="e">
        <f>MID(A959,W959,(X959-11)-W959)</f>
        <v>#VALUE!</v>
      </c>
      <c r="Z959" s="4" t="e">
        <f t="shared" si="204"/>
        <v>#VALUE!</v>
      </c>
      <c r="AA959" s="4" t="e">
        <f>FIND("Earliest publication #",A959)+LEN("Earliest publication #
")</f>
        <v>#VALUE!</v>
      </c>
      <c r="AB959" s="4" t="e">
        <f>FIND("Earliest publication date",A959,AA959)</f>
        <v>#VALUE!</v>
      </c>
      <c r="AC959" s="4" t="e">
        <f>CLEAN(TRIM(MID(A959,AA959,AB959-AA959)))</f>
        <v>#VALUE!</v>
      </c>
      <c r="AD959" s="4" t="e">
        <f t="shared" si="205"/>
        <v>#VALUE!</v>
      </c>
      <c r="AE959" s="4" t="e">
        <f>FIND("Earliest publication date",A959,AA959)+LEN("Earliest publication date")</f>
        <v>#VALUE!</v>
      </c>
      <c r="AF959" s="4" t="e">
        <f>FIND("Assignee for publication",A959)</f>
        <v>#VALUE!</v>
      </c>
      <c r="AG959" s="4" t="e">
        <f>CLEAN(SUBSTITUTE(MID(A959,AE959,AF959-AE959)," ",""))</f>
        <v>#VALUE!</v>
      </c>
      <c r="AH959" s="4" t="e">
        <f>FIND("Entity status",A959)+LEN("Entity status")</f>
        <v>#VALUE!</v>
      </c>
      <c r="AI959" s="4" t="e">
        <f>FIND("Earliest publication #",A959,AH959)</f>
        <v>#VALUE!</v>
      </c>
      <c r="AJ959" s="4" t="e">
        <f>CLEAN(TRIM(MID(A959,AH959,AI959-AH959)))</f>
        <v>#VALUE!</v>
      </c>
      <c r="AK959" s="4" t="e">
        <f>FIND("Applicants",A959)+LEN("Applicants")</f>
        <v>#VALUE!</v>
      </c>
      <c r="AL959" s="4" t="e">
        <f>FIND("United States Patent and Trademark Office 
United States Patent and Trademark Office 
 Browse By Topic",A959,AK959)</f>
        <v>#VALUE!</v>
      </c>
      <c r="AM959" s="4" t="e">
        <f>TRIM(CLEAN(MID(A959,AK959,AL959-AK959)))</f>
        <v>#VALUE!</v>
      </c>
      <c r="AN959" s="4" t="e">
        <f>FIND("Assignee for publication",A959)+LEN("Assignee for publication")</f>
        <v>#VALUE!</v>
      </c>
      <c r="AO959" s="4" t="e">
        <f>FIND("Confirmation #",A959,AN959)</f>
        <v>#VALUE!</v>
      </c>
      <c r="AP959" s="4" t="e">
        <f>MID(A959,AN959,AO959-AN959)</f>
        <v>#VALUE!</v>
      </c>
      <c r="AQ959" s="4" t="e">
        <f>FIND("Inventors",A959)+LEN("Inventors")</f>
        <v>#VALUE!</v>
      </c>
      <c r="AR959" s="4" t="e">
        <f>FIND("Applicants",A959,AQ959)</f>
        <v>#VALUE!</v>
      </c>
      <c r="AS959" s="4" t="e">
        <f>FIND("Show all inventors",A959)</f>
        <v>#VALUE!</v>
      </c>
      <c r="AT959" s="4" t="str">
        <f>IFERROR(MID(A959,AS959,24),"")</f>
        <v/>
      </c>
      <c r="AU959" s="7" t="e">
        <f>CLEAN(TRIM(MID(A959,AQ959,AR959-AQ959)))</f>
        <v>#VALUE!</v>
      </c>
      <c r="BJ959" s="4">
        <f t="shared" si="208"/>
        <v>0</v>
      </c>
      <c r="BK959" s="4" t="str">
        <f t="shared" si="209"/>
        <v/>
      </c>
      <c r="BL959" s="4" t="e">
        <f t="shared" si="210"/>
        <v>#VALUE!</v>
      </c>
      <c r="BM959" s="4" t="e">
        <f t="shared" si="211"/>
        <v>#VALUE!</v>
      </c>
      <c r="BN959" s="7" t="e">
        <f t="shared" si="212"/>
        <v>#VALUE!</v>
      </c>
      <c r="BO959" s="4" t="e">
        <f t="shared" si="213"/>
        <v>#VALUE!</v>
      </c>
      <c r="BP959" s="4" t="e">
        <f t="shared" si="214"/>
        <v>#VALUE!</v>
      </c>
      <c r="BQ959" s="7" t="e">
        <f t="shared" si="215"/>
        <v>#VALUE!</v>
      </c>
    </row>
    <row r="960" spans="1:69" ht="15" customHeight="1" x14ac:dyDescent="0.3">
      <c r="A960" s="5"/>
      <c r="B960" s="5"/>
      <c r="C960" s="5"/>
      <c r="D960" s="5"/>
      <c r="F960" s="6" t="s">
        <v>17</v>
      </c>
      <c r="G960" s="4" t="e">
        <f t="shared" si="216"/>
        <v>#VALUE!</v>
      </c>
      <c r="H960" s="4" t="e">
        <f t="shared" si="217"/>
        <v>#VALUE!</v>
      </c>
      <c r="I960" s="4" t="str">
        <f t="shared" si="206"/>
        <v/>
      </c>
      <c r="J960" s="4" t="e">
        <f>CLEAN(SUBSTITUTE(MID(A960,G960,H960-G960)," ",""))</f>
        <v>#VALUE!</v>
      </c>
      <c r="K960" s="4" t="e">
        <f>FIND("Filing or 371 (c) date",A960)+LEN("Filing or 371 (c) date")</f>
        <v>#VALUE!</v>
      </c>
      <c r="L960" s="4" t="e">
        <f>FIND("Status",A960,K960)</f>
        <v>#VALUE!</v>
      </c>
      <c r="M960" s="4" t="e">
        <f>TRIM(CLEAN(MID(A960,K960,L960-K960)))</f>
        <v>#VALUE!</v>
      </c>
      <c r="N960" s="4" t="e">
        <f>FIND("Patent #",A960)+LEN("Patent #")</f>
        <v>#VALUE!</v>
      </c>
      <c r="O960" s="4" t="e">
        <f>FIND("Filing or 371 (c) date",A960)</f>
        <v>#VALUE!</v>
      </c>
      <c r="P960" s="4" t="e">
        <f>MID(A960,N960,O960-N960)</f>
        <v>#VALUE!</v>
      </c>
      <c r="Q960" s="4" t="e">
        <f t="shared" si="207"/>
        <v>#VALUE!</v>
      </c>
      <c r="R960" s="4" t="e">
        <f>CLEAN(SUBSTITUTE(MID(P960,1,FIND("open",P960)-1)," ",""))</f>
        <v>#VALUE!</v>
      </c>
      <c r="S960" s="4" t="e">
        <f>FIND("open_in_new",P960)+LEN("open_in_new")</f>
        <v>#VALUE!</v>
      </c>
      <c r="T960" s="4" t="e">
        <f>FIND("-",P960,S960)</f>
        <v>#VALUE!</v>
      </c>
      <c r="U960" s="4" t="e">
        <f>CLEAN(SUBSTITUTE(MID(P960,S960,T960-S960)," ",""))</f>
        <v>#VALUE!</v>
      </c>
      <c r="V960" s="4" t="e">
        <f>RIGHT(CLEAN(SUBSTITUTE(P960," ","")),10)</f>
        <v>#VALUE!</v>
      </c>
      <c r="W960" s="4" t="e">
        <f>FIND("Status",A960,K960)+LEN("Status")</f>
        <v>#VALUE!</v>
      </c>
      <c r="X960" s="4" t="e">
        <f>FIND("Application Data 
Documents &amp; Transactions",A960)</f>
        <v>#VALUE!</v>
      </c>
      <c r="Y960" s="4" t="e">
        <f>MID(A960,W960,(X960-11)-W960)</f>
        <v>#VALUE!</v>
      </c>
      <c r="Z960" s="4" t="e">
        <f t="shared" si="204"/>
        <v>#VALUE!</v>
      </c>
      <c r="AA960" s="4" t="e">
        <f>FIND("Earliest publication #",A960)+LEN("Earliest publication #
")</f>
        <v>#VALUE!</v>
      </c>
      <c r="AB960" s="4" t="e">
        <f>FIND("Earliest publication date",A960,AA960)</f>
        <v>#VALUE!</v>
      </c>
      <c r="AC960" s="4" t="e">
        <f>CLEAN(TRIM(MID(A960,AA960,AB960-AA960)))</f>
        <v>#VALUE!</v>
      </c>
      <c r="AD960" s="4" t="e">
        <f t="shared" si="205"/>
        <v>#VALUE!</v>
      </c>
      <c r="AE960" s="4" t="e">
        <f>FIND("Earliest publication date",A960,AA960)+LEN("Earliest publication date")</f>
        <v>#VALUE!</v>
      </c>
      <c r="AF960" s="4" t="e">
        <f>FIND("Assignee for publication",A960)</f>
        <v>#VALUE!</v>
      </c>
      <c r="AG960" s="4" t="e">
        <f>CLEAN(SUBSTITUTE(MID(A960,AE960,AF960-AE960)," ",""))</f>
        <v>#VALUE!</v>
      </c>
      <c r="AH960" s="4" t="e">
        <f>FIND("Entity status",A960)+LEN("Entity status")</f>
        <v>#VALUE!</v>
      </c>
      <c r="AI960" s="4" t="e">
        <f>FIND("Earliest publication #",A960,AH960)</f>
        <v>#VALUE!</v>
      </c>
      <c r="AJ960" s="4" t="e">
        <f>CLEAN(TRIM(MID(A960,AH960,AI960-AH960)))</f>
        <v>#VALUE!</v>
      </c>
      <c r="AK960" s="4" t="e">
        <f>FIND("Applicants",A960)+LEN("Applicants")</f>
        <v>#VALUE!</v>
      </c>
      <c r="AL960" s="4" t="e">
        <f>FIND("United States Patent and Trademark Office 
United States Patent and Trademark Office 
 Browse By Topic",A960,AK960)</f>
        <v>#VALUE!</v>
      </c>
      <c r="AM960" s="4" t="e">
        <f>TRIM(CLEAN(MID(A960,AK960,AL960-AK960)))</f>
        <v>#VALUE!</v>
      </c>
      <c r="AN960" s="4" t="e">
        <f>FIND("Assignee for publication",A960)+LEN("Assignee for publication")</f>
        <v>#VALUE!</v>
      </c>
      <c r="AO960" s="4" t="e">
        <f>FIND("Confirmation #",A960,AN960)</f>
        <v>#VALUE!</v>
      </c>
      <c r="AP960" s="4" t="e">
        <f>MID(A960,AN960,AO960-AN960)</f>
        <v>#VALUE!</v>
      </c>
      <c r="AQ960" s="4" t="e">
        <f>FIND("Inventors",A960)+LEN("Inventors")</f>
        <v>#VALUE!</v>
      </c>
      <c r="AR960" s="4" t="e">
        <f>FIND("Applicants",A960,AQ960)</f>
        <v>#VALUE!</v>
      </c>
      <c r="AS960" s="4" t="e">
        <f>FIND("Show all inventors",A960)</f>
        <v>#VALUE!</v>
      </c>
      <c r="AT960" s="4" t="str">
        <f>IFERROR(MID(A960,AS960,24),"")</f>
        <v/>
      </c>
      <c r="AU960" s="7" t="e">
        <f>CLEAN(TRIM(MID(A960,AQ960,AR960-AQ960)))</f>
        <v>#VALUE!</v>
      </c>
      <c r="BJ960" s="4">
        <f t="shared" si="208"/>
        <v>0</v>
      </c>
      <c r="BK960" s="4" t="str">
        <f t="shared" si="209"/>
        <v/>
      </c>
      <c r="BL960" s="4" t="e">
        <f t="shared" si="210"/>
        <v>#VALUE!</v>
      </c>
      <c r="BM960" s="4" t="e">
        <f t="shared" si="211"/>
        <v>#VALUE!</v>
      </c>
      <c r="BN960" s="7" t="e">
        <f t="shared" si="212"/>
        <v>#VALUE!</v>
      </c>
      <c r="BO960" s="4" t="e">
        <f t="shared" si="213"/>
        <v>#VALUE!</v>
      </c>
      <c r="BP960" s="4" t="e">
        <f t="shared" si="214"/>
        <v>#VALUE!</v>
      </c>
      <c r="BQ960" s="7" t="e">
        <f t="shared" si="215"/>
        <v>#VALUE!</v>
      </c>
    </row>
    <row r="961" spans="1:69" ht="15" customHeight="1" x14ac:dyDescent="0.3">
      <c r="A961" s="5"/>
      <c r="B961" s="5"/>
      <c r="C961" s="5"/>
      <c r="D961" s="5"/>
      <c r="F961" s="6" t="s">
        <v>17</v>
      </c>
      <c r="G961" s="4" t="e">
        <f t="shared" si="216"/>
        <v>#VALUE!</v>
      </c>
      <c r="H961" s="4" t="e">
        <f t="shared" si="217"/>
        <v>#VALUE!</v>
      </c>
      <c r="I961" s="4" t="str">
        <f t="shared" si="206"/>
        <v/>
      </c>
      <c r="J961" s="4" t="e">
        <f>CLEAN(SUBSTITUTE(MID(A961,G961,H961-G961)," ",""))</f>
        <v>#VALUE!</v>
      </c>
      <c r="K961" s="4" t="e">
        <f>FIND("Filing or 371 (c) date",A961)+LEN("Filing or 371 (c) date")</f>
        <v>#VALUE!</v>
      </c>
      <c r="L961" s="4" t="e">
        <f>FIND("Status",A961,K961)</f>
        <v>#VALUE!</v>
      </c>
      <c r="M961" s="4" t="e">
        <f>TRIM(CLEAN(MID(A961,K961,L961-K961)))</f>
        <v>#VALUE!</v>
      </c>
      <c r="N961" s="4" t="e">
        <f>FIND("Patent #",A961)+LEN("Patent #")</f>
        <v>#VALUE!</v>
      </c>
      <c r="O961" s="4" t="e">
        <f>FIND("Filing or 371 (c) date",A961)</f>
        <v>#VALUE!</v>
      </c>
      <c r="P961" s="4" t="e">
        <f>MID(A961,N961,O961-N961)</f>
        <v>#VALUE!</v>
      </c>
      <c r="Q961" s="4" t="e">
        <f t="shared" si="207"/>
        <v>#VALUE!</v>
      </c>
      <c r="R961" s="4" t="e">
        <f>CLEAN(SUBSTITUTE(MID(P961,1,FIND("open",P961)-1)," ",""))</f>
        <v>#VALUE!</v>
      </c>
      <c r="S961" s="4" t="e">
        <f>FIND("open_in_new",P961)+LEN("open_in_new")</f>
        <v>#VALUE!</v>
      </c>
      <c r="T961" s="4" t="e">
        <f>FIND("-",P961,S961)</f>
        <v>#VALUE!</v>
      </c>
      <c r="U961" s="4" t="e">
        <f>CLEAN(SUBSTITUTE(MID(P961,S961,T961-S961)," ",""))</f>
        <v>#VALUE!</v>
      </c>
      <c r="V961" s="4" t="e">
        <f>RIGHT(CLEAN(SUBSTITUTE(P961," ","")),10)</f>
        <v>#VALUE!</v>
      </c>
      <c r="W961" s="4" t="e">
        <f>FIND("Status",A961,K961)+LEN("Status")</f>
        <v>#VALUE!</v>
      </c>
      <c r="X961" s="4" t="e">
        <f>FIND("Application Data 
Documents &amp; Transactions",A961)</f>
        <v>#VALUE!</v>
      </c>
      <c r="Y961" s="4" t="e">
        <f>MID(A961,W961,(X961-11)-W961)</f>
        <v>#VALUE!</v>
      </c>
      <c r="Z961" s="4" t="e">
        <f t="shared" si="204"/>
        <v>#VALUE!</v>
      </c>
      <c r="AA961" s="4" t="e">
        <f>FIND("Earliest publication #",A961)+LEN("Earliest publication #
")</f>
        <v>#VALUE!</v>
      </c>
      <c r="AB961" s="4" t="e">
        <f>FIND("Earliest publication date",A961,AA961)</f>
        <v>#VALUE!</v>
      </c>
      <c r="AC961" s="4" t="e">
        <f>CLEAN(TRIM(MID(A961,AA961,AB961-AA961)))</f>
        <v>#VALUE!</v>
      </c>
      <c r="AD961" s="4" t="e">
        <f t="shared" si="205"/>
        <v>#VALUE!</v>
      </c>
      <c r="AE961" s="4" t="e">
        <f>FIND("Earliest publication date",A961,AA961)+LEN("Earliest publication date")</f>
        <v>#VALUE!</v>
      </c>
      <c r="AF961" s="4" t="e">
        <f>FIND("Assignee for publication",A961)</f>
        <v>#VALUE!</v>
      </c>
      <c r="AG961" s="4" t="e">
        <f>CLEAN(SUBSTITUTE(MID(A961,AE961,AF961-AE961)," ",""))</f>
        <v>#VALUE!</v>
      </c>
      <c r="AH961" s="4" t="e">
        <f>FIND("Entity status",A961)+LEN("Entity status")</f>
        <v>#VALUE!</v>
      </c>
      <c r="AI961" s="4" t="e">
        <f>FIND("Earliest publication #",A961,AH961)</f>
        <v>#VALUE!</v>
      </c>
      <c r="AJ961" s="4" t="e">
        <f>CLEAN(TRIM(MID(A961,AH961,AI961-AH961)))</f>
        <v>#VALUE!</v>
      </c>
      <c r="AK961" s="4" t="e">
        <f>FIND("Applicants",A961)+LEN("Applicants")</f>
        <v>#VALUE!</v>
      </c>
      <c r="AL961" s="4" t="e">
        <f>FIND("United States Patent and Trademark Office 
United States Patent and Trademark Office 
 Browse By Topic",A961,AK961)</f>
        <v>#VALUE!</v>
      </c>
      <c r="AM961" s="4" t="e">
        <f>TRIM(CLEAN(MID(A961,AK961,AL961-AK961)))</f>
        <v>#VALUE!</v>
      </c>
      <c r="AN961" s="4" t="e">
        <f>FIND("Assignee for publication",A961)+LEN("Assignee for publication")</f>
        <v>#VALUE!</v>
      </c>
      <c r="AO961" s="4" t="e">
        <f>FIND("Confirmation #",A961,AN961)</f>
        <v>#VALUE!</v>
      </c>
      <c r="AP961" s="4" t="e">
        <f>MID(A961,AN961,AO961-AN961)</f>
        <v>#VALUE!</v>
      </c>
      <c r="AQ961" s="4" t="e">
        <f>FIND("Inventors",A961)+LEN("Inventors")</f>
        <v>#VALUE!</v>
      </c>
      <c r="AR961" s="4" t="e">
        <f>FIND("Applicants",A961,AQ961)</f>
        <v>#VALUE!</v>
      </c>
      <c r="AS961" s="4" t="e">
        <f>FIND("Show all inventors",A961)</f>
        <v>#VALUE!</v>
      </c>
      <c r="AT961" s="4" t="str">
        <f>IFERROR(MID(A961,AS961,24),"")</f>
        <v/>
      </c>
      <c r="AU961" s="7" t="e">
        <f>CLEAN(TRIM(MID(A961,AQ961,AR961-AQ961)))</f>
        <v>#VALUE!</v>
      </c>
      <c r="BJ961" s="4">
        <f t="shared" si="208"/>
        <v>0</v>
      </c>
      <c r="BK961" s="4" t="str">
        <f t="shared" si="209"/>
        <v/>
      </c>
      <c r="BL961" s="4" t="e">
        <f t="shared" si="210"/>
        <v>#VALUE!</v>
      </c>
      <c r="BM961" s="4" t="e">
        <f t="shared" si="211"/>
        <v>#VALUE!</v>
      </c>
      <c r="BN961" s="7" t="e">
        <f t="shared" si="212"/>
        <v>#VALUE!</v>
      </c>
      <c r="BO961" s="4" t="e">
        <f t="shared" si="213"/>
        <v>#VALUE!</v>
      </c>
      <c r="BP961" s="4" t="e">
        <f t="shared" si="214"/>
        <v>#VALUE!</v>
      </c>
      <c r="BQ961" s="7" t="e">
        <f t="shared" si="215"/>
        <v>#VALUE!</v>
      </c>
    </row>
    <row r="962" spans="1:69" ht="15" customHeight="1" x14ac:dyDescent="0.3">
      <c r="A962" s="5"/>
      <c r="B962" s="5"/>
      <c r="C962" s="5"/>
      <c r="D962" s="5"/>
      <c r="F962" s="6" t="s">
        <v>17</v>
      </c>
      <c r="G962" s="4" t="e">
        <f t="shared" si="216"/>
        <v>#VALUE!</v>
      </c>
      <c r="H962" s="4" t="e">
        <f t="shared" si="217"/>
        <v>#VALUE!</v>
      </c>
      <c r="I962" s="4" t="str">
        <f t="shared" si="206"/>
        <v/>
      </c>
      <c r="J962" s="4" t="e">
        <f>CLEAN(SUBSTITUTE(MID(A962,G962,H962-G962)," ",""))</f>
        <v>#VALUE!</v>
      </c>
      <c r="K962" s="4" t="e">
        <f>FIND("Filing or 371 (c) date",A962)+LEN("Filing or 371 (c) date")</f>
        <v>#VALUE!</v>
      </c>
      <c r="L962" s="4" t="e">
        <f>FIND("Status",A962,K962)</f>
        <v>#VALUE!</v>
      </c>
      <c r="M962" s="4" t="e">
        <f>TRIM(CLEAN(MID(A962,K962,L962-K962)))</f>
        <v>#VALUE!</v>
      </c>
      <c r="N962" s="4" t="e">
        <f>FIND("Patent #",A962)+LEN("Patent #")</f>
        <v>#VALUE!</v>
      </c>
      <c r="O962" s="4" t="e">
        <f>FIND("Filing or 371 (c) date",A962)</f>
        <v>#VALUE!</v>
      </c>
      <c r="P962" s="4" t="e">
        <f>MID(A962,N962,O962-N962)</f>
        <v>#VALUE!</v>
      </c>
      <c r="Q962" s="4" t="e">
        <f t="shared" si="207"/>
        <v>#VALUE!</v>
      </c>
      <c r="R962" s="4" t="e">
        <f>CLEAN(SUBSTITUTE(MID(P962,1,FIND("open",P962)-1)," ",""))</f>
        <v>#VALUE!</v>
      </c>
      <c r="S962" s="4" t="e">
        <f>FIND("open_in_new",P962)+LEN("open_in_new")</f>
        <v>#VALUE!</v>
      </c>
      <c r="T962" s="4" t="e">
        <f>FIND("-",P962,S962)</f>
        <v>#VALUE!</v>
      </c>
      <c r="U962" s="4" t="e">
        <f>CLEAN(SUBSTITUTE(MID(P962,S962,T962-S962)," ",""))</f>
        <v>#VALUE!</v>
      </c>
      <c r="V962" s="4" t="e">
        <f>RIGHT(CLEAN(SUBSTITUTE(P962," ","")),10)</f>
        <v>#VALUE!</v>
      </c>
      <c r="W962" s="4" t="e">
        <f>FIND("Status",A962,K962)+LEN("Status")</f>
        <v>#VALUE!</v>
      </c>
      <c r="X962" s="4" t="e">
        <f>FIND("Application Data 
Documents &amp; Transactions",A962)</f>
        <v>#VALUE!</v>
      </c>
      <c r="Y962" s="4" t="e">
        <f>MID(A962,W962,(X962-11)-W962)</f>
        <v>#VALUE!</v>
      </c>
      <c r="Z962" s="4" t="e">
        <f t="shared" ref="Z962:Z1025" si="218">TRIM(CLEAN(TRIM(MID(Y962,1,FIND("/",Y962)-3))))</f>
        <v>#VALUE!</v>
      </c>
      <c r="AA962" s="4" t="e">
        <f>FIND("Earliest publication #",A962)+LEN("Earliest publication #
")</f>
        <v>#VALUE!</v>
      </c>
      <c r="AB962" s="4" t="e">
        <f>FIND("Earliest publication date",A962,AA962)</f>
        <v>#VALUE!</v>
      </c>
      <c r="AC962" s="4" t="e">
        <f>CLEAN(TRIM(MID(A962,AA962,AB962-AA962)))</f>
        <v>#VALUE!</v>
      </c>
      <c r="AD962" s="4" t="e">
        <f t="shared" ref="AD962:AD1025" si="219">TRIM(CLEAN(SUBSTITUTE(AC962,"open_in_new","")))</f>
        <v>#VALUE!</v>
      </c>
      <c r="AE962" s="4" t="e">
        <f>FIND("Earliest publication date",A962,AA962)+LEN("Earliest publication date")</f>
        <v>#VALUE!</v>
      </c>
      <c r="AF962" s="4" t="e">
        <f>FIND("Assignee for publication",A962)</f>
        <v>#VALUE!</v>
      </c>
      <c r="AG962" s="4" t="e">
        <f>CLEAN(SUBSTITUTE(MID(A962,AE962,AF962-AE962)," ",""))</f>
        <v>#VALUE!</v>
      </c>
      <c r="AH962" s="4" t="e">
        <f>FIND("Entity status",A962)+LEN("Entity status")</f>
        <v>#VALUE!</v>
      </c>
      <c r="AI962" s="4" t="e">
        <f>FIND("Earliest publication #",A962,AH962)</f>
        <v>#VALUE!</v>
      </c>
      <c r="AJ962" s="4" t="e">
        <f>CLEAN(TRIM(MID(A962,AH962,AI962-AH962)))</f>
        <v>#VALUE!</v>
      </c>
      <c r="AK962" s="4" t="e">
        <f>FIND("Applicants",A962)+LEN("Applicants")</f>
        <v>#VALUE!</v>
      </c>
      <c r="AL962" s="4" t="e">
        <f>FIND("United States Patent and Trademark Office 
United States Patent and Trademark Office 
 Browse By Topic",A962,AK962)</f>
        <v>#VALUE!</v>
      </c>
      <c r="AM962" s="4" t="e">
        <f>TRIM(CLEAN(MID(A962,AK962,AL962-AK962)))</f>
        <v>#VALUE!</v>
      </c>
      <c r="AN962" s="4" t="e">
        <f>FIND("Assignee for publication",A962)+LEN("Assignee for publication")</f>
        <v>#VALUE!</v>
      </c>
      <c r="AO962" s="4" t="e">
        <f>FIND("Confirmation #",A962,AN962)</f>
        <v>#VALUE!</v>
      </c>
      <c r="AP962" s="4" t="e">
        <f>MID(A962,AN962,AO962-AN962)</f>
        <v>#VALUE!</v>
      </c>
      <c r="AQ962" s="4" t="e">
        <f>FIND("Inventors",A962)+LEN("Inventors")</f>
        <v>#VALUE!</v>
      </c>
      <c r="AR962" s="4" t="e">
        <f>FIND("Applicants",A962,AQ962)</f>
        <v>#VALUE!</v>
      </c>
      <c r="AS962" s="4" t="e">
        <f>FIND("Show all inventors",A962)</f>
        <v>#VALUE!</v>
      </c>
      <c r="AT962" s="4" t="str">
        <f>IFERROR(MID(A962,AS962,24),"")</f>
        <v/>
      </c>
      <c r="AU962" s="7" t="e">
        <f>CLEAN(TRIM(MID(A962,AQ962,AR962-AQ962)))</f>
        <v>#VALUE!</v>
      </c>
      <c r="BJ962" s="4">
        <f t="shared" si="208"/>
        <v>0</v>
      </c>
      <c r="BK962" s="4" t="str">
        <f t="shared" si="209"/>
        <v/>
      </c>
      <c r="BL962" s="4" t="e">
        <f t="shared" si="210"/>
        <v>#VALUE!</v>
      </c>
      <c r="BM962" s="4" t="e">
        <f t="shared" si="211"/>
        <v>#VALUE!</v>
      </c>
      <c r="BN962" s="7" t="e">
        <f t="shared" si="212"/>
        <v>#VALUE!</v>
      </c>
      <c r="BO962" s="4" t="e">
        <f t="shared" si="213"/>
        <v>#VALUE!</v>
      </c>
      <c r="BP962" s="4" t="e">
        <f t="shared" si="214"/>
        <v>#VALUE!</v>
      </c>
      <c r="BQ962" s="7" t="e">
        <f t="shared" si="215"/>
        <v>#VALUE!</v>
      </c>
    </row>
    <row r="963" spans="1:69" ht="15" customHeight="1" x14ac:dyDescent="0.3">
      <c r="A963" s="5"/>
      <c r="B963" s="5"/>
      <c r="C963" s="5"/>
      <c r="D963" s="5"/>
      <c r="F963" s="6" t="s">
        <v>17</v>
      </c>
      <c r="G963" s="4" t="e">
        <f t="shared" si="216"/>
        <v>#VALUE!</v>
      </c>
      <c r="H963" s="4" t="e">
        <f t="shared" si="217"/>
        <v>#VALUE!</v>
      </c>
      <c r="I963" s="4" t="str">
        <f t="shared" ref="I963:I1026" si="220">IFERROR(MID(A963,FIND("Sorry, the entered Application Number",A963),68),"")</f>
        <v/>
      </c>
      <c r="J963" s="4" t="e">
        <f>CLEAN(SUBSTITUTE(MID(A963,G963,H963-G963)," ",""))</f>
        <v>#VALUE!</v>
      </c>
      <c r="K963" s="4" t="e">
        <f>FIND("Filing or 371 (c) date",A963)+LEN("Filing or 371 (c) date")</f>
        <v>#VALUE!</v>
      </c>
      <c r="L963" s="4" t="e">
        <f>FIND("Status",A963,K963)</f>
        <v>#VALUE!</v>
      </c>
      <c r="M963" s="4" t="e">
        <f>TRIM(CLEAN(MID(A963,K963,L963-K963)))</f>
        <v>#VALUE!</v>
      </c>
      <c r="N963" s="4" t="e">
        <f>FIND("Patent #",A963)+LEN("Patent #")</f>
        <v>#VALUE!</v>
      </c>
      <c r="O963" s="4" t="e">
        <f>FIND("Filing or 371 (c) date",A963)</f>
        <v>#VALUE!</v>
      </c>
      <c r="P963" s="4" t="e">
        <f>MID(A963,N963,O963-N963)</f>
        <v>#VALUE!</v>
      </c>
      <c r="Q963" s="4" t="e">
        <f t="shared" ref="Q963:Q1026" si="221">TRIM(SUBSTITUTE(P963,"open_in_new ",""))</f>
        <v>#VALUE!</v>
      </c>
      <c r="R963" s="4" t="e">
        <f>CLEAN(SUBSTITUTE(MID(P963,1,FIND("open",P963)-1)," ",""))</f>
        <v>#VALUE!</v>
      </c>
      <c r="S963" s="4" t="e">
        <f>FIND("open_in_new",P963)+LEN("open_in_new")</f>
        <v>#VALUE!</v>
      </c>
      <c r="T963" s="4" t="e">
        <f>FIND("-",P963,S963)</f>
        <v>#VALUE!</v>
      </c>
      <c r="U963" s="4" t="e">
        <f>CLEAN(SUBSTITUTE(MID(P963,S963,T963-S963)," ",""))</f>
        <v>#VALUE!</v>
      </c>
      <c r="V963" s="4" t="e">
        <f>RIGHT(CLEAN(SUBSTITUTE(P963," ","")),10)</f>
        <v>#VALUE!</v>
      </c>
      <c r="W963" s="4" t="e">
        <f>FIND("Status",A963,K963)+LEN("Status")</f>
        <v>#VALUE!</v>
      </c>
      <c r="X963" s="4" t="e">
        <f>FIND("Application Data 
Documents &amp; Transactions",A963)</f>
        <v>#VALUE!</v>
      </c>
      <c r="Y963" s="4" t="e">
        <f>MID(A963,W963,(X963-11)-W963)</f>
        <v>#VALUE!</v>
      </c>
      <c r="Z963" s="4" t="e">
        <f t="shared" si="218"/>
        <v>#VALUE!</v>
      </c>
      <c r="AA963" s="4" t="e">
        <f>FIND("Earliest publication #",A963)+LEN("Earliest publication #
")</f>
        <v>#VALUE!</v>
      </c>
      <c r="AB963" s="4" t="e">
        <f>FIND("Earliest publication date",A963,AA963)</f>
        <v>#VALUE!</v>
      </c>
      <c r="AC963" s="4" t="e">
        <f>CLEAN(TRIM(MID(A963,AA963,AB963-AA963)))</f>
        <v>#VALUE!</v>
      </c>
      <c r="AD963" s="4" t="e">
        <f t="shared" si="219"/>
        <v>#VALUE!</v>
      </c>
      <c r="AE963" s="4" t="e">
        <f>FIND("Earliest publication date",A963,AA963)+LEN("Earliest publication date")</f>
        <v>#VALUE!</v>
      </c>
      <c r="AF963" s="4" t="e">
        <f>FIND("Assignee for publication",A963)</f>
        <v>#VALUE!</v>
      </c>
      <c r="AG963" s="4" t="e">
        <f>CLEAN(SUBSTITUTE(MID(A963,AE963,AF963-AE963)," ",""))</f>
        <v>#VALUE!</v>
      </c>
      <c r="AH963" s="4" t="e">
        <f>FIND("Entity status",A963)+LEN("Entity status")</f>
        <v>#VALUE!</v>
      </c>
      <c r="AI963" s="4" t="e">
        <f>FIND("Earliest publication #",A963,AH963)</f>
        <v>#VALUE!</v>
      </c>
      <c r="AJ963" s="4" t="e">
        <f>CLEAN(TRIM(MID(A963,AH963,AI963-AH963)))</f>
        <v>#VALUE!</v>
      </c>
      <c r="AK963" s="4" t="e">
        <f>FIND("Applicants",A963)+LEN("Applicants")</f>
        <v>#VALUE!</v>
      </c>
      <c r="AL963" s="4" t="e">
        <f>FIND("United States Patent and Trademark Office 
United States Patent and Trademark Office 
 Browse By Topic",A963,AK963)</f>
        <v>#VALUE!</v>
      </c>
      <c r="AM963" s="4" t="e">
        <f>TRIM(CLEAN(MID(A963,AK963,AL963-AK963)))</f>
        <v>#VALUE!</v>
      </c>
      <c r="AN963" s="4" t="e">
        <f>FIND("Assignee for publication",A963)+LEN("Assignee for publication")</f>
        <v>#VALUE!</v>
      </c>
      <c r="AO963" s="4" t="e">
        <f>FIND("Confirmation #",A963,AN963)</f>
        <v>#VALUE!</v>
      </c>
      <c r="AP963" s="4" t="e">
        <f>MID(A963,AN963,AO963-AN963)</f>
        <v>#VALUE!</v>
      </c>
      <c r="AQ963" s="4" t="e">
        <f>FIND("Inventors",A963)+LEN("Inventors")</f>
        <v>#VALUE!</v>
      </c>
      <c r="AR963" s="4" t="e">
        <f>FIND("Applicants",A963,AQ963)</f>
        <v>#VALUE!</v>
      </c>
      <c r="AS963" s="4" t="e">
        <f>FIND("Show all inventors",A963)</f>
        <v>#VALUE!</v>
      </c>
      <c r="AT963" s="4" t="str">
        <f>IFERROR(MID(A963,AS963,24),"")</f>
        <v/>
      </c>
      <c r="AU963" s="7" t="e">
        <f>CLEAN(TRIM(MID(A963,AQ963,AR963-AQ963)))</f>
        <v>#VALUE!</v>
      </c>
      <c r="BJ963" s="4">
        <f t="shared" ref="BJ963:BJ1026" si="222">(LEN(BI963)-LEN(SUBSTITUTE(BI963,"Assignee","")))/LEN("Assignee")</f>
        <v>0</v>
      </c>
      <c r="BK963" s="4" t="str">
        <f t="shared" ref="BK963:BK1026" si="223">IF(LEN(BI963)&lt;1,"",IF(BJ963=0,"1 Assignee",BJ963&amp;" Assignee"))</f>
        <v/>
      </c>
      <c r="BL963" s="4" t="e">
        <f t="shared" ref="BL963:BL1026" si="224">FIND("Power of attorney",D963)+LEN("Power of attorney")</f>
        <v>#VALUE!</v>
      </c>
      <c r="BM963" s="4" t="e">
        <f t="shared" ref="BM963:BM1026" si="225">FIND("(",D963,BL963)</f>
        <v>#VALUE!</v>
      </c>
      <c r="BN963" s="7" t="e">
        <f t="shared" ref="BN963:BN1026" si="226">TRIM(MID(D963,BL963,BM963-BL963))</f>
        <v>#VALUE!</v>
      </c>
      <c r="BO963" s="4" t="e">
        <f t="shared" ref="BO963:BO1026" si="227">FIND("Correspondence address",D963)+LEN("Correspondence address")</f>
        <v>#VALUE!</v>
      </c>
      <c r="BP963" s="4" t="e">
        <f t="shared" ref="BP963:BP1026" si="228">FIND("(",D963,BO963)</f>
        <v>#VALUE!</v>
      </c>
      <c r="BQ963" s="7" t="e">
        <f t="shared" ref="BQ963:BQ1026" si="229">TRIM(MID(D963,BO963,BP963-BO963))</f>
        <v>#VALUE!</v>
      </c>
    </row>
    <row r="964" spans="1:69" ht="15" customHeight="1" x14ac:dyDescent="0.3">
      <c r="A964" s="5"/>
      <c r="B964" s="5"/>
      <c r="C964" s="5"/>
      <c r="D964" s="5"/>
      <c r="F964" s="6" t="s">
        <v>17</v>
      </c>
      <c r="G964" s="4" t="e">
        <f t="shared" ref="G964:G1027" si="230">FIND("Application #",A964)+LEN("Application #")</f>
        <v>#VALUE!</v>
      </c>
      <c r="H964" s="4" t="e">
        <f t="shared" ref="H964:H1027" si="231">FIND("Confirmation #",A964)</f>
        <v>#VALUE!</v>
      </c>
      <c r="I964" s="4" t="str">
        <f t="shared" si="220"/>
        <v/>
      </c>
      <c r="J964" s="4" t="e">
        <f>CLEAN(SUBSTITUTE(MID(A964,G964,H964-G964)," ",""))</f>
        <v>#VALUE!</v>
      </c>
      <c r="K964" s="4" t="e">
        <f>FIND("Filing or 371 (c) date",A964)+LEN("Filing or 371 (c) date")</f>
        <v>#VALUE!</v>
      </c>
      <c r="L964" s="4" t="e">
        <f>FIND("Status",A964,K964)</f>
        <v>#VALUE!</v>
      </c>
      <c r="M964" s="4" t="e">
        <f>TRIM(CLEAN(MID(A964,K964,L964-K964)))</f>
        <v>#VALUE!</v>
      </c>
      <c r="N964" s="4" t="e">
        <f>FIND("Patent #",A964)+LEN("Patent #")</f>
        <v>#VALUE!</v>
      </c>
      <c r="O964" s="4" t="e">
        <f>FIND("Filing or 371 (c) date",A964)</f>
        <v>#VALUE!</v>
      </c>
      <c r="P964" s="4" t="e">
        <f>MID(A964,N964,O964-N964)</f>
        <v>#VALUE!</v>
      </c>
      <c r="Q964" s="4" t="e">
        <f t="shared" si="221"/>
        <v>#VALUE!</v>
      </c>
      <c r="R964" s="4" t="e">
        <f>CLEAN(SUBSTITUTE(MID(P964,1,FIND("open",P964)-1)," ",""))</f>
        <v>#VALUE!</v>
      </c>
      <c r="S964" s="4" t="e">
        <f>FIND("open_in_new",P964)+LEN("open_in_new")</f>
        <v>#VALUE!</v>
      </c>
      <c r="T964" s="4" t="e">
        <f>FIND("-",P964,S964)</f>
        <v>#VALUE!</v>
      </c>
      <c r="U964" s="4" t="e">
        <f>CLEAN(SUBSTITUTE(MID(P964,S964,T964-S964)," ",""))</f>
        <v>#VALUE!</v>
      </c>
      <c r="V964" s="4" t="e">
        <f>RIGHT(CLEAN(SUBSTITUTE(P964," ","")),10)</f>
        <v>#VALUE!</v>
      </c>
      <c r="W964" s="4" t="e">
        <f>FIND("Status",A964,K964)+LEN("Status")</f>
        <v>#VALUE!</v>
      </c>
      <c r="X964" s="4" t="e">
        <f>FIND("Application Data 
Documents &amp; Transactions",A964)</f>
        <v>#VALUE!</v>
      </c>
      <c r="Y964" s="4" t="e">
        <f>MID(A964,W964,(X964-11)-W964)</f>
        <v>#VALUE!</v>
      </c>
      <c r="Z964" s="4" t="e">
        <f t="shared" si="218"/>
        <v>#VALUE!</v>
      </c>
      <c r="AA964" s="4" t="e">
        <f>FIND("Earliest publication #",A964)+LEN("Earliest publication #
")</f>
        <v>#VALUE!</v>
      </c>
      <c r="AB964" s="4" t="e">
        <f>FIND("Earliest publication date",A964,AA964)</f>
        <v>#VALUE!</v>
      </c>
      <c r="AC964" s="4" t="e">
        <f>CLEAN(TRIM(MID(A964,AA964,AB964-AA964)))</f>
        <v>#VALUE!</v>
      </c>
      <c r="AD964" s="4" t="e">
        <f t="shared" si="219"/>
        <v>#VALUE!</v>
      </c>
      <c r="AE964" s="4" t="e">
        <f>FIND("Earliest publication date",A964,AA964)+LEN("Earliest publication date")</f>
        <v>#VALUE!</v>
      </c>
      <c r="AF964" s="4" t="e">
        <f>FIND("Assignee for publication",A964)</f>
        <v>#VALUE!</v>
      </c>
      <c r="AG964" s="4" t="e">
        <f>CLEAN(SUBSTITUTE(MID(A964,AE964,AF964-AE964)," ",""))</f>
        <v>#VALUE!</v>
      </c>
      <c r="AH964" s="4" t="e">
        <f>FIND("Entity status",A964)+LEN("Entity status")</f>
        <v>#VALUE!</v>
      </c>
      <c r="AI964" s="4" t="e">
        <f>FIND("Earliest publication #",A964,AH964)</f>
        <v>#VALUE!</v>
      </c>
      <c r="AJ964" s="4" t="e">
        <f>CLEAN(TRIM(MID(A964,AH964,AI964-AH964)))</f>
        <v>#VALUE!</v>
      </c>
      <c r="AK964" s="4" t="e">
        <f>FIND("Applicants",A964)+LEN("Applicants")</f>
        <v>#VALUE!</v>
      </c>
      <c r="AL964" s="4" t="e">
        <f>FIND("United States Patent and Trademark Office 
United States Patent and Trademark Office 
 Browse By Topic",A964,AK964)</f>
        <v>#VALUE!</v>
      </c>
      <c r="AM964" s="4" t="e">
        <f>TRIM(CLEAN(MID(A964,AK964,AL964-AK964)))</f>
        <v>#VALUE!</v>
      </c>
      <c r="AN964" s="4" t="e">
        <f>FIND("Assignee for publication",A964)+LEN("Assignee for publication")</f>
        <v>#VALUE!</v>
      </c>
      <c r="AO964" s="4" t="e">
        <f>FIND("Confirmation #",A964,AN964)</f>
        <v>#VALUE!</v>
      </c>
      <c r="AP964" s="4" t="e">
        <f>MID(A964,AN964,AO964-AN964)</f>
        <v>#VALUE!</v>
      </c>
      <c r="AQ964" s="4" t="e">
        <f>FIND("Inventors",A964)+LEN("Inventors")</f>
        <v>#VALUE!</v>
      </c>
      <c r="AR964" s="4" t="e">
        <f>FIND("Applicants",A964,AQ964)</f>
        <v>#VALUE!</v>
      </c>
      <c r="AS964" s="4" t="e">
        <f>FIND("Show all inventors",A964)</f>
        <v>#VALUE!</v>
      </c>
      <c r="AT964" s="4" t="str">
        <f>IFERROR(MID(A964,AS964,24),"")</f>
        <v/>
      </c>
      <c r="AU964" s="7" t="e">
        <f>CLEAN(TRIM(MID(A964,AQ964,AR964-AQ964)))</f>
        <v>#VALUE!</v>
      </c>
      <c r="BJ964" s="4">
        <f t="shared" si="222"/>
        <v>0</v>
      </c>
      <c r="BK964" s="4" t="str">
        <f t="shared" si="223"/>
        <v/>
      </c>
      <c r="BL964" s="4" t="e">
        <f t="shared" si="224"/>
        <v>#VALUE!</v>
      </c>
      <c r="BM964" s="4" t="e">
        <f t="shared" si="225"/>
        <v>#VALUE!</v>
      </c>
      <c r="BN964" s="7" t="e">
        <f t="shared" si="226"/>
        <v>#VALUE!</v>
      </c>
      <c r="BO964" s="4" t="e">
        <f t="shared" si="227"/>
        <v>#VALUE!</v>
      </c>
      <c r="BP964" s="4" t="e">
        <f t="shared" si="228"/>
        <v>#VALUE!</v>
      </c>
      <c r="BQ964" s="7" t="e">
        <f t="shared" si="229"/>
        <v>#VALUE!</v>
      </c>
    </row>
    <row r="965" spans="1:69" ht="15" customHeight="1" x14ac:dyDescent="0.3">
      <c r="A965" s="5"/>
      <c r="B965" s="5"/>
      <c r="C965" s="5"/>
      <c r="D965" s="5"/>
      <c r="F965" s="6" t="s">
        <v>17</v>
      </c>
      <c r="G965" s="4" t="e">
        <f t="shared" si="230"/>
        <v>#VALUE!</v>
      </c>
      <c r="H965" s="4" t="e">
        <f t="shared" si="231"/>
        <v>#VALUE!</v>
      </c>
      <c r="I965" s="4" t="str">
        <f t="shared" si="220"/>
        <v/>
      </c>
      <c r="J965" s="4" t="e">
        <f>CLEAN(SUBSTITUTE(MID(A965,G965,H965-G965)," ",""))</f>
        <v>#VALUE!</v>
      </c>
      <c r="K965" s="4" t="e">
        <f>FIND("Filing or 371 (c) date",A965)+LEN("Filing or 371 (c) date")</f>
        <v>#VALUE!</v>
      </c>
      <c r="L965" s="4" t="e">
        <f>FIND("Status",A965,K965)</f>
        <v>#VALUE!</v>
      </c>
      <c r="M965" s="4" t="e">
        <f>TRIM(CLEAN(MID(A965,K965,L965-K965)))</f>
        <v>#VALUE!</v>
      </c>
      <c r="N965" s="4" t="e">
        <f>FIND("Patent #",A965)+LEN("Patent #")</f>
        <v>#VALUE!</v>
      </c>
      <c r="O965" s="4" t="e">
        <f>FIND("Filing or 371 (c) date",A965)</f>
        <v>#VALUE!</v>
      </c>
      <c r="P965" s="4" t="e">
        <f>MID(A965,N965,O965-N965)</f>
        <v>#VALUE!</v>
      </c>
      <c r="Q965" s="4" t="e">
        <f t="shared" si="221"/>
        <v>#VALUE!</v>
      </c>
      <c r="R965" s="4" t="e">
        <f>CLEAN(SUBSTITUTE(MID(P965,1,FIND("open",P965)-1)," ",""))</f>
        <v>#VALUE!</v>
      </c>
      <c r="S965" s="4" t="e">
        <f>FIND("open_in_new",P965)+LEN("open_in_new")</f>
        <v>#VALUE!</v>
      </c>
      <c r="T965" s="4" t="e">
        <f>FIND("-",P965,S965)</f>
        <v>#VALUE!</v>
      </c>
      <c r="U965" s="4" t="e">
        <f>CLEAN(SUBSTITUTE(MID(P965,S965,T965-S965)," ",""))</f>
        <v>#VALUE!</v>
      </c>
      <c r="V965" s="4" t="e">
        <f>RIGHT(CLEAN(SUBSTITUTE(P965," ","")),10)</f>
        <v>#VALUE!</v>
      </c>
      <c r="W965" s="4" t="e">
        <f>FIND("Status",A965,K965)+LEN("Status")</f>
        <v>#VALUE!</v>
      </c>
      <c r="X965" s="4" t="e">
        <f>FIND("Application Data 
Documents &amp; Transactions",A965)</f>
        <v>#VALUE!</v>
      </c>
      <c r="Y965" s="4" t="e">
        <f>MID(A965,W965,(X965-11)-W965)</f>
        <v>#VALUE!</v>
      </c>
      <c r="Z965" s="4" t="e">
        <f t="shared" si="218"/>
        <v>#VALUE!</v>
      </c>
      <c r="AA965" s="4" t="e">
        <f>FIND("Earliest publication #",A965)+LEN("Earliest publication #
")</f>
        <v>#VALUE!</v>
      </c>
      <c r="AB965" s="4" t="e">
        <f>FIND("Earliest publication date",A965,AA965)</f>
        <v>#VALUE!</v>
      </c>
      <c r="AC965" s="4" t="e">
        <f>CLEAN(TRIM(MID(A965,AA965,AB965-AA965)))</f>
        <v>#VALUE!</v>
      </c>
      <c r="AD965" s="4" t="e">
        <f t="shared" si="219"/>
        <v>#VALUE!</v>
      </c>
      <c r="AE965" s="4" t="e">
        <f>FIND("Earliest publication date",A965,AA965)+LEN("Earliest publication date")</f>
        <v>#VALUE!</v>
      </c>
      <c r="AF965" s="4" t="e">
        <f>FIND("Assignee for publication",A965)</f>
        <v>#VALUE!</v>
      </c>
      <c r="AG965" s="4" t="e">
        <f>CLEAN(SUBSTITUTE(MID(A965,AE965,AF965-AE965)," ",""))</f>
        <v>#VALUE!</v>
      </c>
      <c r="AH965" s="4" t="e">
        <f>FIND("Entity status",A965)+LEN("Entity status")</f>
        <v>#VALUE!</v>
      </c>
      <c r="AI965" s="4" t="e">
        <f>FIND("Earliest publication #",A965,AH965)</f>
        <v>#VALUE!</v>
      </c>
      <c r="AJ965" s="4" t="e">
        <f>CLEAN(TRIM(MID(A965,AH965,AI965-AH965)))</f>
        <v>#VALUE!</v>
      </c>
      <c r="AK965" s="4" t="e">
        <f>FIND("Applicants",A965)+LEN("Applicants")</f>
        <v>#VALUE!</v>
      </c>
      <c r="AL965" s="4" t="e">
        <f>FIND("United States Patent and Trademark Office 
United States Patent and Trademark Office 
 Browse By Topic",A965,AK965)</f>
        <v>#VALUE!</v>
      </c>
      <c r="AM965" s="4" t="e">
        <f>TRIM(CLEAN(MID(A965,AK965,AL965-AK965)))</f>
        <v>#VALUE!</v>
      </c>
      <c r="AN965" s="4" t="e">
        <f>FIND("Assignee for publication",A965)+LEN("Assignee for publication")</f>
        <v>#VALUE!</v>
      </c>
      <c r="AO965" s="4" t="e">
        <f>FIND("Confirmation #",A965,AN965)</f>
        <v>#VALUE!</v>
      </c>
      <c r="AP965" s="4" t="e">
        <f>MID(A965,AN965,AO965-AN965)</f>
        <v>#VALUE!</v>
      </c>
      <c r="AQ965" s="4" t="e">
        <f>FIND("Inventors",A965)+LEN("Inventors")</f>
        <v>#VALUE!</v>
      </c>
      <c r="AR965" s="4" t="e">
        <f>FIND("Applicants",A965,AQ965)</f>
        <v>#VALUE!</v>
      </c>
      <c r="AS965" s="4" t="e">
        <f>FIND("Show all inventors",A965)</f>
        <v>#VALUE!</v>
      </c>
      <c r="AT965" s="4" t="str">
        <f>IFERROR(MID(A965,AS965,24),"")</f>
        <v/>
      </c>
      <c r="AU965" s="7" t="e">
        <f>CLEAN(TRIM(MID(A965,AQ965,AR965-AQ965)))</f>
        <v>#VALUE!</v>
      </c>
      <c r="BJ965" s="4">
        <f t="shared" si="222"/>
        <v>0</v>
      </c>
      <c r="BK965" s="4" t="str">
        <f t="shared" si="223"/>
        <v/>
      </c>
      <c r="BL965" s="4" t="e">
        <f t="shared" si="224"/>
        <v>#VALUE!</v>
      </c>
      <c r="BM965" s="4" t="e">
        <f t="shared" si="225"/>
        <v>#VALUE!</v>
      </c>
      <c r="BN965" s="7" t="e">
        <f t="shared" si="226"/>
        <v>#VALUE!</v>
      </c>
      <c r="BO965" s="4" t="e">
        <f t="shared" si="227"/>
        <v>#VALUE!</v>
      </c>
      <c r="BP965" s="4" t="e">
        <f t="shared" si="228"/>
        <v>#VALUE!</v>
      </c>
      <c r="BQ965" s="7" t="e">
        <f t="shared" si="229"/>
        <v>#VALUE!</v>
      </c>
    </row>
    <row r="966" spans="1:69" ht="15" customHeight="1" x14ac:dyDescent="0.3">
      <c r="A966" s="5"/>
      <c r="B966" s="5"/>
      <c r="C966" s="5"/>
      <c r="D966" s="5"/>
      <c r="F966" s="6" t="s">
        <v>17</v>
      </c>
      <c r="G966" s="4" t="e">
        <f t="shared" si="230"/>
        <v>#VALUE!</v>
      </c>
      <c r="H966" s="4" t="e">
        <f t="shared" si="231"/>
        <v>#VALUE!</v>
      </c>
      <c r="I966" s="4" t="str">
        <f t="shared" si="220"/>
        <v/>
      </c>
      <c r="J966" s="4" t="e">
        <f>CLEAN(SUBSTITUTE(MID(A966,G966,H966-G966)," ",""))</f>
        <v>#VALUE!</v>
      </c>
      <c r="K966" s="4" t="e">
        <f>FIND("Filing or 371 (c) date",A966)+LEN("Filing or 371 (c) date")</f>
        <v>#VALUE!</v>
      </c>
      <c r="L966" s="4" t="e">
        <f>FIND("Status",A966,K966)</f>
        <v>#VALUE!</v>
      </c>
      <c r="M966" s="4" t="e">
        <f>TRIM(CLEAN(MID(A966,K966,L966-K966)))</f>
        <v>#VALUE!</v>
      </c>
      <c r="N966" s="4" t="e">
        <f>FIND("Patent #",A966)+LEN("Patent #")</f>
        <v>#VALUE!</v>
      </c>
      <c r="O966" s="4" t="e">
        <f>FIND("Filing or 371 (c) date",A966)</f>
        <v>#VALUE!</v>
      </c>
      <c r="P966" s="4" t="e">
        <f>MID(A966,N966,O966-N966)</f>
        <v>#VALUE!</v>
      </c>
      <c r="Q966" s="4" t="e">
        <f t="shared" si="221"/>
        <v>#VALUE!</v>
      </c>
      <c r="R966" s="4" t="e">
        <f>CLEAN(SUBSTITUTE(MID(P966,1,FIND("open",P966)-1)," ",""))</f>
        <v>#VALUE!</v>
      </c>
      <c r="S966" s="4" t="e">
        <f>FIND("open_in_new",P966)+LEN("open_in_new")</f>
        <v>#VALUE!</v>
      </c>
      <c r="T966" s="4" t="e">
        <f>FIND("-",P966,S966)</f>
        <v>#VALUE!</v>
      </c>
      <c r="U966" s="4" t="e">
        <f>CLEAN(SUBSTITUTE(MID(P966,S966,T966-S966)," ",""))</f>
        <v>#VALUE!</v>
      </c>
      <c r="V966" s="4" t="e">
        <f>RIGHT(CLEAN(SUBSTITUTE(P966," ","")),10)</f>
        <v>#VALUE!</v>
      </c>
      <c r="W966" s="4" t="e">
        <f>FIND("Status",A966,K966)+LEN("Status")</f>
        <v>#VALUE!</v>
      </c>
      <c r="X966" s="4" t="e">
        <f>FIND("Application Data 
Documents &amp; Transactions",A966)</f>
        <v>#VALUE!</v>
      </c>
      <c r="Y966" s="4" t="e">
        <f>MID(A966,W966,(X966-11)-W966)</f>
        <v>#VALUE!</v>
      </c>
      <c r="Z966" s="4" t="e">
        <f t="shared" si="218"/>
        <v>#VALUE!</v>
      </c>
      <c r="AA966" s="4" t="e">
        <f>FIND("Earliest publication #",A966)+LEN("Earliest publication #
")</f>
        <v>#VALUE!</v>
      </c>
      <c r="AB966" s="4" t="e">
        <f>FIND("Earliest publication date",A966,AA966)</f>
        <v>#VALUE!</v>
      </c>
      <c r="AC966" s="4" t="e">
        <f>CLEAN(TRIM(MID(A966,AA966,AB966-AA966)))</f>
        <v>#VALUE!</v>
      </c>
      <c r="AD966" s="4" t="e">
        <f t="shared" si="219"/>
        <v>#VALUE!</v>
      </c>
      <c r="AE966" s="4" t="e">
        <f>FIND("Earliest publication date",A966,AA966)+LEN("Earliest publication date")</f>
        <v>#VALUE!</v>
      </c>
      <c r="AF966" s="4" t="e">
        <f>FIND("Assignee for publication",A966)</f>
        <v>#VALUE!</v>
      </c>
      <c r="AG966" s="4" t="e">
        <f>CLEAN(SUBSTITUTE(MID(A966,AE966,AF966-AE966)," ",""))</f>
        <v>#VALUE!</v>
      </c>
      <c r="AH966" s="4" t="e">
        <f>FIND("Entity status",A966)+LEN("Entity status")</f>
        <v>#VALUE!</v>
      </c>
      <c r="AI966" s="4" t="e">
        <f>FIND("Earliest publication #",A966,AH966)</f>
        <v>#VALUE!</v>
      </c>
      <c r="AJ966" s="4" t="e">
        <f>CLEAN(TRIM(MID(A966,AH966,AI966-AH966)))</f>
        <v>#VALUE!</v>
      </c>
      <c r="AK966" s="4" t="e">
        <f>FIND("Applicants",A966)+LEN("Applicants")</f>
        <v>#VALUE!</v>
      </c>
      <c r="AL966" s="4" t="e">
        <f>FIND("United States Patent and Trademark Office 
United States Patent and Trademark Office 
 Browse By Topic",A966,AK966)</f>
        <v>#VALUE!</v>
      </c>
      <c r="AM966" s="4" t="e">
        <f>TRIM(CLEAN(MID(A966,AK966,AL966-AK966)))</f>
        <v>#VALUE!</v>
      </c>
      <c r="AN966" s="4" t="e">
        <f>FIND("Assignee for publication",A966)+LEN("Assignee for publication")</f>
        <v>#VALUE!</v>
      </c>
      <c r="AO966" s="4" t="e">
        <f>FIND("Confirmation #",A966,AN966)</f>
        <v>#VALUE!</v>
      </c>
      <c r="AP966" s="4" t="e">
        <f>MID(A966,AN966,AO966-AN966)</f>
        <v>#VALUE!</v>
      </c>
      <c r="AQ966" s="4" t="e">
        <f>FIND("Inventors",A966)+LEN("Inventors")</f>
        <v>#VALUE!</v>
      </c>
      <c r="AR966" s="4" t="e">
        <f>FIND("Applicants",A966,AQ966)</f>
        <v>#VALUE!</v>
      </c>
      <c r="AS966" s="4" t="e">
        <f>FIND("Show all inventors",A966)</f>
        <v>#VALUE!</v>
      </c>
      <c r="AT966" s="4" t="str">
        <f>IFERROR(MID(A966,AS966,24),"")</f>
        <v/>
      </c>
      <c r="AU966" s="7" t="e">
        <f>CLEAN(TRIM(MID(A966,AQ966,AR966-AQ966)))</f>
        <v>#VALUE!</v>
      </c>
      <c r="BJ966" s="4">
        <f t="shared" si="222"/>
        <v>0</v>
      </c>
      <c r="BK966" s="4" t="str">
        <f t="shared" si="223"/>
        <v/>
      </c>
      <c r="BL966" s="4" t="e">
        <f t="shared" si="224"/>
        <v>#VALUE!</v>
      </c>
      <c r="BM966" s="4" t="e">
        <f t="shared" si="225"/>
        <v>#VALUE!</v>
      </c>
      <c r="BN966" s="7" t="e">
        <f t="shared" si="226"/>
        <v>#VALUE!</v>
      </c>
      <c r="BO966" s="4" t="e">
        <f t="shared" si="227"/>
        <v>#VALUE!</v>
      </c>
      <c r="BP966" s="4" t="e">
        <f t="shared" si="228"/>
        <v>#VALUE!</v>
      </c>
      <c r="BQ966" s="7" t="e">
        <f t="shared" si="229"/>
        <v>#VALUE!</v>
      </c>
    </row>
    <row r="967" spans="1:69" ht="15" customHeight="1" x14ac:dyDescent="0.3">
      <c r="A967" s="5"/>
      <c r="B967" s="5"/>
      <c r="C967" s="5"/>
      <c r="D967" s="5"/>
      <c r="F967" s="6" t="s">
        <v>17</v>
      </c>
      <c r="G967" s="4" t="e">
        <f t="shared" si="230"/>
        <v>#VALUE!</v>
      </c>
      <c r="H967" s="4" t="e">
        <f t="shared" si="231"/>
        <v>#VALUE!</v>
      </c>
      <c r="I967" s="4" t="str">
        <f t="shared" si="220"/>
        <v/>
      </c>
      <c r="J967" s="4" t="e">
        <f>CLEAN(SUBSTITUTE(MID(A967,G967,H967-G967)," ",""))</f>
        <v>#VALUE!</v>
      </c>
      <c r="K967" s="4" t="e">
        <f>FIND("Filing or 371 (c) date",A967)+LEN("Filing or 371 (c) date")</f>
        <v>#VALUE!</v>
      </c>
      <c r="L967" s="4" t="e">
        <f>FIND("Status",A967,K967)</f>
        <v>#VALUE!</v>
      </c>
      <c r="M967" s="4" t="e">
        <f>TRIM(CLEAN(MID(A967,K967,L967-K967)))</f>
        <v>#VALUE!</v>
      </c>
      <c r="N967" s="4" t="e">
        <f>FIND("Patent #",A967)+LEN("Patent #")</f>
        <v>#VALUE!</v>
      </c>
      <c r="O967" s="4" t="e">
        <f>FIND("Filing or 371 (c) date",A967)</f>
        <v>#VALUE!</v>
      </c>
      <c r="P967" s="4" t="e">
        <f>MID(A967,N967,O967-N967)</f>
        <v>#VALUE!</v>
      </c>
      <c r="Q967" s="4" t="e">
        <f t="shared" si="221"/>
        <v>#VALUE!</v>
      </c>
      <c r="R967" s="4" t="e">
        <f>CLEAN(SUBSTITUTE(MID(P967,1,FIND("open",P967)-1)," ",""))</f>
        <v>#VALUE!</v>
      </c>
      <c r="S967" s="4" t="e">
        <f>FIND("open_in_new",P967)+LEN("open_in_new")</f>
        <v>#VALUE!</v>
      </c>
      <c r="T967" s="4" t="e">
        <f>FIND("-",P967,S967)</f>
        <v>#VALUE!</v>
      </c>
      <c r="U967" s="4" t="e">
        <f>CLEAN(SUBSTITUTE(MID(P967,S967,T967-S967)," ",""))</f>
        <v>#VALUE!</v>
      </c>
      <c r="V967" s="4" t="e">
        <f>RIGHT(CLEAN(SUBSTITUTE(P967," ","")),10)</f>
        <v>#VALUE!</v>
      </c>
      <c r="W967" s="4" t="e">
        <f>FIND("Status",A967,K967)+LEN("Status")</f>
        <v>#VALUE!</v>
      </c>
      <c r="X967" s="4" t="e">
        <f>FIND("Application Data 
Documents &amp; Transactions",A967)</f>
        <v>#VALUE!</v>
      </c>
      <c r="Y967" s="4" t="e">
        <f>MID(A967,W967,(X967-11)-W967)</f>
        <v>#VALUE!</v>
      </c>
      <c r="Z967" s="4" t="e">
        <f t="shared" si="218"/>
        <v>#VALUE!</v>
      </c>
      <c r="AA967" s="4" t="e">
        <f>FIND("Earliest publication #",A967)+LEN("Earliest publication #
")</f>
        <v>#VALUE!</v>
      </c>
      <c r="AB967" s="4" t="e">
        <f>FIND("Earliest publication date",A967,AA967)</f>
        <v>#VALUE!</v>
      </c>
      <c r="AC967" s="4" t="e">
        <f>CLEAN(TRIM(MID(A967,AA967,AB967-AA967)))</f>
        <v>#VALUE!</v>
      </c>
      <c r="AD967" s="4" t="e">
        <f t="shared" si="219"/>
        <v>#VALUE!</v>
      </c>
      <c r="AE967" s="4" t="e">
        <f>FIND("Earliest publication date",A967,AA967)+LEN("Earliest publication date")</f>
        <v>#VALUE!</v>
      </c>
      <c r="AF967" s="4" t="e">
        <f>FIND("Assignee for publication",A967)</f>
        <v>#VALUE!</v>
      </c>
      <c r="AG967" s="4" t="e">
        <f>CLEAN(SUBSTITUTE(MID(A967,AE967,AF967-AE967)," ",""))</f>
        <v>#VALUE!</v>
      </c>
      <c r="AH967" s="4" t="e">
        <f>FIND("Entity status",A967)+LEN("Entity status")</f>
        <v>#VALUE!</v>
      </c>
      <c r="AI967" s="4" t="e">
        <f>FIND("Earliest publication #",A967,AH967)</f>
        <v>#VALUE!</v>
      </c>
      <c r="AJ967" s="4" t="e">
        <f>CLEAN(TRIM(MID(A967,AH967,AI967-AH967)))</f>
        <v>#VALUE!</v>
      </c>
      <c r="AK967" s="4" t="e">
        <f>FIND("Applicants",A967)+LEN("Applicants")</f>
        <v>#VALUE!</v>
      </c>
      <c r="AL967" s="4" t="e">
        <f>FIND("United States Patent and Trademark Office 
United States Patent and Trademark Office 
 Browse By Topic",A967,AK967)</f>
        <v>#VALUE!</v>
      </c>
      <c r="AM967" s="4" t="e">
        <f>TRIM(CLEAN(MID(A967,AK967,AL967-AK967)))</f>
        <v>#VALUE!</v>
      </c>
      <c r="AN967" s="4" t="e">
        <f>FIND("Assignee for publication",A967)+LEN("Assignee for publication")</f>
        <v>#VALUE!</v>
      </c>
      <c r="AO967" s="4" t="e">
        <f>FIND("Confirmation #",A967,AN967)</f>
        <v>#VALUE!</v>
      </c>
      <c r="AP967" s="4" t="e">
        <f>MID(A967,AN967,AO967-AN967)</f>
        <v>#VALUE!</v>
      </c>
      <c r="AQ967" s="4" t="e">
        <f>FIND("Inventors",A967)+LEN("Inventors")</f>
        <v>#VALUE!</v>
      </c>
      <c r="AR967" s="4" t="e">
        <f>FIND("Applicants",A967,AQ967)</f>
        <v>#VALUE!</v>
      </c>
      <c r="AS967" s="4" t="e">
        <f>FIND("Show all inventors",A967)</f>
        <v>#VALUE!</v>
      </c>
      <c r="AT967" s="4" t="str">
        <f>IFERROR(MID(A967,AS967,24),"")</f>
        <v/>
      </c>
      <c r="AU967" s="7" t="e">
        <f>CLEAN(TRIM(MID(A967,AQ967,AR967-AQ967)))</f>
        <v>#VALUE!</v>
      </c>
      <c r="BJ967" s="4">
        <f t="shared" si="222"/>
        <v>0</v>
      </c>
      <c r="BK967" s="4" t="str">
        <f t="shared" si="223"/>
        <v/>
      </c>
      <c r="BL967" s="4" t="e">
        <f t="shared" si="224"/>
        <v>#VALUE!</v>
      </c>
      <c r="BM967" s="4" t="e">
        <f t="shared" si="225"/>
        <v>#VALUE!</v>
      </c>
      <c r="BN967" s="7" t="e">
        <f t="shared" si="226"/>
        <v>#VALUE!</v>
      </c>
      <c r="BO967" s="4" t="e">
        <f t="shared" si="227"/>
        <v>#VALUE!</v>
      </c>
      <c r="BP967" s="4" t="e">
        <f t="shared" si="228"/>
        <v>#VALUE!</v>
      </c>
      <c r="BQ967" s="7" t="e">
        <f t="shared" si="229"/>
        <v>#VALUE!</v>
      </c>
    </row>
    <row r="968" spans="1:69" ht="15" customHeight="1" x14ac:dyDescent="0.3">
      <c r="A968" s="5"/>
      <c r="B968" s="5"/>
      <c r="C968" s="5"/>
      <c r="D968" s="5"/>
      <c r="F968" s="6" t="s">
        <v>17</v>
      </c>
      <c r="G968" s="4" t="e">
        <f t="shared" si="230"/>
        <v>#VALUE!</v>
      </c>
      <c r="H968" s="4" t="e">
        <f t="shared" si="231"/>
        <v>#VALUE!</v>
      </c>
      <c r="I968" s="4" t="str">
        <f t="shared" si="220"/>
        <v/>
      </c>
      <c r="J968" s="4" t="e">
        <f>CLEAN(SUBSTITUTE(MID(A968,G968,H968-G968)," ",""))</f>
        <v>#VALUE!</v>
      </c>
      <c r="K968" s="4" t="e">
        <f>FIND("Filing or 371 (c) date",A968)+LEN("Filing or 371 (c) date")</f>
        <v>#VALUE!</v>
      </c>
      <c r="L968" s="4" t="e">
        <f>FIND("Status",A968,K968)</f>
        <v>#VALUE!</v>
      </c>
      <c r="M968" s="4" t="e">
        <f>TRIM(CLEAN(MID(A968,K968,L968-K968)))</f>
        <v>#VALUE!</v>
      </c>
      <c r="N968" s="4" t="e">
        <f>FIND("Patent #",A968)+LEN("Patent #")</f>
        <v>#VALUE!</v>
      </c>
      <c r="O968" s="4" t="e">
        <f>FIND("Filing or 371 (c) date",A968)</f>
        <v>#VALUE!</v>
      </c>
      <c r="P968" s="4" t="e">
        <f>MID(A968,N968,O968-N968)</f>
        <v>#VALUE!</v>
      </c>
      <c r="Q968" s="4" t="e">
        <f t="shared" si="221"/>
        <v>#VALUE!</v>
      </c>
      <c r="R968" s="4" t="e">
        <f>CLEAN(SUBSTITUTE(MID(P968,1,FIND("open",P968)-1)," ",""))</f>
        <v>#VALUE!</v>
      </c>
      <c r="S968" s="4" t="e">
        <f>FIND("open_in_new",P968)+LEN("open_in_new")</f>
        <v>#VALUE!</v>
      </c>
      <c r="T968" s="4" t="e">
        <f>FIND("-",P968,S968)</f>
        <v>#VALUE!</v>
      </c>
      <c r="U968" s="4" t="e">
        <f>CLEAN(SUBSTITUTE(MID(P968,S968,T968-S968)," ",""))</f>
        <v>#VALUE!</v>
      </c>
      <c r="V968" s="4" t="e">
        <f>RIGHT(CLEAN(SUBSTITUTE(P968," ","")),10)</f>
        <v>#VALUE!</v>
      </c>
      <c r="W968" s="4" t="e">
        <f>FIND("Status",A968,K968)+LEN("Status")</f>
        <v>#VALUE!</v>
      </c>
      <c r="X968" s="4" t="e">
        <f>FIND("Application Data 
Documents &amp; Transactions",A968)</f>
        <v>#VALUE!</v>
      </c>
      <c r="Y968" s="4" t="e">
        <f>MID(A968,W968,(X968-11)-W968)</f>
        <v>#VALUE!</v>
      </c>
      <c r="Z968" s="4" t="e">
        <f t="shared" si="218"/>
        <v>#VALUE!</v>
      </c>
      <c r="AA968" s="4" t="e">
        <f>FIND("Earliest publication #",A968)+LEN("Earliest publication #
")</f>
        <v>#VALUE!</v>
      </c>
      <c r="AB968" s="4" t="e">
        <f>FIND("Earliest publication date",A968,AA968)</f>
        <v>#VALUE!</v>
      </c>
      <c r="AC968" s="4" t="e">
        <f>CLEAN(TRIM(MID(A968,AA968,AB968-AA968)))</f>
        <v>#VALUE!</v>
      </c>
      <c r="AD968" s="4" t="e">
        <f t="shared" si="219"/>
        <v>#VALUE!</v>
      </c>
      <c r="AE968" s="4" t="e">
        <f>FIND("Earliest publication date",A968,AA968)+LEN("Earliest publication date")</f>
        <v>#VALUE!</v>
      </c>
      <c r="AF968" s="4" t="e">
        <f>FIND("Assignee for publication",A968)</f>
        <v>#VALUE!</v>
      </c>
      <c r="AG968" s="4" t="e">
        <f>CLEAN(SUBSTITUTE(MID(A968,AE968,AF968-AE968)," ",""))</f>
        <v>#VALUE!</v>
      </c>
      <c r="AH968" s="4" t="e">
        <f>FIND("Entity status",A968)+LEN("Entity status")</f>
        <v>#VALUE!</v>
      </c>
      <c r="AI968" s="4" t="e">
        <f>FIND("Earliest publication #",A968,AH968)</f>
        <v>#VALUE!</v>
      </c>
      <c r="AJ968" s="4" t="e">
        <f>CLEAN(TRIM(MID(A968,AH968,AI968-AH968)))</f>
        <v>#VALUE!</v>
      </c>
      <c r="AK968" s="4" t="e">
        <f>FIND("Applicants",A968)+LEN("Applicants")</f>
        <v>#VALUE!</v>
      </c>
      <c r="AL968" s="4" t="e">
        <f>FIND("United States Patent and Trademark Office 
United States Patent and Trademark Office 
 Browse By Topic",A968,AK968)</f>
        <v>#VALUE!</v>
      </c>
      <c r="AM968" s="4" t="e">
        <f>TRIM(CLEAN(MID(A968,AK968,AL968-AK968)))</f>
        <v>#VALUE!</v>
      </c>
      <c r="AN968" s="4" t="e">
        <f>FIND("Assignee for publication",A968)+LEN("Assignee for publication")</f>
        <v>#VALUE!</v>
      </c>
      <c r="AO968" s="4" t="e">
        <f>FIND("Confirmation #",A968,AN968)</f>
        <v>#VALUE!</v>
      </c>
      <c r="AP968" s="4" t="e">
        <f>MID(A968,AN968,AO968-AN968)</f>
        <v>#VALUE!</v>
      </c>
      <c r="AQ968" s="4" t="e">
        <f>FIND("Inventors",A968)+LEN("Inventors")</f>
        <v>#VALUE!</v>
      </c>
      <c r="AR968" s="4" t="e">
        <f>FIND("Applicants",A968,AQ968)</f>
        <v>#VALUE!</v>
      </c>
      <c r="AS968" s="4" t="e">
        <f>FIND("Show all inventors",A968)</f>
        <v>#VALUE!</v>
      </c>
      <c r="AT968" s="4" t="str">
        <f>IFERROR(MID(A968,AS968,24),"")</f>
        <v/>
      </c>
      <c r="AU968" s="7" t="e">
        <f>CLEAN(TRIM(MID(A968,AQ968,AR968-AQ968)))</f>
        <v>#VALUE!</v>
      </c>
      <c r="BJ968" s="4">
        <f t="shared" si="222"/>
        <v>0</v>
      </c>
      <c r="BK968" s="4" t="str">
        <f t="shared" si="223"/>
        <v/>
      </c>
      <c r="BL968" s="4" t="e">
        <f t="shared" si="224"/>
        <v>#VALUE!</v>
      </c>
      <c r="BM968" s="4" t="e">
        <f t="shared" si="225"/>
        <v>#VALUE!</v>
      </c>
      <c r="BN968" s="7" t="e">
        <f t="shared" si="226"/>
        <v>#VALUE!</v>
      </c>
      <c r="BO968" s="4" t="e">
        <f t="shared" si="227"/>
        <v>#VALUE!</v>
      </c>
      <c r="BP968" s="4" t="e">
        <f t="shared" si="228"/>
        <v>#VALUE!</v>
      </c>
      <c r="BQ968" s="7" t="e">
        <f t="shared" si="229"/>
        <v>#VALUE!</v>
      </c>
    </row>
    <row r="969" spans="1:69" ht="15" customHeight="1" x14ac:dyDescent="0.3">
      <c r="A969" s="5"/>
      <c r="B969" s="5"/>
      <c r="C969" s="5"/>
      <c r="D969" s="5"/>
      <c r="F969" s="6" t="s">
        <v>17</v>
      </c>
      <c r="G969" s="4" t="e">
        <f t="shared" si="230"/>
        <v>#VALUE!</v>
      </c>
      <c r="H969" s="4" t="e">
        <f t="shared" si="231"/>
        <v>#VALUE!</v>
      </c>
      <c r="I969" s="4" t="str">
        <f t="shared" si="220"/>
        <v/>
      </c>
      <c r="J969" s="4" t="e">
        <f>CLEAN(SUBSTITUTE(MID(A969,G969,H969-G969)," ",""))</f>
        <v>#VALUE!</v>
      </c>
      <c r="K969" s="4" t="e">
        <f>FIND("Filing or 371 (c) date",A969)+LEN("Filing or 371 (c) date")</f>
        <v>#VALUE!</v>
      </c>
      <c r="L969" s="4" t="e">
        <f>FIND("Status",A969,K969)</f>
        <v>#VALUE!</v>
      </c>
      <c r="M969" s="4" t="e">
        <f>TRIM(CLEAN(MID(A969,K969,L969-K969)))</f>
        <v>#VALUE!</v>
      </c>
      <c r="N969" s="4" t="e">
        <f>FIND("Patent #",A969)+LEN("Patent #")</f>
        <v>#VALUE!</v>
      </c>
      <c r="O969" s="4" t="e">
        <f>FIND("Filing or 371 (c) date",A969)</f>
        <v>#VALUE!</v>
      </c>
      <c r="P969" s="4" t="e">
        <f>MID(A969,N969,O969-N969)</f>
        <v>#VALUE!</v>
      </c>
      <c r="Q969" s="4" t="e">
        <f t="shared" si="221"/>
        <v>#VALUE!</v>
      </c>
      <c r="R969" s="4" t="e">
        <f>CLEAN(SUBSTITUTE(MID(P969,1,FIND("open",P969)-1)," ",""))</f>
        <v>#VALUE!</v>
      </c>
      <c r="S969" s="4" t="e">
        <f>FIND("open_in_new",P969)+LEN("open_in_new")</f>
        <v>#VALUE!</v>
      </c>
      <c r="T969" s="4" t="e">
        <f>FIND("-",P969,S969)</f>
        <v>#VALUE!</v>
      </c>
      <c r="U969" s="4" t="e">
        <f>CLEAN(SUBSTITUTE(MID(P969,S969,T969-S969)," ",""))</f>
        <v>#VALUE!</v>
      </c>
      <c r="V969" s="4" t="e">
        <f>RIGHT(CLEAN(SUBSTITUTE(P969," ","")),10)</f>
        <v>#VALUE!</v>
      </c>
      <c r="W969" s="4" t="e">
        <f>FIND("Status",A969,K969)+LEN("Status")</f>
        <v>#VALUE!</v>
      </c>
      <c r="X969" s="4" t="e">
        <f>FIND("Application Data 
Documents &amp; Transactions",A969)</f>
        <v>#VALUE!</v>
      </c>
      <c r="Y969" s="4" t="e">
        <f>MID(A969,W969,(X969-11)-W969)</f>
        <v>#VALUE!</v>
      </c>
      <c r="Z969" s="4" t="e">
        <f t="shared" si="218"/>
        <v>#VALUE!</v>
      </c>
      <c r="AA969" s="4" t="e">
        <f>FIND("Earliest publication #",A969)+LEN("Earliest publication #
")</f>
        <v>#VALUE!</v>
      </c>
      <c r="AB969" s="4" t="e">
        <f>FIND("Earliest publication date",A969,AA969)</f>
        <v>#VALUE!</v>
      </c>
      <c r="AC969" s="4" t="e">
        <f>CLEAN(TRIM(MID(A969,AA969,AB969-AA969)))</f>
        <v>#VALUE!</v>
      </c>
      <c r="AD969" s="4" t="e">
        <f t="shared" si="219"/>
        <v>#VALUE!</v>
      </c>
      <c r="AE969" s="4" t="e">
        <f>FIND("Earliest publication date",A969,AA969)+LEN("Earliest publication date")</f>
        <v>#VALUE!</v>
      </c>
      <c r="AF969" s="4" t="e">
        <f>FIND("Assignee for publication",A969)</f>
        <v>#VALUE!</v>
      </c>
      <c r="AG969" s="4" t="e">
        <f>CLEAN(SUBSTITUTE(MID(A969,AE969,AF969-AE969)," ",""))</f>
        <v>#VALUE!</v>
      </c>
      <c r="AH969" s="4" t="e">
        <f>FIND("Entity status",A969)+LEN("Entity status")</f>
        <v>#VALUE!</v>
      </c>
      <c r="AI969" s="4" t="e">
        <f>FIND("Earliest publication #",A969,AH969)</f>
        <v>#VALUE!</v>
      </c>
      <c r="AJ969" s="4" t="e">
        <f>CLEAN(TRIM(MID(A969,AH969,AI969-AH969)))</f>
        <v>#VALUE!</v>
      </c>
      <c r="AK969" s="4" t="e">
        <f>FIND("Applicants",A969)+LEN("Applicants")</f>
        <v>#VALUE!</v>
      </c>
      <c r="AL969" s="4" t="e">
        <f>FIND("United States Patent and Trademark Office 
United States Patent and Trademark Office 
 Browse By Topic",A969,AK969)</f>
        <v>#VALUE!</v>
      </c>
      <c r="AM969" s="4" t="e">
        <f>TRIM(CLEAN(MID(A969,AK969,AL969-AK969)))</f>
        <v>#VALUE!</v>
      </c>
      <c r="AN969" s="4" t="e">
        <f>FIND("Assignee for publication",A969)+LEN("Assignee for publication")</f>
        <v>#VALUE!</v>
      </c>
      <c r="AO969" s="4" t="e">
        <f>FIND("Confirmation #",A969,AN969)</f>
        <v>#VALUE!</v>
      </c>
      <c r="AP969" s="4" t="e">
        <f>MID(A969,AN969,AO969-AN969)</f>
        <v>#VALUE!</v>
      </c>
      <c r="AQ969" s="4" t="e">
        <f>FIND("Inventors",A969)+LEN("Inventors")</f>
        <v>#VALUE!</v>
      </c>
      <c r="AR969" s="4" t="e">
        <f>FIND("Applicants",A969,AQ969)</f>
        <v>#VALUE!</v>
      </c>
      <c r="AS969" s="4" t="e">
        <f>FIND("Show all inventors",A969)</f>
        <v>#VALUE!</v>
      </c>
      <c r="AT969" s="4" t="str">
        <f>IFERROR(MID(A969,AS969,24),"")</f>
        <v/>
      </c>
      <c r="AU969" s="7" t="e">
        <f>CLEAN(TRIM(MID(A969,AQ969,AR969-AQ969)))</f>
        <v>#VALUE!</v>
      </c>
      <c r="BJ969" s="4">
        <f t="shared" si="222"/>
        <v>0</v>
      </c>
      <c r="BK969" s="4" t="str">
        <f t="shared" si="223"/>
        <v/>
      </c>
      <c r="BL969" s="4" t="e">
        <f t="shared" si="224"/>
        <v>#VALUE!</v>
      </c>
      <c r="BM969" s="4" t="e">
        <f t="shared" si="225"/>
        <v>#VALUE!</v>
      </c>
      <c r="BN969" s="7" t="e">
        <f t="shared" si="226"/>
        <v>#VALUE!</v>
      </c>
      <c r="BO969" s="4" t="e">
        <f t="shared" si="227"/>
        <v>#VALUE!</v>
      </c>
      <c r="BP969" s="4" t="e">
        <f t="shared" si="228"/>
        <v>#VALUE!</v>
      </c>
      <c r="BQ969" s="7" t="e">
        <f t="shared" si="229"/>
        <v>#VALUE!</v>
      </c>
    </row>
    <row r="970" spans="1:69" ht="15" customHeight="1" x14ac:dyDescent="0.3">
      <c r="A970" s="5"/>
      <c r="B970" s="5"/>
      <c r="C970" s="5"/>
      <c r="D970" s="5"/>
      <c r="F970" s="6" t="s">
        <v>17</v>
      </c>
      <c r="G970" s="4" t="e">
        <f t="shared" si="230"/>
        <v>#VALUE!</v>
      </c>
      <c r="H970" s="4" t="e">
        <f t="shared" si="231"/>
        <v>#VALUE!</v>
      </c>
      <c r="I970" s="4" t="str">
        <f t="shared" si="220"/>
        <v/>
      </c>
      <c r="J970" s="4" t="e">
        <f>CLEAN(SUBSTITUTE(MID(A970,G970,H970-G970)," ",""))</f>
        <v>#VALUE!</v>
      </c>
      <c r="K970" s="4" t="e">
        <f>FIND("Filing or 371 (c) date",A970)+LEN("Filing or 371 (c) date")</f>
        <v>#VALUE!</v>
      </c>
      <c r="L970" s="4" t="e">
        <f>FIND("Status",A970,K970)</f>
        <v>#VALUE!</v>
      </c>
      <c r="M970" s="4" t="e">
        <f>TRIM(CLEAN(MID(A970,K970,L970-K970)))</f>
        <v>#VALUE!</v>
      </c>
      <c r="N970" s="4" t="e">
        <f>FIND("Patent #",A970)+LEN("Patent #")</f>
        <v>#VALUE!</v>
      </c>
      <c r="O970" s="4" t="e">
        <f>FIND("Filing or 371 (c) date",A970)</f>
        <v>#VALUE!</v>
      </c>
      <c r="P970" s="4" t="e">
        <f>MID(A970,N970,O970-N970)</f>
        <v>#VALUE!</v>
      </c>
      <c r="Q970" s="4" t="e">
        <f t="shared" si="221"/>
        <v>#VALUE!</v>
      </c>
      <c r="R970" s="4" t="e">
        <f>CLEAN(SUBSTITUTE(MID(P970,1,FIND("open",P970)-1)," ",""))</f>
        <v>#VALUE!</v>
      </c>
      <c r="S970" s="4" t="e">
        <f>FIND("open_in_new",P970)+LEN("open_in_new")</f>
        <v>#VALUE!</v>
      </c>
      <c r="T970" s="4" t="e">
        <f>FIND("-",P970,S970)</f>
        <v>#VALUE!</v>
      </c>
      <c r="U970" s="4" t="e">
        <f>CLEAN(SUBSTITUTE(MID(P970,S970,T970-S970)," ",""))</f>
        <v>#VALUE!</v>
      </c>
      <c r="V970" s="4" t="e">
        <f>RIGHT(CLEAN(SUBSTITUTE(P970," ","")),10)</f>
        <v>#VALUE!</v>
      </c>
      <c r="W970" s="4" t="e">
        <f>FIND("Status",A970,K970)+LEN("Status")</f>
        <v>#VALUE!</v>
      </c>
      <c r="X970" s="4" t="e">
        <f>FIND("Application Data 
Documents &amp; Transactions",A970)</f>
        <v>#VALUE!</v>
      </c>
      <c r="Y970" s="4" t="e">
        <f>MID(A970,W970,(X970-11)-W970)</f>
        <v>#VALUE!</v>
      </c>
      <c r="Z970" s="4" t="e">
        <f t="shared" si="218"/>
        <v>#VALUE!</v>
      </c>
      <c r="AA970" s="4" t="e">
        <f>FIND("Earliest publication #",A970)+LEN("Earliest publication #
")</f>
        <v>#VALUE!</v>
      </c>
      <c r="AB970" s="4" t="e">
        <f>FIND("Earliest publication date",A970,AA970)</f>
        <v>#VALUE!</v>
      </c>
      <c r="AC970" s="4" t="e">
        <f>CLEAN(TRIM(MID(A970,AA970,AB970-AA970)))</f>
        <v>#VALUE!</v>
      </c>
      <c r="AD970" s="4" t="e">
        <f t="shared" si="219"/>
        <v>#VALUE!</v>
      </c>
      <c r="AE970" s="4" t="e">
        <f>FIND("Earliest publication date",A970,AA970)+LEN("Earliest publication date")</f>
        <v>#VALUE!</v>
      </c>
      <c r="AF970" s="4" t="e">
        <f>FIND("Assignee for publication",A970)</f>
        <v>#VALUE!</v>
      </c>
      <c r="AG970" s="4" t="e">
        <f>CLEAN(SUBSTITUTE(MID(A970,AE970,AF970-AE970)," ",""))</f>
        <v>#VALUE!</v>
      </c>
      <c r="AH970" s="4" t="e">
        <f>FIND("Entity status",A970)+LEN("Entity status")</f>
        <v>#VALUE!</v>
      </c>
      <c r="AI970" s="4" t="e">
        <f>FIND("Earliest publication #",A970,AH970)</f>
        <v>#VALUE!</v>
      </c>
      <c r="AJ970" s="4" t="e">
        <f>CLEAN(TRIM(MID(A970,AH970,AI970-AH970)))</f>
        <v>#VALUE!</v>
      </c>
      <c r="AK970" s="4" t="e">
        <f>FIND("Applicants",A970)+LEN("Applicants")</f>
        <v>#VALUE!</v>
      </c>
      <c r="AL970" s="4" t="e">
        <f>FIND("United States Patent and Trademark Office 
United States Patent and Trademark Office 
 Browse By Topic",A970,AK970)</f>
        <v>#VALUE!</v>
      </c>
      <c r="AM970" s="4" t="e">
        <f>TRIM(CLEAN(MID(A970,AK970,AL970-AK970)))</f>
        <v>#VALUE!</v>
      </c>
      <c r="AN970" s="4" t="e">
        <f>FIND("Assignee for publication",A970)+LEN("Assignee for publication")</f>
        <v>#VALUE!</v>
      </c>
      <c r="AO970" s="4" t="e">
        <f>FIND("Confirmation #",A970,AN970)</f>
        <v>#VALUE!</v>
      </c>
      <c r="AP970" s="4" t="e">
        <f>MID(A970,AN970,AO970-AN970)</f>
        <v>#VALUE!</v>
      </c>
      <c r="AQ970" s="4" t="e">
        <f>FIND("Inventors",A970)+LEN("Inventors")</f>
        <v>#VALUE!</v>
      </c>
      <c r="AR970" s="4" t="e">
        <f>FIND("Applicants",A970,AQ970)</f>
        <v>#VALUE!</v>
      </c>
      <c r="AS970" s="4" t="e">
        <f>FIND("Show all inventors",A970)</f>
        <v>#VALUE!</v>
      </c>
      <c r="AT970" s="4" t="str">
        <f>IFERROR(MID(A970,AS970,24),"")</f>
        <v/>
      </c>
      <c r="AU970" s="7" t="e">
        <f>CLEAN(TRIM(MID(A970,AQ970,AR970-AQ970)))</f>
        <v>#VALUE!</v>
      </c>
      <c r="BJ970" s="4">
        <f t="shared" si="222"/>
        <v>0</v>
      </c>
      <c r="BK970" s="4" t="str">
        <f t="shared" si="223"/>
        <v/>
      </c>
      <c r="BL970" s="4" t="e">
        <f t="shared" si="224"/>
        <v>#VALUE!</v>
      </c>
      <c r="BM970" s="4" t="e">
        <f t="shared" si="225"/>
        <v>#VALUE!</v>
      </c>
      <c r="BN970" s="7" t="e">
        <f t="shared" si="226"/>
        <v>#VALUE!</v>
      </c>
      <c r="BO970" s="4" t="e">
        <f t="shared" si="227"/>
        <v>#VALUE!</v>
      </c>
      <c r="BP970" s="4" t="e">
        <f t="shared" si="228"/>
        <v>#VALUE!</v>
      </c>
      <c r="BQ970" s="7" t="e">
        <f t="shared" si="229"/>
        <v>#VALUE!</v>
      </c>
    </row>
    <row r="971" spans="1:69" ht="15" customHeight="1" x14ac:dyDescent="0.3">
      <c r="A971" s="5"/>
      <c r="B971" s="5"/>
      <c r="C971" s="5"/>
      <c r="D971" s="5"/>
      <c r="F971" s="6" t="s">
        <v>17</v>
      </c>
      <c r="G971" s="4" t="e">
        <f t="shared" si="230"/>
        <v>#VALUE!</v>
      </c>
      <c r="H971" s="4" t="e">
        <f t="shared" si="231"/>
        <v>#VALUE!</v>
      </c>
      <c r="I971" s="4" t="str">
        <f t="shared" si="220"/>
        <v/>
      </c>
      <c r="J971" s="4" t="e">
        <f>CLEAN(SUBSTITUTE(MID(A971,G971,H971-G971)," ",""))</f>
        <v>#VALUE!</v>
      </c>
      <c r="K971" s="4" t="e">
        <f>FIND("Filing or 371 (c) date",A971)+LEN("Filing or 371 (c) date")</f>
        <v>#VALUE!</v>
      </c>
      <c r="L971" s="4" t="e">
        <f>FIND("Status",A971,K971)</f>
        <v>#VALUE!</v>
      </c>
      <c r="M971" s="4" t="e">
        <f>TRIM(CLEAN(MID(A971,K971,L971-K971)))</f>
        <v>#VALUE!</v>
      </c>
      <c r="N971" s="4" t="e">
        <f>FIND("Patent #",A971)+LEN("Patent #")</f>
        <v>#VALUE!</v>
      </c>
      <c r="O971" s="4" t="e">
        <f>FIND("Filing or 371 (c) date",A971)</f>
        <v>#VALUE!</v>
      </c>
      <c r="P971" s="4" t="e">
        <f>MID(A971,N971,O971-N971)</f>
        <v>#VALUE!</v>
      </c>
      <c r="Q971" s="4" t="e">
        <f t="shared" si="221"/>
        <v>#VALUE!</v>
      </c>
      <c r="R971" s="4" t="e">
        <f>CLEAN(SUBSTITUTE(MID(P971,1,FIND("open",P971)-1)," ",""))</f>
        <v>#VALUE!</v>
      </c>
      <c r="S971" s="4" t="e">
        <f>FIND("open_in_new",P971)+LEN("open_in_new")</f>
        <v>#VALUE!</v>
      </c>
      <c r="T971" s="4" t="e">
        <f>FIND("-",P971,S971)</f>
        <v>#VALUE!</v>
      </c>
      <c r="U971" s="4" t="e">
        <f>CLEAN(SUBSTITUTE(MID(P971,S971,T971-S971)," ",""))</f>
        <v>#VALUE!</v>
      </c>
      <c r="V971" s="4" t="e">
        <f>RIGHT(CLEAN(SUBSTITUTE(P971," ","")),10)</f>
        <v>#VALUE!</v>
      </c>
      <c r="W971" s="4" t="e">
        <f>FIND("Status",A971,K971)+LEN("Status")</f>
        <v>#VALUE!</v>
      </c>
      <c r="X971" s="4" t="e">
        <f>FIND("Application Data 
Documents &amp; Transactions",A971)</f>
        <v>#VALUE!</v>
      </c>
      <c r="Y971" s="4" t="e">
        <f>MID(A971,W971,(X971-11)-W971)</f>
        <v>#VALUE!</v>
      </c>
      <c r="Z971" s="4" t="e">
        <f t="shared" si="218"/>
        <v>#VALUE!</v>
      </c>
      <c r="AA971" s="4" t="e">
        <f>FIND("Earliest publication #",A971)+LEN("Earliest publication #
")</f>
        <v>#VALUE!</v>
      </c>
      <c r="AB971" s="4" t="e">
        <f>FIND("Earliest publication date",A971,AA971)</f>
        <v>#VALUE!</v>
      </c>
      <c r="AC971" s="4" t="e">
        <f>CLEAN(TRIM(MID(A971,AA971,AB971-AA971)))</f>
        <v>#VALUE!</v>
      </c>
      <c r="AD971" s="4" t="e">
        <f t="shared" si="219"/>
        <v>#VALUE!</v>
      </c>
      <c r="AE971" s="4" t="e">
        <f>FIND("Earliest publication date",A971,AA971)+LEN("Earliest publication date")</f>
        <v>#VALUE!</v>
      </c>
      <c r="AF971" s="4" t="e">
        <f>FIND("Assignee for publication",A971)</f>
        <v>#VALUE!</v>
      </c>
      <c r="AG971" s="4" t="e">
        <f>CLEAN(SUBSTITUTE(MID(A971,AE971,AF971-AE971)," ",""))</f>
        <v>#VALUE!</v>
      </c>
      <c r="AH971" s="4" t="e">
        <f>FIND("Entity status",A971)+LEN("Entity status")</f>
        <v>#VALUE!</v>
      </c>
      <c r="AI971" s="4" t="e">
        <f>FIND("Earliest publication #",A971,AH971)</f>
        <v>#VALUE!</v>
      </c>
      <c r="AJ971" s="4" t="e">
        <f>CLEAN(TRIM(MID(A971,AH971,AI971-AH971)))</f>
        <v>#VALUE!</v>
      </c>
      <c r="AK971" s="4" t="e">
        <f>FIND("Applicants",A971)+LEN("Applicants")</f>
        <v>#VALUE!</v>
      </c>
      <c r="AL971" s="4" t="e">
        <f>FIND("United States Patent and Trademark Office 
United States Patent and Trademark Office 
 Browse By Topic",A971,AK971)</f>
        <v>#VALUE!</v>
      </c>
      <c r="AM971" s="4" t="e">
        <f>TRIM(CLEAN(MID(A971,AK971,AL971-AK971)))</f>
        <v>#VALUE!</v>
      </c>
      <c r="AN971" s="4" t="e">
        <f>FIND("Assignee for publication",A971)+LEN("Assignee for publication")</f>
        <v>#VALUE!</v>
      </c>
      <c r="AO971" s="4" t="e">
        <f>FIND("Confirmation #",A971,AN971)</f>
        <v>#VALUE!</v>
      </c>
      <c r="AP971" s="4" t="e">
        <f>MID(A971,AN971,AO971-AN971)</f>
        <v>#VALUE!</v>
      </c>
      <c r="AQ971" s="4" t="e">
        <f>FIND("Inventors",A971)+LEN("Inventors")</f>
        <v>#VALUE!</v>
      </c>
      <c r="AR971" s="4" t="e">
        <f>FIND("Applicants",A971,AQ971)</f>
        <v>#VALUE!</v>
      </c>
      <c r="AS971" s="4" t="e">
        <f>FIND("Show all inventors",A971)</f>
        <v>#VALUE!</v>
      </c>
      <c r="AT971" s="4" t="str">
        <f>IFERROR(MID(A971,AS971,24),"")</f>
        <v/>
      </c>
      <c r="AU971" s="7" t="e">
        <f>CLEAN(TRIM(MID(A971,AQ971,AR971-AQ971)))</f>
        <v>#VALUE!</v>
      </c>
      <c r="BJ971" s="4">
        <f t="shared" si="222"/>
        <v>0</v>
      </c>
      <c r="BK971" s="4" t="str">
        <f t="shared" si="223"/>
        <v/>
      </c>
      <c r="BL971" s="4" t="e">
        <f t="shared" si="224"/>
        <v>#VALUE!</v>
      </c>
      <c r="BM971" s="4" t="e">
        <f t="shared" si="225"/>
        <v>#VALUE!</v>
      </c>
      <c r="BN971" s="7" t="e">
        <f t="shared" si="226"/>
        <v>#VALUE!</v>
      </c>
      <c r="BO971" s="4" t="e">
        <f t="shared" si="227"/>
        <v>#VALUE!</v>
      </c>
      <c r="BP971" s="4" t="e">
        <f t="shared" si="228"/>
        <v>#VALUE!</v>
      </c>
      <c r="BQ971" s="7" t="e">
        <f t="shared" si="229"/>
        <v>#VALUE!</v>
      </c>
    </row>
    <row r="972" spans="1:69" ht="15" customHeight="1" x14ac:dyDescent="0.3">
      <c r="A972" s="5"/>
      <c r="B972" s="5"/>
      <c r="C972" s="5"/>
      <c r="D972" s="5"/>
      <c r="F972" s="6" t="s">
        <v>17</v>
      </c>
      <c r="G972" s="4" t="e">
        <f t="shared" si="230"/>
        <v>#VALUE!</v>
      </c>
      <c r="H972" s="4" t="e">
        <f t="shared" si="231"/>
        <v>#VALUE!</v>
      </c>
      <c r="I972" s="4" t="str">
        <f t="shared" si="220"/>
        <v/>
      </c>
      <c r="J972" s="4" t="e">
        <f>CLEAN(SUBSTITUTE(MID(A972,G972,H972-G972)," ",""))</f>
        <v>#VALUE!</v>
      </c>
      <c r="K972" s="4" t="e">
        <f>FIND("Filing or 371 (c) date",A972)+LEN("Filing or 371 (c) date")</f>
        <v>#VALUE!</v>
      </c>
      <c r="L972" s="4" t="e">
        <f>FIND("Status",A972,K972)</f>
        <v>#VALUE!</v>
      </c>
      <c r="M972" s="4" t="e">
        <f>TRIM(CLEAN(MID(A972,K972,L972-K972)))</f>
        <v>#VALUE!</v>
      </c>
      <c r="N972" s="4" t="e">
        <f>FIND("Patent #",A972)+LEN("Patent #")</f>
        <v>#VALUE!</v>
      </c>
      <c r="O972" s="4" t="e">
        <f>FIND("Filing or 371 (c) date",A972)</f>
        <v>#VALUE!</v>
      </c>
      <c r="P972" s="4" t="e">
        <f>MID(A972,N972,O972-N972)</f>
        <v>#VALUE!</v>
      </c>
      <c r="Q972" s="4" t="e">
        <f t="shared" si="221"/>
        <v>#VALUE!</v>
      </c>
      <c r="R972" s="4" t="e">
        <f>CLEAN(SUBSTITUTE(MID(P972,1,FIND("open",P972)-1)," ",""))</f>
        <v>#VALUE!</v>
      </c>
      <c r="S972" s="4" t="e">
        <f>FIND("open_in_new",P972)+LEN("open_in_new")</f>
        <v>#VALUE!</v>
      </c>
      <c r="T972" s="4" t="e">
        <f>FIND("-",P972,S972)</f>
        <v>#VALUE!</v>
      </c>
      <c r="U972" s="4" t="e">
        <f>CLEAN(SUBSTITUTE(MID(P972,S972,T972-S972)," ",""))</f>
        <v>#VALUE!</v>
      </c>
      <c r="V972" s="4" t="e">
        <f>RIGHT(CLEAN(SUBSTITUTE(P972," ","")),10)</f>
        <v>#VALUE!</v>
      </c>
      <c r="W972" s="4" t="e">
        <f>FIND("Status",A972,K972)+LEN("Status")</f>
        <v>#VALUE!</v>
      </c>
      <c r="X972" s="4" t="e">
        <f>FIND("Application Data 
Documents &amp; Transactions",A972)</f>
        <v>#VALUE!</v>
      </c>
      <c r="Y972" s="4" t="e">
        <f>MID(A972,W972,(X972-11)-W972)</f>
        <v>#VALUE!</v>
      </c>
      <c r="Z972" s="4" t="e">
        <f t="shared" si="218"/>
        <v>#VALUE!</v>
      </c>
      <c r="AA972" s="4" t="e">
        <f>FIND("Earliest publication #",A972)+LEN("Earliest publication #
")</f>
        <v>#VALUE!</v>
      </c>
      <c r="AB972" s="4" t="e">
        <f>FIND("Earliest publication date",A972,AA972)</f>
        <v>#VALUE!</v>
      </c>
      <c r="AC972" s="4" t="e">
        <f>CLEAN(TRIM(MID(A972,AA972,AB972-AA972)))</f>
        <v>#VALUE!</v>
      </c>
      <c r="AD972" s="4" t="e">
        <f t="shared" si="219"/>
        <v>#VALUE!</v>
      </c>
      <c r="AE972" s="4" t="e">
        <f>FIND("Earliest publication date",A972,AA972)+LEN("Earliest publication date")</f>
        <v>#VALUE!</v>
      </c>
      <c r="AF972" s="4" t="e">
        <f>FIND("Assignee for publication",A972)</f>
        <v>#VALUE!</v>
      </c>
      <c r="AG972" s="4" t="e">
        <f>CLEAN(SUBSTITUTE(MID(A972,AE972,AF972-AE972)," ",""))</f>
        <v>#VALUE!</v>
      </c>
      <c r="AH972" s="4" t="e">
        <f>FIND("Entity status",A972)+LEN("Entity status")</f>
        <v>#VALUE!</v>
      </c>
      <c r="AI972" s="4" t="e">
        <f>FIND("Earliest publication #",A972,AH972)</f>
        <v>#VALUE!</v>
      </c>
      <c r="AJ972" s="4" t="e">
        <f>CLEAN(TRIM(MID(A972,AH972,AI972-AH972)))</f>
        <v>#VALUE!</v>
      </c>
      <c r="AK972" s="4" t="e">
        <f>FIND("Applicants",A972)+LEN("Applicants")</f>
        <v>#VALUE!</v>
      </c>
      <c r="AL972" s="4" t="e">
        <f>FIND("United States Patent and Trademark Office 
United States Patent and Trademark Office 
 Browse By Topic",A972,AK972)</f>
        <v>#VALUE!</v>
      </c>
      <c r="AM972" s="4" t="e">
        <f>TRIM(CLEAN(MID(A972,AK972,AL972-AK972)))</f>
        <v>#VALUE!</v>
      </c>
      <c r="AN972" s="4" t="e">
        <f>FIND("Assignee for publication",A972)+LEN("Assignee for publication")</f>
        <v>#VALUE!</v>
      </c>
      <c r="AO972" s="4" t="e">
        <f>FIND("Confirmation #",A972,AN972)</f>
        <v>#VALUE!</v>
      </c>
      <c r="AP972" s="4" t="e">
        <f>MID(A972,AN972,AO972-AN972)</f>
        <v>#VALUE!</v>
      </c>
      <c r="AQ972" s="4" t="e">
        <f>FIND("Inventors",A972)+LEN("Inventors")</f>
        <v>#VALUE!</v>
      </c>
      <c r="AR972" s="4" t="e">
        <f>FIND("Applicants",A972,AQ972)</f>
        <v>#VALUE!</v>
      </c>
      <c r="AS972" s="4" t="e">
        <f>FIND("Show all inventors",A972)</f>
        <v>#VALUE!</v>
      </c>
      <c r="AT972" s="4" t="str">
        <f>IFERROR(MID(A972,AS972,24),"")</f>
        <v/>
      </c>
      <c r="AU972" s="7" t="e">
        <f>CLEAN(TRIM(MID(A972,AQ972,AR972-AQ972)))</f>
        <v>#VALUE!</v>
      </c>
      <c r="BJ972" s="4">
        <f t="shared" si="222"/>
        <v>0</v>
      </c>
      <c r="BK972" s="4" t="str">
        <f t="shared" si="223"/>
        <v/>
      </c>
      <c r="BL972" s="4" t="e">
        <f t="shared" si="224"/>
        <v>#VALUE!</v>
      </c>
      <c r="BM972" s="4" t="e">
        <f t="shared" si="225"/>
        <v>#VALUE!</v>
      </c>
      <c r="BN972" s="7" t="e">
        <f t="shared" si="226"/>
        <v>#VALUE!</v>
      </c>
      <c r="BO972" s="4" t="e">
        <f t="shared" si="227"/>
        <v>#VALUE!</v>
      </c>
      <c r="BP972" s="4" t="e">
        <f t="shared" si="228"/>
        <v>#VALUE!</v>
      </c>
      <c r="BQ972" s="7" t="e">
        <f t="shared" si="229"/>
        <v>#VALUE!</v>
      </c>
    </row>
    <row r="973" spans="1:69" ht="15" customHeight="1" x14ac:dyDescent="0.3">
      <c r="A973" s="5"/>
      <c r="B973" s="5"/>
      <c r="C973" s="5"/>
      <c r="D973" s="5"/>
      <c r="F973" s="6" t="s">
        <v>17</v>
      </c>
      <c r="G973" s="4" t="e">
        <f t="shared" si="230"/>
        <v>#VALUE!</v>
      </c>
      <c r="H973" s="4" t="e">
        <f t="shared" si="231"/>
        <v>#VALUE!</v>
      </c>
      <c r="I973" s="4" t="str">
        <f t="shared" si="220"/>
        <v/>
      </c>
      <c r="J973" s="4" t="e">
        <f>CLEAN(SUBSTITUTE(MID(A973,G973,H973-G973)," ",""))</f>
        <v>#VALUE!</v>
      </c>
      <c r="K973" s="4" t="e">
        <f>FIND("Filing or 371 (c) date",A973)+LEN("Filing or 371 (c) date")</f>
        <v>#VALUE!</v>
      </c>
      <c r="L973" s="4" t="e">
        <f>FIND("Status",A973,K973)</f>
        <v>#VALUE!</v>
      </c>
      <c r="M973" s="4" t="e">
        <f>TRIM(CLEAN(MID(A973,K973,L973-K973)))</f>
        <v>#VALUE!</v>
      </c>
      <c r="N973" s="4" t="e">
        <f>FIND("Patent #",A973)+LEN("Patent #")</f>
        <v>#VALUE!</v>
      </c>
      <c r="O973" s="4" t="e">
        <f>FIND("Filing or 371 (c) date",A973)</f>
        <v>#VALUE!</v>
      </c>
      <c r="P973" s="4" t="e">
        <f>MID(A973,N973,O973-N973)</f>
        <v>#VALUE!</v>
      </c>
      <c r="Q973" s="4" t="e">
        <f t="shared" si="221"/>
        <v>#VALUE!</v>
      </c>
      <c r="R973" s="4" t="e">
        <f>CLEAN(SUBSTITUTE(MID(P973,1,FIND("open",P973)-1)," ",""))</f>
        <v>#VALUE!</v>
      </c>
      <c r="S973" s="4" t="e">
        <f>FIND("open_in_new",P973)+LEN("open_in_new")</f>
        <v>#VALUE!</v>
      </c>
      <c r="T973" s="4" t="e">
        <f>FIND("-",P973,S973)</f>
        <v>#VALUE!</v>
      </c>
      <c r="U973" s="4" t="e">
        <f>CLEAN(SUBSTITUTE(MID(P973,S973,T973-S973)," ",""))</f>
        <v>#VALUE!</v>
      </c>
      <c r="V973" s="4" t="e">
        <f>RIGHT(CLEAN(SUBSTITUTE(P973," ","")),10)</f>
        <v>#VALUE!</v>
      </c>
      <c r="W973" s="4" t="e">
        <f>FIND("Status",A973,K973)+LEN("Status")</f>
        <v>#VALUE!</v>
      </c>
      <c r="X973" s="4" t="e">
        <f>FIND("Application Data 
Documents &amp; Transactions",A973)</f>
        <v>#VALUE!</v>
      </c>
      <c r="Y973" s="4" t="e">
        <f>MID(A973,W973,(X973-11)-W973)</f>
        <v>#VALUE!</v>
      </c>
      <c r="Z973" s="4" t="e">
        <f t="shared" si="218"/>
        <v>#VALUE!</v>
      </c>
      <c r="AA973" s="4" t="e">
        <f>FIND("Earliest publication #",A973)+LEN("Earliest publication #
")</f>
        <v>#VALUE!</v>
      </c>
      <c r="AB973" s="4" t="e">
        <f>FIND("Earliest publication date",A973,AA973)</f>
        <v>#VALUE!</v>
      </c>
      <c r="AC973" s="4" t="e">
        <f>CLEAN(TRIM(MID(A973,AA973,AB973-AA973)))</f>
        <v>#VALUE!</v>
      </c>
      <c r="AD973" s="4" t="e">
        <f t="shared" si="219"/>
        <v>#VALUE!</v>
      </c>
      <c r="AE973" s="4" t="e">
        <f>FIND("Earliest publication date",A973,AA973)+LEN("Earliest publication date")</f>
        <v>#VALUE!</v>
      </c>
      <c r="AF973" s="4" t="e">
        <f>FIND("Assignee for publication",A973)</f>
        <v>#VALUE!</v>
      </c>
      <c r="AG973" s="4" t="e">
        <f>CLEAN(SUBSTITUTE(MID(A973,AE973,AF973-AE973)," ",""))</f>
        <v>#VALUE!</v>
      </c>
      <c r="AH973" s="4" t="e">
        <f>FIND("Entity status",A973)+LEN("Entity status")</f>
        <v>#VALUE!</v>
      </c>
      <c r="AI973" s="4" t="e">
        <f>FIND("Earliest publication #",A973,AH973)</f>
        <v>#VALUE!</v>
      </c>
      <c r="AJ973" s="4" t="e">
        <f>CLEAN(TRIM(MID(A973,AH973,AI973-AH973)))</f>
        <v>#VALUE!</v>
      </c>
      <c r="AK973" s="4" t="e">
        <f>FIND("Applicants",A973)+LEN("Applicants")</f>
        <v>#VALUE!</v>
      </c>
      <c r="AL973" s="4" t="e">
        <f>FIND("United States Patent and Trademark Office 
United States Patent and Trademark Office 
 Browse By Topic",A973,AK973)</f>
        <v>#VALUE!</v>
      </c>
      <c r="AM973" s="4" t="e">
        <f>TRIM(CLEAN(MID(A973,AK973,AL973-AK973)))</f>
        <v>#VALUE!</v>
      </c>
      <c r="AN973" s="4" t="e">
        <f>FIND("Assignee for publication",A973)+LEN("Assignee for publication")</f>
        <v>#VALUE!</v>
      </c>
      <c r="AO973" s="4" t="e">
        <f>FIND("Confirmation #",A973,AN973)</f>
        <v>#VALUE!</v>
      </c>
      <c r="AP973" s="4" t="e">
        <f>MID(A973,AN973,AO973-AN973)</f>
        <v>#VALUE!</v>
      </c>
      <c r="AQ973" s="4" t="e">
        <f>FIND("Inventors",A973)+LEN("Inventors")</f>
        <v>#VALUE!</v>
      </c>
      <c r="AR973" s="4" t="e">
        <f>FIND("Applicants",A973,AQ973)</f>
        <v>#VALUE!</v>
      </c>
      <c r="AS973" s="4" t="e">
        <f>FIND("Show all inventors",A973)</f>
        <v>#VALUE!</v>
      </c>
      <c r="AT973" s="4" t="str">
        <f>IFERROR(MID(A973,AS973,24),"")</f>
        <v/>
      </c>
      <c r="AU973" s="7" t="e">
        <f>CLEAN(TRIM(MID(A973,AQ973,AR973-AQ973)))</f>
        <v>#VALUE!</v>
      </c>
      <c r="BJ973" s="4">
        <f t="shared" si="222"/>
        <v>0</v>
      </c>
      <c r="BK973" s="4" t="str">
        <f t="shared" si="223"/>
        <v/>
      </c>
      <c r="BL973" s="4" t="e">
        <f t="shared" si="224"/>
        <v>#VALUE!</v>
      </c>
      <c r="BM973" s="4" t="e">
        <f t="shared" si="225"/>
        <v>#VALUE!</v>
      </c>
      <c r="BN973" s="7" t="e">
        <f t="shared" si="226"/>
        <v>#VALUE!</v>
      </c>
      <c r="BO973" s="4" t="e">
        <f t="shared" si="227"/>
        <v>#VALUE!</v>
      </c>
      <c r="BP973" s="4" t="e">
        <f t="shared" si="228"/>
        <v>#VALUE!</v>
      </c>
      <c r="BQ973" s="7" t="e">
        <f t="shared" si="229"/>
        <v>#VALUE!</v>
      </c>
    </row>
    <row r="974" spans="1:69" ht="15" customHeight="1" x14ac:dyDescent="0.3">
      <c r="A974" s="5"/>
      <c r="B974" s="5"/>
      <c r="C974" s="5"/>
      <c r="D974" s="5"/>
      <c r="F974" s="6" t="s">
        <v>17</v>
      </c>
      <c r="G974" s="4" t="e">
        <f t="shared" si="230"/>
        <v>#VALUE!</v>
      </c>
      <c r="H974" s="4" t="e">
        <f t="shared" si="231"/>
        <v>#VALUE!</v>
      </c>
      <c r="I974" s="4" t="str">
        <f t="shared" si="220"/>
        <v/>
      </c>
      <c r="J974" s="4" t="e">
        <f>CLEAN(SUBSTITUTE(MID(A974,G974,H974-G974)," ",""))</f>
        <v>#VALUE!</v>
      </c>
      <c r="K974" s="4" t="e">
        <f>FIND("Filing or 371 (c) date",A974)+LEN("Filing or 371 (c) date")</f>
        <v>#VALUE!</v>
      </c>
      <c r="L974" s="4" t="e">
        <f>FIND("Status",A974,K974)</f>
        <v>#VALUE!</v>
      </c>
      <c r="M974" s="4" t="e">
        <f>TRIM(CLEAN(MID(A974,K974,L974-K974)))</f>
        <v>#VALUE!</v>
      </c>
      <c r="N974" s="4" t="e">
        <f>FIND("Patent #",A974)+LEN("Patent #")</f>
        <v>#VALUE!</v>
      </c>
      <c r="O974" s="4" t="e">
        <f>FIND("Filing or 371 (c) date",A974)</f>
        <v>#VALUE!</v>
      </c>
      <c r="P974" s="4" t="e">
        <f>MID(A974,N974,O974-N974)</f>
        <v>#VALUE!</v>
      </c>
      <c r="Q974" s="4" t="e">
        <f t="shared" si="221"/>
        <v>#VALUE!</v>
      </c>
      <c r="R974" s="4" t="e">
        <f>CLEAN(SUBSTITUTE(MID(P974,1,FIND("open",P974)-1)," ",""))</f>
        <v>#VALUE!</v>
      </c>
      <c r="S974" s="4" t="e">
        <f>FIND("open_in_new",P974)+LEN("open_in_new")</f>
        <v>#VALUE!</v>
      </c>
      <c r="T974" s="4" t="e">
        <f>FIND("-",P974,S974)</f>
        <v>#VALUE!</v>
      </c>
      <c r="U974" s="4" t="e">
        <f>CLEAN(SUBSTITUTE(MID(P974,S974,T974-S974)," ",""))</f>
        <v>#VALUE!</v>
      </c>
      <c r="V974" s="4" t="e">
        <f>RIGHT(CLEAN(SUBSTITUTE(P974," ","")),10)</f>
        <v>#VALUE!</v>
      </c>
      <c r="W974" s="4" t="e">
        <f>FIND("Status",A974,K974)+LEN("Status")</f>
        <v>#VALUE!</v>
      </c>
      <c r="X974" s="4" t="e">
        <f>FIND("Application Data 
Documents &amp; Transactions",A974)</f>
        <v>#VALUE!</v>
      </c>
      <c r="Y974" s="4" t="e">
        <f>MID(A974,W974,(X974-11)-W974)</f>
        <v>#VALUE!</v>
      </c>
      <c r="Z974" s="4" t="e">
        <f t="shared" si="218"/>
        <v>#VALUE!</v>
      </c>
      <c r="AA974" s="4" t="e">
        <f>FIND("Earliest publication #",A974)+LEN("Earliest publication #
")</f>
        <v>#VALUE!</v>
      </c>
      <c r="AB974" s="4" t="e">
        <f>FIND("Earliest publication date",A974,AA974)</f>
        <v>#VALUE!</v>
      </c>
      <c r="AC974" s="4" t="e">
        <f>CLEAN(TRIM(MID(A974,AA974,AB974-AA974)))</f>
        <v>#VALUE!</v>
      </c>
      <c r="AD974" s="4" t="e">
        <f t="shared" si="219"/>
        <v>#VALUE!</v>
      </c>
      <c r="AE974" s="4" t="e">
        <f>FIND("Earliest publication date",A974,AA974)+LEN("Earliest publication date")</f>
        <v>#VALUE!</v>
      </c>
      <c r="AF974" s="4" t="e">
        <f>FIND("Assignee for publication",A974)</f>
        <v>#VALUE!</v>
      </c>
      <c r="AG974" s="4" t="e">
        <f>CLEAN(SUBSTITUTE(MID(A974,AE974,AF974-AE974)," ",""))</f>
        <v>#VALUE!</v>
      </c>
      <c r="AH974" s="4" t="e">
        <f>FIND("Entity status",A974)+LEN("Entity status")</f>
        <v>#VALUE!</v>
      </c>
      <c r="AI974" s="4" t="e">
        <f>FIND("Earliest publication #",A974,AH974)</f>
        <v>#VALUE!</v>
      </c>
      <c r="AJ974" s="4" t="e">
        <f>CLEAN(TRIM(MID(A974,AH974,AI974-AH974)))</f>
        <v>#VALUE!</v>
      </c>
      <c r="AK974" s="4" t="e">
        <f>FIND("Applicants",A974)+LEN("Applicants")</f>
        <v>#VALUE!</v>
      </c>
      <c r="AL974" s="4" t="e">
        <f>FIND("United States Patent and Trademark Office 
United States Patent and Trademark Office 
 Browse By Topic",A974,AK974)</f>
        <v>#VALUE!</v>
      </c>
      <c r="AM974" s="4" t="e">
        <f>TRIM(CLEAN(MID(A974,AK974,AL974-AK974)))</f>
        <v>#VALUE!</v>
      </c>
      <c r="AN974" s="4" t="e">
        <f>FIND("Assignee for publication",A974)+LEN("Assignee for publication")</f>
        <v>#VALUE!</v>
      </c>
      <c r="AO974" s="4" t="e">
        <f>FIND("Confirmation #",A974,AN974)</f>
        <v>#VALUE!</v>
      </c>
      <c r="AP974" s="4" t="e">
        <f>MID(A974,AN974,AO974-AN974)</f>
        <v>#VALUE!</v>
      </c>
      <c r="AQ974" s="4" t="e">
        <f>FIND("Inventors",A974)+LEN("Inventors")</f>
        <v>#VALUE!</v>
      </c>
      <c r="AR974" s="4" t="e">
        <f>FIND("Applicants",A974,AQ974)</f>
        <v>#VALUE!</v>
      </c>
      <c r="AS974" s="4" t="e">
        <f>FIND("Show all inventors",A974)</f>
        <v>#VALUE!</v>
      </c>
      <c r="AT974" s="4" t="str">
        <f>IFERROR(MID(A974,AS974,24),"")</f>
        <v/>
      </c>
      <c r="AU974" s="7" t="e">
        <f>CLEAN(TRIM(MID(A974,AQ974,AR974-AQ974)))</f>
        <v>#VALUE!</v>
      </c>
      <c r="BJ974" s="4">
        <f t="shared" si="222"/>
        <v>0</v>
      </c>
      <c r="BK974" s="4" t="str">
        <f t="shared" si="223"/>
        <v/>
      </c>
      <c r="BL974" s="4" t="e">
        <f t="shared" si="224"/>
        <v>#VALUE!</v>
      </c>
      <c r="BM974" s="4" t="e">
        <f t="shared" si="225"/>
        <v>#VALUE!</v>
      </c>
      <c r="BN974" s="7" t="e">
        <f t="shared" si="226"/>
        <v>#VALUE!</v>
      </c>
      <c r="BO974" s="4" t="e">
        <f t="shared" si="227"/>
        <v>#VALUE!</v>
      </c>
      <c r="BP974" s="4" t="e">
        <f t="shared" si="228"/>
        <v>#VALUE!</v>
      </c>
      <c r="BQ974" s="7" t="e">
        <f t="shared" si="229"/>
        <v>#VALUE!</v>
      </c>
    </row>
    <row r="975" spans="1:69" ht="15" customHeight="1" x14ac:dyDescent="0.3">
      <c r="A975" s="5"/>
      <c r="B975" s="5"/>
      <c r="C975" s="5"/>
      <c r="D975" s="5"/>
      <c r="F975" s="6" t="s">
        <v>17</v>
      </c>
      <c r="G975" s="4" t="e">
        <f t="shared" si="230"/>
        <v>#VALUE!</v>
      </c>
      <c r="H975" s="4" t="e">
        <f t="shared" si="231"/>
        <v>#VALUE!</v>
      </c>
      <c r="I975" s="4" t="str">
        <f t="shared" si="220"/>
        <v/>
      </c>
      <c r="J975" s="4" t="e">
        <f>CLEAN(SUBSTITUTE(MID(A975,G975,H975-G975)," ",""))</f>
        <v>#VALUE!</v>
      </c>
      <c r="K975" s="4" t="e">
        <f>FIND("Filing or 371 (c) date",A975)+LEN("Filing or 371 (c) date")</f>
        <v>#VALUE!</v>
      </c>
      <c r="L975" s="4" t="e">
        <f>FIND("Status",A975,K975)</f>
        <v>#VALUE!</v>
      </c>
      <c r="M975" s="4" t="e">
        <f>TRIM(CLEAN(MID(A975,K975,L975-K975)))</f>
        <v>#VALUE!</v>
      </c>
      <c r="N975" s="4" t="e">
        <f>FIND("Patent #",A975)+LEN("Patent #")</f>
        <v>#VALUE!</v>
      </c>
      <c r="O975" s="4" t="e">
        <f>FIND("Filing or 371 (c) date",A975)</f>
        <v>#VALUE!</v>
      </c>
      <c r="P975" s="4" t="e">
        <f>MID(A975,N975,O975-N975)</f>
        <v>#VALUE!</v>
      </c>
      <c r="Q975" s="4" t="e">
        <f t="shared" si="221"/>
        <v>#VALUE!</v>
      </c>
      <c r="R975" s="4" t="e">
        <f>CLEAN(SUBSTITUTE(MID(P975,1,FIND("open",P975)-1)," ",""))</f>
        <v>#VALUE!</v>
      </c>
      <c r="S975" s="4" t="e">
        <f>FIND("open_in_new",P975)+LEN("open_in_new")</f>
        <v>#VALUE!</v>
      </c>
      <c r="T975" s="4" t="e">
        <f>FIND("-",P975,S975)</f>
        <v>#VALUE!</v>
      </c>
      <c r="U975" s="4" t="e">
        <f>CLEAN(SUBSTITUTE(MID(P975,S975,T975-S975)," ",""))</f>
        <v>#VALUE!</v>
      </c>
      <c r="V975" s="4" t="e">
        <f>RIGHT(CLEAN(SUBSTITUTE(P975," ","")),10)</f>
        <v>#VALUE!</v>
      </c>
      <c r="W975" s="4" t="e">
        <f>FIND("Status",A975,K975)+LEN("Status")</f>
        <v>#VALUE!</v>
      </c>
      <c r="X975" s="4" t="e">
        <f>FIND("Application Data 
Documents &amp; Transactions",A975)</f>
        <v>#VALUE!</v>
      </c>
      <c r="Y975" s="4" t="e">
        <f>MID(A975,W975,(X975-11)-W975)</f>
        <v>#VALUE!</v>
      </c>
      <c r="Z975" s="4" t="e">
        <f t="shared" si="218"/>
        <v>#VALUE!</v>
      </c>
      <c r="AA975" s="4" t="e">
        <f>FIND("Earliest publication #",A975)+LEN("Earliest publication #
")</f>
        <v>#VALUE!</v>
      </c>
      <c r="AB975" s="4" t="e">
        <f>FIND("Earliest publication date",A975,AA975)</f>
        <v>#VALUE!</v>
      </c>
      <c r="AC975" s="4" t="e">
        <f>CLEAN(TRIM(MID(A975,AA975,AB975-AA975)))</f>
        <v>#VALUE!</v>
      </c>
      <c r="AD975" s="4" t="e">
        <f t="shared" si="219"/>
        <v>#VALUE!</v>
      </c>
      <c r="AE975" s="4" t="e">
        <f>FIND("Earliest publication date",A975,AA975)+LEN("Earliest publication date")</f>
        <v>#VALUE!</v>
      </c>
      <c r="AF975" s="4" t="e">
        <f>FIND("Assignee for publication",A975)</f>
        <v>#VALUE!</v>
      </c>
      <c r="AG975" s="4" t="e">
        <f>CLEAN(SUBSTITUTE(MID(A975,AE975,AF975-AE975)," ",""))</f>
        <v>#VALUE!</v>
      </c>
      <c r="AH975" s="4" t="e">
        <f>FIND("Entity status",A975)+LEN("Entity status")</f>
        <v>#VALUE!</v>
      </c>
      <c r="AI975" s="4" t="e">
        <f>FIND("Earliest publication #",A975,AH975)</f>
        <v>#VALUE!</v>
      </c>
      <c r="AJ975" s="4" t="e">
        <f>CLEAN(TRIM(MID(A975,AH975,AI975-AH975)))</f>
        <v>#VALUE!</v>
      </c>
      <c r="AK975" s="4" t="e">
        <f>FIND("Applicants",A975)+LEN("Applicants")</f>
        <v>#VALUE!</v>
      </c>
      <c r="AL975" s="4" t="e">
        <f>FIND("United States Patent and Trademark Office 
United States Patent and Trademark Office 
 Browse By Topic",A975,AK975)</f>
        <v>#VALUE!</v>
      </c>
      <c r="AM975" s="4" t="e">
        <f>TRIM(CLEAN(MID(A975,AK975,AL975-AK975)))</f>
        <v>#VALUE!</v>
      </c>
      <c r="AN975" s="4" t="e">
        <f>FIND("Assignee for publication",A975)+LEN("Assignee for publication")</f>
        <v>#VALUE!</v>
      </c>
      <c r="AO975" s="4" t="e">
        <f>FIND("Confirmation #",A975,AN975)</f>
        <v>#VALUE!</v>
      </c>
      <c r="AP975" s="4" t="e">
        <f>MID(A975,AN975,AO975-AN975)</f>
        <v>#VALUE!</v>
      </c>
      <c r="AQ975" s="4" t="e">
        <f>FIND("Inventors",A975)+LEN("Inventors")</f>
        <v>#VALUE!</v>
      </c>
      <c r="AR975" s="4" t="e">
        <f>FIND("Applicants",A975,AQ975)</f>
        <v>#VALUE!</v>
      </c>
      <c r="AS975" s="4" t="e">
        <f>FIND("Show all inventors",A975)</f>
        <v>#VALUE!</v>
      </c>
      <c r="AT975" s="4" t="str">
        <f>IFERROR(MID(A975,AS975,24),"")</f>
        <v/>
      </c>
      <c r="AU975" s="7" t="e">
        <f>CLEAN(TRIM(MID(A975,AQ975,AR975-AQ975)))</f>
        <v>#VALUE!</v>
      </c>
      <c r="BJ975" s="4">
        <f t="shared" si="222"/>
        <v>0</v>
      </c>
      <c r="BK975" s="4" t="str">
        <f t="shared" si="223"/>
        <v/>
      </c>
      <c r="BL975" s="4" t="e">
        <f t="shared" si="224"/>
        <v>#VALUE!</v>
      </c>
      <c r="BM975" s="4" t="e">
        <f t="shared" si="225"/>
        <v>#VALUE!</v>
      </c>
      <c r="BN975" s="7" t="e">
        <f t="shared" si="226"/>
        <v>#VALUE!</v>
      </c>
      <c r="BO975" s="4" t="e">
        <f t="shared" si="227"/>
        <v>#VALUE!</v>
      </c>
      <c r="BP975" s="4" t="e">
        <f t="shared" si="228"/>
        <v>#VALUE!</v>
      </c>
      <c r="BQ975" s="7" t="e">
        <f t="shared" si="229"/>
        <v>#VALUE!</v>
      </c>
    </row>
    <row r="976" spans="1:69" ht="15" customHeight="1" x14ac:dyDescent="0.3">
      <c r="A976" s="5"/>
      <c r="B976" s="5"/>
      <c r="C976" s="5"/>
      <c r="D976" s="5"/>
      <c r="F976" s="6" t="s">
        <v>17</v>
      </c>
      <c r="G976" s="4" t="e">
        <f t="shared" si="230"/>
        <v>#VALUE!</v>
      </c>
      <c r="H976" s="4" t="e">
        <f t="shared" si="231"/>
        <v>#VALUE!</v>
      </c>
      <c r="I976" s="4" t="str">
        <f t="shared" si="220"/>
        <v/>
      </c>
      <c r="J976" s="4" t="e">
        <f>CLEAN(SUBSTITUTE(MID(A976,G976,H976-G976)," ",""))</f>
        <v>#VALUE!</v>
      </c>
      <c r="K976" s="4" t="e">
        <f>FIND("Filing or 371 (c) date",A976)+LEN("Filing or 371 (c) date")</f>
        <v>#VALUE!</v>
      </c>
      <c r="L976" s="4" t="e">
        <f>FIND("Status",A976,K976)</f>
        <v>#VALUE!</v>
      </c>
      <c r="M976" s="4" t="e">
        <f>TRIM(CLEAN(MID(A976,K976,L976-K976)))</f>
        <v>#VALUE!</v>
      </c>
      <c r="N976" s="4" t="e">
        <f>FIND("Patent #",A976)+LEN("Patent #")</f>
        <v>#VALUE!</v>
      </c>
      <c r="O976" s="4" t="e">
        <f>FIND("Filing or 371 (c) date",A976)</f>
        <v>#VALUE!</v>
      </c>
      <c r="P976" s="4" t="e">
        <f>MID(A976,N976,O976-N976)</f>
        <v>#VALUE!</v>
      </c>
      <c r="Q976" s="4" t="e">
        <f t="shared" si="221"/>
        <v>#VALUE!</v>
      </c>
      <c r="R976" s="4" t="e">
        <f>CLEAN(SUBSTITUTE(MID(P976,1,FIND("open",P976)-1)," ",""))</f>
        <v>#VALUE!</v>
      </c>
      <c r="S976" s="4" t="e">
        <f>FIND("open_in_new",P976)+LEN("open_in_new")</f>
        <v>#VALUE!</v>
      </c>
      <c r="T976" s="4" t="e">
        <f>FIND("-",P976,S976)</f>
        <v>#VALUE!</v>
      </c>
      <c r="U976" s="4" t="e">
        <f>CLEAN(SUBSTITUTE(MID(P976,S976,T976-S976)," ",""))</f>
        <v>#VALUE!</v>
      </c>
      <c r="V976" s="4" t="e">
        <f>RIGHT(CLEAN(SUBSTITUTE(P976," ","")),10)</f>
        <v>#VALUE!</v>
      </c>
      <c r="W976" s="4" t="e">
        <f>FIND("Status",A976,K976)+LEN("Status")</f>
        <v>#VALUE!</v>
      </c>
      <c r="X976" s="4" t="e">
        <f>FIND("Application Data 
Documents &amp; Transactions",A976)</f>
        <v>#VALUE!</v>
      </c>
      <c r="Y976" s="4" t="e">
        <f>MID(A976,W976,(X976-11)-W976)</f>
        <v>#VALUE!</v>
      </c>
      <c r="Z976" s="4" t="e">
        <f t="shared" si="218"/>
        <v>#VALUE!</v>
      </c>
      <c r="AA976" s="4" t="e">
        <f>FIND("Earliest publication #",A976)+LEN("Earliest publication #
")</f>
        <v>#VALUE!</v>
      </c>
      <c r="AB976" s="4" t="e">
        <f>FIND("Earliest publication date",A976,AA976)</f>
        <v>#VALUE!</v>
      </c>
      <c r="AC976" s="4" t="e">
        <f>CLEAN(TRIM(MID(A976,AA976,AB976-AA976)))</f>
        <v>#VALUE!</v>
      </c>
      <c r="AD976" s="4" t="e">
        <f t="shared" si="219"/>
        <v>#VALUE!</v>
      </c>
      <c r="AE976" s="4" t="e">
        <f>FIND("Earliest publication date",A976,AA976)+LEN("Earliest publication date")</f>
        <v>#VALUE!</v>
      </c>
      <c r="AF976" s="4" t="e">
        <f>FIND("Assignee for publication",A976)</f>
        <v>#VALUE!</v>
      </c>
      <c r="AG976" s="4" t="e">
        <f>CLEAN(SUBSTITUTE(MID(A976,AE976,AF976-AE976)," ",""))</f>
        <v>#VALUE!</v>
      </c>
      <c r="AH976" s="4" t="e">
        <f>FIND("Entity status",A976)+LEN("Entity status")</f>
        <v>#VALUE!</v>
      </c>
      <c r="AI976" s="4" t="e">
        <f>FIND("Earliest publication #",A976,AH976)</f>
        <v>#VALUE!</v>
      </c>
      <c r="AJ976" s="4" t="e">
        <f>CLEAN(TRIM(MID(A976,AH976,AI976-AH976)))</f>
        <v>#VALUE!</v>
      </c>
      <c r="AK976" s="4" t="e">
        <f>FIND("Applicants",A976)+LEN("Applicants")</f>
        <v>#VALUE!</v>
      </c>
      <c r="AL976" s="4" t="e">
        <f>FIND("United States Patent and Trademark Office 
United States Patent and Trademark Office 
 Browse By Topic",A976,AK976)</f>
        <v>#VALUE!</v>
      </c>
      <c r="AM976" s="4" t="e">
        <f>TRIM(CLEAN(MID(A976,AK976,AL976-AK976)))</f>
        <v>#VALUE!</v>
      </c>
      <c r="AN976" s="4" t="e">
        <f>FIND("Assignee for publication",A976)+LEN("Assignee for publication")</f>
        <v>#VALUE!</v>
      </c>
      <c r="AO976" s="4" t="e">
        <f>FIND("Confirmation #",A976,AN976)</f>
        <v>#VALUE!</v>
      </c>
      <c r="AP976" s="4" t="e">
        <f>MID(A976,AN976,AO976-AN976)</f>
        <v>#VALUE!</v>
      </c>
      <c r="AQ976" s="4" t="e">
        <f>FIND("Inventors",A976)+LEN("Inventors")</f>
        <v>#VALUE!</v>
      </c>
      <c r="AR976" s="4" t="e">
        <f>FIND("Applicants",A976,AQ976)</f>
        <v>#VALUE!</v>
      </c>
      <c r="AS976" s="4" t="e">
        <f>FIND("Show all inventors",A976)</f>
        <v>#VALUE!</v>
      </c>
      <c r="AT976" s="4" t="str">
        <f>IFERROR(MID(A976,AS976,24),"")</f>
        <v/>
      </c>
      <c r="AU976" s="7" t="e">
        <f>CLEAN(TRIM(MID(A976,AQ976,AR976-AQ976)))</f>
        <v>#VALUE!</v>
      </c>
      <c r="BJ976" s="4">
        <f t="shared" si="222"/>
        <v>0</v>
      </c>
      <c r="BK976" s="4" t="str">
        <f t="shared" si="223"/>
        <v/>
      </c>
      <c r="BL976" s="4" t="e">
        <f t="shared" si="224"/>
        <v>#VALUE!</v>
      </c>
      <c r="BM976" s="4" t="e">
        <f t="shared" si="225"/>
        <v>#VALUE!</v>
      </c>
      <c r="BN976" s="7" t="e">
        <f t="shared" si="226"/>
        <v>#VALUE!</v>
      </c>
      <c r="BO976" s="4" t="e">
        <f t="shared" si="227"/>
        <v>#VALUE!</v>
      </c>
      <c r="BP976" s="4" t="e">
        <f t="shared" si="228"/>
        <v>#VALUE!</v>
      </c>
      <c r="BQ976" s="7" t="e">
        <f t="shared" si="229"/>
        <v>#VALUE!</v>
      </c>
    </row>
    <row r="977" spans="1:69" ht="15" customHeight="1" x14ac:dyDescent="0.3">
      <c r="A977" s="5"/>
      <c r="B977" s="5"/>
      <c r="C977" s="5"/>
      <c r="D977" s="5"/>
      <c r="F977" s="6" t="s">
        <v>17</v>
      </c>
      <c r="G977" s="4" t="e">
        <f t="shared" si="230"/>
        <v>#VALUE!</v>
      </c>
      <c r="H977" s="4" t="e">
        <f t="shared" si="231"/>
        <v>#VALUE!</v>
      </c>
      <c r="I977" s="4" t="str">
        <f t="shared" si="220"/>
        <v/>
      </c>
      <c r="J977" s="4" t="e">
        <f>CLEAN(SUBSTITUTE(MID(A977,G977,H977-G977)," ",""))</f>
        <v>#VALUE!</v>
      </c>
      <c r="K977" s="4" t="e">
        <f>FIND("Filing or 371 (c) date",A977)+LEN("Filing or 371 (c) date")</f>
        <v>#VALUE!</v>
      </c>
      <c r="L977" s="4" t="e">
        <f>FIND("Status",A977,K977)</f>
        <v>#VALUE!</v>
      </c>
      <c r="M977" s="4" t="e">
        <f>TRIM(CLEAN(MID(A977,K977,L977-K977)))</f>
        <v>#VALUE!</v>
      </c>
      <c r="N977" s="4" t="e">
        <f>FIND("Patent #",A977)+LEN("Patent #")</f>
        <v>#VALUE!</v>
      </c>
      <c r="O977" s="4" t="e">
        <f>FIND("Filing or 371 (c) date",A977)</f>
        <v>#VALUE!</v>
      </c>
      <c r="P977" s="4" t="e">
        <f>MID(A977,N977,O977-N977)</f>
        <v>#VALUE!</v>
      </c>
      <c r="Q977" s="4" t="e">
        <f t="shared" si="221"/>
        <v>#VALUE!</v>
      </c>
      <c r="R977" s="4" t="e">
        <f>CLEAN(SUBSTITUTE(MID(P977,1,FIND("open",P977)-1)," ",""))</f>
        <v>#VALUE!</v>
      </c>
      <c r="S977" s="4" t="e">
        <f>FIND("open_in_new",P977)+LEN("open_in_new")</f>
        <v>#VALUE!</v>
      </c>
      <c r="T977" s="4" t="e">
        <f>FIND("-",P977,S977)</f>
        <v>#VALUE!</v>
      </c>
      <c r="U977" s="4" t="e">
        <f>CLEAN(SUBSTITUTE(MID(P977,S977,T977-S977)," ",""))</f>
        <v>#VALUE!</v>
      </c>
      <c r="V977" s="4" t="e">
        <f>RIGHT(CLEAN(SUBSTITUTE(P977," ","")),10)</f>
        <v>#VALUE!</v>
      </c>
      <c r="W977" s="4" t="e">
        <f>FIND("Status",A977,K977)+LEN("Status")</f>
        <v>#VALUE!</v>
      </c>
      <c r="X977" s="4" t="e">
        <f>FIND("Application Data 
Documents &amp; Transactions",A977)</f>
        <v>#VALUE!</v>
      </c>
      <c r="Y977" s="4" t="e">
        <f>MID(A977,W977,(X977-11)-W977)</f>
        <v>#VALUE!</v>
      </c>
      <c r="Z977" s="4" t="e">
        <f t="shared" si="218"/>
        <v>#VALUE!</v>
      </c>
      <c r="AA977" s="4" t="e">
        <f>FIND("Earliest publication #",A977)+LEN("Earliest publication #
")</f>
        <v>#VALUE!</v>
      </c>
      <c r="AB977" s="4" t="e">
        <f>FIND("Earliest publication date",A977,AA977)</f>
        <v>#VALUE!</v>
      </c>
      <c r="AC977" s="4" t="e">
        <f>CLEAN(TRIM(MID(A977,AA977,AB977-AA977)))</f>
        <v>#VALUE!</v>
      </c>
      <c r="AD977" s="4" t="e">
        <f t="shared" si="219"/>
        <v>#VALUE!</v>
      </c>
      <c r="AE977" s="4" t="e">
        <f>FIND("Earliest publication date",A977,AA977)+LEN("Earliest publication date")</f>
        <v>#VALUE!</v>
      </c>
      <c r="AF977" s="4" t="e">
        <f>FIND("Assignee for publication",A977)</f>
        <v>#VALUE!</v>
      </c>
      <c r="AG977" s="4" t="e">
        <f>CLEAN(SUBSTITUTE(MID(A977,AE977,AF977-AE977)," ",""))</f>
        <v>#VALUE!</v>
      </c>
      <c r="AH977" s="4" t="e">
        <f>FIND("Entity status",A977)+LEN("Entity status")</f>
        <v>#VALUE!</v>
      </c>
      <c r="AI977" s="4" t="e">
        <f>FIND("Earliest publication #",A977,AH977)</f>
        <v>#VALUE!</v>
      </c>
      <c r="AJ977" s="4" t="e">
        <f>CLEAN(TRIM(MID(A977,AH977,AI977-AH977)))</f>
        <v>#VALUE!</v>
      </c>
      <c r="AK977" s="4" t="e">
        <f>FIND("Applicants",A977)+LEN("Applicants")</f>
        <v>#VALUE!</v>
      </c>
      <c r="AL977" s="4" t="e">
        <f>FIND("United States Patent and Trademark Office 
United States Patent and Trademark Office 
 Browse By Topic",A977,AK977)</f>
        <v>#VALUE!</v>
      </c>
      <c r="AM977" s="4" t="e">
        <f>TRIM(CLEAN(MID(A977,AK977,AL977-AK977)))</f>
        <v>#VALUE!</v>
      </c>
      <c r="AN977" s="4" t="e">
        <f>FIND("Assignee for publication",A977)+LEN("Assignee for publication")</f>
        <v>#VALUE!</v>
      </c>
      <c r="AO977" s="4" t="e">
        <f>FIND("Confirmation #",A977,AN977)</f>
        <v>#VALUE!</v>
      </c>
      <c r="AP977" s="4" t="e">
        <f>MID(A977,AN977,AO977-AN977)</f>
        <v>#VALUE!</v>
      </c>
      <c r="AQ977" s="4" t="e">
        <f>FIND("Inventors",A977)+LEN("Inventors")</f>
        <v>#VALUE!</v>
      </c>
      <c r="AR977" s="4" t="e">
        <f>FIND("Applicants",A977,AQ977)</f>
        <v>#VALUE!</v>
      </c>
      <c r="AS977" s="4" t="e">
        <f>FIND("Show all inventors",A977)</f>
        <v>#VALUE!</v>
      </c>
      <c r="AT977" s="4" t="str">
        <f>IFERROR(MID(A977,AS977,24),"")</f>
        <v/>
      </c>
      <c r="AU977" s="7" t="e">
        <f>CLEAN(TRIM(MID(A977,AQ977,AR977-AQ977)))</f>
        <v>#VALUE!</v>
      </c>
      <c r="BJ977" s="4">
        <f t="shared" si="222"/>
        <v>0</v>
      </c>
      <c r="BK977" s="4" t="str">
        <f t="shared" si="223"/>
        <v/>
      </c>
      <c r="BL977" s="4" t="e">
        <f t="shared" si="224"/>
        <v>#VALUE!</v>
      </c>
      <c r="BM977" s="4" t="e">
        <f t="shared" si="225"/>
        <v>#VALUE!</v>
      </c>
      <c r="BN977" s="7" t="e">
        <f t="shared" si="226"/>
        <v>#VALUE!</v>
      </c>
      <c r="BO977" s="4" t="e">
        <f t="shared" si="227"/>
        <v>#VALUE!</v>
      </c>
      <c r="BP977" s="4" t="e">
        <f t="shared" si="228"/>
        <v>#VALUE!</v>
      </c>
      <c r="BQ977" s="7" t="e">
        <f t="shared" si="229"/>
        <v>#VALUE!</v>
      </c>
    </row>
    <row r="978" spans="1:69" ht="15" customHeight="1" x14ac:dyDescent="0.3">
      <c r="A978" s="5"/>
      <c r="B978" s="5"/>
      <c r="C978" s="5"/>
      <c r="D978" s="5"/>
      <c r="F978" s="6" t="s">
        <v>17</v>
      </c>
      <c r="G978" s="4" t="e">
        <f t="shared" si="230"/>
        <v>#VALUE!</v>
      </c>
      <c r="H978" s="4" t="e">
        <f t="shared" si="231"/>
        <v>#VALUE!</v>
      </c>
      <c r="I978" s="4" t="str">
        <f t="shared" si="220"/>
        <v/>
      </c>
      <c r="J978" s="4" t="e">
        <f>CLEAN(SUBSTITUTE(MID(A978,G978,H978-G978)," ",""))</f>
        <v>#VALUE!</v>
      </c>
      <c r="K978" s="4" t="e">
        <f>FIND("Filing or 371 (c) date",A978)+LEN("Filing or 371 (c) date")</f>
        <v>#VALUE!</v>
      </c>
      <c r="L978" s="4" t="e">
        <f>FIND("Status",A978,K978)</f>
        <v>#VALUE!</v>
      </c>
      <c r="M978" s="4" t="e">
        <f>TRIM(CLEAN(MID(A978,K978,L978-K978)))</f>
        <v>#VALUE!</v>
      </c>
      <c r="N978" s="4" t="e">
        <f>FIND("Patent #",A978)+LEN("Patent #")</f>
        <v>#VALUE!</v>
      </c>
      <c r="O978" s="4" t="e">
        <f>FIND("Filing or 371 (c) date",A978)</f>
        <v>#VALUE!</v>
      </c>
      <c r="P978" s="4" t="e">
        <f>MID(A978,N978,O978-N978)</f>
        <v>#VALUE!</v>
      </c>
      <c r="Q978" s="4" t="e">
        <f t="shared" si="221"/>
        <v>#VALUE!</v>
      </c>
      <c r="R978" s="4" t="e">
        <f>CLEAN(SUBSTITUTE(MID(P978,1,FIND("open",P978)-1)," ",""))</f>
        <v>#VALUE!</v>
      </c>
      <c r="S978" s="4" t="e">
        <f>FIND("open_in_new",P978)+LEN("open_in_new")</f>
        <v>#VALUE!</v>
      </c>
      <c r="T978" s="4" t="e">
        <f>FIND("-",P978,S978)</f>
        <v>#VALUE!</v>
      </c>
      <c r="U978" s="4" t="e">
        <f>CLEAN(SUBSTITUTE(MID(P978,S978,T978-S978)," ",""))</f>
        <v>#VALUE!</v>
      </c>
      <c r="V978" s="4" t="e">
        <f>RIGHT(CLEAN(SUBSTITUTE(P978," ","")),10)</f>
        <v>#VALUE!</v>
      </c>
      <c r="W978" s="4" t="e">
        <f>FIND("Status",A978,K978)+LEN("Status")</f>
        <v>#VALUE!</v>
      </c>
      <c r="X978" s="4" t="e">
        <f>FIND("Application Data 
Documents &amp; Transactions",A978)</f>
        <v>#VALUE!</v>
      </c>
      <c r="Y978" s="4" t="e">
        <f>MID(A978,W978,(X978-11)-W978)</f>
        <v>#VALUE!</v>
      </c>
      <c r="Z978" s="4" t="e">
        <f t="shared" si="218"/>
        <v>#VALUE!</v>
      </c>
      <c r="AA978" s="4" t="e">
        <f>FIND("Earliest publication #",A978)+LEN("Earliest publication #
")</f>
        <v>#VALUE!</v>
      </c>
      <c r="AB978" s="4" t="e">
        <f>FIND("Earliest publication date",A978,AA978)</f>
        <v>#VALUE!</v>
      </c>
      <c r="AC978" s="4" t="e">
        <f>CLEAN(TRIM(MID(A978,AA978,AB978-AA978)))</f>
        <v>#VALUE!</v>
      </c>
      <c r="AD978" s="4" t="e">
        <f t="shared" si="219"/>
        <v>#VALUE!</v>
      </c>
      <c r="AE978" s="4" t="e">
        <f>FIND("Earliest publication date",A978,AA978)+LEN("Earliest publication date")</f>
        <v>#VALUE!</v>
      </c>
      <c r="AF978" s="4" t="e">
        <f>FIND("Assignee for publication",A978)</f>
        <v>#VALUE!</v>
      </c>
      <c r="AG978" s="4" t="e">
        <f>CLEAN(SUBSTITUTE(MID(A978,AE978,AF978-AE978)," ",""))</f>
        <v>#VALUE!</v>
      </c>
      <c r="AH978" s="4" t="e">
        <f>FIND("Entity status",A978)+LEN("Entity status")</f>
        <v>#VALUE!</v>
      </c>
      <c r="AI978" s="4" t="e">
        <f>FIND("Earliest publication #",A978,AH978)</f>
        <v>#VALUE!</v>
      </c>
      <c r="AJ978" s="4" t="e">
        <f>CLEAN(TRIM(MID(A978,AH978,AI978-AH978)))</f>
        <v>#VALUE!</v>
      </c>
      <c r="AK978" s="4" t="e">
        <f>FIND("Applicants",A978)+LEN("Applicants")</f>
        <v>#VALUE!</v>
      </c>
      <c r="AL978" s="4" t="e">
        <f>FIND("United States Patent and Trademark Office 
United States Patent and Trademark Office 
 Browse By Topic",A978,AK978)</f>
        <v>#VALUE!</v>
      </c>
      <c r="AM978" s="4" t="e">
        <f>TRIM(CLEAN(MID(A978,AK978,AL978-AK978)))</f>
        <v>#VALUE!</v>
      </c>
      <c r="AN978" s="4" t="e">
        <f>FIND("Assignee for publication",A978)+LEN("Assignee for publication")</f>
        <v>#VALUE!</v>
      </c>
      <c r="AO978" s="4" t="e">
        <f>FIND("Confirmation #",A978,AN978)</f>
        <v>#VALUE!</v>
      </c>
      <c r="AP978" s="4" t="e">
        <f>MID(A978,AN978,AO978-AN978)</f>
        <v>#VALUE!</v>
      </c>
      <c r="AQ978" s="4" t="e">
        <f>FIND("Inventors",A978)+LEN("Inventors")</f>
        <v>#VALUE!</v>
      </c>
      <c r="AR978" s="4" t="e">
        <f>FIND("Applicants",A978,AQ978)</f>
        <v>#VALUE!</v>
      </c>
      <c r="AS978" s="4" t="e">
        <f>FIND("Show all inventors",A978)</f>
        <v>#VALUE!</v>
      </c>
      <c r="AT978" s="4" t="str">
        <f>IFERROR(MID(A978,AS978,24),"")</f>
        <v/>
      </c>
      <c r="AU978" s="7" t="e">
        <f>CLEAN(TRIM(MID(A978,AQ978,AR978-AQ978)))</f>
        <v>#VALUE!</v>
      </c>
      <c r="BJ978" s="4">
        <f t="shared" si="222"/>
        <v>0</v>
      </c>
      <c r="BK978" s="4" t="str">
        <f t="shared" si="223"/>
        <v/>
      </c>
      <c r="BL978" s="4" t="e">
        <f t="shared" si="224"/>
        <v>#VALUE!</v>
      </c>
      <c r="BM978" s="4" t="e">
        <f t="shared" si="225"/>
        <v>#VALUE!</v>
      </c>
      <c r="BN978" s="7" t="e">
        <f t="shared" si="226"/>
        <v>#VALUE!</v>
      </c>
      <c r="BO978" s="4" t="e">
        <f t="shared" si="227"/>
        <v>#VALUE!</v>
      </c>
      <c r="BP978" s="4" t="e">
        <f t="shared" si="228"/>
        <v>#VALUE!</v>
      </c>
      <c r="BQ978" s="7" t="e">
        <f t="shared" si="229"/>
        <v>#VALUE!</v>
      </c>
    </row>
    <row r="979" spans="1:69" ht="15" customHeight="1" x14ac:dyDescent="0.3">
      <c r="A979" s="5"/>
      <c r="B979" s="5"/>
      <c r="C979" s="5"/>
      <c r="D979" s="5"/>
      <c r="F979" s="6" t="s">
        <v>17</v>
      </c>
      <c r="G979" s="4" t="e">
        <f t="shared" si="230"/>
        <v>#VALUE!</v>
      </c>
      <c r="H979" s="4" t="e">
        <f t="shared" si="231"/>
        <v>#VALUE!</v>
      </c>
      <c r="I979" s="4" t="str">
        <f t="shared" si="220"/>
        <v/>
      </c>
      <c r="J979" s="4" t="e">
        <f>CLEAN(SUBSTITUTE(MID(A979,G979,H979-G979)," ",""))</f>
        <v>#VALUE!</v>
      </c>
      <c r="K979" s="4" t="e">
        <f>FIND("Filing or 371 (c) date",A979)+LEN("Filing or 371 (c) date")</f>
        <v>#VALUE!</v>
      </c>
      <c r="L979" s="4" t="e">
        <f>FIND("Status",A979,K979)</f>
        <v>#VALUE!</v>
      </c>
      <c r="M979" s="4" t="e">
        <f>TRIM(CLEAN(MID(A979,K979,L979-K979)))</f>
        <v>#VALUE!</v>
      </c>
      <c r="N979" s="4" t="e">
        <f>FIND("Patent #",A979)+LEN("Patent #")</f>
        <v>#VALUE!</v>
      </c>
      <c r="O979" s="4" t="e">
        <f>FIND("Filing or 371 (c) date",A979)</f>
        <v>#VALUE!</v>
      </c>
      <c r="P979" s="4" t="e">
        <f>MID(A979,N979,O979-N979)</f>
        <v>#VALUE!</v>
      </c>
      <c r="Q979" s="4" t="e">
        <f t="shared" si="221"/>
        <v>#VALUE!</v>
      </c>
      <c r="R979" s="4" t="e">
        <f>CLEAN(SUBSTITUTE(MID(P979,1,FIND("open",P979)-1)," ",""))</f>
        <v>#VALUE!</v>
      </c>
      <c r="S979" s="4" t="e">
        <f>FIND("open_in_new",P979)+LEN("open_in_new")</f>
        <v>#VALUE!</v>
      </c>
      <c r="T979" s="4" t="e">
        <f>FIND("-",P979,S979)</f>
        <v>#VALUE!</v>
      </c>
      <c r="U979" s="4" t="e">
        <f>CLEAN(SUBSTITUTE(MID(P979,S979,T979-S979)," ",""))</f>
        <v>#VALUE!</v>
      </c>
      <c r="V979" s="4" t="e">
        <f>RIGHT(CLEAN(SUBSTITUTE(P979," ","")),10)</f>
        <v>#VALUE!</v>
      </c>
      <c r="W979" s="4" t="e">
        <f>FIND("Status",A979,K979)+LEN("Status")</f>
        <v>#VALUE!</v>
      </c>
      <c r="X979" s="4" t="e">
        <f>FIND("Application Data 
Documents &amp; Transactions",A979)</f>
        <v>#VALUE!</v>
      </c>
      <c r="Y979" s="4" t="e">
        <f>MID(A979,W979,(X979-11)-W979)</f>
        <v>#VALUE!</v>
      </c>
      <c r="Z979" s="4" t="e">
        <f t="shared" si="218"/>
        <v>#VALUE!</v>
      </c>
      <c r="AA979" s="4" t="e">
        <f>FIND("Earliest publication #",A979)+LEN("Earliest publication #
")</f>
        <v>#VALUE!</v>
      </c>
      <c r="AB979" s="4" t="e">
        <f>FIND("Earliest publication date",A979,AA979)</f>
        <v>#VALUE!</v>
      </c>
      <c r="AC979" s="4" t="e">
        <f>CLEAN(TRIM(MID(A979,AA979,AB979-AA979)))</f>
        <v>#VALUE!</v>
      </c>
      <c r="AD979" s="4" t="e">
        <f t="shared" si="219"/>
        <v>#VALUE!</v>
      </c>
      <c r="AE979" s="4" t="e">
        <f>FIND("Earliest publication date",A979,AA979)+LEN("Earliest publication date")</f>
        <v>#VALUE!</v>
      </c>
      <c r="AF979" s="4" t="e">
        <f>FIND("Assignee for publication",A979)</f>
        <v>#VALUE!</v>
      </c>
      <c r="AG979" s="4" t="e">
        <f>CLEAN(SUBSTITUTE(MID(A979,AE979,AF979-AE979)," ",""))</f>
        <v>#VALUE!</v>
      </c>
      <c r="AH979" s="4" t="e">
        <f>FIND("Entity status",A979)+LEN("Entity status")</f>
        <v>#VALUE!</v>
      </c>
      <c r="AI979" s="4" t="e">
        <f>FIND("Earliest publication #",A979,AH979)</f>
        <v>#VALUE!</v>
      </c>
      <c r="AJ979" s="4" t="e">
        <f>CLEAN(TRIM(MID(A979,AH979,AI979-AH979)))</f>
        <v>#VALUE!</v>
      </c>
      <c r="AK979" s="4" t="e">
        <f>FIND("Applicants",A979)+LEN("Applicants")</f>
        <v>#VALUE!</v>
      </c>
      <c r="AL979" s="4" t="e">
        <f>FIND("United States Patent and Trademark Office 
United States Patent and Trademark Office 
 Browse By Topic",A979,AK979)</f>
        <v>#VALUE!</v>
      </c>
      <c r="AM979" s="4" t="e">
        <f>TRIM(CLEAN(MID(A979,AK979,AL979-AK979)))</f>
        <v>#VALUE!</v>
      </c>
      <c r="AN979" s="4" t="e">
        <f>FIND("Assignee for publication",A979)+LEN("Assignee for publication")</f>
        <v>#VALUE!</v>
      </c>
      <c r="AO979" s="4" t="e">
        <f>FIND("Confirmation #",A979,AN979)</f>
        <v>#VALUE!</v>
      </c>
      <c r="AP979" s="4" t="e">
        <f>MID(A979,AN979,AO979-AN979)</f>
        <v>#VALUE!</v>
      </c>
      <c r="AQ979" s="4" t="e">
        <f>FIND("Inventors",A979)+LEN("Inventors")</f>
        <v>#VALUE!</v>
      </c>
      <c r="AR979" s="4" t="e">
        <f>FIND("Applicants",A979,AQ979)</f>
        <v>#VALUE!</v>
      </c>
      <c r="AS979" s="4" t="e">
        <f>FIND("Show all inventors",A979)</f>
        <v>#VALUE!</v>
      </c>
      <c r="AT979" s="4" t="str">
        <f>IFERROR(MID(A979,AS979,24),"")</f>
        <v/>
      </c>
      <c r="AU979" s="7" t="e">
        <f>CLEAN(TRIM(MID(A979,AQ979,AR979-AQ979)))</f>
        <v>#VALUE!</v>
      </c>
      <c r="BJ979" s="4">
        <f t="shared" si="222"/>
        <v>0</v>
      </c>
      <c r="BK979" s="4" t="str">
        <f t="shared" si="223"/>
        <v/>
      </c>
      <c r="BL979" s="4" t="e">
        <f t="shared" si="224"/>
        <v>#VALUE!</v>
      </c>
      <c r="BM979" s="4" t="e">
        <f t="shared" si="225"/>
        <v>#VALUE!</v>
      </c>
      <c r="BN979" s="7" t="e">
        <f t="shared" si="226"/>
        <v>#VALUE!</v>
      </c>
      <c r="BO979" s="4" t="e">
        <f t="shared" si="227"/>
        <v>#VALUE!</v>
      </c>
      <c r="BP979" s="4" t="e">
        <f t="shared" si="228"/>
        <v>#VALUE!</v>
      </c>
      <c r="BQ979" s="7" t="e">
        <f t="shared" si="229"/>
        <v>#VALUE!</v>
      </c>
    </row>
    <row r="980" spans="1:69" ht="15" customHeight="1" x14ac:dyDescent="0.3">
      <c r="A980" s="5"/>
      <c r="B980" s="5"/>
      <c r="C980" s="5"/>
      <c r="D980" s="5"/>
      <c r="F980" s="6" t="s">
        <v>17</v>
      </c>
      <c r="G980" s="4" t="e">
        <f t="shared" si="230"/>
        <v>#VALUE!</v>
      </c>
      <c r="H980" s="4" t="e">
        <f t="shared" si="231"/>
        <v>#VALUE!</v>
      </c>
      <c r="I980" s="4" t="str">
        <f t="shared" si="220"/>
        <v/>
      </c>
      <c r="J980" s="4" t="e">
        <f>CLEAN(SUBSTITUTE(MID(A980,G980,H980-G980)," ",""))</f>
        <v>#VALUE!</v>
      </c>
      <c r="K980" s="4" t="e">
        <f>FIND("Filing or 371 (c) date",A980)+LEN("Filing or 371 (c) date")</f>
        <v>#VALUE!</v>
      </c>
      <c r="L980" s="4" t="e">
        <f>FIND("Status",A980,K980)</f>
        <v>#VALUE!</v>
      </c>
      <c r="M980" s="4" t="e">
        <f>TRIM(CLEAN(MID(A980,K980,L980-K980)))</f>
        <v>#VALUE!</v>
      </c>
      <c r="N980" s="4" t="e">
        <f>FIND("Patent #",A980)+LEN("Patent #")</f>
        <v>#VALUE!</v>
      </c>
      <c r="O980" s="4" t="e">
        <f>FIND("Filing or 371 (c) date",A980)</f>
        <v>#VALUE!</v>
      </c>
      <c r="P980" s="4" t="e">
        <f>MID(A980,N980,O980-N980)</f>
        <v>#VALUE!</v>
      </c>
      <c r="Q980" s="4" t="e">
        <f t="shared" si="221"/>
        <v>#VALUE!</v>
      </c>
      <c r="R980" s="4" t="e">
        <f>CLEAN(SUBSTITUTE(MID(P980,1,FIND("open",P980)-1)," ",""))</f>
        <v>#VALUE!</v>
      </c>
      <c r="S980" s="4" t="e">
        <f>FIND("open_in_new",P980)+LEN("open_in_new")</f>
        <v>#VALUE!</v>
      </c>
      <c r="T980" s="4" t="e">
        <f>FIND("-",P980,S980)</f>
        <v>#VALUE!</v>
      </c>
      <c r="U980" s="4" t="e">
        <f>CLEAN(SUBSTITUTE(MID(P980,S980,T980-S980)," ",""))</f>
        <v>#VALUE!</v>
      </c>
      <c r="V980" s="4" t="e">
        <f>RIGHT(CLEAN(SUBSTITUTE(P980," ","")),10)</f>
        <v>#VALUE!</v>
      </c>
      <c r="W980" s="4" t="e">
        <f>FIND("Status",A980,K980)+LEN("Status")</f>
        <v>#VALUE!</v>
      </c>
      <c r="X980" s="4" t="e">
        <f>FIND("Application Data 
Documents &amp; Transactions",A980)</f>
        <v>#VALUE!</v>
      </c>
      <c r="Y980" s="4" t="e">
        <f>MID(A980,W980,(X980-11)-W980)</f>
        <v>#VALUE!</v>
      </c>
      <c r="Z980" s="4" t="e">
        <f t="shared" si="218"/>
        <v>#VALUE!</v>
      </c>
      <c r="AA980" s="4" t="e">
        <f>FIND("Earliest publication #",A980)+LEN("Earliest publication #
")</f>
        <v>#VALUE!</v>
      </c>
      <c r="AB980" s="4" t="e">
        <f>FIND("Earliest publication date",A980,AA980)</f>
        <v>#VALUE!</v>
      </c>
      <c r="AC980" s="4" t="e">
        <f>CLEAN(TRIM(MID(A980,AA980,AB980-AA980)))</f>
        <v>#VALUE!</v>
      </c>
      <c r="AD980" s="4" t="e">
        <f t="shared" si="219"/>
        <v>#VALUE!</v>
      </c>
      <c r="AE980" s="4" t="e">
        <f>FIND("Earliest publication date",A980,AA980)+LEN("Earliest publication date")</f>
        <v>#VALUE!</v>
      </c>
      <c r="AF980" s="4" t="e">
        <f>FIND("Assignee for publication",A980)</f>
        <v>#VALUE!</v>
      </c>
      <c r="AG980" s="4" t="e">
        <f>CLEAN(SUBSTITUTE(MID(A980,AE980,AF980-AE980)," ",""))</f>
        <v>#VALUE!</v>
      </c>
      <c r="AH980" s="4" t="e">
        <f>FIND("Entity status",A980)+LEN("Entity status")</f>
        <v>#VALUE!</v>
      </c>
      <c r="AI980" s="4" t="e">
        <f>FIND("Earliest publication #",A980,AH980)</f>
        <v>#VALUE!</v>
      </c>
      <c r="AJ980" s="4" t="e">
        <f>CLEAN(TRIM(MID(A980,AH980,AI980-AH980)))</f>
        <v>#VALUE!</v>
      </c>
      <c r="AK980" s="4" t="e">
        <f>FIND("Applicants",A980)+LEN("Applicants")</f>
        <v>#VALUE!</v>
      </c>
      <c r="AL980" s="4" t="e">
        <f>FIND("United States Patent and Trademark Office 
United States Patent and Trademark Office 
 Browse By Topic",A980,AK980)</f>
        <v>#VALUE!</v>
      </c>
      <c r="AM980" s="4" t="e">
        <f>TRIM(CLEAN(MID(A980,AK980,AL980-AK980)))</f>
        <v>#VALUE!</v>
      </c>
      <c r="AN980" s="4" t="e">
        <f>FIND("Assignee for publication",A980)+LEN("Assignee for publication")</f>
        <v>#VALUE!</v>
      </c>
      <c r="AO980" s="4" t="e">
        <f>FIND("Confirmation #",A980,AN980)</f>
        <v>#VALUE!</v>
      </c>
      <c r="AP980" s="4" t="e">
        <f>MID(A980,AN980,AO980-AN980)</f>
        <v>#VALUE!</v>
      </c>
      <c r="AQ980" s="4" t="e">
        <f>FIND("Inventors",A980)+LEN("Inventors")</f>
        <v>#VALUE!</v>
      </c>
      <c r="AR980" s="4" t="e">
        <f>FIND("Applicants",A980,AQ980)</f>
        <v>#VALUE!</v>
      </c>
      <c r="AS980" s="4" t="e">
        <f>FIND("Show all inventors",A980)</f>
        <v>#VALUE!</v>
      </c>
      <c r="AT980" s="4" t="str">
        <f>IFERROR(MID(A980,AS980,24),"")</f>
        <v/>
      </c>
      <c r="AU980" s="7" t="e">
        <f>CLEAN(TRIM(MID(A980,AQ980,AR980-AQ980)))</f>
        <v>#VALUE!</v>
      </c>
      <c r="BJ980" s="4">
        <f t="shared" si="222"/>
        <v>0</v>
      </c>
      <c r="BK980" s="4" t="str">
        <f t="shared" si="223"/>
        <v/>
      </c>
      <c r="BL980" s="4" t="e">
        <f t="shared" si="224"/>
        <v>#VALUE!</v>
      </c>
      <c r="BM980" s="4" t="e">
        <f t="shared" si="225"/>
        <v>#VALUE!</v>
      </c>
      <c r="BN980" s="7" t="e">
        <f t="shared" si="226"/>
        <v>#VALUE!</v>
      </c>
      <c r="BO980" s="4" t="e">
        <f t="shared" si="227"/>
        <v>#VALUE!</v>
      </c>
      <c r="BP980" s="4" t="e">
        <f t="shared" si="228"/>
        <v>#VALUE!</v>
      </c>
      <c r="BQ980" s="7" t="e">
        <f t="shared" si="229"/>
        <v>#VALUE!</v>
      </c>
    </row>
    <row r="981" spans="1:69" ht="15" customHeight="1" x14ac:dyDescent="0.3">
      <c r="A981" s="5"/>
      <c r="B981" s="5"/>
      <c r="C981" s="5"/>
      <c r="D981" s="5"/>
      <c r="F981" s="6" t="s">
        <v>17</v>
      </c>
      <c r="G981" s="4" t="e">
        <f t="shared" si="230"/>
        <v>#VALUE!</v>
      </c>
      <c r="H981" s="4" t="e">
        <f t="shared" si="231"/>
        <v>#VALUE!</v>
      </c>
      <c r="I981" s="4" t="str">
        <f t="shared" si="220"/>
        <v/>
      </c>
      <c r="J981" s="4" t="e">
        <f>CLEAN(SUBSTITUTE(MID(A981,G981,H981-G981)," ",""))</f>
        <v>#VALUE!</v>
      </c>
      <c r="K981" s="4" t="e">
        <f>FIND("Filing or 371 (c) date",A981)+LEN("Filing or 371 (c) date")</f>
        <v>#VALUE!</v>
      </c>
      <c r="L981" s="4" t="e">
        <f>FIND("Status",A981,K981)</f>
        <v>#VALUE!</v>
      </c>
      <c r="M981" s="4" t="e">
        <f>TRIM(CLEAN(MID(A981,K981,L981-K981)))</f>
        <v>#VALUE!</v>
      </c>
      <c r="N981" s="4" t="e">
        <f>FIND("Patent #",A981)+LEN("Patent #")</f>
        <v>#VALUE!</v>
      </c>
      <c r="O981" s="4" t="e">
        <f>FIND("Filing or 371 (c) date",A981)</f>
        <v>#VALUE!</v>
      </c>
      <c r="P981" s="4" t="e">
        <f>MID(A981,N981,O981-N981)</f>
        <v>#VALUE!</v>
      </c>
      <c r="Q981" s="4" t="e">
        <f t="shared" si="221"/>
        <v>#VALUE!</v>
      </c>
      <c r="R981" s="4" t="e">
        <f>CLEAN(SUBSTITUTE(MID(P981,1,FIND("open",P981)-1)," ",""))</f>
        <v>#VALUE!</v>
      </c>
      <c r="S981" s="4" t="e">
        <f>FIND("open_in_new",P981)+LEN("open_in_new")</f>
        <v>#VALUE!</v>
      </c>
      <c r="T981" s="4" t="e">
        <f>FIND("-",P981,S981)</f>
        <v>#VALUE!</v>
      </c>
      <c r="U981" s="4" t="e">
        <f>CLEAN(SUBSTITUTE(MID(P981,S981,T981-S981)," ",""))</f>
        <v>#VALUE!</v>
      </c>
      <c r="V981" s="4" t="e">
        <f>RIGHT(CLEAN(SUBSTITUTE(P981," ","")),10)</f>
        <v>#VALUE!</v>
      </c>
      <c r="W981" s="4" t="e">
        <f>FIND("Status",A981,K981)+LEN("Status")</f>
        <v>#VALUE!</v>
      </c>
      <c r="X981" s="4" t="e">
        <f>FIND("Application Data 
Documents &amp; Transactions",A981)</f>
        <v>#VALUE!</v>
      </c>
      <c r="Y981" s="4" t="e">
        <f>MID(A981,W981,(X981-11)-W981)</f>
        <v>#VALUE!</v>
      </c>
      <c r="Z981" s="4" t="e">
        <f t="shared" si="218"/>
        <v>#VALUE!</v>
      </c>
      <c r="AA981" s="4" t="e">
        <f>FIND("Earliest publication #",A981)+LEN("Earliest publication #
")</f>
        <v>#VALUE!</v>
      </c>
      <c r="AB981" s="4" t="e">
        <f>FIND("Earliest publication date",A981,AA981)</f>
        <v>#VALUE!</v>
      </c>
      <c r="AC981" s="4" t="e">
        <f>CLEAN(TRIM(MID(A981,AA981,AB981-AA981)))</f>
        <v>#VALUE!</v>
      </c>
      <c r="AD981" s="4" t="e">
        <f t="shared" si="219"/>
        <v>#VALUE!</v>
      </c>
      <c r="AE981" s="4" t="e">
        <f>FIND("Earliest publication date",A981,AA981)+LEN("Earliest publication date")</f>
        <v>#VALUE!</v>
      </c>
      <c r="AF981" s="4" t="e">
        <f>FIND("Assignee for publication",A981)</f>
        <v>#VALUE!</v>
      </c>
      <c r="AG981" s="4" t="e">
        <f>CLEAN(SUBSTITUTE(MID(A981,AE981,AF981-AE981)," ",""))</f>
        <v>#VALUE!</v>
      </c>
      <c r="AH981" s="4" t="e">
        <f>FIND("Entity status",A981)+LEN("Entity status")</f>
        <v>#VALUE!</v>
      </c>
      <c r="AI981" s="4" t="e">
        <f>FIND("Earliest publication #",A981,AH981)</f>
        <v>#VALUE!</v>
      </c>
      <c r="AJ981" s="4" t="e">
        <f>CLEAN(TRIM(MID(A981,AH981,AI981-AH981)))</f>
        <v>#VALUE!</v>
      </c>
      <c r="AK981" s="4" t="e">
        <f>FIND("Applicants",A981)+LEN("Applicants")</f>
        <v>#VALUE!</v>
      </c>
      <c r="AL981" s="4" t="e">
        <f>FIND("United States Patent and Trademark Office 
United States Patent and Trademark Office 
 Browse By Topic",A981,AK981)</f>
        <v>#VALUE!</v>
      </c>
      <c r="AM981" s="4" t="e">
        <f>TRIM(CLEAN(MID(A981,AK981,AL981-AK981)))</f>
        <v>#VALUE!</v>
      </c>
      <c r="AN981" s="4" t="e">
        <f>FIND("Assignee for publication",A981)+LEN("Assignee for publication")</f>
        <v>#VALUE!</v>
      </c>
      <c r="AO981" s="4" t="e">
        <f>FIND("Confirmation #",A981,AN981)</f>
        <v>#VALUE!</v>
      </c>
      <c r="AP981" s="4" t="e">
        <f>MID(A981,AN981,AO981-AN981)</f>
        <v>#VALUE!</v>
      </c>
      <c r="AQ981" s="4" t="e">
        <f>FIND("Inventors",A981)+LEN("Inventors")</f>
        <v>#VALUE!</v>
      </c>
      <c r="AR981" s="4" t="e">
        <f>FIND("Applicants",A981,AQ981)</f>
        <v>#VALUE!</v>
      </c>
      <c r="AS981" s="4" t="e">
        <f>FIND("Show all inventors",A981)</f>
        <v>#VALUE!</v>
      </c>
      <c r="AT981" s="4" t="str">
        <f>IFERROR(MID(A981,AS981,24),"")</f>
        <v/>
      </c>
      <c r="AU981" s="7" t="e">
        <f>CLEAN(TRIM(MID(A981,AQ981,AR981-AQ981)))</f>
        <v>#VALUE!</v>
      </c>
      <c r="BJ981" s="4">
        <f t="shared" si="222"/>
        <v>0</v>
      </c>
      <c r="BK981" s="4" t="str">
        <f t="shared" si="223"/>
        <v/>
      </c>
      <c r="BL981" s="4" t="e">
        <f t="shared" si="224"/>
        <v>#VALUE!</v>
      </c>
      <c r="BM981" s="4" t="e">
        <f t="shared" si="225"/>
        <v>#VALUE!</v>
      </c>
      <c r="BN981" s="7" t="e">
        <f t="shared" si="226"/>
        <v>#VALUE!</v>
      </c>
      <c r="BO981" s="4" t="e">
        <f t="shared" si="227"/>
        <v>#VALUE!</v>
      </c>
      <c r="BP981" s="4" t="e">
        <f t="shared" si="228"/>
        <v>#VALUE!</v>
      </c>
      <c r="BQ981" s="7" t="e">
        <f t="shared" si="229"/>
        <v>#VALUE!</v>
      </c>
    </row>
    <row r="982" spans="1:69" ht="15" customHeight="1" x14ac:dyDescent="0.3">
      <c r="A982" s="5"/>
      <c r="B982" s="5"/>
      <c r="C982" s="5"/>
      <c r="D982" s="5"/>
      <c r="F982" s="6" t="s">
        <v>17</v>
      </c>
      <c r="G982" s="4" t="e">
        <f t="shared" si="230"/>
        <v>#VALUE!</v>
      </c>
      <c r="H982" s="4" t="e">
        <f t="shared" si="231"/>
        <v>#VALUE!</v>
      </c>
      <c r="I982" s="4" t="str">
        <f t="shared" si="220"/>
        <v/>
      </c>
      <c r="J982" s="4" t="e">
        <f>CLEAN(SUBSTITUTE(MID(A982,G982,H982-G982)," ",""))</f>
        <v>#VALUE!</v>
      </c>
      <c r="K982" s="4" t="e">
        <f>FIND("Filing or 371 (c) date",A982)+LEN("Filing or 371 (c) date")</f>
        <v>#VALUE!</v>
      </c>
      <c r="L982" s="4" t="e">
        <f>FIND("Status",A982,K982)</f>
        <v>#VALUE!</v>
      </c>
      <c r="M982" s="4" t="e">
        <f>TRIM(CLEAN(MID(A982,K982,L982-K982)))</f>
        <v>#VALUE!</v>
      </c>
      <c r="N982" s="4" t="e">
        <f>FIND("Patent #",A982)+LEN("Patent #")</f>
        <v>#VALUE!</v>
      </c>
      <c r="O982" s="4" t="e">
        <f>FIND("Filing or 371 (c) date",A982)</f>
        <v>#VALUE!</v>
      </c>
      <c r="P982" s="4" t="e">
        <f>MID(A982,N982,O982-N982)</f>
        <v>#VALUE!</v>
      </c>
      <c r="Q982" s="4" t="e">
        <f t="shared" si="221"/>
        <v>#VALUE!</v>
      </c>
      <c r="R982" s="4" t="e">
        <f>CLEAN(SUBSTITUTE(MID(P982,1,FIND("open",P982)-1)," ",""))</f>
        <v>#VALUE!</v>
      </c>
      <c r="S982" s="4" t="e">
        <f>FIND("open_in_new",P982)+LEN("open_in_new")</f>
        <v>#VALUE!</v>
      </c>
      <c r="T982" s="4" t="e">
        <f>FIND("-",P982,S982)</f>
        <v>#VALUE!</v>
      </c>
      <c r="U982" s="4" t="e">
        <f>CLEAN(SUBSTITUTE(MID(P982,S982,T982-S982)," ",""))</f>
        <v>#VALUE!</v>
      </c>
      <c r="V982" s="4" t="e">
        <f>RIGHT(CLEAN(SUBSTITUTE(P982," ","")),10)</f>
        <v>#VALUE!</v>
      </c>
      <c r="W982" s="4" t="e">
        <f>FIND("Status",A982,K982)+LEN("Status")</f>
        <v>#VALUE!</v>
      </c>
      <c r="X982" s="4" t="e">
        <f>FIND("Application Data 
Documents &amp; Transactions",A982)</f>
        <v>#VALUE!</v>
      </c>
      <c r="Y982" s="4" t="e">
        <f>MID(A982,W982,(X982-11)-W982)</f>
        <v>#VALUE!</v>
      </c>
      <c r="Z982" s="4" t="e">
        <f t="shared" si="218"/>
        <v>#VALUE!</v>
      </c>
      <c r="AA982" s="4" t="e">
        <f>FIND("Earliest publication #",A982)+LEN("Earliest publication #
")</f>
        <v>#VALUE!</v>
      </c>
      <c r="AB982" s="4" t="e">
        <f>FIND("Earliest publication date",A982,AA982)</f>
        <v>#VALUE!</v>
      </c>
      <c r="AC982" s="4" t="e">
        <f>CLEAN(TRIM(MID(A982,AA982,AB982-AA982)))</f>
        <v>#VALUE!</v>
      </c>
      <c r="AD982" s="4" t="e">
        <f t="shared" si="219"/>
        <v>#VALUE!</v>
      </c>
      <c r="AE982" s="4" t="e">
        <f>FIND("Earliest publication date",A982,AA982)+LEN("Earliest publication date")</f>
        <v>#VALUE!</v>
      </c>
      <c r="AF982" s="4" t="e">
        <f>FIND("Assignee for publication",A982)</f>
        <v>#VALUE!</v>
      </c>
      <c r="AG982" s="4" t="e">
        <f>CLEAN(SUBSTITUTE(MID(A982,AE982,AF982-AE982)," ",""))</f>
        <v>#VALUE!</v>
      </c>
      <c r="AH982" s="4" t="e">
        <f>FIND("Entity status",A982)+LEN("Entity status")</f>
        <v>#VALUE!</v>
      </c>
      <c r="AI982" s="4" t="e">
        <f>FIND("Earliest publication #",A982,AH982)</f>
        <v>#VALUE!</v>
      </c>
      <c r="AJ982" s="4" t="e">
        <f>CLEAN(TRIM(MID(A982,AH982,AI982-AH982)))</f>
        <v>#VALUE!</v>
      </c>
      <c r="AK982" s="4" t="e">
        <f>FIND("Applicants",A982)+LEN("Applicants")</f>
        <v>#VALUE!</v>
      </c>
      <c r="AL982" s="4" t="e">
        <f>FIND("United States Patent and Trademark Office 
United States Patent and Trademark Office 
 Browse By Topic",A982,AK982)</f>
        <v>#VALUE!</v>
      </c>
      <c r="AM982" s="4" t="e">
        <f>TRIM(CLEAN(MID(A982,AK982,AL982-AK982)))</f>
        <v>#VALUE!</v>
      </c>
      <c r="AN982" s="4" t="e">
        <f>FIND("Assignee for publication",A982)+LEN("Assignee for publication")</f>
        <v>#VALUE!</v>
      </c>
      <c r="AO982" s="4" t="e">
        <f>FIND("Confirmation #",A982,AN982)</f>
        <v>#VALUE!</v>
      </c>
      <c r="AP982" s="4" t="e">
        <f>MID(A982,AN982,AO982-AN982)</f>
        <v>#VALUE!</v>
      </c>
      <c r="AQ982" s="4" t="e">
        <f>FIND("Inventors",A982)+LEN("Inventors")</f>
        <v>#VALUE!</v>
      </c>
      <c r="AR982" s="4" t="e">
        <f>FIND("Applicants",A982,AQ982)</f>
        <v>#VALUE!</v>
      </c>
      <c r="AS982" s="4" t="e">
        <f>FIND("Show all inventors",A982)</f>
        <v>#VALUE!</v>
      </c>
      <c r="AT982" s="4" t="str">
        <f>IFERROR(MID(A982,AS982,24),"")</f>
        <v/>
      </c>
      <c r="AU982" s="7" t="e">
        <f>CLEAN(TRIM(MID(A982,AQ982,AR982-AQ982)))</f>
        <v>#VALUE!</v>
      </c>
      <c r="BJ982" s="4">
        <f t="shared" si="222"/>
        <v>0</v>
      </c>
      <c r="BK982" s="4" t="str">
        <f t="shared" si="223"/>
        <v/>
      </c>
      <c r="BL982" s="4" t="e">
        <f t="shared" si="224"/>
        <v>#VALUE!</v>
      </c>
      <c r="BM982" s="4" t="e">
        <f t="shared" si="225"/>
        <v>#VALUE!</v>
      </c>
      <c r="BN982" s="7" t="e">
        <f t="shared" si="226"/>
        <v>#VALUE!</v>
      </c>
      <c r="BO982" s="4" t="e">
        <f t="shared" si="227"/>
        <v>#VALUE!</v>
      </c>
      <c r="BP982" s="4" t="e">
        <f t="shared" si="228"/>
        <v>#VALUE!</v>
      </c>
      <c r="BQ982" s="7" t="e">
        <f t="shared" si="229"/>
        <v>#VALUE!</v>
      </c>
    </row>
    <row r="983" spans="1:69" ht="15" customHeight="1" x14ac:dyDescent="0.3">
      <c r="A983" s="5"/>
      <c r="B983" s="5"/>
      <c r="C983" s="5"/>
      <c r="D983" s="5"/>
      <c r="F983" s="6" t="s">
        <v>17</v>
      </c>
      <c r="G983" s="4" t="e">
        <f t="shared" si="230"/>
        <v>#VALUE!</v>
      </c>
      <c r="H983" s="4" t="e">
        <f t="shared" si="231"/>
        <v>#VALUE!</v>
      </c>
      <c r="I983" s="4" t="str">
        <f t="shared" si="220"/>
        <v/>
      </c>
      <c r="J983" s="4" t="e">
        <f>CLEAN(SUBSTITUTE(MID(A983,G983,H983-G983)," ",""))</f>
        <v>#VALUE!</v>
      </c>
      <c r="K983" s="4" t="e">
        <f>FIND("Filing or 371 (c) date",A983)+LEN("Filing or 371 (c) date")</f>
        <v>#VALUE!</v>
      </c>
      <c r="L983" s="4" t="e">
        <f>FIND("Status",A983,K983)</f>
        <v>#VALUE!</v>
      </c>
      <c r="M983" s="4" t="e">
        <f>TRIM(CLEAN(MID(A983,K983,L983-K983)))</f>
        <v>#VALUE!</v>
      </c>
      <c r="N983" s="4" t="e">
        <f>FIND("Patent #",A983)+LEN("Patent #")</f>
        <v>#VALUE!</v>
      </c>
      <c r="O983" s="4" t="e">
        <f>FIND("Filing or 371 (c) date",A983)</f>
        <v>#VALUE!</v>
      </c>
      <c r="P983" s="4" t="e">
        <f>MID(A983,N983,O983-N983)</f>
        <v>#VALUE!</v>
      </c>
      <c r="Q983" s="4" t="e">
        <f t="shared" si="221"/>
        <v>#VALUE!</v>
      </c>
      <c r="R983" s="4" t="e">
        <f>CLEAN(SUBSTITUTE(MID(P983,1,FIND("open",P983)-1)," ",""))</f>
        <v>#VALUE!</v>
      </c>
      <c r="S983" s="4" t="e">
        <f>FIND("open_in_new",P983)+LEN("open_in_new")</f>
        <v>#VALUE!</v>
      </c>
      <c r="T983" s="4" t="e">
        <f>FIND("-",P983,S983)</f>
        <v>#VALUE!</v>
      </c>
      <c r="U983" s="4" t="e">
        <f>CLEAN(SUBSTITUTE(MID(P983,S983,T983-S983)," ",""))</f>
        <v>#VALUE!</v>
      </c>
      <c r="V983" s="4" t="e">
        <f>RIGHT(CLEAN(SUBSTITUTE(P983," ","")),10)</f>
        <v>#VALUE!</v>
      </c>
      <c r="W983" s="4" t="e">
        <f>FIND("Status",A983,K983)+LEN("Status")</f>
        <v>#VALUE!</v>
      </c>
      <c r="X983" s="4" t="e">
        <f>FIND("Application Data 
Documents &amp; Transactions",A983)</f>
        <v>#VALUE!</v>
      </c>
      <c r="Y983" s="4" t="e">
        <f>MID(A983,W983,(X983-11)-W983)</f>
        <v>#VALUE!</v>
      </c>
      <c r="Z983" s="4" t="e">
        <f t="shared" si="218"/>
        <v>#VALUE!</v>
      </c>
      <c r="AA983" s="4" t="e">
        <f>FIND("Earliest publication #",A983)+LEN("Earliest publication #
")</f>
        <v>#VALUE!</v>
      </c>
      <c r="AB983" s="4" t="e">
        <f>FIND("Earliest publication date",A983,AA983)</f>
        <v>#VALUE!</v>
      </c>
      <c r="AC983" s="4" t="e">
        <f>CLEAN(TRIM(MID(A983,AA983,AB983-AA983)))</f>
        <v>#VALUE!</v>
      </c>
      <c r="AD983" s="4" t="e">
        <f t="shared" si="219"/>
        <v>#VALUE!</v>
      </c>
      <c r="AE983" s="4" t="e">
        <f>FIND("Earliest publication date",A983,AA983)+LEN("Earliest publication date")</f>
        <v>#VALUE!</v>
      </c>
      <c r="AF983" s="4" t="e">
        <f>FIND("Assignee for publication",A983)</f>
        <v>#VALUE!</v>
      </c>
      <c r="AG983" s="4" t="e">
        <f>CLEAN(SUBSTITUTE(MID(A983,AE983,AF983-AE983)," ",""))</f>
        <v>#VALUE!</v>
      </c>
      <c r="AH983" s="4" t="e">
        <f>FIND("Entity status",A983)+LEN("Entity status")</f>
        <v>#VALUE!</v>
      </c>
      <c r="AI983" s="4" t="e">
        <f>FIND("Earliest publication #",A983,AH983)</f>
        <v>#VALUE!</v>
      </c>
      <c r="AJ983" s="4" t="e">
        <f>CLEAN(TRIM(MID(A983,AH983,AI983-AH983)))</f>
        <v>#VALUE!</v>
      </c>
      <c r="AK983" s="4" t="e">
        <f>FIND("Applicants",A983)+LEN("Applicants")</f>
        <v>#VALUE!</v>
      </c>
      <c r="AL983" s="4" t="e">
        <f>FIND("United States Patent and Trademark Office 
United States Patent and Trademark Office 
 Browse By Topic",A983,AK983)</f>
        <v>#VALUE!</v>
      </c>
      <c r="AM983" s="4" t="e">
        <f>TRIM(CLEAN(MID(A983,AK983,AL983-AK983)))</f>
        <v>#VALUE!</v>
      </c>
      <c r="AN983" s="4" t="e">
        <f>FIND("Assignee for publication",A983)+LEN("Assignee for publication")</f>
        <v>#VALUE!</v>
      </c>
      <c r="AO983" s="4" t="e">
        <f>FIND("Confirmation #",A983,AN983)</f>
        <v>#VALUE!</v>
      </c>
      <c r="AP983" s="4" t="e">
        <f>MID(A983,AN983,AO983-AN983)</f>
        <v>#VALUE!</v>
      </c>
      <c r="AQ983" s="4" t="e">
        <f>FIND("Inventors",A983)+LEN("Inventors")</f>
        <v>#VALUE!</v>
      </c>
      <c r="AR983" s="4" t="e">
        <f>FIND("Applicants",A983,AQ983)</f>
        <v>#VALUE!</v>
      </c>
      <c r="AS983" s="4" t="e">
        <f>FIND("Show all inventors",A983)</f>
        <v>#VALUE!</v>
      </c>
      <c r="AT983" s="4" t="str">
        <f>IFERROR(MID(A983,AS983,24),"")</f>
        <v/>
      </c>
      <c r="AU983" s="7" t="e">
        <f>CLEAN(TRIM(MID(A983,AQ983,AR983-AQ983)))</f>
        <v>#VALUE!</v>
      </c>
      <c r="BJ983" s="4">
        <f t="shared" si="222"/>
        <v>0</v>
      </c>
      <c r="BK983" s="4" t="str">
        <f t="shared" si="223"/>
        <v/>
      </c>
      <c r="BL983" s="4" t="e">
        <f t="shared" si="224"/>
        <v>#VALUE!</v>
      </c>
      <c r="BM983" s="4" t="e">
        <f t="shared" si="225"/>
        <v>#VALUE!</v>
      </c>
      <c r="BN983" s="7" t="e">
        <f t="shared" si="226"/>
        <v>#VALUE!</v>
      </c>
      <c r="BO983" s="4" t="e">
        <f t="shared" si="227"/>
        <v>#VALUE!</v>
      </c>
      <c r="BP983" s="4" t="e">
        <f t="shared" si="228"/>
        <v>#VALUE!</v>
      </c>
      <c r="BQ983" s="7" t="e">
        <f t="shared" si="229"/>
        <v>#VALUE!</v>
      </c>
    </row>
    <row r="984" spans="1:69" ht="15" customHeight="1" x14ac:dyDescent="0.3">
      <c r="A984" s="5"/>
      <c r="B984" s="5"/>
      <c r="C984" s="5"/>
      <c r="D984" s="5"/>
      <c r="F984" s="6" t="s">
        <v>17</v>
      </c>
      <c r="G984" s="4" t="e">
        <f t="shared" si="230"/>
        <v>#VALUE!</v>
      </c>
      <c r="H984" s="4" t="e">
        <f t="shared" si="231"/>
        <v>#VALUE!</v>
      </c>
      <c r="I984" s="4" t="str">
        <f t="shared" si="220"/>
        <v/>
      </c>
      <c r="J984" s="4" t="e">
        <f>CLEAN(SUBSTITUTE(MID(A984,G984,H984-G984)," ",""))</f>
        <v>#VALUE!</v>
      </c>
      <c r="K984" s="4" t="e">
        <f>FIND("Filing or 371 (c) date",A984)+LEN("Filing or 371 (c) date")</f>
        <v>#VALUE!</v>
      </c>
      <c r="L984" s="4" t="e">
        <f>FIND("Status",A984,K984)</f>
        <v>#VALUE!</v>
      </c>
      <c r="M984" s="4" t="e">
        <f>TRIM(CLEAN(MID(A984,K984,L984-K984)))</f>
        <v>#VALUE!</v>
      </c>
      <c r="N984" s="4" t="e">
        <f>FIND("Patent #",A984)+LEN("Patent #")</f>
        <v>#VALUE!</v>
      </c>
      <c r="O984" s="4" t="e">
        <f>FIND("Filing or 371 (c) date",A984)</f>
        <v>#VALUE!</v>
      </c>
      <c r="P984" s="4" t="e">
        <f>MID(A984,N984,O984-N984)</f>
        <v>#VALUE!</v>
      </c>
      <c r="Q984" s="4" t="e">
        <f t="shared" si="221"/>
        <v>#VALUE!</v>
      </c>
      <c r="R984" s="4" t="e">
        <f>CLEAN(SUBSTITUTE(MID(P984,1,FIND("open",P984)-1)," ",""))</f>
        <v>#VALUE!</v>
      </c>
      <c r="S984" s="4" t="e">
        <f>FIND("open_in_new",P984)+LEN("open_in_new")</f>
        <v>#VALUE!</v>
      </c>
      <c r="T984" s="4" t="e">
        <f>FIND("-",P984,S984)</f>
        <v>#VALUE!</v>
      </c>
      <c r="U984" s="4" t="e">
        <f>CLEAN(SUBSTITUTE(MID(P984,S984,T984-S984)," ",""))</f>
        <v>#VALUE!</v>
      </c>
      <c r="V984" s="4" t="e">
        <f>RIGHT(CLEAN(SUBSTITUTE(P984," ","")),10)</f>
        <v>#VALUE!</v>
      </c>
      <c r="W984" s="4" t="e">
        <f>FIND("Status",A984,K984)+LEN("Status")</f>
        <v>#VALUE!</v>
      </c>
      <c r="X984" s="4" t="e">
        <f>FIND("Application Data 
Documents &amp; Transactions",A984)</f>
        <v>#VALUE!</v>
      </c>
      <c r="Y984" s="4" t="e">
        <f>MID(A984,W984,(X984-11)-W984)</f>
        <v>#VALUE!</v>
      </c>
      <c r="Z984" s="4" t="e">
        <f t="shared" si="218"/>
        <v>#VALUE!</v>
      </c>
      <c r="AA984" s="4" t="e">
        <f>FIND("Earliest publication #",A984)+LEN("Earliest publication #
")</f>
        <v>#VALUE!</v>
      </c>
      <c r="AB984" s="4" t="e">
        <f>FIND("Earliest publication date",A984,AA984)</f>
        <v>#VALUE!</v>
      </c>
      <c r="AC984" s="4" t="e">
        <f>CLEAN(TRIM(MID(A984,AA984,AB984-AA984)))</f>
        <v>#VALUE!</v>
      </c>
      <c r="AD984" s="4" t="e">
        <f t="shared" si="219"/>
        <v>#VALUE!</v>
      </c>
      <c r="AE984" s="4" t="e">
        <f>FIND("Earliest publication date",A984,AA984)+LEN("Earliest publication date")</f>
        <v>#VALUE!</v>
      </c>
      <c r="AF984" s="4" t="e">
        <f>FIND("Assignee for publication",A984)</f>
        <v>#VALUE!</v>
      </c>
      <c r="AG984" s="4" t="e">
        <f>CLEAN(SUBSTITUTE(MID(A984,AE984,AF984-AE984)," ",""))</f>
        <v>#VALUE!</v>
      </c>
      <c r="AH984" s="4" t="e">
        <f>FIND("Entity status",A984)+LEN("Entity status")</f>
        <v>#VALUE!</v>
      </c>
      <c r="AI984" s="4" t="e">
        <f>FIND("Earliest publication #",A984,AH984)</f>
        <v>#VALUE!</v>
      </c>
      <c r="AJ984" s="4" t="e">
        <f>CLEAN(TRIM(MID(A984,AH984,AI984-AH984)))</f>
        <v>#VALUE!</v>
      </c>
      <c r="AK984" s="4" t="e">
        <f>FIND("Applicants",A984)+LEN("Applicants")</f>
        <v>#VALUE!</v>
      </c>
      <c r="AL984" s="4" t="e">
        <f>FIND("United States Patent and Trademark Office 
United States Patent and Trademark Office 
 Browse By Topic",A984,AK984)</f>
        <v>#VALUE!</v>
      </c>
      <c r="AM984" s="4" t="e">
        <f>TRIM(CLEAN(MID(A984,AK984,AL984-AK984)))</f>
        <v>#VALUE!</v>
      </c>
      <c r="AN984" s="4" t="e">
        <f>FIND("Assignee for publication",A984)+LEN("Assignee for publication")</f>
        <v>#VALUE!</v>
      </c>
      <c r="AO984" s="4" t="e">
        <f>FIND("Confirmation #",A984,AN984)</f>
        <v>#VALUE!</v>
      </c>
      <c r="AP984" s="4" t="e">
        <f>MID(A984,AN984,AO984-AN984)</f>
        <v>#VALUE!</v>
      </c>
      <c r="AQ984" s="4" t="e">
        <f>FIND("Inventors",A984)+LEN("Inventors")</f>
        <v>#VALUE!</v>
      </c>
      <c r="AR984" s="4" t="e">
        <f>FIND("Applicants",A984,AQ984)</f>
        <v>#VALUE!</v>
      </c>
      <c r="AS984" s="4" t="e">
        <f>FIND("Show all inventors",A984)</f>
        <v>#VALUE!</v>
      </c>
      <c r="AT984" s="4" t="str">
        <f>IFERROR(MID(A984,AS984,24),"")</f>
        <v/>
      </c>
      <c r="AU984" s="7" t="e">
        <f>CLEAN(TRIM(MID(A984,AQ984,AR984-AQ984)))</f>
        <v>#VALUE!</v>
      </c>
      <c r="BJ984" s="4">
        <f t="shared" si="222"/>
        <v>0</v>
      </c>
      <c r="BK984" s="4" t="str">
        <f t="shared" si="223"/>
        <v/>
      </c>
      <c r="BL984" s="4" t="e">
        <f t="shared" si="224"/>
        <v>#VALUE!</v>
      </c>
      <c r="BM984" s="4" t="e">
        <f t="shared" si="225"/>
        <v>#VALUE!</v>
      </c>
      <c r="BN984" s="7" t="e">
        <f t="shared" si="226"/>
        <v>#VALUE!</v>
      </c>
      <c r="BO984" s="4" t="e">
        <f t="shared" si="227"/>
        <v>#VALUE!</v>
      </c>
      <c r="BP984" s="4" t="e">
        <f t="shared" si="228"/>
        <v>#VALUE!</v>
      </c>
      <c r="BQ984" s="7" t="e">
        <f t="shared" si="229"/>
        <v>#VALUE!</v>
      </c>
    </row>
    <row r="985" spans="1:69" ht="15" customHeight="1" x14ac:dyDescent="0.3">
      <c r="A985" s="5"/>
      <c r="B985" s="5"/>
      <c r="C985" s="5"/>
      <c r="D985" s="5"/>
      <c r="F985" s="6" t="s">
        <v>17</v>
      </c>
      <c r="G985" s="4" t="e">
        <f t="shared" si="230"/>
        <v>#VALUE!</v>
      </c>
      <c r="H985" s="4" t="e">
        <f t="shared" si="231"/>
        <v>#VALUE!</v>
      </c>
      <c r="I985" s="4" t="str">
        <f t="shared" si="220"/>
        <v/>
      </c>
      <c r="J985" s="4" t="e">
        <f>CLEAN(SUBSTITUTE(MID(A985,G985,H985-G985)," ",""))</f>
        <v>#VALUE!</v>
      </c>
      <c r="K985" s="4" t="e">
        <f>FIND("Filing or 371 (c) date",A985)+LEN("Filing or 371 (c) date")</f>
        <v>#VALUE!</v>
      </c>
      <c r="L985" s="4" t="e">
        <f>FIND("Status",A985,K985)</f>
        <v>#VALUE!</v>
      </c>
      <c r="M985" s="4" t="e">
        <f>TRIM(CLEAN(MID(A985,K985,L985-K985)))</f>
        <v>#VALUE!</v>
      </c>
      <c r="N985" s="4" t="e">
        <f>FIND("Patent #",A985)+LEN("Patent #")</f>
        <v>#VALUE!</v>
      </c>
      <c r="O985" s="4" t="e">
        <f>FIND("Filing or 371 (c) date",A985)</f>
        <v>#VALUE!</v>
      </c>
      <c r="P985" s="4" t="e">
        <f>MID(A985,N985,O985-N985)</f>
        <v>#VALUE!</v>
      </c>
      <c r="Q985" s="4" t="e">
        <f t="shared" si="221"/>
        <v>#VALUE!</v>
      </c>
      <c r="R985" s="4" t="e">
        <f>CLEAN(SUBSTITUTE(MID(P985,1,FIND("open",P985)-1)," ",""))</f>
        <v>#VALUE!</v>
      </c>
      <c r="S985" s="4" t="e">
        <f>FIND("open_in_new",P985)+LEN("open_in_new")</f>
        <v>#VALUE!</v>
      </c>
      <c r="T985" s="4" t="e">
        <f>FIND("-",P985,S985)</f>
        <v>#VALUE!</v>
      </c>
      <c r="U985" s="4" t="e">
        <f>CLEAN(SUBSTITUTE(MID(P985,S985,T985-S985)," ",""))</f>
        <v>#VALUE!</v>
      </c>
      <c r="V985" s="4" t="e">
        <f>RIGHT(CLEAN(SUBSTITUTE(P985," ","")),10)</f>
        <v>#VALUE!</v>
      </c>
      <c r="W985" s="4" t="e">
        <f>FIND("Status",A985,K985)+LEN("Status")</f>
        <v>#VALUE!</v>
      </c>
      <c r="X985" s="4" t="e">
        <f>FIND("Application Data 
Documents &amp; Transactions",A985)</f>
        <v>#VALUE!</v>
      </c>
      <c r="Y985" s="4" t="e">
        <f>MID(A985,W985,(X985-11)-W985)</f>
        <v>#VALUE!</v>
      </c>
      <c r="Z985" s="4" t="e">
        <f t="shared" si="218"/>
        <v>#VALUE!</v>
      </c>
      <c r="AA985" s="4" t="e">
        <f>FIND("Earliest publication #",A985)+LEN("Earliest publication #
")</f>
        <v>#VALUE!</v>
      </c>
      <c r="AB985" s="4" t="e">
        <f>FIND("Earliest publication date",A985,AA985)</f>
        <v>#VALUE!</v>
      </c>
      <c r="AC985" s="4" t="e">
        <f>CLEAN(TRIM(MID(A985,AA985,AB985-AA985)))</f>
        <v>#VALUE!</v>
      </c>
      <c r="AD985" s="4" t="e">
        <f t="shared" si="219"/>
        <v>#VALUE!</v>
      </c>
      <c r="AE985" s="4" t="e">
        <f>FIND("Earliest publication date",A985,AA985)+LEN("Earliest publication date")</f>
        <v>#VALUE!</v>
      </c>
      <c r="AF985" s="4" t="e">
        <f>FIND("Assignee for publication",A985)</f>
        <v>#VALUE!</v>
      </c>
      <c r="AG985" s="4" t="e">
        <f>CLEAN(SUBSTITUTE(MID(A985,AE985,AF985-AE985)," ",""))</f>
        <v>#VALUE!</v>
      </c>
      <c r="AH985" s="4" t="e">
        <f>FIND("Entity status",A985)+LEN("Entity status")</f>
        <v>#VALUE!</v>
      </c>
      <c r="AI985" s="4" t="e">
        <f>FIND("Earliest publication #",A985,AH985)</f>
        <v>#VALUE!</v>
      </c>
      <c r="AJ985" s="4" t="e">
        <f>CLEAN(TRIM(MID(A985,AH985,AI985-AH985)))</f>
        <v>#VALUE!</v>
      </c>
      <c r="AK985" s="4" t="e">
        <f>FIND("Applicants",A985)+LEN("Applicants")</f>
        <v>#VALUE!</v>
      </c>
      <c r="AL985" s="4" t="e">
        <f>FIND("United States Patent and Trademark Office 
United States Patent and Trademark Office 
 Browse By Topic",A985,AK985)</f>
        <v>#VALUE!</v>
      </c>
      <c r="AM985" s="4" t="e">
        <f>TRIM(CLEAN(MID(A985,AK985,AL985-AK985)))</f>
        <v>#VALUE!</v>
      </c>
      <c r="AN985" s="4" t="e">
        <f>FIND("Assignee for publication",A985)+LEN("Assignee for publication")</f>
        <v>#VALUE!</v>
      </c>
      <c r="AO985" s="4" t="e">
        <f>FIND("Confirmation #",A985,AN985)</f>
        <v>#VALUE!</v>
      </c>
      <c r="AP985" s="4" t="e">
        <f>MID(A985,AN985,AO985-AN985)</f>
        <v>#VALUE!</v>
      </c>
      <c r="AQ985" s="4" t="e">
        <f>FIND("Inventors",A985)+LEN("Inventors")</f>
        <v>#VALUE!</v>
      </c>
      <c r="AR985" s="4" t="e">
        <f>FIND("Applicants",A985,AQ985)</f>
        <v>#VALUE!</v>
      </c>
      <c r="AS985" s="4" t="e">
        <f>FIND("Show all inventors",A985)</f>
        <v>#VALUE!</v>
      </c>
      <c r="AT985" s="4" t="str">
        <f>IFERROR(MID(A985,AS985,24),"")</f>
        <v/>
      </c>
      <c r="AU985" s="7" t="e">
        <f>CLEAN(TRIM(MID(A985,AQ985,AR985-AQ985)))</f>
        <v>#VALUE!</v>
      </c>
      <c r="BJ985" s="4">
        <f t="shared" si="222"/>
        <v>0</v>
      </c>
      <c r="BK985" s="4" t="str">
        <f t="shared" si="223"/>
        <v/>
      </c>
      <c r="BL985" s="4" t="e">
        <f t="shared" si="224"/>
        <v>#VALUE!</v>
      </c>
      <c r="BM985" s="4" t="e">
        <f t="shared" si="225"/>
        <v>#VALUE!</v>
      </c>
      <c r="BN985" s="7" t="e">
        <f t="shared" si="226"/>
        <v>#VALUE!</v>
      </c>
      <c r="BO985" s="4" t="e">
        <f t="shared" si="227"/>
        <v>#VALUE!</v>
      </c>
      <c r="BP985" s="4" t="e">
        <f t="shared" si="228"/>
        <v>#VALUE!</v>
      </c>
      <c r="BQ985" s="7" t="e">
        <f t="shared" si="229"/>
        <v>#VALUE!</v>
      </c>
    </row>
    <row r="986" spans="1:69" ht="15" customHeight="1" x14ac:dyDescent="0.3">
      <c r="A986" s="5"/>
      <c r="B986" s="5"/>
      <c r="C986" s="5"/>
      <c r="D986" s="5"/>
      <c r="F986" s="6" t="s">
        <v>17</v>
      </c>
      <c r="G986" s="4" t="e">
        <f t="shared" si="230"/>
        <v>#VALUE!</v>
      </c>
      <c r="H986" s="4" t="e">
        <f t="shared" si="231"/>
        <v>#VALUE!</v>
      </c>
      <c r="I986" s="4" t="str">
        <f t="shared" si="220"/>
        <v/>
      </c>
      <c r="J986" s="4" t="e">
        <f>CLEAN(SUBSTITUTE(MID(A986,G986,H986-G986)," ",""))</f>
        <v>#VALUE!</v>
      </c>
      <c r="K986" s="4" t="e">
        <f>FIND("Filing or 371 (c) date",A986)+LEN("Filing or 371 (c) date")</f>
        <v>#VALUE!</v>
      </c>
      <c r="L986" s="4" t="e">
        <f>FIND("Status",A986,K986)</f>
        <v>#VALUE!</v>
      </c>
      <c r="M986" s="4" t="e">
        <f>TRIM(CLEAN(MID(A986,K986,L986-K986)))</f>
        <v>#VALUE!</v>
      </c>
      <c r="N986" s="4" t="e">
        <f>FIND("Patent #",A986)+LEN("Patent #")</f>
        <v>#VALUE!</v>
      </c>
      <c r="O986" s="4" t="e">
        <f>FIND("Filing or 371 (c) date",A986)</f>
        <v>#VALUE!</v>
      </c>
      <c r="P986" s="4" t="e">
        <f>MID(A986,N986,O986-N986)</f>
        <v>#VALUE!</v>
      </c>
      <c r="Q986" s="4" t="e">
        <f t="shared" si="221"/>
        <v>#VALUE!</v>
      </c>
      <c r="R986" s="4" t="e">
        <f>CLEAN(SUBSTITUTE(MID(P986,1,FIND("open",P986)-1)," ",""))</f>
        <v>#VALUE!</v>
      </c>
      <c r="S986" s="4" t="e">
        <f>FIND("open_in_new",P986)+LEN("open_in_new")</f>
        <v>#VALUE!</v>
      </c>
      <c r="T986" s="4" t="e">
        <f>FIND("-",P986,S986)</f>
        <v>#VALUE!</v>
      </c>
      <c r="U986" s="4" t="e">
        <f>CLEAN(SUBSTITUTE(MID(P986,S986,T986-S986)," ",""))</f>
        <v>#VALUE!</v>
      </c>
      <c r="V986" s="4" t="e">
        <f>RIGHT(CLEAN(SUBSTITUTE(P986," ","")),10)</f>
        <v>#VALUE!</v>
      </c>
      <c r="W986" s="4" t="e">
        <f>FIND("Status",A986,K986)+LEN("Status")</f>
        <v>#VALUE!</v>
      </c>
      <c r="X986" s="4" t="e">
        <f>FIND("Application Data 
Documents &amp; Transactions",A986)</f>
        <v>#VALUE!</v>
      </c>
      <c r="Y986" s="4" t="e">
        <f>MID(A986,W986,(X986-11)-W986)</f>
        <v>#VALUE!</v>
      </c>
      <c r="Z986" s="4" t="e">
        <f t="shared" si="218"/>
        <v>#VALUE!</v>
      </c>
      <c r="AA986" s="4" t="e">
        <f>FIND("Earliest publication #",A986)+LEN("Earliest publication #
")</f>
        <v>#VALUE!</v>
      </c>
      <c r="AB986" s="4" t="e">
        <f>FIND("Earliest publication date",A986,AA986)</f>
        <v>#VALUE!</v>
      </c>
      <c r="AC986" s="4" t="e">
        <f>CLEAN(TRIM(MID(A986,AA986,AB986-AA986)))</f>
        <v>#VALUE!</v>
      </c>
      <c r="AD986" s="4" t="e">
        <f t="shared" si="219"/>
        <v>#VALUE!</v>
      </c>
      <c r="AE986" s="4" t="e">
        <f>FIND("Earliest publication date",A986,AA986)+LEN("Earliest publication date")</f>
        <v>#VALUE!</v>
      </c>
      <c r="AF986" s="4" t="e">
        <f>FIND("Assignee for publication",A986)</f>
        <v>#VALUE!</v>
      </c>
      <c r="AG986" s="4" t="e">
        <f>CLEAN(SUBSTITUTE(MID(A986,AE986,AF986-AE986)," ",""))</f>
        <v>#VALUE!</v>
      </c>
      <c r="AH986" s="4" t="e">
        <f>FIND("Entity status",A986)+LEN("Entity status")</f>
        <v>#VALUE!</v>
      </c>
      <c r="AI986" s="4" t="e">
        <f>FIND("Earliest publication #",A986,AH986)</f>
        <v>#VALUE!</v>
      </c>
      <c r="AJ986" s="4" t="e">
        <f>CLEAN(TRIM(MID(A986,AH986,AI986-AH986)))</f>
        <v>#VALUE!</v>
      </c>
      <c r="AK986" s="4" t="e">
        <f>FIND("Applicants",A986)+LEN("Applicants")</f>
        <v>#VALUE!</v>
      </c>
      <c r="AL986" s="4" t="e">
        <f>FIND("United States Patent and Trademark Office 
United States Patent and Trademark Office 
 Browse By Topic",A986,AK986)</f>
        <v>#VALUE!</v>
      </c>
      <c r="AM986" s="4" t="e">
        <f>TRIM(CLEAN(MID(A986,AK986,AL986-AK986)))</f>
        <v>#VALUE!</v>
      </c>
      <c r="AN986" s="4" t="e">
        <f>FIND("Assignee for publication",A986)+LEN("Assignee for publication")</f>
        <v>#VALUE!</v>
      </c>
      <c r="AO986" s="4" t="e">
        <f>FIND("Confirmation #",A986,AN986)</f>
        <v>#VALUE!</v>
      </c>
      <c r="AP986" s="4" t="e">
        <f>MID(A986,AN986,AO986-AN986)</f>
        <v>#VALUE!</v>
      </c>
      <c r="AQ986" s="4" t="e">
        <f>FIND("Inventors",A986)+LEN("Inventors")</f>
        <v>#VALUE!</v>
      </c>
      <c r="AR986" s="4" t="e">
        <f>FIND("Applicants",A986,AQ986)</f>
        <v>#VALUE!</v>
      </c>
      <c r="AS986" s="4" t="e">
        <f>FIND("Show all inventors",A986)</f>
        <v>#VALUE!</v>
      </c>
      <c r="AT986" s="4" t="str">
        <f>IFERROR(MID(A986,AS986,24),"")</f>
        <v/>
      </c>
      <c r="AU986" s="7" t="e">
        <f>CLEAN(TRIM(MID(A986,AQ986,AR986-AQ986)))</f>
        <v>#VALUE!</v>
      </c>
      <c r="BJ986" s="4">
        <f t="shared" si="222"/>
        <v>0</v>
      </c>
      <c r="BK986" s="4" t="str">
        <f t="shared" si="223"/>
        <v/>
      </c>
      <c r="BL986" s="4" t="e">
        <f t="shared" si="224"/>
        <v>#VALUE!</v>
      </c>
      <c r="BM986" s="4" t="e">
        <f t="shared" si="225"/>
        <v>#VALUE!</v>
      </c>
      <c r="BN986" s="7" t="e">
        <f t="shared" si="226"/>
        <v>#VALUE!</v>
      </c>
      <c r="BO986" s="4" t="e">
        <f t="shared" si="227"/>
        <v>#VALUE!</v>
      </c>
      <c r="BP986" s="4" t="e">
        <f t="shared" si="228"/>
        <v>#VALUE!</v>
      </c>
      <c r="BQ986" s="7" t="e">
        <f t="shared" si="229"/>
        <v>#VALUE!</v>
      </c>
    </row>
    <row r="987" spans="1:69" ht="15" customHeight="1" x14ac:dyDescent="0.3">
      <c r="A987" s="5"/>
      <c r="B987" s="5"/>
      <c r="C987" s="5"/>
      <c r="D987" s="5"/>
      <c r="F987" s="6" t="s">
        <v>17</v>
      </c>
      <c r="G987" s="4" t="e">
        <f t="shared" si="230"/>
        <v>#VALUE!</v>
      </c>
      <c r="H987" s="4" t="e">
        <f t="shared" si="231"/>
        <v>#VALUE!</v>
      </c>
      <c r="I987" s="4" t="str">
        <f t="shared" si="220"/>
        <v/>
      </c>
      <c r="J987" s="4" t="e">
        <f>CLEAN(SUBSTITUTE(MID(A987,G987,H987-G987)," ",""))</f>
        <v>#VALUE!</v>
      </c>
      <c r="K987" s="4" t="e">
        <f>FIND("Filing or 371 (c) date",A987)+LEN("Filing or 371 (c) date")</f>
        <v>#VALUE!</v>
      </c>
      <c r="L987" s="4" t="e">
        <f>FIND("Status",A987,K987)</f>
        <v>#VALUE!</v>
      </c>
      <c r="M987" s="4" t="e">
        <f>TRIM(CLEAN(MID(A987,K987,L987-K987)))</f>
        <v>#VALUE!</v>
      </c>
      <c r="N987" s="4" t="e">
        <f>FIND("Patent #",A987)+LEN("Patent #")</f>
        <v>#VALUE!</v>
      </c>
      <c r="O987" s="4" t="e">
        <f>FIND("Filing or 371 (c) date",A987)</f>
        <v>#VALUE!</v>
      </c>
      <c r="P987" s="4" t="e">
        <f>MID(A987,N987,O987-N987)</f>
        <v>#VALUE!</v>
      </c>
      <c r="Q987" s="4" t="e">
        <f t="shared" si="221"/>
        <v>#VALUE!</v>
      </c>
      <c r="R987" s="4" t="e">
        <f>CLEAN(SUBSTITUTE(MID(P987,1,FIND("open",P987)-1)," ",""))</f>
        <v>#VALUE!</v>
      </c>
      <c r="S987" s="4" t="e">
        <f>FIND("open_in_new",P987)+LEN("open_in_new")</f>
        <v>#VALUE!</v>
      </c>
      <c r="T987" s="4" t="e">
        <f>FIND("-",P987,S987)</f>
        <v>#VALUE!</v>
      </c>
      <c r="U987" s="4" t="e">
        <f>CLEAN(SUBSTITUTE(MID(P987,S987,T987-S987)," ",""))</f>
        <v>#VALUE!</v>
      </c>
      <c r="V987" s="4" t="e">
        <f>RIGHT(CLEAN(SUBSTITUTE(P987," ","")),10)</f>
        <v>#VALUE!</v>
      </c>
      <c r="W987" s="4" t="e">
        <f>FIND("Status",A987,K987)+LEN("Status")</f>
        <v>#VALUE!</v>
      </c>
      <c r="X987" s="4" t="e">
        <f>FIND("Application Data 
Documents &amp; Transactions",A987)</f>
        <v>#VALUE!</v>
      </c>
      <c r="Y987" s="4" t="e">
        <f>MID(A987,W987,(X987-11)-W987)</f>
        <v>#VALUE!</v>
      </c>
      <c r="Z987" s="4" t="e">
        <f t="shared" si="218"/>
        <v>#VALUE!</v>
      </c>
      <c r="AA987" s="4" t="e">
        <f>FIND("Earliest publication #",A987)+LEN("Earliest publication #
")</f>
        <v>#VALUE!</v>
      </c>
      <c r="AB987" s="4" t="e">
        <f>FIND("Earliest publication date",A987,AA987)</f>
        <v>#VALUE!</v>
      </c>
      <c r="AC987" s="4" t="e">
        <f>CLEAN(TRIM(MID(A987,AA987,AB987-AA987)))</f>
        <v>#VALUE!</v>
      </c>
      <c r="AD987" s="4" t="e">
        <f t="shared" si="219"/>
        <v>#VALUE!</v>
      </c>
      <c r="AE987" s="4" t="e">
        <f>FIND("Earliest publication date",A987,AA987)+LEN("Earliest publication date")</f>
        <v>#VALUE!</v>
      </c>
      <c r="AF987" s="4" t="e">
        <f>FIND("Assignee for publication",A987)</f>
        <v>#VALUE!</v>
      </c>
      <c r="AG987" s="4" t="e">
        <f>CLEAN(SUBSTITUTE(MID(A987,AE987,AF987-AE987)," ",""))</f>
        <v>#VALUE!</v>
      </c>
      <c r="AH987" s="4" t="e">
        <f>FIND("Entity status",A987)+LEN("Entity status")</f>
        <v>#VALUE!</v>
      </c>
      <c r="AI987" s="4" t="e">
        <f>FIND("Earliest publication #",A987,AH987)</f>
        <v>#VALUE!</v>
      </c>
      <c r="AJ987" s="4" t="e">
        <f>CLEAN(TRIM(MID(A987,AH987,AI987-AH987)))</f>
        <v>#VALUE!</v>
      </c>
      <c r="AK987" s="4" t="e">
        <f>FIND("Applicants",A987)+LEN("Applicants")</f>
        <v>#VALUE!</v>
      </c>
      <c r="AL987" s="4" t="e">
        <f>FIND("United States Patent and Trademark Office 
United States Patent and Trademark Office 
 Browse By Topic",A987,AK987)</f>
        <v>#VALUE!</v>
      </c>
      <c r="AM987" s="4" t="e">
        <f>TRIM(CLEAN(MID(A987,AK987,AL987-AK987)))</f>
        <v>#VALUE!</v>
      </c>
      <c r="AN987" s="4" t="e">
        <f>FIND("Assignee for publication",A987)+LEN("Assignee for publication")</f>
        <v>#VALUE!</v>
      </c>
      <c r="AO987" s="4" t="e">
        <f>FIND("Confirmation #",A987,AN987)</f>
        <v>#VALUE!</v>
      </c>
      <c r="AP987" s="4" t="e">
        <f>MID(A987,AN987,AO987-AN987)</f>
        <v>#VALUE!</v>
      </c>
      <c r="AQ987" s="4" t="e">
        <f>FIND("Inventors",A987)+LEN("Inventors")</f>
        <v>#VALUE!</v>
      </c>
      <c r="AR987" s="4" t="e">
        <f>FIND("Applicants",A987,AQ987)</f>
        <v>#VALUE!</v>
      </c>
      <c r="AS987" s="4" t="e">
        <f>FIND("Show all inventors",A987)</f>
        <v>#VALUE!</v>
      </c>
      <c r="AT987" s="4" t="str">
        <f>IFERROR(MID(A987,AS987,24),"")</f>
        <v/>
      </c>
      <c r="AU987" s="7" t="e">
        <f>CLEAN(TRIM(MID(A987,AQ987,AR987-AQ987)))</f>
        <v>#VALUE!</v>
      </c>
      <c r="BJ987" s="4">
        <f t="shared" si="222"/>
        <v>0</v>
      </c>
      <c r="BK987" s="4" t="str">
        <f t="shared" si="223"/>
        <v/>
      </c>
      <c r="BL987" s="4" t="e">
        <f t="shared" si="224"/>
        <v>#VALUE!</v>
      </c>
      <c r="BM987" s="4" t="e">
        <f t="shared" si="225"/>
        <v>#VALUE!</v>
      </c>
      <c r="BN987" s="7" t="e">
        <f t="shared" si="226"/>
        <v>#VALUE!</v>
      </c>
      <c r="BO987" s="4" t="e">
        <f t="shared" si="227"/>
        <v>#VALUE!</v>
      </c>
      <c r="BP987" s="4" t="e">
        <f t="shared" si="228"/>
        <v>#VALUE!</v>
      </c>
      <c r="BQ987" s="7" t="e">
        <f t="shared" si="229"/>
        <v>#VALUE!</v>
      </c>
    </row>
    <row r="988" spans="1:69" ht="15" customHeight="1" x14ac:dyDescent="0.3">
      <c r="A988" s="5"/>
      <c r="B988" s="5"/>
      <c r="C988" s="5"/>
      <c r="D988" s="5"/>
      <c r="F988" s="6" t="s">
        <v>17</v>
      </c>
      <c r="G988" s="4" t="e">
        <f t="shared" si="230"/>
        <v>#VALUE!</v>
      </c>
      <c r="H988" s="4" t="e">
        <f t="shared" si="231"/>
        <v>#VALUE!</v>
      </c>
      <c r="I988" s="4" t="str">
        <f t="shared" si="220"/>
        <v/>
      </c>
      <c r="J988" s="4" t="e">
        <f>CLEAN(SUBSTITUTE(MID(A988,G988,H988-G988)," ",""))</f>
        <v>#VALUE!</v>
      </c>
      <c r="K988" s="4" t="e">
        <f>FIND("Filing or 371 (c) date",A988)+LEN("Filing or 371 (c) date")</f>
        <v>#VALUE!</v>
      </c>
      <c r="L988" s="4" t="e">
        <f>FIND("Status",A988,K988)</f>
        <v>#VALUE!</v>
      </c>
      <c r="M988" s="4" t="e">
        <f>TRIM(CLEAN(MID(A988,K988,L988-K988)))</f>
        <v>#VALUE!</v>
      </c>
      <c r="N988" s="4" t="e">
        <f>FIND("Patent #",A988)+LEN("Patent #")</f>
        <v>#VALUE!</v>
      </c>
      <c r="O988" s="4" t="e">
        <f>FIND("Filing or 371 (c) date",A988)</f>
        <v>#VALUE!</v>
      </c>
      <c r="P988" s="4" t="e">
        <f>MID(A988,N988,O988-N988)</f>
        <v>#VALUE!</v>
      </c>
      <c r="Q988" s="4" t="e">
        <f t="shared" si="221"/>
        <v>#VALUE!</v>
      </c>
      <c r="R988" s="4" t="e">
        <f>CLEAN(SUBSTITUTE(MID(P988,1,FIND("open",P988)-1)," ",""))</f>
        <v>#VALUE!</v>
      </c>
      <c r="S988" s="4" t="e">
        <f>FIND("open_in_new",P988)+LEN("open_in_new")</f>
        <v>#VALUE!</v>
      </c>
      <c r="T988" s="4" t="e">
        <f>FIND("-",P988,S988)</f>
        <v>#VALUE!</v>
      </c>
      <c r="U988" s="4" t="e">
        <f>CLEAN(SUBSTITUTE(MID(P988,S988,T988-S988)," ",""))</f>
        <v>#VALUE!</v>
      </c>
      <c r="V988" s="4" t="e">
        <f>RIGHT(CLEAN(SUBSTITUTE(P988," ","")),10)</f>
        <v>#VALUE!</v>
      </c>
      <c r="W988" s="4" t="e">
        <f>FIND("Status",A988,K988)+LEN("Status")</f>
        <v>#VALUE!</v>
      </c>
      <c r="X988" s="4" t="e">
        <f>FIND("Application Data 
Documents &amp; Transactions",A988)</f>
        <v>#VALUE!</v>
      </c>
      <c r="Y988" s="4" t="e">
        <f>MID(A988,W988,(X988-11)-W988)</f>
        <v>#VALUE!</v>
      </c>
      <c r="Z988" s="4" t="e">
        <f t="shared" si="218"/>
        <v>#VALUE!</v>
      </c>
      <c r="AA988" s="4" t="e">
        <f>FIND("Earliest publication #",A988)+LEN("Earliest publication #
")</f>
        <v>#VALUE!</v>
      </c>
      <c r="AB988" s="4" t="e">
        <f>FIND("Earliest publication date",A988,AA988)</f>
        <v>#VALUE!</v>
      </c>
      <c r="AC988" s="4" t="e">
        <f>CLEAN(TRIM(MID(A988,AA988,AB988-AA988)))</f>
        <v>#VALUE!</v>
      </c>
      <c r="AD988" s="4" t="e">
        <f t="shared" si="219"/>
        <v>#VALUE!</v>
      </c>
      <c r="AE988" s="4" t="e">
        <f>FIND("Earliest publication date",A988,AA988)+LEN("Earliest publication date")</f>
        <v>#VALUE!</v>
      </c>
      <c r="AF988" s="4" t="e">
        <f>FIND("Assignee for publication",A988)</f>
        <v>#VALUE!</v>
      </c>
      <c r="AG988" s="4" t="e">
        <f>CLEAN(SUBSTITUTE(MID(A988,AE988,AF988-AE988)," ",""))</f>
        <v>#VALUE!</v>
      </c>
      <c r="AH988" s="4" t="e">
        <f>FIND("Entity status",A988)+LEN("Entity status")</f>
        <v>#VALUE!</v>
      </c>
      <c r="AI988" s="4" t="e">
        <f>FIND("Earliest publication #",A988,AH988)</f>
        <v>#VALUE!</v>
      </c>
      <c r="AJ988" s="4" t="e">
        <f>CLEAN(TRIM(MID(A988,AH988,AI988-AH988)))</f>
        <v>#VALUE!</v>
      </c>
      <c r="AK988" s="4" t="e">
        <f>FIND("Applicants",A988)+LEN("Applicants")</f>
        <v>#VALUE!</v>
      </c>
      <c r="AL988" s="4" t="e">
        <f>FIND("United States Patent and Trademark Office 
United States Patent and Trademark Office 
 Browse By Topic",A988,AK988)</f>
        <v>#VALUE!</v>
      </c>
      <c r="AM988" s="4" t="e">
        <f>TRIM(CLEAN(MID(A988,AK988,AL988-AK988)))</f>
        <v>#VALUE!</v>
      </c>
      <c r="AN988" s="4" t="e">
        <f>FIND("Assignee for publication",A988)+LEN("Assignee for publication")</f>
        <v>#VALUE!</v>
      </c>
      <c r="AO988" s="4" t="e">
        <f>FIND("Confirmation #",A988,AN988)</f>
        <v>#VALUE!</v>
      </c>
      <c r="AP988" s="4" t="e">
        <f>MID(A988,AN988,AO988-AN988)</f>
        <v>#VALUE!</v>
      </c>
      <c r="AQ988" s="4" t="e">
        <f>FIND("Inventors",A988)+LEN("Inventors")</f>
        <v>#VALUE!</v>
      </c>
      <c r="AR988" s="4" t="e">
        <f>FIND("Applicants",A988,AQ988)</f>
        <v>#VALUE!</v>
      </c>
      <c r="AS988" s="4" t="e">
        <f>FIND("Show all inventors",A988)</f>
        <v>#VALUE!</v>
      </c>
      <c r="AT988" s="4" t="str">
        <f>IFERROR(MID(A988,AS988,24),"")</f>
        <v/>
      </c>
      <c r="AU988" s="7" t="e">
        <f>CLEAN(TRIM(MID(A988,AQ988,AR988-AQ988)))</f>
        <v>#VALUE!</v>
      </c>
      <c r="BJ988" s="4">
        <f t="shared" si="222"/>
        <v>0</v>
      </c>
      <c r="BK988" s="4" t="str">
        <f t="shared" si="223"/>
        <v/>
      </c>
      <c r="BL988" s="4" t="e">
        <f t="shared" si="224"/>
        <v>#VALUE!</v>
      </c>
      <c r="BM988" s="4" t="e">
        <f t="shared" si="225"/>
        <v>#VALUE!</v>
      </c>
      <c r="BN988" s="7" t="e">
        <f t="shared" si="226"/>
        <v>#VALUE!</v>
      </c>
      <c r="BO988" s="4" t="e">
        <f t="shared" si="227"/>
        <v>#VALUE!</v>
      </c>
      <c r="BP988" s="4" t="e">
        <f t="shared" si="228"/>
        <v>#VALUE!</v>
      </c>
      <c r="BQ988" s="7" t="e">
        <f t="shared" si="229"/>
        <v>#VALUE!</v>
      </c>
    </row>
    <row r="989" spans="1:69" ht="15" customHeight="1" x14ac:dyDescent="0.3">
      <c r="A989" s="5"/>
      <c r="B989" s="5"/>
      <c r="C989" s="5"/>
      <c r="D989" s="5"/>
      <c r="F989" s="6" t="s">
        <v>17</v>
      </c>
      <c r="G989" s="4" t="e">
        <f t="shared" si="230"/>
        <v>#VALUE!</v>
      </c>
      <c r="H989" s="4" t="e">
        <f t="shared" si="231"/>
        <v>#VALUE!</v>
      </c>
      <c r="I989" s="4" t="str">
        <f t="shared" si="220"/>
        <v/>
      </c>
      <c r="J989" s="4" t="e">
        <f>CLEAN(SUBSTITUTE(MID(A989,G989,H989-G989)," ",""))</f>
        <v>#VALUE!</v>
      </c>
      <c r="K989" s="4" t="e">
        <f>FIND("Filing or 371 (c) date",A989)+LEN("Filing or 371 (c) date")</f>
        <v>#VALUE!</v>
      </c>
      <c r="L989" s="4" t="e">
        <f>FIND("Status",A989,K989)</f>
        <v>#VALUE!</v>
      </c>
      <c r="M989" s="4" t="e">
        <f>TRIM(CLEAN(MID(A989,K989,L989-K989)))</f>
        <v>#VALUE!</v>
      </c>
      <c r="N989" s="4" t="e">
        <f>FIND("Patent #",A989)+LEN("Patent #")</f>
        <v>#VALUE!</v>
      </c>
      <c r="O989" s="4" t="e">
        <f>FIND("Filing or 371 (c) date",A989)</f>
        <v>#VALUE!</v>
      </c>
      <c r="P989" s="4" t="e">
        <f>MID(A989,N989,O989-N989)</f>
        <v>#VALUE!</v>
      </c>
      <c r="Q989" s="4" t="e">
        <f t="shared" si="221"/>
        <v>#VALUE!</v>
      </c>
      <c r="R989" s="4" t="e">
        <f>CLEAN(SUBSTITUTE(MID(P989,1,FIND("open",P989)-1)," ",""))</f>
        <v>#VALUE!</v>
      </c>
      <c r="S989" s="4" t="e">
        <f>FIND("open_in_new",P989)+LEN("open_in_new")</f>
        <v>#VALUE!</v>
      </c>
      <c r="T989" s="4" t="e">
        <f>FIND("-",P989,S989)</f>
        <v>#VALUE!</v>
      </c>
      <c r="U989" s="4" t="e">
        <f>CLEAN(SUBSTITUTE(MID(P989,S989,T989-S989)," ",""))</f>
        <v>#VALUE!</v>
      </c>
      <c r="V989" s="4" t="e">
        <f>RIGHT(CLEAN(SUBSTITUTE(P989," ","")),10)</f>
        <v>#VALUE!</v>
      </c>
      <c r="W989" s="4" t="e">
        <f>FIND("Status",A989,K989)+LEN("Status")</f>
        <v>#VALUE!</v>
      </c>
      <c r="X989" s="4" t="e">
        <f>FIND("Application Data 
Documents &amp; Transactions",A989)</f>
        <v>#VALUE!</v>
      </c>
      <c r="Y989" s="4" t="e">
        <f>MID(A989,W989,(X989-11)-W989)</f>
        <v>#VALUE!</v>
      </c>
      <c r="Z989" s="4" t="e">
        <f t="shared" si="218"/>
        <v>#VALUE!</v>
      </c>
      <c r="AA989" s="4" t="e">
        <f>FIND("Earliest publication #",A989)+LEN("Earliest publication #
")</f>
        <v>#VALUE!</v>
      </c>
      <c r="AB989" s="4" t="e">
        <f>FIND("Earliest publication date",A989,AA989)</f>
        <v>#VALUE!</v>
      </c>
      <c r="AC989" s="4" t="e">
        <f>CLEAN(TRIM(MID(A989,AA989,AB989-AA989)))</f>
        <v>#VALUE!</v>
      </c>
      <c r="AD989" s="4" t="e">
        <f t="shared" si="219"/>
        <v>#VALUE!</v>
      </c>
      <c r="AE989" s="4" t="e">
        <f>FIND("Earliest publication date",A989,AA989)+LEN("Earliest publication date")</f>
        <v>#VALUE!</v>
      </c>
      <c r="AF989" s="4" t="e">
        <f>FIND("Assignee for publication",A989)</f>
        <v>#VALUE!</v>
      </c>
      <c r="AG989" s="4" t="e">
        <f>CLEAN(SUBSTITUTE(MID(A989,AE989,AF989-AE989)," ",""))</f>
        <v>#VALUE!</v>
      </c>
      <c r="AH989" s="4" t="e">
        <f>FIND("Entity status",A989)+LEN("Entity status")</f>
        <v>#VALUE!</v>
      </c>
      <c r="AI989" s="4" t="e">
        <f>FIND("Earliest publication #",A989,AH989)</f>
        <v>#VALUE!</v>
      </c>
      <c r="AJ989" s="4" t="e">
        <f>CLEAN(TRIM(MID(A989,AH989,AI989-AH989)))</f>
        <v>#VALUE!</v>
      </c>
      <c r="AK989" s="4" t="e">
        <f>FIND("Applicants",A989)+LEN("Applicants")</f>
        <v>#VALUE!</v>
      </c>
      <c r="AL989" s="4" t="e">
        <f>FIND("United States Patent and Trademark Office 
United States Patent and Trademark Office 
 Browse By Topic",A989,AK989)</f>
        <v>#VALUE!</v>
      </c>
      <c r="AM989" s="4" t="e">
        <f>TRIM(CLEAN(MID(A989,AK989,AL989-AK989)))</f>
        <v>#VALUE!</v>
      </c>
      <c r="AN989" s="4" t="e">
        <f>FIND("Assignee for publication",A989)+LEN("Assignee for publication")</f>
        <v>#VALUE!</v>
      </c>
      <c r="AO989" s="4" t="e">
        <f>FIND("Confirmation #",A989,AN989)</f>
        <v>#VALUE!</v>
      </c>
      <c r="AP989" s="4" t="e">
        <f>MID(A989,AN989,AO989-AN989)</f>
        <v>#VALUE!</v>
      </c>
      <c r="AQ989" s="4" t="e">
        <f>FIND("Inventors",A989)+LEN("Inventors")</f>
        <v>#VALUE!</v>
      </c>
      <c r="AR989" s="4" t="e">
        <f>FIND("Applicants",A989,AQ989)</f>
        <v>#VALUE!</v>
      </c>
      <c r="AS989" s="4" t="e">
        <f>FIND("Show all inventors",A989)</f>
        <v>#VALUE!</v>
      </c>
      <c r="AT989" s="4" t="str">
        <f>IFERROR(MID(A989,AS989,24),"")</f>
        <v/>
      </c>
      <c r="AU989" s="7" t="e">
        <f>CLEAN(TRIM(MID(A989,AQ989,AR989-AQ989)))</f>
        <v>#VALUE!</v>
      </c>
      <c r="BJ989" s="4">
        <f t="shared" si="222"/>
        <v>0</v>
      </c>
      <c r="BK989" s="4" t="str">
        <f t="shared" si="223"/>
        <v/>
      </c>
      <c r="BL989" s="4" t="e">
        <f t="shared" si="224"/>
        <v>#VALUE!</v>
      </c>
      <c r="BM989" s="4" t="e">
        <f t="shared" si="225"/>
        <v>#VALUE!</v>
      </c>
      <c r="BN989" s="7" t="e">
        <f t="shared" si="226"/>
        <v>#VALUE!</v>
      </c>
      <c r="BO989" s="4" t="e">
        <f t="shared" si="227"/>
        <v>#VALUE!</v>
      </c>
      <c r="BP989" s="4" t="e">
        <f t="shared" si="228"/>
        <v>#VALUE!</v>
      </c>
      <c r="BQ989" s="7" t="e">
        <f t="shared" si="229"/>
        <v>#VALUE!</v>
      </c>
    </row>
    <row r="990" spans="1:69" ht="15" customHeight="1" x14ac:dyDescent="0.3">
      <c r="A990" s="5"/>
      <c r="B990" s="5"/>
      <c r="C990" s="5"/>
      <c r="D990" s="5"/>
      <c r="F990" s="6" t="s">
        <v>17</v>
      </c>
      <c r="G990" s="4" t="e">
        <f t="shared" si="230"/>
        <v>#VALUE!</v>
      </c>
      <c r="H990" s="4" t="e">
        <f t="shared" si="231"/>
        <v>#VALUE!</v>
      </c>
      <c r="I990" s="4" t="str">
        <f t="shared" si="220"/>
        <v/>
      </c>
      <c r="J990" s="4" t="e">
        <f>CLEAN(SUBSTITUTE(MID(A990,G990,H990-G990)," ",""))</f>
        <v>#VALUE!</v>
      </c>
      <c r="K990" s="4" t="e">
        <f>FIND("Filing or 371 (c) date",A990)+LEN("Filing or 371 (c) date")</f>
        <v>#VALUE!</v>
      </c>
      <c r="L990" s="4" t="e">
        <f>FIND("Status",A990,K990)</f>
        <v>#VALUE!</v>
      </c>
      <c r="M990" s="4" t="e">
        <f>TRIM(CLEAN(MID(A990,K990,L990-K990)))</f>
        <v>#VALUE!</v>
      </c>
      <c r="N990" s="4" t="e">
        <f>FIND("Patent #",A990)+LEN("Patent #")</f>
        <v>#VALUE!</v>
      </c>
      <c r="O990" s="4" t="e">
        <f>FIND("Filing or 371 (c) date",A990)</f>
        <v>#VALUE!</v>
      </c>
      <c r="P990" s="4" t="e">
        <f>MID(A990,N990,O990-N990)</f>
        <v>#VALUE!</v>
      </c>
      <c r="Q990" s="4" t="e">
        <f t="shared" si="221"/>
        <v>#VALUE!</v>
      </c>
      <c r="R990" s="4" t="e">
        <f>CLEAN(SUBSTITUTE(MID(P990,1,FIND("open",P990)-1)," ",""))</f>
        <v>#VALUE!</v>
      </c>
      <c r="S990" s="4" t="e">
        <f>FIND("open_in_new",P990)+LEN("open_in_new")</f>
        <v>#VALUE!</v>
      </c>
      <c r="T990" s="4" t="e">
        <f>FIND("-",P990,S990)</f>
        <v>#VALUE!</v>
      </c>
      <c r="U990" s="4" t="e">
        <f>CLEAN(SUBSTITUTE(MID(P990,S990,T990-S990)," ",""))</f>
        <v>#VALUE!</v>
      </c>
      <c r="V990" s="4" t="e">
        <f>RIGHT(CLEAN(SUBSTITUTE(P990," ","")),10)</f>
        <v>#VALUE!</v>
      </c>
      <c r="W990" s="4" t="e">
        <f>FIND("Status",A990,K990)+LEN("Status")</f>
        <v>#VALUE!</v>
      </c>
      <c r="X990" s="4" t="e">
        <f>FIND("Application Data 
Documents &amp; Transactions",A990)</f>
        <v>#VALUE!</v>
      </c>
      <c r="Y990" s="4" t="e">
        <f>MID(A990,W990,(X990-11)-W990)</f>
        <v>#VALUE!</v>
      </c>
      <c r="Z990" s="4" t="e">
        <f t="shared" si="218"/>
        <v>#VALUE!</v>
      </c>
      <c r="AA990" s="4" t="e">
        <f>FIND("Earliest publication #",A990)+LEN("Earliest publication #
")</f>
        <v>#VALUE!</v>
      </c>
      <c r="AB990" s="4" t="e">
        <f>FIND("Earliest publication date",A990,AA990)</f>
        <v>#VALUE!</v>
      </c>
      <c r="AC990" s="4" t="e">
        <f>CLEAN(TRIM(MID(A990,AA990,AB990-AA990)))</f>
        <v>#VALUE!</v>
      </c>
      <c r="AD990" s="4" t="e">
        <f t="shared" si="219"/>
        <v>#VALUE!</v>
      </c>
      <c r="AE990" s="4" t="e">
        <f>FIND("Earliest publication date",A990,AA990)+LEN("Earliest publication date")</f>
        <v>#VALUE!</v>
      </c>
      <c r="AF990" s="4" t="e">
        <f>FIND("Assignee for publication",A990)</f>
        <v>#VALUE!</v>
      </c>
      <c r="AG990" s="4" t="e">
        <f>CLEAN(SUBSTITUTE(MID(A990,AE990,AF990-AE990)," ",""))</f>
        <v>#VALUE!</v>
      </c>
      <c r="AH990" s="4" t="e">
        <f>FIND("Entity status",A990)+LEN("Entity status")</f>
        <v>#VALUE!</v>
      </c>
      <c r="AI990" s="4" t="e">
        <f>FIND("Earliest publication #",A990,AH990)</f>
        <v>#VALUE!</v>
      </c>
      <c r="AJ990" s="4" t="e">
        <f>CLEAN(TRIM(MID(A990,AH990,AI990-AH990)))</f>
        <v>#VALUE!</v>
      </c>
      <c r="AK990" s="4" t="e">
        <f>FIND("Applicants",A990)+LEN("Applicants")</f>
        <v>#VALUE!</v>
      </c>
      <c r="AL990" s="4" t="e">
        <f>FIND("United States Patent and Trademark Office 
United States Patent and Trademark Office 
 Browse By Topic",A990,AK990)</f>
        <v>#VALUE!</v>
      </c>
      <c r="AM990" s="4" t="e">
        <f>TRIM(CLEAN(MID(A990,AK990,AL990-AK990)))</f>
        <v>#VALUE!</v>
      </c>
      <c r="AN990" s="4" t="e">
        <f>FIND("Assignee for publication",A990)+LEN("Assignee for publication")</f>
        <v>#VALUE!</v>
      </c>
      <c r="AO990" s="4" t="e">
        <f>FIND("Confirmation #",A990,AN990)</f>
        <v>#VALUE!</v>
      </c>
      <c r="AP990" s="4" t="e">
        <f>MID(A990,AN990,AO990-AN990)</f>
        <v>#VALUE!</v>
      </c>
      <c r="AQ990" s="4" t="e">
        <f>FIND("Inventors",A990)+LEN("Inventors")</f>
        <v>#VALUE!</v>
      </c>
      <c r="AR990" s="4" t="e">
        <f>FIND("Applicants",A990,AQ990)</f>
        <v>#VALUE!</v>
      </c>
      <c r="AS990" s="4" t="e">
        <f>FIND("Show all inventors",A990)</f>
        <v>#VALUE!</v>
      </c>
      <c r="AT990" s="4" t="str">
        <f>IFERROR(MID(A990,AS990,24),"")</f>
        <v/>
      </c>
      <c r="AU990" s="7" t="e">
        <f>CLEAN(TRIM(MID(A990,AQ990,AR990-AQ990)))</f>
        <v>#VALUE!</v>
      </c>
      <c r="BJ990" s="4">
        <f t="shared" si="222"/>
        <v>0</v>
      </c>
      <c r="BK990" s="4" t="str">
        <f t="shared" si="223"/>
        <v/>
      </c>
      <c r="BL990" s="4" t="e">
        <f t="shared" si="224"/>
        <v>#VALUE!</v>
      </c>
      <c r="BM990" s="4" t="e">
        <f t="shared" si="225"/>
        <v>#VALUE!</v>
      </c>
      <c r="BN990" s="7" t="e">
        <f t="shared" si="226"/>
        <v>#VALUE!</v>
      </c>
      <c r="BO990" s="4" t="e">
        <f t="shared" si="227"/>
        <v>#VALUE!</v>
      </c>
      <c r="BP990" s="4" t="e">
        <f t="shared" si="228"/>
        <v>#VALUE!</v>
      </c>
      <c r="BQ990" s="7" t="e">
        <f t="shared" si="229"/>
        <v>#VALUE!</v>
      </c>
    </row>
    <row r="991" spans="1:69" ht="15" customHeight="1" x14ac:dyDescent="0.3">
      <c r="A991" s="5"/>
      <c r="B991" s="5"/>
      <c r="C991" s="5"/>
      <c r="D991" s="5"/>
      <c r="F991" s="6" t="s">
        <v>17</v>
      </c>
      <c r="G991" s="4" t="e">
        <f t="shared" si="230"/>
        <v>#VALUE!</v>
      </c>
      <c r="H991" s="4" t="e">
        <f t="shared" si="231"/>
        <v>#VALUE!</v>
      </c>
      <c r="I991" s="4" t="str">
        <f t="shared" si="220"/>
        <v/>
      </c>
      <c r="J991" s="4" t="e">
        <f>CLEAN(SUBSTITUTE(MID(A991,G991,H991-G991)," ",""))</f>
        <v>#VALUE!</v>
      </c>
      <c r="K991" s="4" t="e">
        <f>FIND("Filing or 371 (c) date",A991)+LEN("Filing or 371 (c) date")</f>
        <v>#VALUE!</v>
      </c>
      <c r="L991" s="4" t="e">
        <f>FIND("Status",A991,K991)</f>
        <v>#VALUE!</v>
      </c>
      <c r="M991" s="4" t="e">
        <f>TRIM(CLEAN(MID(A991,K991,L991-K991)))</f>
        <v>#VALUE!</v>
      </c>
      <c r="N991" s="4" t="e">
        <f>FIND("Patent #",A991)+LEN("Patent #")</f>
        <v>#VALUE!</v>
      </c>
      <c r="O991" s="4" t="e">
        <f>FIND("Filing or 371 (c) date",A991)</f>
        <v>#VALUE!</v>
      </c>
      <c r="P991" s="4" t="e">
        <f>MID(A991,N991,O991-N991)</f>
        <v>#VALUE!</v>
      </c>
      <c r="Q991" s="4" t="e">
        <f t="shared" si="221"/>
        <v>#VALUE!</v>
      </c>
      <c r="R991" s="4" t="e">
        <f>CLEAN(SUBSTITUTE(MID(P991,1,FIND("open",P991)-1)," ",""))</f>
        <v>#VALUE!</v>
      </c>
      <c r="S991" s="4" t="e">
        <f>FIND("open_in_new",P991)+LEN("open_in_new")</f>
        <v>#VALUE!</v>
      </c>
      <c r="T991" s="4" t="e">
        <f>FIND("-",P991,S991)</f>
        <v>#VALUE!</v>
      </c>
      <c r="U991" s="4" t="e">
        <f>CLEAN(SUBSTITUTE(MID(P991,S991,T991-S991)," ",""))</f>
        <v>#VALUE!</v>
      </c>
      <c r="V991" s="4" t="e">
        <f>RIGHT(CLEAN(SUBSTITUTE(P991," ","")),10)</f>
        <v>#VALUE!</v>
      </c>
      <c r="W991" s="4" t="e">
        <f>FIND("Status",A991,K991)+LEN("Status")</f>
        <v>#VALUE!</v>
      </c>
      <c r="X991" s="4" t="e">
        <f>FIND("Application Data 
Documents &amp; Transactions",A991)</f>
        <v>#VALUE!</v>
      </c>
      <c r="Y991" s="4" t="e">
        <f>MID(A991,W991,(X991-11)-W991)</f>
        <v>#VALUE!</v>
      </c>
      <c r="Z991" s="4" t="e">
        <f t="shared" si="218"/>
        <v>#VALUE!</v>
      </c>
      <c r="AA991" s="4" t="e">
        <f>FIND("Earliest publication #",A991)+LEN("Earliest publication #
")</f>
        <v>#VALUE!</v>
      </c>
      <c r="AB991" s="4" t="e">
        <f>FIND("Earliest publication date",A991,AA991)</f>
        <v>#VALUE!</v>
      </c>
      <c r="AC991" s="4" t="e">
        <f>CLEAN(TRIM(MID(A991,AA991,AB991-AA991)))</f>
        <v>#VALUE!</v>
      </c>
      <c r="AD991" s="4" t="e">
        <f t="shared" si="219"/>
        <v>#VALUE!</v>
      </c>
      <c r="AE991" s="4" t="e">
        <f>FIND("Earliest publication date",A991,AA991)+LEN("Earliest publication date")</f>
        <v>#VALUE!</v>
      </c>
      <c r="AF991" s="4" t="e">
        <f>FIND("Assignee for publication",A991)</f>
        <v>#VALUE!</v>
      </c>
      <c r="AG991" s="4" t="e">
        <f>CLEAN(SUBSTITUTE(MID(A991,AE991,AF991-AE991)," ",""))</f>
        <v>#VALUE!</v>
      </c>
      <c r="AH991" s="4" t="e">
        <f>FIND("Entity status",A991)+LEN("Entity status")</f>
        <v>#VALUE!</v>
      </c>
      <c r="AI991" s="4" t="e">
        <f>FIND("Earliest publication #",A991,AH991)</f>
        <v>#VALUE!</v>
      </c>
      <c r="AJ991" s="4" t="e">
        <f>CLEAN(TRIM(MID(A991,AH991,AI991-AH991)))</f>
        <v>#VALUE!</v>
      </c>
      <c r="AK991" s="4" t="e">
        <f>FIND("Applicants",A991)+LEN("Applicants")</f>
        <v>#VALUE!</v>
      </c>
      <c r="AL991" s="4" t="e">
        <f>FIND("United States Patent and Trademark Office 
United States Patent and Trademark Office 
 Browse By Topic",A991,AK991)</f>
        <v>#VALUE!</v>
      </c>
      <c r="AM991" s="4" t="e">
        <f>TRIM(CLEAN(MID(A991,AK991,AL991-AK991)))</f>
        <v>#VALUE!</v>
      </c>
      <c r="AN991" s="4" t="e">
        <f>FIND("Assignee for publication",A991)+LEN("Assignee for publication")</f>
        <v>#VALUE!</v>
      </c>
      <c r="AO991" s="4" t="e">
        <f>FIND("Confirmation #",A991,AN991)</f>
        <v>#VALUE!</v>
      </c>
      <c r="AP991" s="4" t="e">
        <f>MID(A991,AN991,AO991-AN991)</f>
        <v>#VALUE!</v>
      </c>
      <c r="AQ991" s="4" t="e">
        <f>FIND("Inventors",A991)+LEN("Inventors")</f>
        <v>#VALUE!</v>
      </c>
      <c r="AR991" s="4" t="e">
        <f>FIND("Applicants",A991,AQ991)</f>
        <v>#VALUE!</v>
      </c>
      <c r="AS991" s="4" t="e">
        <f>FIND("Show all inventors",A991)</f>
        <v>#VALUE!</v>
      </c>
      <c r="AT991" s="4" t="str">
        <f>IFERROR(MID(A991,AS991,24),"")</f>
        <v/>
      </c>
      <c r="AU991" s="7" t="e">
        <f>CLEAN(TRIM(MID(A991,AQ991,AR991-AQ991)))</f>
        <v>#VALUE!</v>
      </c>
      <c r="BJ991" s="4">
        <f t="shared" si="222"/>
        <v>0</v>
      </c>
      <c r="BK991" s="4" t="str">
        <f t="shared" si="223"/>
        <v/>
      </c>
      <c r="BL991" s="4" t="e">
        <f t="shared" si="224"/>
        <v>#VALUE!</v>
      </c>
      <c r="BM991" s="4" t="e">
        <f t="shared" si="225"/>
        <v>#VALUE!</v>
      </c>
      <c r="BN991" s="7" t="e">
        <f t="shared" si="226"/>
        <v>#VALUE!</v>
      </c>
      <c r="BO991" s="4" t="e">
        <f t="shared" si="227"/>
        <v>#VALUE!</v>
      </c>
      <c r="BP991" s="4" t="e">
        <f t="shared" si="228"/>
        <v>#VALUE!</v>
      </c>
      <c r="BQ991" s="7" t="e">
        <f t="shared" si="229"/>
        <v>#VALUE!</v>
      </c>
    </row>
    <row r="992" spans="1:69" ht="15" customHeight="1" x14ac:dyDescent="0.3">
      <c r="A992" s="5"/>
      <c r="B992" s="5"/>
      <c r="C992" s="5"/>
      <c r="D992" s="5"/>
      <c r="F992" s="6" t="s">
        <v>17</v>
      </c>
      <c r="G992" s="4" t="e">
        <f t="shared" si="230"/>
        <v>#VALUE!</v>
      </c>
      <c r="H992" s="4" t="e">
        <f t="shared" si="231"/>
        <v>#VALUE!</v>
      </c>
      <c r="I992" s="4" t="str">
        <f t="shared" si="220"/>
        <v/>
      </c>
      <c r="J992" s="4" t="e">
        <f>CLEAN(SUBSTITUTE(MID(A992,G992,H992-G992)," ",""))</f>
        <v>#VALUE!</v>
      </c>
      <c r="K992" s="4" t="e">
        <f>FIND("Filing or 371 (c) date",A992)+LEN("Filing or 371 (c) date")</f>
        <v>#VALUE!</v>
      </c>
      <c r="L992" s="4" t="e">
        <f>FIND("Status",A992,K992)</f>
        <v>#VALUE!</v>
      </c>
      <c r="M992" s="4" t="e">
        <f>TRIM(CLEAN(MID(A992,K992,L992-K992)))</f>
        <v>#VALUE!</v>
      </c>
      <c r="N992" s="4" t="e">
        <f>FIND("Patent #",A992)+LEN("Patent #")</f>
        <v>#VALUE!</v>
      </c>
      <c r="O992" s="4" t="e">
        <f>FIND("Filing or 371 (c) date",A992)</f>
        <v>#VALUE!</v>
      </c>
      <c r="P992" s="4" t="e">
        <f>MID(A992,N992,O992-N992)</f>
        <v>#VALUE!</v>
      </c>
      <c r="Q992" s="4" t="e">
        <f t="shared" si="221"/>
        <v>#VALUE!</v>
      </c>
      <c r="R992" s="4" t="e">
        <f>CLEAN(SUBSTITUTE(MID(P992,1,FIND("open",P992)-1)," ",""))</f>
        <v>#VALUE!</v>
      </c>
      <c r="S992" s="4" t="e">
        <f>FIND("open_in_new",P992)+LEN("open_in_new")</f>
        <v>#VALUE!</v>
      </c>
      <c r="T992" s="4" t="e">
        <f>FIND("-",P992,S992)</f>
        <v>#VALUE!</v>
      </c>
      <c r="U992" s="4" t="e">
        <f>CLEAN(SUBSTITUTE(MID(P992,S992,T992-S992)," ",""))</f>
        <v>#VALUE!</v>
      </c>
      <c r="V992" s="4" t="e">
        <f>RIGHT(CLEAN(SUBSTITUTE(P992," ","")),10)</f>
        <v>#VALUE!</v>
      </c>
      <c r="W992" s="4" t="e">
        <f>FIND("Status",A992,K992)+LEN("Status")</f>
        <v>#VALUE!</v>
      </c>
      <c r="X992" s="4" t="e">
        <f>FIND("Application Data 
Documents &amp; Transactions",A992)</f>
        <v>#VALUE!</v>
      </c>
      <c r="Y992" s="4" t="e">
        <f>MID(A992,W992,(X992-11)-W992)</f>
        <v>#VALUE!</v>
      </c>
      <c r="Z992" s="4" t="e">
        <f t="shared" si="218"/>
        <v>#VALUE!</v>
      </c>
      <c r="AA992" s="4" t="e">
        <f>FIND("Earliest publication #",A992)+LEN("Earliest publication #
")</f>
        <v>#VALUE!</v>
      </c>
      <c r="AB992" s="4" t="e">
        <f>FIND("Earliest publication date",A992,AA992)</f>
        <v>#VALUE!</v>
      </c>
      <c r="AC992" s="4" t="e">
        <f>CLEAN(TRIM(MID(A992,AA992,AB992-AA992)))</f>
        <v>#VALUE!</v>
      </c>
      <c r="AD992" s="4" t="e">
        <f t="shared" si="219"/>
        <v>#VALUE!</v>
      </c>
      <c r="AE992" s="4" t="e">
        <f>FIND("Earliest publication date",A992,AA992)+LEN("Earliest publication date")</f>
        <v>#VALUE!</v>
      </c>
      <c r="AF992" s="4" t="e">
        <f>FIND("Assignee for publication",A992)</f>
        <v>#VALUE!</v>
      </c>
      <c r="AG992" s="4" t="e">
        <f>CLEAN(SUBSTITUTE(MID(A992,AE992,AF992-AE992)," ",""))</f>
        <v>#VALUE!</v>
      </c>
      <c r="AH992" s="4" t="e">
        <f>FIND("Entity status",A992)+LEN("Entity status")</f>
        <v>#VALUE!</v>
      </c>
      <c r="AI992" s="4" t="e">
        <f>FIND("Earliest publication #",A992,AH992)</f>
        <v>#VALUE!</v>
      </c>
      <c r="AJ992" s="4" t="e">
        <f>CLEAN(TRIM(MID(A992,AH992,AI992-AH992)))</f>
        <v>#VALUE!</v>
      </c>
      <c r="AK992" s="4" t="e">
        <f>FIND("Applicants",A992)+LEN("Applicants")</f>
        <v>#VALUE!</v>
      </c>
      <c r="AL992" s="4" t="e">
        <f>FIND("United States Patent and Trademark Office 
United States Patent and Trademark Office 
 Browse By Topic",A992,AK992)</f>
        <v>#VALUE!</v>
      </c>
      <c r="AM992" s="4" t="e">
        <f>TRIM(CLEAN(MID(A992,AK992,AL992-AK992)))</f>
        <v>#VALUE!</v>
      </c>
      <c r="AN992" s="4" t="e">
        <f>FIND("Assignee for publication",A992)+LEN("Assignee for publication")</f>
        <v>#VALUE!</v>
      </c>
      <c r="AO992" s="4" t="e">
        <f>FIND("Confirmation #",A992,AN992)</f>
        <v>#VALUE!</v>
      </c>
      <c r="AP992" s="4" t="e">
        <f>MID(A992,AN992,AO992-AN992)</f>
        <v>#VALUE!</v>
      </c>
      <c r="AQ992" s="4" t="e">
        <f>FIND("Inventors",A992)+LEN("Inventors")</f>
        <v>#VALUE!</v>
      </c>
      <c r="AR992" s="4" t="e">
        <f>FIND("Applicants",A992,AQ992)</f>
        <v>#VALUE!</v>
      </c>
      <c r="AS992" s="4" t="e">
        <f>FIND("Show all inventors",A992)</f>
        <v>#VALUE!</v>
      </c>
      <c r="AT992" s="4" t="str">
        <f>IFERROR(MID(A992,AS992,24),"")</f>
        <v/>
      </c>
      <c r="AU992" s="7" t="e">
        <f>CLEAN(TRIM(MID(A992,AQ992,AR992-AQ992)))</f>
        <v>#VALUE!</v>
      </c>
      <c r="BJ992" s="4">
        <f t="shared" si="222"/>
        <v>0</v>
      </c>
      <c r="BK992" s="4" t="str">
        <f t="shared" si="223"/>
        <v/>
      </c>
      <c r="BL992" s="4" t="e">
        <f t="shared" si="224"/>
        <v>#VALUE!</v>
      </c>
      <c r="BM992" s="4" t="e">
        <f t="shared" si="225"/>
        <v>#VALUE!</v>
      </c>
      <c r="BN992" s="7" t="e">
        <f t="shared" si="226"/>
        <v>#VALUE!</v>
      </c>
      <c r="BO992" s="4" t="e">
        <f t="shared" si="227"/>
        <v>#VALUE!</v>
      </c>
      <c r="BP992" s="4" t="e">
        <f t="shared" si="228"/>
        <v>#VALUE!</v>
      </c>
      <c r="BQ992" s="7" t="e">
        <f t="shared" si="229"/>
        <v>#VALUE!</v>
      </c>
    </row>
    <row r="993" spans="1:69" ht="15" customHeight="1" x14ac:dyDescent="0.3">
      <c r="A993" s="5"/>
      <c r="B993" s="5"/>
      <c r="C993" s="5"/>
      <c r="D993" s="5"/>
      <c r="F993" s="6" t="s">
        <v>17</v>
      </c>
      <c r="G993" s="4" t="e">
        <f t="shared" si="230"/>
        <v>#VALUE!</v>
      </c>
      <c r="H993" s="4" t="e">
        <f t="shared" si="231"/>
        <v>#VALUE!</v>
      </c>
      <c r="I993" s="4" t="str">
        <f t="shared" si="220"/>
        <v/>
      </c>
      <c r="J993" s="4" t="e">
        <f>CLEAN(SUBSTITUTE(MID(A993,G993,H993-G993)," ",""))</f>
        <v>#VALUE!</v>
      </c>
      <c r="K993" s="4" t="e">
        <f>FIND("Filing or 371 (c) date",A993)+LEN("Filing or 371 (c) date")</f>
        <v>#VALUE!</v>
      </c>
      <c r="L993" s="4" t="e">
        <f>FIND("Status",A993,K993)</f>
        <v>#VALUE!</v>
      </c>
      <c r="M993" s="4" t="e">
        <f>TRIM(CLEAN(MID(A993,K993,L993-K993)))</f>
        <v>#VALUE!</v>
      </c>
      <c r="N993" s="4" t="e">
        <f>FIND("Patent #",A993)+LEN("Patent #")</f>
        <v>#VALUE!</v>
      </c>
      <c r="O993" s="4" t="e">
        <f>FIND("Filing or 371 (c) date",A993)</f>
        <v>#VALUE!</v>
      </c>
      <c r="P993" s="4" t="e">
        <f>MID(A993,N993,O993-N993)</f>
        <v>#VALUE!</v>
      </c>
      <c r="Q993" s="4" t="e">
        <f t="shared" si="221"/>
        <v>#VALUE!</v>
      </c>
      <c r="R993" s="4" t="e">
        <f>CLEAN(SUBSTITUTE(MID(P993,1,FIND("open",P993)-1)," ",""))</f>
        <v>#VALUE!</v>
      </c>
      <c r="S993" s="4" t="e">
        <f>FIND("open_in_new",P993)+LEN("open_in_new")</f>
        <v>#VALUE!</v>
      </c>
      <c r="T993" s="4" t="e">
        <f>FIND("-",P993,S993)</f>
        <v>#VALUE!</v>
      </c>
      <c r="U993" s="4" t="e">
        <f>CLEAN(SUBSTITUTE(MID(P993,S993,T993-S993)," ",""))</f>
        <v>#VALUE!</v>
      </c>
      <c r="V993" s="4" t="e">
        <f>RIGHT(CLEAN(SUBSTITUTE(P993," ","")),10)</f>
        <v>#VALUE!</v>
      </c>
      <c r="W993" s="4" t="e">
        <f>FIND("Status",A993,K993)+LEN("Status")</f>
        <v>#VALUE!</v>
      </c>
      <c r="X993" s="4" t="e">
        <f>FIND("Application Data 
Documents &amp; Transactions",A993)</f>
        <v>#VALUE!</v>
      </c>
      <c r="Y993" s="4" t="e">
        <f>MID(A993,W993,(X993-11)-W993)</f>
        <v>#VALUE!</v>
      </c>
      <c r="Z993" s="4" t="e">
        <f t="shared" si="218"/>
        <v>#VALUE!</v>
      </c>
      <c r="AA993" s="4" t="e">
        <f>FIND("Earliest publication #",A993)+LEN("Earliest publication #
")</f>
        <v>#VALUE!</v>
      </c>
      <c r="AB993" s="4" t="e">
        <f>FIND("Earliest publication date",A993,AA993)</f>
        <v>#VALUE!</v>
      </c>
      <c r="AC993" s="4" t="e">
        <f>CLEAN(TRIM(MID(A993,AA993,AB993-AA993)))</f>
        <v>#VALUE!</v>
      </c>
      <c r="AD993" s="4" t="e">
        <f t="shared" si="219"/>
        <v>#VALUE!</v>
      </c>
      <c r="AE993" s="4" t="e">
        <f>FIND("Earliest publication date",A993,AA993)+LEN("Earliest publication date")</f>
        <v>#VALUE!</v>
      </c>
      <c r="AF993" s="4" t="e">
        <f>FIND("Assignee for publication",A993)</f>
        <v>#VALUE!</v>
      </c>
      <c r="AG993" s="4" t="e">
        <f>CLEAN(SUBSTITUTE(MID(A993,AE993,AF993-AE993)," ",""))</f>
        <v>#VALUE!</v>
      </c>
      <c r="AH993" s="4" t="e">
        <f>FIND("Entity status",A993)+LEN("Entity status")</f>
        <v>#VALUE!</v>
      </c>
      <c r="AI993" s="4" t="e">
        <f>FIND("Earliest publication #",A993,AH993)</f>
        <v>#VALUE!</v>
      </c>
      <c r="AJ993" s="4" t="e">
        <f>CLEAN(TRIM(MID(A993,AH993,AI993-AH993)))</f>
        <v>#VALUE!</v>
      </c>
      <c r="AK993" s="4" t="e">
        <f>FIND("Applicants",A993)+LEN("Applicants")</f>
        <v>#VALUE!</v>
      </c>
      <c r="AL993" s="4" t="e">
        <f>FIND("United States Patent and Trademark Office 
United States Patent and Trademark Office 
 Browse By Topic",A993,AK993)</f>
        <v>#VALUE!</v>
      </c>
      <c r="AM993" s="4" t="e">
        <f>TRIM(CLEAN(MID(A993,AK993,AL993-AK993)))</f>
        <v>#VALUE!</v>
      </c>
      <c r="AN993" s="4" t="e">
        <f>FIND("Assignee for publication",A993)+LEN("Assignee for publication")</f>
        <v>#VALUE!</v>
      </c>
      <c r="AO993" s="4" t="e">
        <f>FIND("Confirmation #",A993,AN993)</f>
        <v>#VALUE!</v>
      </c>
      <c r="AP993" s="4" t="e">
        <f>MID(A993,AN993,AO993-AN993)</f>
        <v>#VALUE!</v>
      </c>
      <c r="AQ993" s="4" t="e">
        <f>FIND("Inventors",A993)+LEN("Inventors")</f>
        <v>#VALUE!</v>
      </c>
      <c r="AR993" s="4" t="e">
        <f>FIND("Applicants",A993,AQ993)</f>
        <v>#VALUE!</v>
      </c>
      <c r="AS993" s="4" t="e">
        <f>FIND("Show all inventors",A993)</f>
        <v>#VALUE!</v>
      </c>
      <c r="AT993" s="4" t="str">
        <f>IFERROR(MID(A993,AS993,24),"")</f>
        <v/>
      </c>
      <c r="AU993" s="7" t="e">
        <f>CLEAN(TRIM(MID(A993,AQ993,AR993-AQ993)))</f>
        <v>#VALUE!</v>
      </c>
      <c r="BJ993" s="4">
        <f t="shared" si="222"/>
        <v>0</v>
      </c>
      <c r="BK993" s="4" t="str">
        <f t="shared" si="223"/>
        <v/>
      </c>
      <c r="BL993" s="4" t="e">
        <f t="shared" si="224"/>
        <v>#VALUE!</v>
      </c>
      <c r="BM993" s="4" t="e">
        <f t="shared" si="225"/>
        <v>#VALUE!</v>
      </c>
      <c r="BN993" s="7" t="e">
        <f t="shared" si="226"/>
        <v>#VALUE!</v>
      </c>
      <c r="BO993" s="4" t="e">
        <f t="shared" si="227"/>
        <v>#VALUE!</v>
      </c>
      <c r="BP993" s="4" t="e">
        <f t="shared" si="228"/>
        <v>#VALUE!</v>
      </c>
      <c r="BQ993" s="7" t="e">
        <f t="shared" si="229"/>
        <v>#VALUE!</v>
      </c>
    </row>
    <row r="994" spans="1:69" ht="15" customHeight="1" x14ac:dyDescent="0.3">
      <c r="A994" s="5"/>
      <c r="B994" s="5"/>
      <c r="C994" s="5"/>
      <c r="D994" s="5"/>
      <c r="F994" s="6" t="s">
        <v>17</v>
      </c>
      <c r="G994" s="4" t="e">
        <f t="shared" si="230"/>
        <v>#VALUE!</v>
      </c>
      <c r="H994" s="4" t="e">
        <f t="shared" si="231"/>
        <v>#VALUE!</v>
      </c>
      <c r="I994" s="4" t="str">
        <f t="shared" si="220"/>
        <v/>
      </c>
      <c r="J994" s="4" t="e">
        <f>CLEAN(SUBSTITUTE(MID(A994,G994,H994-G994)," ",""))</f>
        <v>#VALUE!</v>
      </c>
      <c r="K994" s="4" t="e">
        <f>FIND("Filing or 371 (c) date",A994)+LEN("Filing or 371 (c) date")</f>
        <v>#VALUE!</v>
      </c>
      <c r="L994" s="4" t="e">
        <f>FIND("Status",A994,K994)</f>
        <v>#VALUE!</v>
      </c>
      <c r="M994" s="4" t="e">
        <f>TRIM(CLEAN(MID(A994,K994,L994-K994)))</f>
        <v>#VALUE!</v>
      </c>
      <c r="N994" s="4" t="e">
        <f>FIND("Patent #",A994)+LEN("Patent #")</f>
        <v>#VALUE!</v>
      </c>
      <c r="O994" s="4" t="e">
        <f>FIND("Filing or 371 (c) date",A994)</f>
        <v>#VALUE!</v>
      </c>
      <c r="P994" s="4" t="e">
        <f>MID(A994,N994,O994-N994)</f>
        <v>#VALUE!</v>
      </c>
      <c r="Q994" s="4" t="e">
        <f t="shared" si="221"/>
        <v>#VALUE!</v>
      </c>
      <c r="R994" s="4" t="e">
        <f>CLEAN(SUBSTITUTE(MID(P994,1,FIND("open",P994)-1)," ",""))</f>
        <v>#VALUE!</v>
      </c>
      <c r="S994" s="4" t="e">
        <f>FIND("open_in_new",P994)+LEN("open_in_new")</f>
        <v>#VALUE!</v>
      </c>
      <c r="T994" s="4" t="e">
        <f>FIND("-",P994,S994)</f>
        <v>#VALUE!</v>
      </c>
      <c r="U994" s="4" t="e">
        <f>CLEAN(SUBSTITUTE(MID(P994,S994,T994-S994)," ",""))</f>
        <v>#VALUE!</v>
      </c>
      <c r="V994" s="4" t="e">
        <f>RIGHT(CLEAN(SUBSTITUTE(P994," ","")),10)</f>
        <v>#VALUE!</v>
      </c>
      <c r="W994" s="4" t="e">
        <f>FIND("Status",A994,K994)+LEN("Status")</f>
        <v>#VALUE!</v>
      </c>
      <c r="X994" s="4" t="e">
        <f>FIND("Application Data 
Documents &amp; Transactions",A994)</f>
        <v>#VALUE!</v>
      </c>
      <c r="Y994" s="4" t="e">
        <f>MID(A994,W994,(X994-11)-W994)</f>
        <v>#VALUE!</v>
      </c>
      <c r="Z994" s="4" t="e">
        <f t="shared" si="218"/>
        <v>#VALUE!</v>
      </c>
      <c r="AA994" s="4" t="e">
        <f>FIND("Earliest publication #",A994)+LEN("Earliest publication #
")</f>
        <v>#VALUE!</v>
      </c>
      <c r="AB994" s="4" t="e">
        <f>FIND("Earliest publication date",A994,AA994)</f>
        <v>#VALUE!</v>
      </c>
      <c r="AC994" s="4" t="e">
        <f>CLEAN(TRIM(MID(A994,AA994,AB994-AA994)))</f>
        <v>#VALUE!</v>
      </c>
      <c r="AD994" s="4" t="e">
        <f t="shared" si="219"/>
        <v>#VALUE!</v>
      </c>
      <c r="AE994" s="4" t="e">
        <f>FIND("Earliest publication date",A994,AA994)+LEN("Earliest publication date")</f>
        <v>#VALUE!</v>
      </c>
      <c r="AF994" s="4" t="e">
        <f>FIND("Assignee for publication",A994)</f>
        <v>#VALUE!</v>
      </c>
      <c r="AG994" s="4" t="e">
        <f>CLEAN(SUBSTITUTE(MID(A994,AE994,AF994-AE994)," ",""))</f>
        <v>#VALUE!</v>
      </c>
      <c r="AH994" s="4" t="e">
        <f>FIND("Entity status",A994)+LEN("Entity status")</f>
        <v>#VALUE!</v>
      </c>
      <c r="AI994" s="4" t="e">
        <f>FIND("Earliest publication #",A994,AH994)</f>
        <v>#VALUE!</v>
      </c>
      <c r="AJ994" s="4" t="e">
        <f>CLEAN(TRIM(MID(A994,AH994,AI994-AH994)))</f>
        <v>#VALUE!</v>
      </c>
      <c r="AK994" s="4" t="e">
        <f>FIND("Applicants",A994)+LEN("Applicants")</f>
        <v>#VALUE!</v>
      </c>
      <c r="AL994" s="4" t="e">
        <f>FIND("United States Patent and Trademark Office 
United States Patent and Trademark Office 
 Browse By Topic",A994,AK994)</f>
        <v>#VALUE!</v>
      </c>
      <c r="AM994" s="4" t="e">
        <f>TRIM(CLEAN(MID(A994,AK994,AL994-AK994)))</f>
        <v>#VALUE!</v>
      </c>
      <c r="AN994" s="4" t="e">
        <f>FIND("Assignee for publication",A994)+LEN("Assignee for publication")</f>
        <v>#VALUE!</v>
      </c>
      <c r="AO994" s="4" t="e">
        <f>FIND("Confirmation #",A994,AN994)</f>
        <v>#VALUE!</v>
      </c>
      <c r="AP994" s="4" t="e">
        <f>MID(A994,AN994,AO994-AN994)</f>
        <v>#VALUE!</v>
      </c>
      <c r="AQ994" s="4" t="e">
        <f>FIND("Inventors",A994)+LEN("Inventors")</f>
        <v>#VALUE!</v>
      </c>
      <c r="AR994" s="4" t="e">
        <f>FIND("Applicants",A994,AQ994)</f>
        <v>#VALUE!</v>
      </c>
      <c r="AS994" s="4" t="e">
        <f>FIND("Show all inventors",A994)</f>
        <v>#VALUE!</v>
      </c>
      <c r="AT994" s="4" t="str">
        <f>IFERROR(MID(A994,AS994,24),"")</f>
        <v/>
      </c>
      <c r="AU994" s="7" t="e">
        <f>CLEAN(TRIM(MID(A994,AQ994,AR994-AQ994)))</f>
        <v>#VALUE!</v>
      </c>
      <c r="BJ994" s="4">
        <f t="shared" si="222"/>
        <v>0</v>
      </c>
      <c r="BK994" s="4" t="str">
        <f t="shared" si="223"/>
        <v/>
      </c>
      <c r="BL994" s="4" t="e">
        <f t="shared" si="224"/>
        <v>#VALUE!</v>
      </c>
      <c r="BM994" s="4" t="e">
        <f t="shared" si="225"/>
        <v>#VALUE!</v>
      </c>
      <c r="BN994" s="7" t="e">
        <f t="shared" si="226"/>
        <v>#VALUE!</v>
      </c>
      <c r="BO994" s="4" t="e">
        <f t="shared" si="227"/>
        <v>#VALUE!</v>
      </c>
      <c r="BP994" s="4" t="e">
        <f t="shared" si="228"/>
        <v>#VALUE!</v>
      </c>
      <c r="BQ994" s="7" t="e">
        <f t="shared" si="229"/>
        <v>#VALUE!</v>
      </c>
    </row>
    <row r="995" spans="1:69" ht="15" customHeight="1" x14ac:dyDescent="0.3">
      <c r="A995" s="5"/>
      <c r="B995" s="5"/>
      <c r="C995" s="5"/>
      <c r="D995" s="5"/>
      <c r="F995" s="6" t="s">
        <v>17</v>
      </c>
      <c r="G995" s="4" t="e">
        <f t="shared" si="230"/>
        <v>#VALUE!</v>
      </c>
      <c r="H995" s="4" t="e">
        <f t="shared" si="231"/>
        <v>#VALUE!</v>
      </c>
      <c r="I995" s="4" t="str">
        <f t="shared" si="220"/>
        <v/>
      </c>
      <c r="J995" s="4" t="e">
        <f>CLEAN(SUBSTITUTE(MID(A995,G995,H995-G995)," ",""))</f>
        <v>#VALUE!</v>
      </c>
      <c r="K995" s="4" t="e">
        <f>FIND("Filing or 371 (c) date",A995)+LEN("Filing or 371 (c) date")</f>
        <v>#VALUE!</v>
      </c>
      <c r="L995" s="4" t="e">
        <f>FIND("Status",A995,K995)</f>
        <v>#VALUE!</v>
      </c>
      <c r="M995" s="4" t="e">
        <f>TRIM(CLEAN(MID(A995,K995,L995-K995)))</f>
        <v>#VALUE!</v>
      </c>
      <c r="N995" s="4" t="e">
        <f>FIND("Patent #",A995)+LEN("Patent #")</f>
        <v>#VALUE!</v>
      </c>
      <c r="O995" s="4" t="e">
        <f>FIND("Filing or 371 (c) date",A995)</f>
        <v>#VALUE!</v>
      </c>
      <c r="P995" s="4" t="e">
        <f>MID(A995,N995,O995-N995)</f>
        <v>#VALUE!</v>
      </c>
      <c r="Q995" s="4" t="e">
        <f t="shared" si="221"/>
        <v>#VALUE!</v>
      </c>
      <c r="R995" s="4" t="e">
        <f>CLEAN(SUBSTITUTE(MID(P995,1,FIND("open",P995)-1)," ",""))</f>
        <v>#VALUE!</v>
      </c>
      <c r="S995" s="4" t="e">
        <f>FIND("open_in_new",P995)+LEN("open_in_new")</f>
        <v>#VALUE!</v>
      </c>
      <c r="T995" s="4" t="e">
        <f>FIND("-",P995,S995)</f>
        <v>#VALUE!</v>
      </c>
      <c r="U995" s="4" t="e">
        <f>CLEAN(SUBSTITUTE(MID(P995,S995,T995-S995)," ",""))</f>
        <v>#VALUE!</v>
      </c>
      <c r="V995" s="4" t="e">
        <f>RIGHT(CLEAN(SUBSTITUTE(P995," ","")),10)</f>
        <v>#VALUE!</v>
      </c>
      <c r="W995" s="4" t="e">
        <f>FIND("Status",A995,K995)+LEN("Status")</f>
        <v>#VALUE!</v>
      </c>
      <c r="X995" s="4" t="e">
        <f>FIND("Application Data 
Documents &amp; Transactions",A995)</f>
        <v>#VALUE!</v>
      </c>
      <c r="Y995" s="4" t="e">
        <f>MID(A995,W995,(X995-11)-W995)</f>
        <v>#VALUE!</v>
      </c>
      <c r="Z995" s="4" t="e">
        <f t="shared" si="218"/>
        <v>#VALUE!</v>
      </c>
      <c r="AA995" s="4" t="e">
        <f>FIND("Earliest publication #",A995)+LEN("Earliest publication #
")</f>
        <v>#VALUE!</v>
      </c>
      <c r="AB995" s="4" t="e">
        <f>FIND("Earliest publication date",A995,AA995)</f>
        <v>#VALUE!</v>
      </c>
      <c r="AC995" s="4" t="e">
        <f>CLEAN(TRIM(MID(A995,AA995,AB995-AA995)))</f>
        <v>#VALUE!</v>
      </c>
      <c r="AD995" s="4" t="e">
        <f t="shared" si="219"/>
        <v>#VALUE!</v>
      </c>
      <c r="AE995" s="4" t="e">
        <f>FIND("Earliest publication date",A995,AA995)+LEN("Earliest publication date")</f>
        <v>#VALUE!</v>
      </c>
      <c r="AF995" s="4" t="e">
        <f>FIND("Assignee for publication",A995)</f>
        <v>#VALUE!</v>
      </c>
      <c r="AG995" s="4" t="e">
        <f>CLEAN(SUBSTITUTE(MID(A995,AE995,AF995-AE995)," ",""))</f>
        <v>#VALUE!</v>
      </c>
      <c r="AH995" s="4" t="e">
        <f>FIND("Entity status",A995)+LEN("Entity status")</f>
        <v>#VALUE!</v>
      </c>
      <c r="AI995" s="4" t="e">
        <f>FIND("Earliest publication #",A995,AH995)</f>
        <v>#VALUE!</v>
      </c>
      <c r="AJ995" s="4" t="e">
        <f>CLEAN(TRIM(MID(A995,AH995,AI995-AH995)))</f>
        <v>#VALUE!</v>
      </c>
      <c r="AK995" s="4" t="e">
        <f>FIND("Applicants",A995)+LEN("Applicants")</f>
        <v>#VALUE!</v>
      </c>
      <c r="AL995" s="4" t="e">
        <f>FIND("United States Patent and Trademark Office 
United States Patent and Trademark Office 
 Browse By Topic",A995,AK995)</f>
        <v>#VALUE!</v>
      </c>
      <c r="AM995" s="4" t="e">
        <f>TRIM(CLEAN(MID(A995,AK995,AL995-AK995)))</f>
        <v>#VALUE!</v>
      </c>
      <c r="AN995" s="4" t="e">
        <f>FIND("Assignee for publication",A995)+LEN("Assignee for publication")</f>
        <v>#VALUE!</v>
      </c>
      <c r="AO995" s="4" t="e">
        <f>FIND("Confirmation #",A995,AN995)</f>
        <v>#VALUE!</v>
      </c>
      <c r="AP995" s="4" t="e">
        <f>MID(A995,AN995,AO995-AN995)</f>
        <v>#VALUE!</v>
      </c>
      <c r="AQ995" s="4" t="e">
        <f>FIND("Inventors",A995)+LEN("Inventors")</f>
        <v>#VALUE!</v>
      </c>
      <c r="AR995" s="4" t="e">
        <f>FIND("Applicants",A995,AQ995)</f>
        <v>#VALUE!</v>
      </c>
      <c r="AS995" s="4" t="e">
        <f>FIND("Show all inventors",A995)</f>
        <v>#VALUE!</v>
      </c>
      <c r="AT995" s="4" t="str">
        <f>IFERROR(MID(A995,AS995,24),"")</f>
        <v/>
      </c>
      <c r="AU995" s="7" t="e">
        <f>CLEAN(TRIM(MID(A995,AQ995,AR995-AQ995)))</f>
        <v>#VALUE!</v>
      </c>
      <c r="BJ995" s="4">
        <f t="shared" si="222"/>
        <v>0</v>
      </c>
      <c r="BK995" s="4" t="str">
        <f t="shared" si="223"/>
        <v/>
      </c>
      <c r="BL995" s="4" t="e">
        <f t="shared" si="224"/>
        <v>#VALUE!</v>
      </c>
      <c r="BM995" s="4" t="e">
        <f t="shared" si="225"/>
        <v>#VALUE!</v>
      </c>
      <c r="BN995" s="7" t="e">
        <f t="shared" si="226"/>
        <v>#VALUE!</v>
      </c>
      <c r="BO995" s="4" t="e">
        <f t="shared" si="227"/>
        <v>#VALUE!</v>
      </c>
      <c r="BP995" s="4" t="e">
        <f t="shared" si="228"/>
        <v>#VALUE!</v>
      </c>
      <c r="BQ995" s="7" t="e">
        <f t="shared" si="229"/>
        <v>#VALUE!</v>
      </c>
    </row>
    <row r="996" spans="1:69" ht="15" customHeight="1" x14ac:dyDescent="0.3">
      <c r="A996" s="5"/>
      <c r="B996" s="5"/>
      <c r="C996" s="5"/>
      <c r="D996" s="5"/>
      <c r="F996" s="6" t="s">
        <v>17</v>
      </c>
      <c r="G996" s="4" t="e">
        <f t="shared" si="230"/>
        <v>#VALUE!</v>
      </c>
      <c r="H996" s="4" t="e">
        <f t="shared" si="231"/>
        <v>#VALUE!</v>
      </c>
      <c r="I996" s="4" t="str">
        <f t="shared" si="220"/>
        <v/>
      </c>
      <c r="J996" s="4" t="e">
        <f>CLEAN(SUBSTITUTE(MID(A996,G996,H996-G996)," ",""))</f>
        <v>#VALUE!</v>
      </c>
      <c r="K996" s="4" t="e">
        <f>FIND("Filing or 371 (c) date",A996)+LEN("Filing or 371 (c) date")</f>
        <v>#VALUE!</v>
      </c>
      <c r="L996" s="4" t="e">
        <f>FIND("Status",A996,K996)</f>
        <v>#VALUE!</v>
      </c>
      <c r="M996" s="4" t="e">
        <f>TRIM(CLEAN(MID(A996,K996,L996-K996)))</f>
        <v>#VALUE!</v>
      </c>
      <c r="N996" s="4" t="e">
        <f>FIND("Patent #",A996)+LEN("Patent #")</f>
        <v>#VALUE!</v>
      </c>
      <c r="O996" s="4" t="e">
        <f>FIND("Filing or 371 (c) date",A996)</f>
        <v>#VALUE!</v>
      </c>
      <c r="P996" s="4" t="e">
        <f>MID(A996,N996,O996-N996)</f>
        <v>#VALUE!</v>
      </c>
      <c r="Q996" s="4" t="e">
        <f t="shared" si="221"/>
        <v>#VALUE!</v>
      </c>
      <c r="R996" s="4" t="e">
        <f>CLEAN(SUBSTITUTE(MID(P996,1,FIND("open",P996)-1)," ",""))</f>
        <v>#VALUE!</v>
      </c>
      <c r="S996" s="4" t="e">
        <f>FIND("open_in_new",P996)+LEN("open_in_new")</f>
        <v>#VALUE!</v>
      </c>
      <c r="T996" s="4" t="e">
        <f>FIND("-",P996,S996)</f>
        <v>#VALUE!</v>
      </c>
      <c r="U996" s="4" t="e">
        <f>CLEAN(SUBSTITUTE(MID(P996,S996,T996-S996)," ",""))</f>
        <v>#VALUE!</v>
      </c>
      <c r="V996" s="4" t="e">
        <f>RIGHT(CLEAN(SUBSTITUTE(P996," ","")),10)</f>
        <v>#VALUE!</v>
      </c>
      <c r="W996" s="4" t="e">
        <f>FIND("Status",A996,K996)+LEN("Status")</f>
        <v>#VALUE!</v>
      </c>
      <c r="X996" s="4" t="e">
        <f>FIND("Application Data 
Documents &amp; Transactions",A996)</f>
        <v>#VALUE!</v>
      </c>
      <c r="Y996" s="4" t="e">
        <f>MID(A996,W996,(X996-11)-W996)</f>
        <v>#VALUE!</v>
      </c>
      <c r="Z996" s="4" t="e">
        <f t="shared" si="218"/>
        <v>#VALUE!</v>
      </c>
      <c r="AA996" s="4" t="e">
        <f>FIND("Earliest publication #",A996)+LEN("Earliest publication #
")</f>
        <v>#VALUE!</v>
      </c>
      <c r="AB996" s="4" t="e">
        <f>FIND("Earliest publication date",A996,AA996)</f>
        <v>#VALUE!</v>
      </c>
      <c r="AC996" s="4" t="e">
        <f>CLEAN(TRIM(MID(A996,AA996,AB996-AA996)))</f>
        <v>#VALUE!</v>
      </c>
      <c r="AD996" s="4" t="e">
        <f t="shared" si="219"/>
        <v>#VALUE!</v>
      </c>
      <c r="AE996" s="4" t="e">
        <f>FIND("Earliest publication date",A996,AA996)+LEN("Earliest publication date")</f>
        <v>#VALUE!</v>
      </c>
      <c r="AF996" s="4" t="e">
        <f>FIND("Assignee for publication",A996)</f>
        <v>#VALUE!</v>
      </c>
      <c r="AG996" s="4" t="e">
        <f>CLEAN(SUBSTITUTE(MID(A996,AE996,AF996-AE996)," ",""))</f>
        <v>#VALUE!</v>
      </c>
      <c r="AH996" s="4" t="e">
        <f>FIND("Entity status",A996)+LEN("Entity status")</f>
        <v>#VALUE!</v>
      </c>
      <c r="AI996" s="4" t="e">
        <f>FIND("Earliest publication #",A996,AH996)</f>
        <v>#VALUE!</v>
      </c>
      <c r="AJ996" s="4" t="e">
        <f>CLEAN(TRIM(MID(A996,AH996,AI996-AH996)))</f>
        <v>#VALUE!</v>
      </c>
      <c r="AK996" s="4" t="e">
        <f>FIND("Applicants",A996)+LEN("Applicants")</f>
        <v>#VALUE!</v>
      </c>
      <c r="AL996" s="4" t="e">
        <f>FIND("United States Patent and Trademark Office 
United States Patent and Trademark Office 
 Browse By Topic",A996,AK996)</f>
        <v>#VALUE!</v>
      </c>
      <c r="AM996" s="4" t="e">
        <f>TRIM(CLEAN(MID(A996,AK996,AL996-AK996)))</f>
        <v>#VALUE!</v>
      </c>
      <c r="AN996" s="4" t="e">
        <f>FIND("Assignee for publication",A996)+LEN("Assignee for publication")</f>
        <v>#VALUE!</v>
      </c>
      <c r="AO996" s="4" t="e">
        <f>FIND("Confirmation #",A996,AN996)</f>
        <v>#VALUE!</v>
      </c>
      <c r="AP996" s="4" t="e">
        <f>MID(A996,AN996,AO996-AN996)</f>
        <v>#VALUE!</v>
      </c>
      <c r="AQ996" s="4" t="e">
        <f>FIND("Inventors",A996)+LEN("Inventors")</f>
        <v>#VALUE!</v>
      </c>
      <c r="AR996" s="4" t="e">
        <f>FIND("Applicants",A996,AQ996)</f>
        <v>#VALUE!</v>
      </c>
      <c r="AS996" s="4" t="e">
        <f>FIND("Show all inventors",A996)</f>
        <v>#VALUE!</v>
      </c>
      <c r="AT996" s="4" t="str">
        <f>IFERROR(MID(A996,AS996,24),"")</f>
        <v/>
      </c>
      <c r="AU996" s="7" t="e">
        <f>CLEAN(TRIM(MID(A996,AQ996,AR996-AQ996)))</f>
        <v>#VALUE!</v>
      </c>
      <c r="BJ996" s="4">
        <f t="shared" si="222"/>
        <v>0</v>
      </c>
      <c r="BK996" s="4" t="str">
        <f t="shared" si="223"/>
        <v/>
      </c>
      <c r="BL996" s="4" t="e">
        <f t="shared" si="224"/>
        <v>#VALUE!</v>
      </c>
      <c r="BM996" s="4" t="e">
        <f t="shared" si="225"/>
        <v>#VALUE!</v>
      </c>
      <c r="BN996" s="7" t="e">
        <f t="shared" si="226"/>
        <v>#VALUE!</v>
      </c>
      <c r="BO996" s="4" t="e">
        <f t="shared" si="227"/>
        <v>#VALUE!</v>
      </c>
      <c r="BP996" s="4" t="e">
        <f t="shared" si="228"/>
        <v>#VALUE!</v>
      </c>
      <c r="BQ996" s="7" t="e">
        <f t="shared" si="229"/>
        <v>#VALUE!</v>
      </c>
    </row>
    <row r="997" spans="1:69" ht="15" customHeight="1" x14ac:dyDescent="0.3">
      <c r="A997" s="5"/>
      <c r="B997" s="5"/>
      <c r="C997" s="5"/>
      <c r="D997" s="5"/>
      <c r="F997" s="6" t="s">
        <v>17</v>
      </c>
      <c r="G997" s="4" t="e">
        <f t="shared" si="230"/>
        <v>#VALUE!</v>
      </c>
      <c r="H997" s="4" t="e">
        <f t="shared" si="231"/>
        <v>#VALUE!</v>
      </c>
      <c r="I997" s="4" t="str">
        <f t="shared" si="220"/>
        <v/>
      </c>
      <c r="J997" s="4" t="e">
        <f>CLEAN(SUBSTITUTE(MID(A997,G997,H997-G997)," ",""))</f>
        <v>#VALUE!</v>
      </c>
      <c r="K997" s="4" t="e">
        <f>FIND("Filing or 371 (c) date",A997)+LEN("Filing or 371 (c) date")</f>
        <v>#VALUE!</v>
      </c>
      <c r="L997" s="4" t="e">
        <f>FIND("Status",A997,K997)</f>
        <v>#VALUE!</v>
      </c>
      <c r="M997" s="4" t="e">
        <f>TRIM(CLEAN(MID(A997,K997,L997-K997)))</f>
        <v>#VALUE!</v>
      </c>
      <c r="N997" s="4" t="e">
        <f>FIND("Patent #",A997)+LEN("Patent #")</f>
        <v>#VALUE!</v>
      </c>
      <c r="O997" s="4" t="e">
        <f>FIND("Filing or 371 (c) date",A997)</f>
        <v>#VALUE!</v>
      </c>
      <c r="P997" s="4" t="e">
        <f>MID(A997,N997,O997-N997)</f>
        <v>#VALUE!</v>
      </c>
      <c r="Q997" s="4" t="e">
        <f t="shared" si="221"/>
        <v>#VALUE!</v>
      </c>
      <c r="R997" s="4" t="e">
        <f>CLEAN(SUBSTITUTE(MID(P997,1,FIND("open",P997)-1)," ",""))</f>
        <v>#VALUE!</v>
      </c>
      <c r="S997" s="4" t="e">
        <f>FIND("open_in_new",P997)+LEN("open_in_new")</f>
        <v>#VALUE!</v>
      </c>
      <c r="T997" s="4" t="e">
        <f>FIND("-",P997,S997)</f>
        <v>#VALUE!</v>
      </c>
      <c r="U997" s="4" t="e">
        <f>CLEAN(SUBSTITUTE(MID(P997,S997,T997-S997)," ",""))</f>
        <v>#VALUE!</v>
      </c>
      <c r="V997" s="4" t="e">
        <f>RIGHT(CLEAN(SUBSTITUTE(P997," ","")),10)</f>
        <v>#VALUE!</v>
      </c>
      <c r="W997" s="4" t="e">
        <f>FIND("Status",A997,K997)+LEN("Status")</f>
        <v>#VALUE!</v>
      </c>
      <c r="X997" s="4" t="e">
        <f>FIND("Application Data 
Documents &amp; Transactions",A997)</f>
        <v>#VALUE!</v>
      </c>
      <c r="Y997" s="4" t="e">
        <f>MID(A997,W997,(X997-11)-W997)</f>
        <v>#VALUE!</v>
      </c>
      <c r="Z997" s="4" t="e">
        <f t="shared" si="218"/>
        <v>#VALUE!</v>
      </c>
      <c r="AA997" s="4" t="e">
        <f>FIND("Earliest publication #",A997)+LEN("Earliest publication #
")</f>
        <v>#VALUE!</v>
      </c>
      <c r="AB997" s="4" t="e">
        <f>FIND("Earliest publication date",A997,AA997)</f>
        <v>#VALUE!</v>
      </c>
      <c r="AC997" s="4" t="e">
        <f>CLEAN(TRIM(MID(A997,AA997,AB997-AA997)))</f>
        <v>#VALUE!</v>
      </c>
      <c r="AD997" s="4" t="e">
        <f t="shared" si="219"/>
        <v>#VALUE!</v>
      </c>
      <c r="AE997" s="4" t="e">
        <f>FIND("Earliest publication date",A997,AA997)+LEN("Earliest publication date")</f>
        <v>#VALUE!</v>
      </c>
      <c r="AF997" s="4" t="e">
        <f>FIND("Assignee for publication",A997)</f>
        <v>#VALUE!</v>
      </c>
      <c r="AG997" s="4" t="e">
        <f>CLEAN(SUBSTITUTE(MID(A997,AE997,AF997-AE997)," ",""))</f>
        <v>#VALUE!</v>
      </c>
      <c r="AH997" s="4" t="e">
        <f>FIND("Entity status",A997)+LEN("Entity status")</f>
        <v>#VALUE!</v>
      </c>
      <c r="AI997" s="4" t="e">
        <f>FIND("Earliest publication #",A997,AH997)</f>
        <v>#VALUE!</v>
      </c>
      <c r="AJ997" s="4" t="e">
        <f>CLEAN(TRIM(MID(A997,AH997,AI997-AH997)))</f>
        <v>#VALUE!</v>
      </c>
      <c r="AK997" s="4" t="e">
        <f>FIND("Applicants",A997)+LEN("Applicants")</f>
        <v>#VALUE!</v>
      </c>
      <c r="AL997" s="4" t="e">
        <f>FIND("United States Patent and Trademark Office 
United States Patent and Trademark Office 
 Browse By Topic",A997,AK997)</f>
        <v>#VALUE!</v>
      </c>
      <c r="AM997" s="4" t="e">
        <f>TRIM(CLEAN(MID(A997,AK997,AL997-AK997)))</f>
        <v>#VALUE!</v>
      </c>
      <c r="AN997" s="4" t="e">
        <f>FIND("Assignee for publication",A997)+LEN("Assignee for publication")</f>
        <v>#VALUE!</v>
      </c>
      <c r="AO997" s="4" t="e">
        <f>FIND("Confirmation #",A997,AN997)</f>
        <v>#VALUE!</v>
      </c>
      <c r="AP997" s="4" t="e">
        <f>MID(A997,AN997,AO997-AN997)</f>
        <v>#VALUE!</v>
      </c>
      <c r="AQ997" s="4" t="e">
        <f>FIND("Inventors",A997)+LEN("Inventors")</f>
        <v>#VALUE!</v>
      </c>
      <c r="AR997" s="4" t="e">
        <f>FIND("Applicants",A997,AQ997)</f>
        <v>#VALUE!</v>
      </c>
      <c r="AS997" s="4" t="e">
        <f>FIND("Show all inventors",A997)</f>
        <v>#VALUE!</v>
      </c>
      <c r="AT997" s="4" t="str">
        <f>IFERROR(MID(A997,AS997,24),"")</f>
        <v/>
      </c>
      <c r="AU997" s="7" t="e">
        <f>CLEAN(TRIM(MID(A997,AQ997,AR997-AQ997)))</f>
        <v>#VALUE!</v>
      </c>
      <c r="BJ997" s="4">
        <f t="shared" si="222"/>
        <v>0</v>
      </c>
      <c r="BK997" s="4" t="str">
        <f t="shared" si="223"/>
        <v/>
      </c>
      <c r="BL997" s="4" t="e">
        <f t="shared" si="224"/>
        <v>#VALUE!</v>
      </c>
      <c r="BM997" s="4" t="e">
        <f t="shared" si="225"/>
        <v>#VALUE!</v>
      </c>
      <c r="BN997" s="7" t="e">
        <f t="shared" si="226"/>
        <v>#VALUE!</v>
      </c>
      <c r="BO997" s="4" t="e">
        <f t="shared" si="227"/>
        <v>#VALUE!</v>
      </c>
      <c r="BP997" s="4" t="e">
        <f t="shared" si="228"/>
        <v>#VALUE!</v>
      </c>
      <c r="BQ997" s="7" t="e">
        <f t="shared" si="229"/>
        <v>#VALUE!</v>
      </c>
    </row>
    <row r="998" spans="1:69" ht="15" customHeight="1" x14ac:dyDescent="0.3">
      <c r="A998" s="5"/>
      <c r="B998" s="5"/>
      <c r="C998" s="5"/>
      <c r="D998" s="5"/>
      <c r="F998" s="6" t="s">
        <v>17</v>
      </c>
      <c r="G998" s="4" t="e">
        <f t="shared" si="230"/>
        <v>#VALUE!</v>
      </c>
      <c r="H998" s="4" t="e">
        <f t="shared" si="231"/>
        <v>#VALUE!</v>
      </c>
      <c r="I998" s="4" t="str">
        <f t="shared" si="220"/>
        <v/>
      </c>
      <c r="J998" s="4" t="e">
        <f>CLEAN(SUBSTITUTE(MID(A998,G998,H998-G998)," ",""))</f>
        <v>#VALUE!</v>
      </c>
      <c r="K998" s="4" t="e">
        <f>FIND("Filing or 371 (c) date",A998)+LEN("Filing or 371 (c) date")</f>
        <v>#VALUE!</v>
      </c>
      <c r="L998" s="4" t="e">
        <f>FIND("Status",A998,K998)</f>
        <v>#VALUE!</v>
      </c>
      <c r="M998" s="4" t="e">
        <f>TRIM(CLEAN(MID(A998,K998,L998-K998)))</f>
        <v>#VALUE!</v>
      </c>
      <c r="N998" s="4" t="e">
        <f>FIND("Patent #",A998)+LEN("Patent #")</f>
        <v>#VALUE!</v>
      </c>
      <c r="O998" s="4" t="e">
        <f>FIND("Filing or 371 (c) date",A998)</f>
        <v>#VALUE!</v>
      </c>
      <c r="P998" s="4" t="e">
        <f>MID(A998,N998,O998-N998)</f>
        <v>#VALUE!</v>
      </c>
      <c r="Q998" s="4" t="e">
        <f t="shared" si="221"/>
        <v>#VALUE!</v>
      </c>
      <c r="R998" s="4" t="e">
        <f>CLEAN(SUBSTITUTE(MID(P998,1,FIND("open",P998)-1)," ",""))</f>
        <v>#VALUE!</v>
      </c>
      <c r="S998" s="4" t="e">
        <f>FIND("open_in_new",P998)+LEN("open_in_new")</f>
        <v>#VALUE!</v>
      </c>
      <c r="T998" s="4" t="e">
        <f>FIND("-",P998,S998)</f>
        <v>#VALUE!</v>
      </c>
      <c r="U998" s="4" t="e">
        <f>CLEAN(SUBSTITUTE(MID(P998,S998,T998-S998)," ",""))</f>
        <v>#VALUE!</v>
      </c>
      <c r="V998" s="4" t="e">
        <f>RIGHT(CLEAN(SUBSTITUTE(P998," ","")),10)</f>
        <v>#VALUE!</v>
      </c>
      <c r="W998" s="4" t="e">
        <f>FIND("Status",A998,K998)+LEN("Status")</f>
        <v>#VALUE!</v>
      </c>
      <c r="X998" s="4" t="e">
        <f>FIND("Application Data 
Documents &amp; Transactions",A998)</f>
        <v>#VALUE!</v>
      </c>
      <c r="Y998" s="4" t="e">
        <f>MID(A998,W998,(X998-11)-W998)</f>
        <v>#VALUE!</v>
      </c>
      <c r="Z998" s="4" t="e">
        <f t="shared" si="218"/>
        <v>#VALUE!</v>
      </c>
      <c r="AA998" s="4" t="e">
        <f>FIND("Earliest publication #",A998)+LEN("Earliest publication #
")</f>
        <v>#VALUE!</v>
      </c>
      <c r="AB998" s="4" t="e">
        <f>FIND("Earliest publication date",A998,AA998)</f>
        <v>#VALUE!</v>
      </c>
      <c r="AC998" s="4" t="e">
        <f>CLEAN(TRIM(MID(A998,AA998,AB998-AA998)))</f>
        <v>#VALUE!</v>
      </c>
      <c r="AD998" s="4" t="e">
        <f t="shared" si="219"/>
        <v>#VALUE!</v>
      </c>
      <c r="AE998" s="4" t="e">
        <f>FIND("Earliest publication date",A998,AA998)+LEN("Earliest publication date")</f>
        <v>#VALUE!</v>
      </c>
      <c r="AF998" s="4" t="e">
        <f>FIND("Assignee for publication",A998)</f>
        <v>#VALUE!</v>
      </c>
      <c r="AG998" s="4" t="e">
        <f>CLEAN(SUBSTITUTE(MID(A998,AE998,AF998-AE998)," ",""))</f>
        <v>#VALUE!</v>
      </c>
      <c r="AH998" s="4" t="e">
        <f>FIND("Entity status",A998)+LEN("Entity status")</f>
        <v>#VALUE!</v>
      </c>
      <c r="AI998" s="4" t="e">
        <f>FIND("Earliest publication #",A998,AH998)</f>
        <v>#VALUE!</v>
      </c>
      <c r="AJ998" s="4" t="e">
        <f>CLEAN(TRIM(MID(A998,AH998,AI998-AH998)))</f>
        <v>#VALUE!</v>
      </c>
      <c r="AK998" s="4" t="e">
        <f>FIND("Applicants",A998)+LEN("Applicants")</f>
        <v>#VALUE!</v>
      </c>
      <c r="AL998" s="4" t="e">
        <f>FIND("United States Patent and Trademark Office 
United States Patent and Trademark Office 
 Browse By Topic",A998,AK998)</f>
        <v>#VALUE!</v>
      </c>
      <c r="AM998" s="4" t="e">
        <f>TRIM(CLEAN(MID(A998,AK998,AL998-AK998)))</f>
        <v>#VALUE!</v>
      </c>
      <c r="AN998" s="4" t="e">
        <f>FIND("Assignee for publication",A998)+LEN("Assignee for publication")</f>
        <v>#VALUE!</v>
      </c>
      <c r="AO998" s="4" t="e">
        <f>FIND("Confirmation #",A998,AN998)</f>
        <v>#VALUE!</v>
      </c>
      <c r="AP998" s="4" t="e">
        <f>MID(A998,AN998,AO998-AN998)</f>
        <v>#VALUE!</v>
      </c>
      <c r="AQ998" s="4" t="e">
        <f>FIND("Inventors",A998)+LEN("Inventors")</f>
        <v>#VALUE!</v>
      </c>
      <c r="AR998" s="4" t="e">
        <f>FIND("Applicants",A998,AQ998)</f>
        <v>#VALUE!</v>
      </c>
      <c r="AS998" s="4" t="e">
        <f>FIND("Show all inventors",A998)</f>
        <v>#VALUE!</v>
      </c>
      <c r="AT998" s="4" t="str">
        <f>IFERROR(MID(A998,AS998,24),"")</f>
        <v/>
      </c>
      <c r="AU998" s="7" t="e">
        <f>CLEAN(TRIM(MID(A998,AQ998,AR998-AQ998)))</f>
        <v>#VALUE!</v>
      </c>
      <c r="BJ998" s="4">
        <f t="shared" si="222"/>
        <v>0</v>
      </c>
      <c r="BK998" s="4" t="str">
        <f t="shared" si="223"/>
        <v/>
      </c>
      <c r="BL998" s="4" t="e">
        <f t="shared" si="224"/>
        <v>#VALUE!</v>
      </c>
      <c r="BM998" s="4" t="e">
        <f t="shared" si="225"/>
        <v>#VALUE!</v>
      </c>
      <c r="BN998" s="7" t="e">
        <f t="shared" si="226"/>
        <v>#VALUE!</v>
      </c>
      <c r="BO998" s="4" t="e">
        <f t="shared" si="227"/>
        <v>#VALUE!</v>
      </c>
      <c r="BP998" s="4" t="e">
        <f t="shared" si="228"/>
        <v>#VALUE!</v>
      </c>
      <c r="BQ998" s="7" t="e">
        <f t="shared" si="229"/>
        <v>#VALUE!</v>
      </c>
    </row>
    <row r="999" spans="1:69" ht="15" customHeight="1" x14ac:dyDescent="0.3">
      <c r="A999" s="5"/>
      <c r="B999" s="5"/>
      <c r="C999" s="5"/>
      <c r="D999" s="5"/>
      <c r="F999" s="6" t="s">
        <v>17</v>
      </c>
      <c r="G999" s="4" t="e">
        <f t="shared" si="230"/>
        <v>#VALUE!</v>
      </c>
      <c r="H999" s="4" t="e">
        <f t="shared" si="231"/>
        <v>#VALUE!</v>
      </c>
      <c r="I999" s="4" t="str">
        <f t="shared" si="220"/>
        <v/>
      </c>
      <c r="J999" s="4" t="e">
        <f>CLEAN(SUBSTITUTE(MID(A999,G999,H999-G999)," ",""))</f>
        <v>#VALUE!</v>
      </c>
      <c r="K999" s="4" t="e">
        <f>FIND("Filing or 371 (c) date",A999)+LEN("Filing or 371 (c) date")</f>
        <v>#VALUE!</v>
      </c>
      <c r="L999" s="4" t="e">
        <f>FIND("Status",A999,K999)</f>
        <v>#VALUE!</v>
      </c>
      <c r="M999" s="4" t="e">
        <f>TRIM(CLEAN(MID(A999,K999,L999-K999)))</f>
        <v>#VALUE!</v>
      </c>
      <c r="N999" s="4" t="e">
        <f>FIND("Patent #",A999)+LEN("Patent #")</f>
        <v>#VALUE!</v>
      </c>
      <c r="O999" s="4" t="e">
        <f>FIND("Filing or 371 (c) date",A999)</f>
        <v>#VALUE!</v>
      </c>
      <c r="P999" s="4" t="e">
        <f>MID(A999,N999,O999-N999)</f>
        <v>#VALUE!</v>
      </c>
      <c r="Q999" s="4" t="e">
        <f t="shared" si="221"/>
        <v>#VALUE!</v>
      </c>
      <c r="R999" s="4" t="e">
        <f>CLEAN(SUBSTITUTE(MID(P999,1,FIND("open",P999)-1)," ",""))</f>
        <v>#VALUE!</v>
      </c>
      <c r="S999" s="4" t="e">
        <f>FIND("open_in_new",P999)+LEN("open_in_new")</f>
        <v>#VALUE!</v>
      </c>
      <c r="T999" s="4" t="e">
        <f>FIND("-",P999,S999)</f>
        <v>#VALUE!</v>
      </c>
      <c r="U999" s="4" t="e">
        <f>CLEAN(SUBSTITUTE(MID(P999,S999,T999-S999)," ",""))</f>
        <v>#VALUE!</v>
      </c>
      <c r="V999" s="4" t="e">
        <f>RIGHT(CLEAN(SUBSTITUTE(P999," ","")),10)</f>
        <v>#VALUE!</v>
      </c>
      <c r="W999" s="4" t="e">
        <f>FIND("Status",A999,K999)+LEN("Status")</f>
        <v>#VALUE!</v>
      </c>
      <c r="X999" s="4" t="e">
        <f>FIND("Application Data 
Documents &amp; Transactions",A999)</f>
        <v>#VALUE!</v>
      </c>
      <c r="Y999" s="4" t="e">
        <f>MID(A999,W999,(X999-11)-W999)</f>
        <v>#VALUE!</v>
      </c>
      <c r="Z999" s="4" t="e">
        <f t="shared" si="218"/>
        <v>#VALUE!</v>
      </c>
      <c r="AA999" s="4" t="e">
        <f>FIND("Earliest publication #",A999)+LEN("Earliest publication #
")</f>
        <v>#VALUE!</v>
      </c>
      <c r="AB999" s="4" t="e">
        <f>FIND("Earliest publication date",A999,AA999)</f>
        <v>#VALUE!</v>
      </c>
      <c r="AC999" s="4" t="e">
        <f>CLEAN(TRIM(MID(A999,AA999,AB999-AA999)))</f>
        <v>#VALUE!</v>
      </c>
      <c r="AD999" s="4" t="e">
        <f t="shared" si="219"/>
        <v>#VALUE!</v>
      </c>
      <c r="AE999" s="4" t="e">
        <f>FIND("Earliest publication date",A999,AA999)+LEN("Earliest publication date")</f>
        <v>#VALUE!</v>
      </c>
      <c r="AF999" s="4" t="e">
        <f>FIND("Assignee for publication",A999)</f>
        <v>#VALUE!</v>
      </c>
      <c r="AG999" s="4" t="e">
        <f>CLEAN(SUBSTITUTE(MID(A999,AE999,AF999-AE999)," ",""))</f>
        <v>#VALUE!</v>
      </c>
      <c r="AH999" s="4" t="e">
        <f>FIND("Entity status",A999)+LEN("Entity status")</f>
        <v>#VALUE!</v>
      </c>
      <c r="AI999" s="4" t="e">
        <f>FIND("Earliest publication #",A999,AH999)</f>
        <v>#VALUE!</v>
      </c>
      <c r="AJ999" s="4" t="e">
        <f>CLEAN(TRIM(MID(A999,AH999,AI999-AH999)))</f>
        <v>#VALUE!</v>
      </c>
      <c r="AK999" s="4" t="e">
        <f>FIND("Applicants",A999)+LEN("Applicants")</f>
        <v>#VALUE!</v>
      </c>
      <c r="AL999" s="4" t="e">
        <f>FIND("United States Patent and Trademark Office 
United States Patent and Trademark Office 
 Browse By Topic",A999,AK999)</f>
        <v>#VALUE!</v>
      </c>
      <c r="AM999" s="4" t="e">
        <f>TRIM(CLEAN(MID(A999,AK999,AL999-AK999)))</f>
        <v>#VALUE!</v>
      </c>
      <c r="AN999" s="4" t="e">
        <f>FIND("Assignee for publication",A999)+LEN("Assignee for publication")</f>
        <v>#VALUE!</v>
      </c>
      <c r="AO999" s="4" t="e">
        <f>FIND("Confirmation #",A999,AN999)</f>
        <v>#VALUE!</v>
      </c>
      <c r="AP999" s="4" t="e">
        <f>MID(A999,AN999,AO999-AN999)</f>
        <v>#VALUE!</v>
      </c>
      <c r="AQ999" s="4" t="e">
        <f>FIND("Inventors",A999)+LEN("Inventors")</f>
        <v>#VALUE!</v>
      </c>
      <c r="AR999" s="4" t="e">
        <f>FIND("Applicants",A999,AQ999)</f>
        <v>#VALUE!</v>
      </c>
      <c r="AS999" s="4" t="e">
        <f>FIND("Show all inventors",A999)</f>
        <v>#VALUE!</v>
      </c>
      <c r="AT999" s="4" t="str">
        <f>IFERROR(MID(A999,AS999,24),"")</f>
        <v/>
      </c>
      <c r="AU999" s="7" t="e">
        <f>CLEAN(TRIM(MID(A999,AQ999,AR999-AQ999)))</f>
        <v>#VALUE!</v>
      </c>
      <c r="BJ999" s="4">
        <f t="shared" si="222"/>
        <v>0</v>
      </c>
      <c r="BK999" s="4" t="str">
        <f t="shared" si="223"/>
        <v/>
      </c>
      <c r="BL999" s="4" t="e">
        <f t="shared" si="224"/>
        <v>#VALUE!</v>
      </c>
      <c r="BM999" s="4" t="e">
        <f t="shared" si="225"/>
        <v>#VALUE!</v>
      </c>
      <c r="BN999" s="7" t="e">
        <f t="shared" si="226"/>
        <v>#VALUE!</v>
      </c>
      <c r="BO999" s="4" t="e">
        <f t="shared" si="227"/>
        <v>#VALUE!</v>
      </c>
      <c r="BP999" s="4" t="e">
        <f t="shared" si="228"/>
        <v>#VALUE!</v>
      </c>
      <c r="BQ999" s="7" t="e">
        <f t="shared" si="229"/>
        <v>#VALUE!</v>
      </c>
    </row>
    <row r="1000" spans="1:69" ht="15" customHeight="1" x14ac:dyDescent="0.3">
      <c r="A1000" s="5"/>
      <c r="B1000" s="5"/>
      <c r="C1000" s="5"/>
      <c r="D1000" s="5"/>
      <c r="F1000" s="6" t="s">
        <v>17</v>
      </c>
      <c r="G1000" s="4" t="e">
        <f t="shared" si="230"/>
        <v>#VALUE!</v>
      </c>
      <c r="H1000" s="4" t="e">
        <f t="shared" si="231"/>
        <v>#VALUE!</v>
      </c>
      <c r="I1000" s="4" t="str">
        <f t="shared" si="220"/>
        <v/>
      </c>
      <c r="J1000" s="4" t="e">
        <f>CLEAN(SUBSTITUTE(MID(A1000,G1000,H1000-G1000)," ",""))</f>
        <v>#VALUE!</v>
      </c>
      <c r="K1000" s="4" t="e">
        <f>FIND("Filing or 371 (c) date",A1000)+LEN("Filing or 371 (c) date")</f>
        <v>#VALUE!</v>
      </c>
      <c r="L1000" s="4" t="e">
        <f>FIND("Status",A1000,K1000)</f>
        <v>#VALUE!</v>
      </c>
      <c r="M1000" s="4" t="e">
        <f>TRIM(CLEAN(MID(A1000,K1000,L1000-K1000)))</f>
        <v>#VALUE!</v>
      </c>
      <c r="N1000" s="4" t="e">
        <f>FIND("Patent #",A1000)+LEN("Patent #")</f>
        <v>#VALUE!</v>
      </c>
      <c r="O1000" s="4" t="e">
        <f>FIND("Filing or 371 (c) date",A1000)</f>
        <v>#VALUE!</v>
      </c>
      <c r="P1000" s="4" t="e">
        <f>MID(A1000,N1000,O1000-N1000)</f>
        <v>#VALUE!</v>
      </c>
      <c r="Q1000" s="4" t="e">
        <f t="shared" si="221"/>
        <v>#VALUE!</v>
      </c>
      <c r="R1000" s="4" t="e">
        <f>CLEAN(SUBSTITUTE(MID(P1000,1,FIND("open",P1000)-1)," ",""))</f>
        <v>#VALUE!</v>
      </c>
      <c r="S1000" s="4" t="e">
        <f>FIND("open_in_new",P1000)+LEN("open_in_new")</f>
        <v>#VALUE!</v>
      </c>
      <c r="T1000" s="4" t="e">
        <f>FIND("-",P1000,S1000)</f>
        <v>#VALUE!</v>
      </c>
      <c r="U1000" s="4" t="e">
        <f>CLEAN(SUBSTITUTE(MID(P1000,S1000,T1000-S1000)," ",""))</f>
        <v>#VALUE!</v>
      </c>
      <c r="V1000" s="4" t="e">
        <f>RIGHT(CLEAN(SUBSTITUTE(P1000," ","")),10)</f>
        <v>#VALUE!</v>
      </c>
      <c r="W1000" s="4" t="e">
        <f>FIND("Status",A1000,K1000)+LEN("Status")</f>
        <v>#VALUE!</v>
      </c>
      <c r="X1000" s="4" t="e">
        <f>FIND("Application Data 
Documents &amp; Transactions",A1000)</f>
        <v>#VALUE!</v>
      </c>
      <c r="Y1000" s="4" t="e">
        <f>MID(A1000,W1000,(X1000-11)-W1000)</f>
        <v>#VALUE!</v>
      </c>
      <c r="Z1000" s="4" t="e">
        <f t="shared" si="218"/>
        <v>#VALUE!</v>
      </c>
      <c r="AA1000" s="4" t="e">
        <f>FIND("Earliest publication #",A1000)+LEN("Earliest publication #
")</f>
        <v>#VALUE!</v>
      </c>
      <c r="AB1000" s="4" t="e">
        <f>FIND("Earliest publication date",A1000,AA1000)</f>
        <v>#VALUE!</v>
      </c>
      <c r="AC1000" s="4" t="e">
        <f>CLEAN(TRIM(MID(A1000,AA1000,AB1000-AA1000)))</f>
        <v>#VALUE!</v>
      </c>
      <c r="AD1000" s="4" t="e">
        <f t="shared" si="219"/>
        <v>#VALUE!</v>
      </c>
      <c r="AE1000" s="4" t="e">
        <f>FIND("Earliest publication date",A1000,AA1000)+LEN("Earliest publication date")</f>
        <v>#VALUE!</v>
      </c>
      <c r="AF1000" s="4" t="e">
        <f>FIND("Assignee for publication",A1000)</f>
        <v>#VALUE!</v>
      </c>
      <c r="AG1000" s="4" t="e">
        <f>CLEAN(SUBSTITUTE(MID(A1000,AE1000,AF1000-AE1000)," ",""))</f>
        <v>#VALUE!</v>
      </c>
      <c r="AH1000" s="4" t="e">
        <f>FIND("Entity status",A1000)+LEN("Entity status")</f>
        <v>#VALUE!</v>
      </c>
      <c r="AI1000" s="4" t="e">
        <f>FIND("Earliest publication #",A1000,AH1000)</f>
        <v>#VALUE!</v>
      </c>
      <c r="AJ1000" s="4" t="e">
        <f>CLEAN(TRIM(MID(A1000,AH1000,AI1000-AH1000)))</f>
        <v>#VALUE!</v>
      </c>
      <c r="AK1000" s="4" t="e">
        <f>FIND("Applicants",A1000)+LEN("Applicants")</f>
        <v>#VALUE!</v>
      </c>
      <c r="AL1000" s="4" t="e">
        <f>FIND("United States Patent and Trademark Office 
United States Patent and Trademark Office 
 Browse By Topic",A1000,AK1000)</f>
        <v>#VALUE!</v>
      </c>
      <c r="AM1000" s="4" t="e">
        <f>TRIM(CLEAN(MID(A1000,AK1000,AL1000-AK1000)))</f>
        <v>#VALUE!</v>
      </c>
      <c r="AN1000" s="4" t="e">
        <f>FIND("Assignee for publication",A1000)+LEN("Assignee for publication")</f>
        <v>#VALUE!</v>
      </c>
      <c r="AO1000" s="4" t="e">
        <f>FIND("Confirmation #",A1000,AN1000)</f>
        <v>#VALUE!</v>
      </c>
      <c r="AP1000" s="4" t="e">
        <f>MID(A1000,AN1000,AO1000-AN1000)</f>
        <v>#VALUE!</v>
      </c>
      <c r="AQ1000" s="4" t="e">
        <f>FIND("Inventors",A1000)+LEN("Inventors")</f>
        <v>#VALUE!</v>
      </c>
      <c r="AR1000" s="4" t="e">
        <f>FIND("Applicants",A1000,AQ1000)</f>
        <v>#VALUE!</v>
      </c>
      <c r="AS1000" s="4" t="e">
        <f>FIND("Show all inventors",A1000)</f>
        <v>#VALUE!</v>
      </c>
      <c r="AT1000" s="4" t="str">
        <f>IFERROR(MID(A1000,AS1000,24),"")</f>
        <v/>
      </c>
      <c r="AU1000" s="7" t="e">
        <f>CLEAN(TRIM(MID(A1000,AQ1000,AR1000-AQ1000)))</f>
        <v>#VALUE!</v>
      </c>
      <c r="BJ1000" s="4">
        <f t="shared" si="222"/>
        <v>0</v>
      </c>
      <c r="BK1000" s="4" t="str">
        <f t="shared" si="223"/>
        <v/>
      </c>
      <c r="BL1000" s="4" t="e">
        <f t="shared" si="224"/>
        <v>#VALUE!</v>
      </c>
      <c r="BM1000" s="4" t="e">
        <f t="shared" si="225"/>
        <v>#VALUE!</v>
      </c>
      <c r="BN1000" s="7" t="e">
        <f t="shared" si="226"/>
        <v>#VALUE!</v>
      </c>
      <c r="BO1000" s="4" t="e">
        <f t="shared" si="227"/>
        <v>#VALUE!</v>
      </c>
      <c r="BP1000" s="4" t="e">
        <f t="shared" si="228"/>
        <v>#VALUE!</v>
      </c>
      <c r="BQ1000" s="7" t="e">
        <f t="shared" si="229"/>
        <v>#VALUE!</v>
      </c>
    </row>
    <row r="1001" spans="1:69" ht="15" customHeight="1" x14ac:dyDescent="0.3">
      <c r="A1001" s="5"/>
      <c r="B1001" s="5"/>
      <c r="C1001" s="5"/>
      <c r="D1001" s="5"/>
      <c r="F1001" s="6" t="s">
        <v>17</v>
      </c>
      <c r="G1001" s="4" t="e">
        <f t="shared" si="230"/>
        <v>#VALUE!</v>
      </c>
      <c r="H1001" s="4" t="e">
        <f t="shared" si="231"/>
        <v>#VALUE!</v>
      </c>
      <c r="I1001" s="4" t="str">
        <f t="shared" si="220"/>
        <v/>
      </c>
      <c r="J1001" s="4" t="e">
        <f>CLEAN(SUBSTITUTE(MID(A1001,G1001,H1001-G1001)," ",""))</f>
        <v>#VALUE!</v>
      </c>
      <c r="K1001" s="4" t="e">
        <f>FIND("Filing or 371 (c) date",A1001)+LEN("Filing or 371 (c) date")</f>
        <v>#VALUE!</v>
      </c>
      <c r="L1001" s="4" t="e">
        <f>FIND("Status",A1001,K1001)</f>
        <v>#VALUE!</v>
      </c>
      <c r="M1001" s="4" t="e">
        <f>TRIM(CLEAN(MID(A1001,K1001,L1001-K1001)))</f>
        <v>#VALUE!</v>
      </c>
      <c r="N1001" s="4" t="e">
        <f>FIND("Patent #",A1001)+LEN("Patent #")</f>
        <v>#VALUE!</v>
      </c>
      <c r="O1001" s="4" t="e">
        <f>FIND("Filing or 371 (c) date",A1001)</f>
        <v>#VALUE!</v>
      </c>
      <c r="P1001" s="4" t="e">
        <f>MID(A1001,N1001,O1001-N1001)</f>
        <v>#VALUE!</v>
      </c>
      <c r="Q1001" s="4" t="e">
        <f t="shared" si="221"/>
        <v>#VALUE!</v>
      </c>
      <c r="R1001" s="4" t="e">
        <f>CLEAN(SUBSTITUTE(MID(P1001,1,FIND("open",P1001)-1)," ",""))</f>
        <v>#VALUE!</v>
      </c>
      <c r="S1001" s="4" t="e">
        <f>FIND("open_in_new",P1001)+LEN("open_in_new")</f>
        <v>#VALUE!</v>
      </c>
      <c r="T1001" s="4" t="e">
        <f>FIND("-",P1001,S1001)</f>
        <v>#VALUE!</v>
      </c>
      <c r="U1001" s="4" t="e">
        <f>CLEAN(SUBSTITUTE(MID(P1001,S1001,T1001-S1001)," ",""))</f>
        <v>#VALUE!</v>
      </c>
      <c r="V1001" s="4" t="e">
        <f>RIGHT(CLEAN(SUBSTITUTE(P1001," ","")),10)</f>
        <v>#VALUE!</v>
      </c>
      <c r="W1001" s="4" t="e">
        <f>FIND("Status",A1001,K1001)+LEN("Status")</f>
        <v>#VALUE!</v>
      </c>
      <c r="X1001" s="4" t="e">
        <f>FIND("Application Data 
Documents &amp; Transactions",A1001)</f>
        <v>#VALUE!</v>
      </c>
      <c r="Y1001" s="4" t="e">
        <f>MID(A1001,W1001,(X1001-11)-W1001)</f>
        <v>#VALUE!</v>
      </c>
      <c r="Z1001" s="4" t="e">
        <f t="shared" si="218"/>
        <v>#VALUE!</v>
      </c>
      <c r="AA1001" s="4" t="e">
        <f>FIND("Earliest publication #",A1001)+LEN("Earliest publication #
")</f>
        <v>#VALUE!</v>
      </c>
      <c r="AB1001" s="4" t="e">
        <f>FIND("Earliest publication date",A1001,AA1001)</f>
        <v>#VALUE!</v>
      </c>
      <c r="AC1001" s="4" t="e">
        <f>CLEAN(TRIM(MID(A1001,AA1001,AB1001-AA1001)))</f>
        <v>#VALUE!</v>
      </c>
      <c r="AD1001" s="4" t="e">
        <f t="shared" si="219"/>
        <v>#VALUE!</v>
      </c>
      <c r="AE1001" s="4" t="e">
        <f>FIND("Earliest publication date",A1001,AA1001)+LEN("Earliest publication date")</f>
        <v>#VALUE!</v>
      </c>
      <c r="AF1001" s="4" t="e">
        <f>FIND("Assignee for publication",A1001)</f>
        <v>#VALUE!</v>
      </c>
      <c r="AG1001" s="4" t="e">
        <f>CLEAN(SUBSTITUTE(MID(A1001,AE1001,AF1001-AE1001)," ",""))</f>
        <v>#VALUE!</v>
      </c>
      <c r="AH1001" s="4" t="e">
        <f>FIND("Entity status",A1001)+LEN("Entity status")</f>
        <v>#VALUE!</v>
      </c>
      <c r="AI1001" s="4" t="e">
        <f>FIND("Earliest publication #",A1001,AH1001)</f>
        <v>#VALUE!</v>
      </c>
      <c r="AJ1001" s="4" t="e">
        <f>CLEAN(TRIM(MID(A1001,AH1001,AI1001-AH1001)))</f>
        <v>#VALUE!</v>
      </c>
      <c r="AK1001" s="4" t="e">
        <f>FIND("Applicants",A1001)+LEN("Applicants")</f>
        <v>#VALUE!</v>
      </c>
      <c r="AL1001" s="4" t="e">
        <f>FIND("United States Patent and Trademark Office 
United States Patent and Trademark Office 
 Browse By Topic",A1001,AK1001)</f>
        <v>#VALUE!</v>
      </c>
      <c r="AM1001" s="4" t="e">
        <f>TRIM(CLEAN(MID(A1001,AK1001,AL1001-AK1001)))</f>
        <v>#VALUE!</v>
      </c>
      <c r="AN1001" s="4" t="e">
        <f>FIND("Assignee for publication",A1001)+LEN("Assignee for publication")</f>
        <v>#VALUE!</v>
      </c>
      <c r="AO1001" s="4" t="e">
        <f>FIND("Confirmation #",A1001,AN1001)</f>
        <v>#VALUE!</v>
      </c>
      <c r="AP1001" s="4" t="e">
        <f>MID(A1001,AN1001,AO1001-AN1001)</f>
        <v>#VALUE!</v>
      </c>
      <c r="AQ1001" s="4" t="e">
        <f>FIND("Inventors",A1001)+LEN("Inventors")</f>
        <v>#VALUE!</v>
      </c>
      <c r="AR1001" s="4" t="e">
        <f>FIND("Applicants",A1001,AQ1001)</f>
        <v>#VALUE!</v>
      </c>
      <c r="AS1001" s="4" t="e">
        <f>FIND("Show all inventors",A1001)</f>
        <v>#VALUE!</v>
      </c>
      <c r="AT1001" s="4" t="str">
        <f>IFERROR(MID(A1001,AS1001,24),"")</f>
        <v/>
      </c>
      <c r="AU1001" s="7" t="e">
        <f>CLEAN(TRIM(MID(A1001,AQ1001,AR1001-AQ1001)))</f>
        <v>#VALUE!</v>
      </c>
      <c r="BJ1001" s="4">
        <f t="shared" si="222"/>
        <v>0</v>
      </c>
      <c r="BK1001" s="4" t="str">
        <f t="shared" si="223"/>
        <v/>
      </c>
      <c r="BL1001" s="4" t="e">
        <f t="shared" si="224"/>
        <v>#VALUE!</v>
      </c>
      <c r="BM1001" s="4" t="e">
        <f t="shared" si="225"/>
        <v>#VALUE!</v>
      </c>
      <c r="BN1001" s="7" t="e">
        <f t="shared" si="226"/>
        <v>#VALUE!</v>
      </c>
      <c r="BO1001" s="4" t="e">
        <f t="shared" si="227"/>
        <v>#VALUE!</v>
      </c>
      <c r="BP1001" s="4" t="e">
        <f t="shared" si="228"/>
        <v>#VALUE!</v>
      </c>
      <c r="BQ1001" s="7" t="e">
        <f t="shared" si="229"/>
        <v>#VALUE!</v>
      </c>
    </row>
    <row r="1002" spans="1:69" ht="15" customHeight="1" x14ac:dyDescent="0.3">
      <c r="A1002" s="5"/>
      <c r="B1002" s="5"/>
      <c r="C1002" s="5"/>
      <c r="D1002" s="5"/>
      <c r="F1002" s="6" t="s">
        <v>17</v>
      </c>
      <c r="G1002" s="4" t="e">
        <f t="shared" si="230"/>
        <v>#VALUE!</v>
      </c>
      <c r="H1002" s="4" t="e">
        <f t="shared" si="231"/>
        <v>#VALUE!</v>
      </c>
      <c r="I1002" s="4" t="str">
        <f t="shared" si="220"/>
        <v/>
      </c>
      <c r="J1002" s="4" t="e">
        <f>CLEAN(SUBSTITUTE(MID(A1002,G1002,H1002-G1002)," ",""))</f>
        <v>#VALUE!</v>
      </c>
      <c r="K1002" s="4" t="e">
        <f>FIND("Filing or 371 (c) date",A1002)+LEN("Filing or 371 (c) date")</f>
        <v>#VALUE!</v>
      </c>
      <c r="L1002" s="4" t="e">
        <f>FIND("Status",A1002,K1002)</f>
        <v>#VALUE!</v>
      </c>
      <c r="M1002" s="4" t="e">
        <f>TRIM(CLEAN(MID(A1002,K1002,L1002-K1002)))</f>
        <v>#VALUE!</v>
      </c>
      <c r="N1002" s="4" t="e">
        <f>FIND("Patent #",A1002)+LEN("Patent #")</f>
        <v>#VALUE!</v>
      </c>
      <c r="O1002" s="4" t="e">
        <f>FIND("Filing or 371 (c) date",A1002)</f>
        <v>#VALUE!</v>
      </c>
      <c r="P1002" s="4" t="e">
        <f>MID(A1002,N1002,O1002-N1002)</f>
        <v>#VALUE!</v>
      </c>
      <c r="Q1002" s="4" t="e">
        <f t="shared" si="221"/>
        <v>#VALUE!</v>
      </c>
      <c r="R1002" s="4" t="e">
        <f>CLEAN(SUBSTITUTE(MID(P1002,1,FIND("open",P1002)-1)," ",""))</f>
        <v>#VALUE!</v>
      </c>
      <c r="S1002" s="4" t="e">
        <f>FIND("open_in_new",P1002)+LEN("open_in_new")</f>
        <v>#VALUE!</v>
      </c>
      <c r="T1002" s="4" t="e">
        <f>FIND("-",P1002,S1002)</f>
        <v>#VALUE!</v>
      </c>
      <c r="U1002" s="4" t="e">
        <f>CLEAN(SUBSTITUTE(MID(P1002,S1002,T1002-S1002)," ",""))</f>
        <v>#VALUE!</v>
      </c>
      <c r="V1002" s="4" t="e">
        <f>RIGHT(CLEAN(SUBSTITUTE(P1002," ","")),10)</f>
        <v>#VALUE!</v>
      </c>
      <c r="W1002" s="4" t="e">
        <f>FIND("Status",A1002,K1002)+LEN("Status")</f>
        <v>#VALUE!</v>
      </c>
      <c r="X1002" s="4" t="e">
        <f>FIND("Application Data 
Documents &amp; Transactions",A1002)</f>
        <v>#VALUE!</v>
      </c>
      <c r="Y1002" s="4" t="e">
        <f>MID(A1002,W1002,(X1002-11)-W1002)</f>
        <v>#VALUE!</v>
      </c>
      <c r="Z1002" s="4" t="e">
        <f t="shared" si="218"/>
        <v>#VALUE!</v>
      </c>
      <c r="AA1002" s="4" t="e">
        <f>FIND("Earliest publication #",A1002)+LEN("Earliest publication #
")</f>
        <v>#VALUE!</v>
      </c>
      <c r="AB1002" s="4" t="e">
        <f>FIND("Earliest publication date",A1002,AA1002)</f>
        <v>#VALUE!</v>
      </c>
      <c r="AC1002" s="4" t="e">
        <f>CLEAN(TRIM(MID(A1002,AA1002,AB1002-AA1002)))</f>
        <v>#VALUE!</v>
      </c>
      <c r="AD1002" s="4" t="e">
        <f t="shared" si="219"/>
        <v>#VALUE!</v>
      </c>
      <c r="AE1002" s="4" t="e">
        <f>FIND("Earliest publication date",A1002,AA1002)+LEN("Earliest publication date")</f>
        <v>#VALUE!</v>
      </c>
      <c r="AF1002" s="4" t="e">
        <f>FIND("Assignee for publication",A1002)</f>
        <v>#VALUE!</v>
      </c>
      <c r="AG1002" s="4" t="e">
        <f>CLEAN(SUBSTITUTE(MID(A1002,AE1002,AF1002-AE1002)," ",""))</f>
        <v>#VALUE!</v>
      </c>
      <c r="AH1002" s="4" t="e">
        <f>FIND("Entity status",A1002)+LEN("Entity status")</f>
        <v>#VALUE!</v>
      </c>
      <c r="AI1002" s="4" t="e">
        <f>FIND("Earliest publication #",A1002,AH1002)</f>
        <v>#VALUE!</v>
      </c>
      <c r="AJ1002" s="4" t="e">
        <f>CLEAN(TRIM(MID(A1002,AH1002,AI1002-AH1002)))</f>
        <v>#VALUE!</v>
      </c>
      <c r="AK1002" s="4" t="e">
        <f>FIND("Applicants",A1002)+LEN("Applicants")</f>
        <v>#VALUE!</v>
      </c>
      <c r="AL1002" s="4" t="e">
        <f>FIND("United States Patent and Trademark Office 
United States Patent and Trademark Office 
 Browse By Topic",A1002,AK1002)</f>
        <v>#VALUE!</v>
      </c>
      <c r="AM1002" s="4" t="e">
        <f>TRIM(CLEAN(MID(A1002,AK1002,AL1002-AK1002)))</f>
        <v>#VALUE!</v>
      </c>
      <c r="AN1002" s="4" t="e">
        <f>FIND("Assignee for publication",A1002)+LEN("Assignee for publication")</f>
        <v>#VALUE!</v>
      </c>
      <c r="AO1002" s="4" t="e">
        <f>FIND("Confirmation #",A1002,AN1002)</f>
        <v>#VALUE!</v>
      </c>
      <c r="AP1002" s="4" t="e">
        <f>MID(A1002,AN1002,AO1002-AN1002)</f>
        <v>#VALUE!</v>
      </c>
      <c r="AQ1002" s="4" t="e">
        <f>FIND("Inventors",A1002)+LEN("Inventors")</f>
        <v>#VALUE!</v>
      </c>
      <c r="AR1002" s="4" t="e">
        <f>FIND("Applicants",A1002,AQ1002)</f>
        <v>#VALUE!</v>
      </c>
      <c r="AS1002" s="4" t="e">
        <f>FIND("Show all inventors",A1002)</f>
        <v>#VALUE!</v>
      </c>
      <c r="AT1002" s="4" t="str">
        <f>IFERROR(MID(A1002,AS1002,24),"")</f>
        <v/>
      </c>
      <c r="AU1002" s="7" t="e">
        <f>CLEAN(TRIM(MID(A1002,AQ1002,AR1002-AQ1002)))</f>
        <v>#VALUE!</v>
      </c>
      <c r="BJ1002" s="4">
        <f t="shared" si="222"/>
        <v>0</v>
      </c>
      <c r="BK1002" s="4" t="str">
        <f t="shared" si="223"/>
        <v/>
      </c>
      <c r="BL1002" s="4" t="e">
        <f t="shared" si="224"/>
        <v>#VALUE!</v>
      </c>
      <c r="BM1002" s="4" t="e">
        <f t="shared" si="225"/>
        <v>#VALUE!</v>
      </c>
      <c r="BN1002" s="7" t="e">
        <f t="shared" si="226"/>
        <v>#VALUE!</v>
      </c>
      <c r="BO1002" s="4" t="e">
        <f t="shared" si="227"/>
        <v>#VALUE!</v>
      </c>
      <c r="BP1002" s="4" t="e">
        <f t="shared" si="228"/>
        <v>#VALUE!</v>
      </c>
      <c r="BQ1002" s="7" t="e">
        <f t="shared" si="229"/>
        <v>#VALUE!</v>
      </c>
    </row>
    <row r="1003" spans="1:69" ht="15" customHeight="1" x14ac:dyDescent="0.3">
      <c r="A1003" s="5"/>
      <c r="B1003" s="5"/>
      <c r="C1003" s="5"/>
      <c r="D1003" s="5"/>
      <c r="F1003" s="6" t="s">
        <v>17</v>
      </c>
      <c r="G1003" s="4" t="e">
        <f t="shared" si="230"/>
        <v>#VALUE!</v>
      </c>
      <c r="H1003" s="4" t="e">
        <f t="shared" si="231"/>
        <v>#VALUE!</v>
      </c>
      <c r="I1003" s="4" t="str">
        <f t="shared" si="220"/>
        <v/>
      </c>
      <c r="J1003" s="4" t="e">
        <f>CLEAN(SUBSTITUTE(MID(A1003,G1003,H1003-G1003)," ",""))</f>
        <v>#VALUE!</v>
      </c>
      <c r="K1003" s="4" t="e">
        <f>FIND("Filing or 371 (c) date",A1003)+LEN("Filing or 371 (c) date")</f>
        <v>#VALUE!</v>
      </c>
      <c r="L1003" s="4" t="e">
        <f>FIND("Status",A1003,K1003)</f>
        <v>#VALUE!</v>
      </c>
      <c r="M1003" s="4" t="e">
        <f>TRIM(CLEAN(MID(A1003,K1003,L1003-K1003)))</f>
        <v>#VALUE!</v>
      </c>
      <c r="N1003" s="4" t="e">
        <f>FIND("Patent #",A1003)+LEN("Patent #")</f>
        <v>#VALUE!</v>
      </c>
      <c r="O1003" s="4" t="e">
        <f>FIND("Filing or 371 (c) date",A1003)</f>
        <v>#VALUE!</v>
      </c>
      <c r="P1003" s="4" t="e">
        <f>MID(A1003,N1003,O1003-N1003)</f>
        <v>#VALUE!</v>
      </c>
      <c r="Q1003" s="4" t="e">
        <f t="shared" si="221"/>
        <v>#VALUE!</v>
      </c>
      <c r="R1003" s="4" t="e">
        <f>CLEAN(SUBSTITUTE(MID(P1003,1,FIND("open",P1003)-1)," ",""))</f>
        <v>#VALUE!</v>
      </c>
      <c r="S1003" s="4" t="e">
        <f>FIND("open_in_new",P1003)+LEN("open_in_new")</f>
        <v>#VALUE!</v>
      </c>
      <c r="T1003" s="4" t="e">
        <f>FIND("-",P1003,S1003)</f>
        <v>#VALUE!</v>
      </c>
      <c r="U1003" s="4" t="e">
        <f>CLEAN(SUBSTITUTE(MID(P1003,S1003,T1003-S1003)," ",""))</f>
        <v>#VALUE!</v>
      </c>
      <c r="V1003" s="4" t="e">
        <f>RIGHT(CLEAN(SUBSTITUTE(P1003," ","")),10)</f>
        <v>#VALUE!</v>
      </c>
      <c r="W1003" s="4" t="e">
        <f>FIND("Status",A1003,K1003)+LEN("Status")</f>
        <v>#VALUE!</v>
      </c>
      <c r="X1003" s="4" t="e">
        <f>FIND("Application Data 
Documents &amp; Transactions",A1003)</f>
        <v>#VALUE!</v>
      </c>
      <c r="Y1003" s="4" t="e">
        <f>MID(A1003,W1003,(X1003-11)-W1003)</f>
        <v>#VALUE!</v>
      </c>
      <c r="Z1003" s="4" t="e">
        <f t="shared" si="218"/>
        <v>#VALUE!</v>
      </c>
      <c r="AA1003" s="4" t="e">
        <f>FIND("Earliest publication #",A1003)+LEN("Earliest publication #
")</f>
        <v>#VALUE!</v>
      </c>
      <c r="AB1003" s="4" t="e">
        <f>FIND("Earliest publication date",A1003,AA1003)</f>
        <v>#VALUE!</v>
      </c>
      <c r="AC1003" s="4" t="e">
        <f>CLEAN(TRIM(MID(A1003,AA1003,AB1003-AA1003)))</f>
        <v>#VALUE!</v>
      </c>
      <c r="AD1003" s="4" t="e">
        <f t="shared" si="219"/>
        <v>#VALUE!</v>
      </c>
      <c r="AE1003" s="4" t="e">
        <f>FIND("Earliest publication date",A1003,AA1003)+LEN("Earliest publication date")</f>
        <v>#VALUE!</v>
      </c>
      <c r="AF1003" s="4" t="e">
        <f>FIND("Assignee for publication",A1003)</f>
        <v>#VALUE!</v>
      </c>
      <c r="AG1003" s="4" t="e">
        <f>CLEAN(SUBSTITUTE(MID(A1003,AE1003,AF1003-AE1003)," ",""))</f>
        <v>#VALUE!</v>
      </c>
      <c r="AH1003" s="4" t="e">
        <f>FIND("Entity status",A1003)+LEN("Entity status")</f>
        <v>#VALUE!</v>
      </c>
      <c r="AI1003" s="4" t="e">
        <f>FIND("Earliest publication #",A1003,AH1003)</f>
        <v>#VALUE!</v>
      </c>
      <c r="AJ1003" s="4" t="e">
        <f>CLEAN(TRIM(MID(A1003,AH1003,AI1003-AH1003)))</f>
        <v>#VALUE!</v>
      </c>
      <c r="AK1003" s="4" t="e">
        <f>FIND("Applicants",A1003)+LEN("Applicants")</f>
        <v>#VALUE!</v>
      </c>
      <c r="AL1003" s="4" t="e">
        <f>FIND("United States Patent and Trademark Office 
United States Patent and Trademark Office 
 Browse By Topic",A1003,AK1003)</f>
        <v>#VALUE!</v>
      </c>
      <c r="AM1003" s="4" t="e">
        <f>TRIM(CLEAN(MID(A1003,AK1003,AL1003-AK1003)))</f>
        <v>#VALUE!</v>
      </c>
      <c r="AN1003" s="4" t="e">
        <f>FIND("Assignee for publication",A1003)+LEN("Assignee for publication")</f>
        <v>#VALUE!</v>
      </c>
      <c r="AO1003" s="4" t="e">
        <f>FIND("Confirmation #",A1003,AN1003)</f>
        <v>#VALUE!</v>
      </c>
      <c r="AP1003" s="4" t="e">
        <f>MID(A1003,AN1003,AO1003-AN1003)</f>
        <v>#VALUE!</v>
      </c>
      <c r="AQ1003" s="4" t="e">
        <f>FIND("Inventors",A1003)+LEN("Inventors")</f>
        <v>#VALUE!</v>
      </c>
      <c r="AR1003" s="4" t="e">
        <f>FIND("Applicants",A1003,AQ1003)</f>
        <v>#VALUE!</v>
      </c>
      <c r="AS1003" s="4" t="e">
        <f>FIND("Show all inventors",A1003)</f>
        <v>#VALUE!</v>
      </c>
      <c r="AT1003" s="4" t="str">
        <f>IFERROR(MID(A1003,AS1003,24),"")</f>
        <v/>
      </c>
      <c r="AU1003" s="7" t="e">
        <f>CLEAN(TRIM(MID(A1003,AQ1003,AR1003-AQ1003)))</f>
        <v>#VALUE!</v>
      </c>
      <c r="BJ1003" s="4">
        <f t="shared" si="222"/>
        <v>0</v>
      </c>
      <c r="BK1003" s="4" t="str">
        <f t="shared" si="223"/>
        <v/>
      </c>
      <c r="BL1003" s="4" t="e">
        <f t="shared" si="224"/>
        <v>#VALUE!</v>
      </c>
      <c r="BM1003" s="4" t="e">
        <f t="shared" si="225"/>
        <v>#VALUE!</v>
      </c>
      <c r="BN1003" s="7" t="e">
        <f t="shared" si="226"/>
        <v>#VALUE!</v>
      </c>
      <c r="BO1003" s="4" t="e">
        <f t="shared" si="227"/>
        <v>#VALUE!</v>
      </c>
      <c r="BP1003" s="4" t="e">
        <f t="shared" si="228"/>
        <v>#VALUE!</v>
      </c>
      <c r="BQ1003" s="7" t="e">
        <f t="shared" si="229"/>
        <v>#VALUE!</v>
      </c>
    </row>
    <row r="1004" spans="1:69" ht="15" customHeight="1" x14ac:dyDescent="0.3">
      <c r="A1004" s="5"/>
      <c r="B1004" s="5"/>
      <c r="C1004" s="5"/>
      <c r="D1004" s="5"/>
      <c r="F1004" s="6" t="s">
        <v>17</v>
      </c>
      <c r="G1004" s="4" t="e">
        <f t="shared" si="230"/>
        <v>#VALUE!</v>
      </c>
      <c r="H1004" s="4" t="e">
        <f t="shared" si="231"/>
        <v>#VALUE!</v>
      </c>
      <c r="I1004" s="4" t="str">
        <f t="shared" si="220"/>
        <v/>
      </c>
      <c r="J1004" s="4" t="e">
        <f>CLEAN(SUBSTITUTE(MID(A1004,G1004,H1004-G1004)," ",""))</f>
        <v>#VALUE!</v>
      </c>
      <c r="K1004" s="4" t="e">
        <f>FIND("Filing or 371 (c) date",A1004)+LEN("Filing or 371 (c) date")</f>
        <v>#VALUE!</v>
      </c>
      <c r="L1004" s="4" t="e">
        <f>FIND("Status",A1004,K1004)</f>
        <v>#VALUE!</v>
      </c>
      <c r="M1004" s="4" t="e">
        <f>TRIM(CLEAN(MID(A1004,K1004,L1004-K1004)))</f>
        <v>#VALUE!</v>
      </c>
      <c r="N1004" s="4" t="e">
        <f>FIND("Patent #",A1004)+LEN("Patent #")</f>
        <v>#VALUE!</v>
      </c>
      <c r="O1004" s="4" t="e">
        <f>FIND("Filing or 371 (c) date",A1004)</f>
        <v>#VALUE!</v>
      </c>
      <c r="P1004" s="4" t="e">
        <f>MID(A1004,N1004,O1004-N1004)</f>
        <v>#VALUE!</v>
      </c>
      <c r="Q1004" s="4" t="e">
        <f t="shared" si="221"/>
        <v>#VALUE!</v>
      </c>
      <c r="R1004" s="4" t="e">
        <f>CLEAN(SUBSTITUTE(MID(P1004,1,FIND("open",P1004)-1)," ",""))</f>
        <v>#VALUE!</v>
      </c>
      <c r="S1004" s="4" t="e">
        <f>FIND("open_in_new",P1004)+LEN("open_in_new")</f>
        <v>#VALUE!</v>
      </c>
      <c r="T1004" s="4" t="e">
        <f>FIND("-",P1004,S1004)</f>
        <v>#VALUE!</v>
      </c>
      <c r="U1004" s="4" t="e">
        <f>CLEAN(SUBSTITUTE(MID(P1004,S1004,T1004-S1004)," ",""))</f>
        <v>#VALUE!</v>
      </c>
      <c r="V1004" s="4" t="e">
        <f>RIGHT(CLEAN(SUBSTITUTE(P1004," ","")),10)</f>
        <v>#VALUE!</v>
      </c>
      <c r="W1004" s="4" t="e">
        <f>FIND("Status",A1004,K1004)+LEN("Status")</f>
        <v>#VALUE!</v>
      </c>
      <c r="X1004" s="4" t="e">
        <f>FIND("Application Data 
Documents &amp; Transactions",A1004)</f>
        <v>#VALUE!</v>
      </c>
      <c r="Y1004" s="4" t="e">
        <f>MID(A1004,W1004,(X1004-11)-W1004)</f>
        <v>#VALUE!</v>
      </c>
      <c r="Z1004" s="4" t="e">
        <f t="shared" si="218"/>
        <v>#VALUE!</v>
      </c>
      <c r="AA1004" s="4" t="e">
        <f>FIND("Earliest publication #",A1004)+LEN("Earliest publication #
")</f>
        <v>#VALUE!</v>
      </c>
      <c r="AB1004" s="4" t="e">
        <f>FIND("Earliest publication date",A1004,AA1004)</f>
        <v>#VALUE!</v>
      </c>
      <c r="AC1004" s="4" t="e">
        <f>CLEAN(TRIM(MID(A1004,AA1004,AB1004-AA1004)))</f>
        <v>#VALUE!</v>
      </c>
      <c r="AD1004" s="4" t="e">
        <f t="shared" si="219"/>
        <v>#VALUE!</v>
      </c>
      <c r="AE1004" s="4" t="e">
        <f>FIND("Earliest publication date",A1004,AA1004)+LEN("Earliest publication date")</f>
        <v>#VALUE!</v>
      </c>
      <c r="AF1004" s="4" t="e">
        <f>FIND("Assignee for publication",A1004)</f>
        <v>#VALUE!</v>
      </c>
      <c r="AG1004" s="4" t="e">
        <f>CLEAN(SUBSTITUTE(MID(A1004,AE1004,AF1004-AE1004)," ",""))</f>
        <v>#VALUE!</v>
      </c>
      <c r="AH1004" s="4" t="e">
        <f>FIND("Entity status",A1004)+LEN("Entity status")</f>
        <v>#VALUE!</v>
      </c>
      <c r="AI1004" s="4" t="e">
        <f>FIND("Earliest publication #",A1004,AH1004)</f>
        <v>#VALUE!</v>
      </c>
      <c r="AJ1004" s="4" t="e">
        <f>CLEAN(TRIM(MID(A1004,AH1004,AI1004-AH1004)))</f>
        <v>#VALUE!</v>
      </c>
      <c r="AK1004" s="4" t="e">
        <f>FIND("Applicants",A1004)+LEN("Applicants")</f>
        <v>#VALUE!</v>
      </c>
      <c r="AL1004" s="4" t="e">
        <f>FIND("United States Patent and Trademark Office 
United States Patent and Trademark Office 
 Browse By Topic",A1004,AK1004)</f>
        <v>#VALUE!</v>
      </c>
      <c r="AM1004" s="4" t="e">
        <f>TRIM(CLEAN(MID(A1004,AK1004,AL1004-AK1004)))</f>
        <v>#VALUE!</v>
      </c>
      <c r="AN1004" s="4" t="e">
        <f>FIND("Assignee for publication",A1004)+LEN("Assignee for publication")</f>
        <v>#VALUE!</v>
      </c>
      <c r="AO1004" s="4" t="e">
        <f>FIND("Confirmation #",A1004,AN1004)</f>
        <v>#VALUE!</v>
      </c>
      <c r="AP1004" s="4" t="e">
        <f>MID(A1004,AN1004,AO1004-AN1004)</f>
        <v>#VALUE!</v>
      </c>
      <c r="AQ1004" s="4" t="e">
        <f>FIND("Inventors",A1004)+LEN("Inventors")</f>
        <v>#VALUE!</v>
      </c>
      <c r="AR1004" s="4" t="e">
        <f>FIND("Applicants",A1004,AQ1004)</f>
        <v>#VALUE!</v>
      </c>
      <c r="AS1004" s="4" t="e">
        <f>FIND("Show all inventors",A1004)</f>
        <v>#VALUE!</v>
      </c>
      <c r="AT1004" s="4" t="str">
        <f>IFERROR(MID(A1004,AS1004,24),"")</f>
        <v/>
      </c>
      <c r="AU1004" s="7" t="e">
        <f>CLEAN(TRIM(MID(A1004,AQ1004,AR1004-AQ1004)))</f>
        <v>#VALUE!</v>
      </c>
      <c r="BJ1004" s="4">
        <f t="shared" si="222"/>
        <v>0</v>
      </c>
      <c r="BK1004" s="4" t="str">
        <f t="shared" si="223"/>
        <v/>
      </c>
      <c r="BL1004" s="4" t="e">
        <f t="shared" si="224"/>
        <v>#VALUE!</v>
      </c>
      <c r="BM1004" s="4" t="e">
        <f t="shared" si="225"/>
        <v>#VALUE!</v>
      </c>
      <c r="BN1004" s="7" t="e">
        <f t="shared" si="226"/>
        <v>#VALUE!</v>
      </c>
      <c r="BO1004" s="4" t="e">
        <f t="shared" si="227"/>
        <v>#VALUE!</v>
      </c>
      <c r="BP1004" s="4" t="e">
        <f t="shared" si="228"/>
        <v>#VALUE!</v>
      </c>
      <c r="BQ1004" s="7" t="e">
        <f t="shared" si="229"/>
        <v>#VALUE!</v>
      </c>
    </row>
    <row r="1005" spans="1:69" ht="15" customHeight="1" x14ac:dyDescent="0.3">
      <c r="A1005" s="5"/>
      <c r="B1005" s="5"/>
      <c r="C1005" s="5"/>
      <c r="D1005" s="5"/>
      <c r="F1005" s="6" t="s">
        <v>17</v>
      </c>
      <c r="G1005" s="4" t="e">
        <f t="shared" si="230"/>
        <v>#VALUE!</v>
      </c>
      <c r="H1005" s="4" t="e">
        <f t="shared" si="231"/>
        <v>#VALUE!</v>
      </c>
      <c r="I1005" s="4" t="str">
        <f t="shared" si="220"/>
        <v/>
      </c>
      <c r="J1005" s="4" t="e">
        <f>CLEAN(SUBSTITUTE(MID(A1005,G1005,H1005-G1005)," ",""))</f>
        <v>#VALUE!</v>
      </c>
      <c r="K1005" s="4" t="e">
        <f>FIND("Filing or 371 (c) date",A1005)+LEN("Filing or 371 (c) date")</f>
        <v>#VALUE!</v>
      </c>
      <c r="L1005" s="4" t="e">
        <f>FIND("Status",A1005,K1005)</f>
        <v>#VALUE!</v>
      </c>
      <c r="M1005" s="4" t="e">
        <f>TRIM(CLEAN(MID(A1005,K1005,L1005-K1005)))</f>
        <v>#VALUE!</v>
      </c>
      <c r="N1005" s="4" t="e">
        <f>FIND("Patent #",A1005)+LEN("Patent #")</f>
        <v>#VALUE!</v>
      </c>
      <c r="O1005" s="4" t="e">
        <f>FIND("Filing or 371 (c) date",A1005)</f>
        <v>#VALUE!</v>
      </c>
      <c r="P1005" s="4" t="e">
        <f>MID(A1005,N1005,O1005-N1005)</f>
        <v>#VALUE!</v>
      </c>
      <c r="Q1005" s="4" t="e">
        <f t="shared" si="221"/>
        <v>#VALUE!</v>
      </c>
      <c r="R1005" s="4" t="e">
        <f>CLEAN(SUBSTITUTE(MID(P1005,1,FIND("open",P1005)-1)," ",""))</f>
        <v>#VALUE!</v>
      </c>
      <c r="S1005" s="4" t="e">
        <f>FIND("open_in_new",P1005)+LEN("open_in_new")</f>
        <v>#VALUE!</v>
      </c>
      <c r="T1005" s="4" t="e">
        <f>FIND("-",P1005,S1005)</f>
        <v>#VALUE!</v>
      </c>
      <c r="U1005" s="4" t="e">
        <f>CLEAN(SUBSTITUTE(MID(P1005,S1005,T1005-S1005)," ",""))</f>
        <v>#VALUE!</v>
      </c>
      <c r="V1005" s="4" t="e">
        <f>RIGHT(CLEAN(SUBSTITUTE(P1005," ","")),10)</f>
        <v>#VALUE!</v>
      </c>
      <c r="W1005" s="4" t="e">
        <f>FIND("Status",A1005,K1005)+LEN("Status")</f>
        <v>#VALUE!</v>
      </c>
      <c r="X1005" s="4" t="e">
        <f>FIND("Application Data 
Documents &amp; Transactions",A1005)</f>
        <v>#VALUE!</v>
      </c>
      <c r="Y1005" s="4" t="e">
        <f>MID(A1005,W1005,(X1005-11)-W1005)</f>
        <v>#VALUE!</v>
      </c>
      <c r="Z1005" s="4" t="e">
        <f t="shared" si="218"/>
        <v>#VALUE!</v>
      </c>
      <c r="AA1005" s="4" t="e">
        <f>FIND("Earliest publication #",A1005)+LEN("Earliest publication #
")</f>
        <v>#VALUE!</v>
      </c>
      <c r="AB1005" s="4" t="e">
        <f>FIND("Earliest publication date",A1005,AA1005)</f>
        <v>#VALUE!</v>
      </c>
      <c r="AC1005" s="4" t="e">
        <f>CLEAN(TRIM(MID(A1005,AA1005,AB1005-AA1005)))</f>
        <v>#VALUE!</v>
      </c>
      <c r="AD1005" s="4" t="e">
        <f t="shared" si="219"/>
        <v>#VALUE!</v>
      </c>
      <c r="AE1005" s="4" t="e">
        <f>FIND("Earliest publication date",A1005,AA1005)+LEN("Earliest publication date")</f>
        <v>#VALUE!</v>
      </c>
      <c r="AF1005" s="4" t="e">
        <f>FIND("Assignee for publication",A1005)</f>
        <v>#VALUE!</v>
      </c>
      <c r="AG1005" s="4" t="e">
        <f>CLEAN(SUBSTITUTE(MID(A1005,AE1005,AF1005-AE1005)," ",""))</f>
        <v>#VALUE!</v>
      </c>
      <c r="AH1005" s="4" t="e">
        <f>FIND("Entity status",A1005)+LEN("Entity status")</f>
        <v>#VALUE!</v>
      </c>
      <c r="AI1005" s="4" t="e">
        <f>FIND("Earliest publication #",A1005,AH1005)</f>
        <v>#VALUE!</v>
      </c>
      <c r="AJ1005" s="4" t="e">
        <f>CLEAN(TRIM(MID(A1005,AH1005,AI1005-AH1005)))</f>
        <v>#VALUE!</v>
      </c>
      <c r="AK1005" s="4" t="e">
        <f>FIND("Applicants",A1005)+LEN("Applicants")</f>
        <v>#VALUE!</v>
      </c>
      <c r="AL1005" s="4" t="e">
        <f>FIND("United States Patent and Trademark Office 
United States Patent and Trademark Office 
 Browse By Topic",A1005,AK1005)</f>
        <v>#VALUE!</v>
      </c>
      <c r="AM1005" s="4" t="e">
        <f>TRIM(CLEAN(MID(A1005,AK1005,AL1005-AK1005)))</f>
        <v>#VALUE!</v>
      </c>
      <c r="AN1005" s="4" t="e">
        <f>FIND("Assignee for publication",A1005)+LEN("Assignee for publication")</f>
        <v>#VALUE!</v>
      </c>
      <c r="AO1005" s="4" t="e">
        <f>FIND("Confirmation #",A1005,AN1005)</f>
        <v>#VALUE!</v>
      </c>
      <c r="AP1005" s="4" t="e">
        <f>MID(A1005,AN1005,AO1005-AN1005)</f>
        <v>#VALUE!</v>
      </c>
      <c r="AQ1005" s="4" t="e">
        <f>FIND("Inventors",A1005)+LEN("Inventors")</f>
        <v>#VALUE!</v>
      </c>
      <c r="AR1005" s="4" t="e">
        <f>FIND("Applicants",A1005,AQ1005)</f>
        <v>#VALUE!</v>
      </c>
      <c r="AS1005" s="4" t="e">
        <f>FIND("Show all inventors",A1005)</f>
        <v>#VALUE!</v>
      </c>
      <c r="AT1005" s="4" t="str">
        <f>IFERROR(MID(A1005,AS1005,24),"")</f>
        <v/>
      </c>
      <c r="AU1005" s="7" t="e">
        <f>CLEAN(TRIM(MID(A1005,AQ1005,AR1005-AQ1005)))</f>
        <v>#VALUE!</v>
      </c>
      <c r="BJ1005" s="4">
        <f t="shared" si="222"/>
        <v>0</v>
      </c>
      <c r="BK1005" s="4" t="str">
        <f t="shared" si="223"/>
        <v/>
      </c>
      <c r="BL1005" s="4" t="e">
        <f t="shared" si="224"/>
        <v>#VALUE!</v>
      </c>
      <c r="BM1005" s="4" t="e">
        <f t="shared" si="225"/>
        <v>#VALUE!</v>
      </c>
      <c r="BN1005" s="7" t="e">
        <f t="shared" si="226"/>
        <v>#VALUE!</v>
      </c>
      <c r="BO1005" s="4" t="e">
        <f t="shared" si="227"/>
        <v>#VALUE!</v>
      </c>
      <c r="BP1005" s="4" t="e">
        <f t="shared" si="228"/>
        <v>#VALUE!</v>
      </c>
      <c r="BQ1005" s="7" t="e">
        <f t="shared" si="229"/>
        <v>#VALUE!</v>
      </c>
    </row>
    <row r="1006" spans="1:69" ht="15" customHeight="1" x14ac:dyDescent="0.3">
      <c r="A1006" s="5"/>
      <c r="B1006" s="5"/>
      <c r="C1006" s="5"/>
      <c r="D1006" s="5"/>
      <c r="F1006" s="6" t="s">
        <v>17</v>
      </c>
      <c r="G1006" s="4" t="e">
        <f t="shared" si="230"/>
        <v>#VALUE!</v>
      </c>
      <c r="H1006" s="4" t="e">
        <f t="shared" si="231"/>
        <v>#VALUE!</v>
      </c>
      <c r="I1006" s="4" t="str">
        <f t="shared" si="220"/>
        <v/>
      </c>
      <c r="J1006" s="4" t="e">
        <f>CLEAN(SUBSTITUTE(MID(A1006,G1006,H1006-G1006)," ",""))</f>
        <v>#VALUE!</v>
      </c>
      <c r="K1006" s="4" t="e">
        <f>FIND("Filing or 371 (c) date",A1006)+LEN("Filing or 371 (c) date")</f>
        <v>#VALUE!</v>
      </c>
      <c r="L1006" s="4" t="e">
        <f>FIND("Status",A1006,K1006)</f>
        <v>#VALUE!</v>
      </c>
      <c r="M1006" s="4" t="e">
        <f>TRIM(CLEAN(MID(A1006,K1006,L1006-K1006)))</f>
        <v>#VALUE!</v>
      </c>
      <c r="N1006" s="4" t="e">
        <f>FIND("Patent #",A1006)+LEN("Patent #")</f>
        <v>#VALUE!</v>
      </c>
      <c r="O1006" s="4" t="e">
        <f>FIND("Filing or 371 (c) date",A1006)</f>
        <v>#VALUE!</v>
      </c>
      <c r="P1006" s="4" t="e">
        <f>MID(A1006,N1006,O1006-N1006)</f>
        <v>#VALUE!</v>
      </c>
      <c r="Q1006" s="4" t="e">
        <f t="shared" si="221"/>
        <v>#VALUE!</v>
      </c>
      <c r="R1006" s="4" t="e">
        <f>CLEAN(SUBSTITUTE(MID(P1006,1,FIND("open",P1006)-1)," ",""))</f>
        <v>#VALUE!</v>
      </c>
      <c r="S1006" s="4" t="e">
        <f>FIND("open_in_new",P1006)+LEN("open_in_new")</f>
        <v>#VALUE!</v>
      </c>
      <c r="T1006" s="4" t="e">
        <f>FIND("-",P1006,S1006)</f>
        <v>#VALUE!</v>
      </c>
      <c r="U1006" s="4" t="e">
        <f>CLEAN(SUBSTITUTE(MID(P1006,S1006,T1006-S1006)," ",""))</f>
        <v>#VALUE!</v>
      </c>
      <c r="V1006" s="4" t="e">
        <f>RIGHT(CLEAN(SUBSTITUTE(P1006," ","")),10)</f>
        <v>#VALUE!</v>
      </c>
      <c r="W1006" s="4" t="e">
        <f>FIND("Status",A1006,K1006)+LEN("Status")</f>
        <v>#VALUE!</v>
      </c>
      <c r="X1006" s="4" t="e">
        <f>FIND("Application Data 
Documents &amp; Transactions",A1006)</f>
        <v>#VALUE!</v>
      </c>
      <c r="Y1006" s="4" t="e">
        <f>MID(A1006,W1006,(X1006-11)-W1006)</f>
        <v>#VALUE!</v>
      </c>
      <c r="Z1006" s="4" t="e">
        <f t="shared" si="218"/>
        <v>#VALUE!</v>
      </c>
      <c r="AA1006" s="4" t="e">
        <f>FIND("Earliest publication #",A1006)+LEN("Earliest publication #
")</f>
        <v>#VALUE!</v>
      </c>
      <c r="AB1006" s="4" t="e">
        <f>FIND("Earliest publication date",A1006,AA1006)</f>
        <v>#VALUE!</v>
      </c>
      <c r="AC1006" s="4" t="e">
        <f>CLEAN(TRIM(MID(A1006,AA1006,AB1006-AA1006)))</f>
        <v>#VALUE!</v>
      </c>
      <c r="AD1006" s="4" t="e">
        <f t="shared" si="219"/>
        <v>#VALUE!</v>
      </c>
      <c r="AE1006" s="4" t="e">
        <f>FIND("Earliest publication date",A1006,AA1006)+LEN("Earliest publication date")</f>
        <v>#VALUE!</v>
      </c>
      <c r="AF1006" s="4" t="e">
        <f>FIND("Assignee for publication",A1006)</f>
        <v>#VALUE!</v>
      </c>
      <c r="AG1006" s="4" t="e">
        <f>CLEAN(SUBSTITUTE(MID(A1006,AE1006,AF1006-AE1006)," ",""))</f>
        <v>#VALUE!</v>
      </c>
      <c r="AH1006" s="4" t="e">
        <f>FIND("Entity status",A1006)+LEN("Entity status")</f>
        <v>#VALUE!</v>
      </c>
      <c r="AI1006" s="4" t="e">
        <f>FIND("Earliest publication #",A1006,AH1006)</f>
        <v>#VALUE!</v>
      </c>
      <c r="AJ1006" s="4" t="e">
        <f>CLEAN(TRIM(MID(A1006,AH1006,AI1006-AH1006)))</f>
        <v>#VALUE!</v>
      </c>
      <c r="AK1006" s="4" t="e">
        <f>FIND("Applicants",A1006)+LEN("Applicants")</f>
        <v>#VALUE!</v>
      </c>
      <c r="AL1006" s="4" t="e">
        <f>FIND("United States Patent and Trademark Office 
United States Patent and Trademark Office 
 Browse By Topic",A1006,AK1006)</f>
        <v>#VALUE!</v>
      </c>
      <c r="AM1006" s="4" t="e">
        <f>TRIM(CLEAN(MID(A1006,AK1006,AL1006-AK1006)))</f>
        <v>#VALUE!</v>
      </c>
      <c r="AN1006" s="4" t="e">
        <f>FIND("Assignee for publication",A1006)+LEN("Assignee for publication")</f>
        <v>#VALUE!</v>
      </c>
      <c r="AO1006" s="4" t="e">
        <f>FIND("Confirmation #",A1006,AN1006)</f>
        <v>#VALUE!</v>
      </c>
      <c r="AP1006" s="4" t="e">
        <f>MID(A1006,AN1006,AO1006-AN1006)</f>
        <v>#VALUE!</v>
      </c>
      <c r="AQ1006" s="4" t="e">
        <f>FIND("Inventors",A1006)+LEN("Inventors")</f>
        <v>#VALUE!</v>
      </c>
      <c r="AR1006" s="4" t="e">
        <f>FIND("Applicants",A1006,AQ1006)</f>
        <v>#VALUE!</v>
      </c>
      <c r="AS1006" s="4" t="e">
        <f>FIND("Show all inventors",A1006)</f>
        <v>#VALUE!</v>
      </c>
      <c r="AT1006" s="4" t="str">
        <f>IFERROR(MID(A1006,AS1006,24),"")</f>
        <v/>
      </c>
      <c r="AU1006" s="7" t="e">
        <f>CLEAN(TRIM(MID(A1006,AQ1006,AR1006-AQ1006)))</f>
        <v>#VALUE!</v>
      </c>
      <c r="BJ1006" s="4">
        <f t="shared" si="222"/>
        <v>0</v>
      </c>
      <c r="BK1006" s="4" t="str">
        <f t="shared" si="223"/>
        <v/>
      </c>
      <c r="BL1006" s="4" t="e">
        <f t="shared" si="224"/>
        <v>#VALUE!</v>
      </c>
      <c r="BM1006" s="4" t="e">
        <f t="shared" si="225"/>
        <v>#VALUE!</v>
      </c>
      <c r="BN1006" s="7" t="e">
        <f t="shared" si="226"/>
        <v>#VALUE!</v>
      </c>
      <c r="BO1006" s="4" t="e">
        <f t="shared" si="227"/>
        <v>#VALUE!</v>
      </c>
      <c r="BP1006" s="4" t="e">
        <f t="shared" si="228"/>
        <v>#VALUE!</v>
      </c>
      <c r="BQ1006" s="7" t="e">
        <f t="shared" si="229"/>
        <v>#VALUE!</v>
      </c>
    </row>
    <row r="1007" spans="1:69" ht="15" customHeight="1" x14ac:dyDescent="0.3">
      <c r="A1007" s="5"/>
      <c r="B1007" s="5"/>
      <c r="C1007" s="5"/>
      <c r="D1007" s="5"/>
      <c r="F1007" s="6" t="s">
        <v>17</v>
      </c>
      <c r="G1007" s="4" t="e">
        <f t="shared" si="230"/>
        <v>#VALUE!</v>
      </c>
      <c r="H1007" s="4" t="e">
        <f t="shared" si="231"/>
        <v>#VALUE!</v>
      </c>
      <c r="I1007" s="4" t="str">
        <f t="shared" si="220"/>
        <v/>
      </c>
      <c r="J1007" s="4" t="e">
        <f>CLEAN(SUBSTITUTE(MID(A1007,G1007,H1007-G1007)," ",""))</f>
        <v>#VALUE!</v>
      </c>
      <c r="K1007" s="4" t="e">
        <f>FIND("Filing or 371 (c) date",A1007)+LEN("Filing or 371 (c) date")</f>
        <v>#VALUE!</v>
      </c>
      <c r="L1007" s="4" t="e">
        <f>FIND("Status",A1007,K1007)</f>
        <v>#VALUE!</v>
      </c>
      <c r="M1007" s="4" t="e">
        <f>TRIM(CLEAN(MID(A1007,K1007,L1007-K1007)))</f>
        <v>#VALUE!</v>
      </c>
      <c r="N1007" s="4" t="e">
        <f>FIND("Patent #",A1007)+LEN("Patent #")</f>
        <v>#VALUE!</v>
      </c>
      <c r="O1007" s="4" t="e">
        <f>FIND("Filing or 371 (c) date",A1007)</f>
        <v>#VALUE!</v>
      </c>
      <c r="P1007" s="4" t="e">
        <f>MID(A1007,N1007,O1007-N1007)</f>
        <v>#VALUE!</v>
      </c>
      <c r="Q1007" s="4" t="e">
        <f t="shared" si="221"/>
        <v>#VALUE!</v>
      </c>
      <c r="R1007" s="4" t="e">
        <f>CLEAN(SUBSTITUTE(MID(P1007,1,FIND("open",P1007)-1)," ",""))</f>
        <v>#VALUE!</v>
      </c>
      <c r="S1007" s="4" t="e">
        <f>FIND("open_in_new",P1007)+LEN("open_in_new")</f>
        <v>#VALUE!</v>
      </c>
      <c r="T1007" s="4" t="e">
        <f>FIND("-",P1007,S1007)</f>
        <v>#VALUE!</v>
      </c>
      <c r="U1007" s="4" t="e">
        <f>CLEAN(SUBSTITUTE(MID(P1007,S1007,T1007-S1007)," ",""))</f>
        <v>#VALUE!</v>
      </c>
      <c r="V1007" s="4" t="e">
        <f>RIGHT(CLEAN(SUBSTITUTE(P1007," ","")),10)</f>
        <v>#VALUE!</v>
      </c>
      <c r="W1007" s="4" t="e">
        <f>FIND("Status",A1007,K1007)+LEN("Status")</f>
        <v>#VALUE!</v>
      </c>
      <c r="X1007" s="4" t="e">
        <f>FIND("Application Data 
Documents &amp; Transactions",A1007)</f>
        <v>#VALUE!</v>
      </c>
      <c r="Y1007" s="4" t="e">
        <f>MID(A1007,W1007,(X1007-11)-W1007)</f>
        <v>#VALUE!</v>
      </c>
      <c r="Z1007" s="4" t="e">
        <f t="shared" si="218"/>
        <v>#VALUE!</v>
      </c>
      <c r="AA1007" s="4" t="e">
        <f>FIND("Earliest publication #",A1007)+LEN("Earliest publication #
")</f>
        <v>#VALUE!</v>
      </c>
      <c r="AB1007" s="4" t="e">
        <f>FIND("Earliest publication date",A1007,AA1007)</f>
        <v>#VALUE!</v>
      </c>
      <c r="AC1007" s="4" t="e">
        <f>CLEAN(TRIM(MID(A1007,AA1007,AB1007-AA1007)))</f>
        <v>#VALUE!</v>
      </c>
      <c r="AD1007" s="4" t="e">
        <f t="shared" si="219"/>
        <v>#VALUE!</v>
      </c>
      <c r="AE1007" s="4" t="e">
        <f>FIND("Earliest publication date",A1007,AA1007)+LEN("Earliest publication date")</f>
        <v>#VALUE!</v>
      </c>
      <c r="AF1007" s="4" t="e">
        <f>FIND("Assignee for publication",A1007)</f>
        <v>#VALUE!</v>
      </c>
      <c r="AG1007" s="4" t="e">
        <f>CLEAN(SUBSTITUTE(MID(A1007,AE1007,AF1007-AE1007)," ",""))</f>
        <v>#VALUE!</v>
      </c>
      <c r="AH1007" s="4" t="e">
        <f>FIND("Entity status",A1007)+LEN("Entity status")</f>
        <v>#VALUE!</v>
      </c>
      <c r="AI1007" s="4" t="e">
        <f>FIND("Earliest publication #",A1007,AH1007)</f>
        <v>#VALUE!</v>
      </c>
      <c r="AJ1007" s="4" t="e">
        <f>CLEAN(TRIM(MID(A1007,AH1007,AI1007-AH1007)))</f>
        <v>#VALUE!</v>
      </c>
      <c r="AK1007" s="4" t="e">
        <f>FIND("Applicants",A1007)+LEN("Applicants")</f>
        <v>#VALUE!</v>
      </c>
      <c r="AL1007" s="4" t="e">
        <f>FIND("United States Patent and Trademark Office 
United States Patent and Trademark Office 
 Browse By Topic",A1007,AK1007)</f>
        <v>#VALUE!</v>
      </c>
      <c r="AM1007" s="4" t="e">
        <f>TRIM(CLEAN(MID(A1007,AK1007,AL1007-AK1007)))</f>
        <v>#VALUE!</v>
      </c>
      <c r="AN1007" s="4" t="e">
        <f>FIND("Assignee for publication",A1007)+LEN("Assignee for publication")</f>
        <v>#VALUE!</v>
      </c>
      <c r="AO1007" s="4" t="e">
        <f>FIND("Confirmation #",A1007,AN1007)</f>
        <v>#VALUE!</v>
      </c>
      <c r="AP1007" s="4" t="e">
        <f>MID(A1007,AN1007,AO1007-AN1007)</f>
        <v>#VALUE!</v>
      </c>
      <c r="AQ1007" s="4" t="e">
        <f>FIND("Inventors",A1007)+LEN("Inventors")</f>
        <v>#VALUE!</v>
      </c>
      <c r="AR1007" s="4" t="e">
        <f>FIND("Applicants",A1007,AQ1007)</f>
        <v>#VALUE!</v>
      </c>
      <c r="AS1007" s="4" t="e">
        <f>FIND("Show all inventors",A1007)</f>
        <v>#VALUE!</v>
      </c>
      <c r="AT1007" s="4" t="str">
        <f>IFERROR(MID(A1007,AS1007,24),"")</f>
        <v/>
      </c>
      <c r="AU1007" s="7" t="e">
        <f>CLEAN(TRIM(MID(A1007,AQ1007,AR1007-AQ1007)))</f>
        <v>#VALUE!</v>
      </c>
      <c r="BJ1007" s="4">
        <f t="shared" si="222"/>
        <v>0</v>
      </c>
      <c r="BK1007" s="4" t="str">
        <f t="shared" si="223"/>
        <v/>
      </c>
      <c r="BL1007" s="4" t="e">
        <f t="shared" si="224"/>
        <v>#VALUE!</v>
      </c>
      <c r="BM1007" s="4" t="e">
        <f t="shared" si="225"/>
        <v>#VALUE!</v>
      </c>
      <c r="BN1007" s="7" t="e">
        <f t="shared" si="226"/>
        <v>#VALUE!</v>
      </c>
      <c r="BO1007" s="4" t="e">
        <f t="shared" si="227"/>
        <v>#VALUE!</v>
      </c>
      <c r="BP1007" s="4" t="e">
        <f t="shared" si="228"/>
        <v>#VALUE!</v>
      </c>
      <c r="BQ1007" s="7" t="e">
        <f t="shared" si="229"/>
        <v>#VALUE!</v>
      </c>
    </row>
    <row r="1008" spans="1:69" ht="15" customHeight="1" x14ac:dyDescent="0.3">
      <c r="A1008" s="5"/>
      <c r="B1008" s="5"/>
      <c r="C1008" s="5"/>
      <c r="D1008" s="5"/>
      <c r="F1008" s="6" t="s">
        <v>17</v>
      </c>
      <c r="G1008" s="4" t="e">
        <f t="shared" si="230"/>
        <v>#VALUE!</v>
      </c>
      <c r="H1008" s="4" t="e">
        <f t="shared" si="231"/>
        <v>#VALUE!</v>
      </c>
      <c r="I1008" s="4" t="str">
        <f t="shared" si="220"/>
        <v/>
      </c>
      <c r="J1008" s="4" t="e">
        <f>CLEAN(SUBSTITUTE(MID(A1008,G1008,H1008-G1008)," ",""))</f>
        <v>#VALUE!</v>
      </c>
      <c r="K1008" s="4" t="e">
        <f>FIND("Filing or 371 (c) date",A1008)+LEN("Filing or 371 (c) date")</f>
        <v>#VALUE!</v>
      </c>
      <c r="L1008" s="4" t="e">
        <f>FIND("Status",A1008,K1008)</f>
        <v>#VALUE!</v>
      </c>
      <c r="M1008" s="4" t="e">
        <f>TRIM(CLEAN(MID(A1008,K1008,L1008-K1008)))</f>
        <v>#VALUE!</v>
      </c>
      <c r="N1008" s="4" t="e">
        <f>FIND("Patent #",A1008)+LEN("Patent #")</f>
        <v>#VALUE!</v>
      </c>
      <c r="O1008" s="4" t="e">
        <f>FIND("Filing or 371 (c) date",A1008)</f>
        <v>#VALUE!</v>
      </c>
      <c r="P1008" s="4" t="e">
        <f>MID(A1008,N1008,O1008-N1008)</f>
        <v>#VALUE!</v>
      </c>
      <c r="Q1008" s="4" t="e">
        <f t="shared" si="221"/>
        <v>#VALUE!</v>
      </c>
      <c r="R1008" s="4" t="e">
        <f>CLEAN(SUBSTITUTE(MID(P1008,1,FIND("open",P1008)-1)," ",""))</f>
        <v>#VALUE!</v>
      </c>
      <c r="S1008" s="4" t="e">
        <f>FIND("open_in_new",P1008)+LEN("open_in_new")</f>
        <v>#VALUE!</v>
      </c>
      <c r="T1008" s="4" t="e">
        <f>FIND("-",P1008,S1008)</f>
        <v>#VALUE!</v>
      </c>
      <c r="U1008" s="4" t="e">
        <f>CLEAN(SUBSTITUTE(MID(P1008,S1008,T1008-S1008)," ",""))</f>
        <v>#VALUE!</v>
      </c>
      <c r="V1008" s="4" t="e">
        <f>RIGHT(CLEAN(SUBSTITUTE(P1008," ","")),10)</f>
        <v>#VALUE!</v>
      </c>
      <c r="W1008" s="4" t="e">
        <f>FIND("Status",A1008,K1008)+LEN("Status")</f>
        <v>#VALUE!</v>
      </c>
      <c r="X1008" s="4" t="e">
        <f>FIND("Application Data 
Documents &amp; Transactions",A1008)</f>
        <v>#VALUE!</v>
      </c>
      <c r="Y1008" s="4" t="e">
        <f>MID(A1008,W1008,(X1008-11)-W1008)</f>
        <v>#VALUE!</v>
      </c>
      <c r="Z1008" s="4" t="e">
        <f t="shared" si="218"/>
        <v>#VALUE!</v>
      </c>
      <c r="AA1008" s="4" t="e">
        <f>FIND("Earliest publication #",A1008)+LEN("Earliest publication #
")</f>
        <v>#VALUE!</v>
      </c>
      <c r="AB1008" s="4" t="e">
        <f>FIND("Earliest publication date",A1008,AA1008)</f>
        <v>#VALUE!</v>
      </c>
      <c r="AC1008" s="4" t="e">
        <f>CLEAN(TRIM(MID(A1008,AA1008,AB1008-AA1008)))</f>
        <v>#VALUE!</v>
      </c>
      <c r="AD1008" s="4" t="e">
        <f t="shared" si="219"/>
        <v>#VALUE!</v>
      </c>
      <c r="AE1008" s="4" t="e">
        <f>FIND("Earliest publication date",A1008,AA1008)+LEN("Earliest publication date")</f>
        <v>#VALUE!</v>
      </c>
      <c r="AF1008" s="4" t="e">
        <f>FIND("Assignee for publication",A1008)</f>
        <v>#VALUE!</v>
      </c>
      <c r="AG1008" s="4" t="e">
        <f>CLEAN(SUBSTITUTE(MID(A1008,AE1008,AF1008-AE1008)," ",""))</f>
        <v>#VALUE!</v>
      </c>
      <c r="AH1008" s="4" t="e">
        <f>FIND("Entity status",A1008)+LEN("Entity status")</f>
        <v>#VALUE!</v>
      </c>
      <c r="AI1008" s="4" t="e">
        <f>FIND("Earliest publication #",A1008,AH1008)</f>
        <v>#VALUE!</v>
      </c>
      <c r="AJ1008" s="4" t="e">
        <f>CLEAN(TRIM(MID(A1008,AH1008,AI1008-AH1008)))</f>
        <v>#VALUE!</v>
      </c>
      <c r="AK1008" s="4" t="e">
        <f>FIND("Applicants",A1008)+LEN("Applicants")</f>
        <v>#VALUE!</v>
      </c>
      <c r="AL1008" s="4" t="e">
        <f>FIND("United States Patent and Trademark Office 
United States Patent and Trademark Office 
 Browse By Topic",A1008,AK1008)</f>
        <v>#VALUE!</v>
      </c>
      <c r="AM1008" s="4" t="e">
        <f>TRIM(CLEAN(MID(A1008,AK1008,AL1008-AK1008)))</f>
        <v>#VALUE!</v>
      </c>
      <c r="AN1008" s="4" t="e">
        <f>FIND("Assignee for publication",A1008)+LEN("Assignee for publication")</f>
        <v>#VALUE!</v>
      </c>
      <c r="AO1008" s="4" t="e">
        <f>FIND("Confirmation #",A1008,AN1008)</f>
        <v>#VALUE!</v>
      </c>
      <c r="AP1008" s="4" t="e">
        <f>MID(A1008,AN1008,AO1008-AN1008)</f>
        <v>#VALUE!</v>
      </c>
      <c r="AQ1008" s="4" t="e">
        <f>FIND("Inventors",A1008)+LEN("Inventors")</f>
        <v>#VALUE!</v>
      </c>
      <c r="AR1008" s="4" t="e">
        <f>FIND("Applicants",A1008,AQ1008)</f>
        <v>#VALUE!</v>
      </c>
      <c r="AS1008" s="4" t="e">
        <f>FIND("Show all inventors",A1008)</f>
        <v>#VALUE!</v>
      </c>
      <c r="AT1008" s="4" t="str">
        <f>IFERROR(MID(A1008,AS1008,24),"")</f>
        <v/>
      </c>
      <c r="AU1008" s="7" t="e">
        <f>CLEAN(TRIM(MID(A1008,AQ1008,AR1008-AQ1008)))</f>
        <v>#VALUE!</v>
      </c>
      <c r="BJ1008" s="4">
        <f t="shared" si="222"/>
        <v>0</v>
      </c>
      <c r="BK1008" s="4" t="str">
        <f t="shared" si="223"/>
        <v/>
      </c>
      <c r="BL1008" s="4" t="e">
        <f t="shared" si="224"/>
        <v>#VALUE!</v>
      </c>
      <c r="BM1008" s="4" t="e">
        <f t="shared" si="225"/>
        <v>#VALUE!</v>
      </c>
      <c r="BN1008" s="7" t="e">
        <f t="shared" si="226"/>
        <v>#VALUE!</v>
      </c>
      <c r="BO1008" s="4" t="e">
        <f t="shared" si="227"/>
        <v>#VALUE!</v>
      </c>
      <c r="BP1008" s="4" t="e">
        <f t="shared" si="228"/>
        <v>#VALUE!</v>
      </c>
      <c r="BQ1008" s="7" t="e">
        <f t="shared" si="229"/>
        <v>#VALUE!</v>
      </c>
    </row>
    <row r="1009" spans="1:69" ht="15" customHeight="1" x14ac:dyDescent="0.3">
      <c r="A1009" s="5"/>
      <c r="B1009" s="5"/>
      <c r="C1009" s="5"/>
      <c r="D1009" s="5"/>
      <c r="F1009" s="6" t="s">
        <v>17</v>
      </c>
      <c r="G1009" s="4" t="e">
        <f t="shared" si="230"/>
        <v>#VALUE!</v>
      </c>
      <c r="H1009" s="4" t="e">
        <f t="shared" si="231"/>
        <v>#VALUE!</v>
      </c>
      <c r="I1009" s="4" t="str">
        <f t="shared" si="220"/>
        <v/>
      </c>
      <c r="J1009" s="4" t="e">
        <f>CLEAN(SUBSTITUTE(MID(A1009,G1009,H1009-G1009)," ",""))</f>
        <v>#VALUE!</v>
      </c>
      <c r="K1009" s="4" t="e">
        <f>FIND("Filing or 371 (c) date",A1009)+LEN("Filing or 371 (c) date")</f>
        <v>#VALUE!</v>
      </c>
      <c r="L1009" s="4" t="e">
        <f>FIND("Status",A1009,K1009)</f>
        <v>#VALUE!</v>
      </c>
      <c r="M1009" s="4" t="e">
        <f>TRIM(CLEAN(MID(A1009,K1009,L1009-K1009)))</f>
        <v>#VALUE!</v>
      </c>
      <c r="N1009" s="4" t="e">
        <f>FIND("Patent #",A1009)+LEN("Patent #")</f>
        <v>#VALUE!</v>
      </c>
      <c r="O1009" s="4" t="e">
        <f>FIND("Filing or 371 (c) date",A1009)</f>
        <v>#VALUE!</v>
      </c>
      <c r="P1009" s="4" t="e">
        <f>MID(A1009,N1009,O1009-N1009)</f>
        <v>#VALUE!</v>
      </c>
      <c r="Q1009" s="4" t="e">
        <f t="shared" si="221"/>
        <v>#VALUE!</v>
      </c>
      <c r="R1009" s="4" t="e">
        <f>CLEAN(SUBSTITUTE(MID(P1009,1,FIND("open",P1009)-1)," ",""))</f>
        <v>#VALUE!</v>
      </c>
      <c r="S1009" s="4" t="e">
        <f>FIND("open_in_new",P1009)+LEN("open_in_new")</f>
        <v>#VALUE!</v>
      </c>
      <c r="T1009" s="4" t="e">
        <f>FIND("-",P1009,S1009)</f>
        <v>#VALUE!</v>
      </c>
      <c r="U1009" s="4" t="e">
        <f>CLEAN(SUBSTITUTE(MID(P1009,S1009,T1009-S1009)," ",""))</f>
        <v>#VALUE!</v>
      </c>
      <c r="V1009" s="4" t="e">
        <f>RIGHT(CLEAN(SUBSTITUTE(P1009," ","")),10)</f>
        <v>#VALUE!</v>
      </c>
      <c r="W1009" s="4" t="e">
        <f>FIND("Status",A1009,K1009)+LEN("Status")</f>
        <v>#VALUE!</v>
      </c>
      <c r="X1009" s="4" t="e">
        <f>FIND("Application Data 
Documents &amp; Transactions",A1009)</f>
        <v>#VALUE!</v>
      </c>
      <c r="Y1009" s="4" t="e">
        <f>MID(A1009,W1009,(X1009-11)-W1009)</f>
        <v>#VALUE!</v>
      </c>
      <c r="Z1009" s="4" t="e">
        <f t="shared" si="218"/>
        <v>#VALUE!</v>
      </c>
      <c r="AA1009" s="4" t="e">
        <f>FIND("Earliest publication #",A1009)+LEN("Earliest publication #
")</f>
        <v>#VALUE!</v>
      </c>
      <c r="AB1009" s="4" t="e">
        <f>FIND("Earliest publication date",A1009,AA1009)</f>
        <v>#VALUE!</v>
      </c>
      <c r="AC1009" s="4" t="e">
        <f>CLEAN(TRIM(MID(A1009,AA1009,AB1009-AA1009)))</f>
        <v>#VALUE!</v>
      </c>
      <c r="AD1009" s="4" t="e">
        <f t="shared" si="219"/>
        <v>#VALUE!</v>
      </c>
      <c r="AE1009" s="4" t="e">
        <f>FIND("Earliest publication date",A1009,AA1009)+LEN("Earliest publication date")</f>
        <v>#VALUE!</v>
      </c>
      <c r="AF1009" s="4" t="e">
        <f>FIND("Assignee for publication",A1009)</f>
        <v>#VALUE!</v>
      </c>
      <c r="AG1009" s="4" t="e">
        <f>CLEAN(SUBSTITUTE(MID(A1009,AE1009,AF1009-AE1009)," ",""))</f>
        <v>#VALUE!</v>
      </c>
      <c r="AH1009" s="4" t="e">
        <f>FIND("Entity status",A1009)+LEN("Entity status")</f>
        <v>#VALUE!</v>
      </c>
      <c r="AI1009" s="4" t="e">
        <f>FIND("Earliest publication #",A1009,AH1009)</f>
        <v>#VALUE!</v>
      </c>
      <c r="AJ1009" s="4" t="e">
        <f>CLEAN(TRIM(MID(A1009,AH1009,AI1009-AH1009)))</f>
        <v>#VALUE!</v>
      </c>
      <c r="AK1009" s="4" t="e">
        <f>FIND("Applicants",A1009)+LEN("Applicants")</f>
        <v>#VALUE!</v>
      </c>
      <c r="AL1009" s="4" t="e">
        <f>FIND("United States Patent and Trademark Office 
United States Patent and Trademark Office 
 Browse By Topic",A1009,AK1009)</f>
        <v>#VALUE!</v>
      </c>
      <c r="AM1009" s="4" t="e">
        <f>TRIM(CLEAN(MID(A1009,AK1009,AL1009-AK1009)))</f>
        <v>#VALUE!</v>
      </c>
      <c r="AN1009" s="4" t="e">
        <f>FIND("Assignee for publication",A1009)+LEN("Assignee for publication")</f>
        <v>#VALUE!</v>
      </c>
      <c r="AO1009" s="4" t="e">
        <f>FIND("Confirmation #",A1009,AN1009)</f>
        <v>#VALUE!</v>
      </c>
      <c r="AP1009" s="4" t="e">
        <f>MID(A1009,AN1009,AO1009-AN1009)</f>
        <v>#VALUE!</v>
      </c>
      <c r="AQ1009" s="4" t="e">
        <f>FIND("Inventors",A1009)+LEN("Inventors")</f>
        <v>#VALUE!</v>
      </c>
      <c r="AR1009" s="4" t="e">
        <f>FIND("Applicants",A1009,AQ1009)</f>
        <v>#VALUE!</v>
      </c>
      <c r="AS1009" s="4" t="e">
        <f>FIND("Show all inventors",A1009)</f>
        <v>#VALUE!</v>
      </c>
      <c r="AT1009" s="4" t="str">
        <f>IFERROR(MID(A1009,AS1009,24),"")</f>
        <v/>
      </c>
      <c r="AU1009" s="7" t="e">
        <f>CLEAN(TRIM(MID(A1009,AQ1009,AR1009-AQ1009)))</f>
        <v>#VALUE!</v>
      </c>
      <c r="BJ1009" s="4">
        <f t="shared" si="222"/>
        <v>0</v>
      </c>
      <c r="BK1009" s="4" t="str">
        <f t="shared" si="223"/>
        <v/>
      </c>
      <c r="BL1009" s="4" t="e">
        <f t="shared" si="224"/>
        <v>#VALUE!</v>
      </c>
      <c r="BM1009" s="4" t="e">
        <f t="shared" si="225"/>
        <v>#VALUE!</v>
      </c>
      <c r="BN1009" s="7" t="e">
        <f t="shared" si="226"/>
        <v>#VALUE!</v>
      </c>
      <c r="BO1009" s="4" t="e">
        <f t="shared" si="227"/>
        <v>#VALUE!</v>
      </c>
      <c r="BP1009" s="4" t="e">
        <f t="shared" si="228"/>
        <v>#VALUE!</v>
      </c>
      <c r="BQ1009" s="7" t="e">
        <f t="shared" si="229"/>
        <v>#VALUE!</v>
      </c>
    </row>
    <row r="1010" spans="1:69" ht="15" customHeight="1" x14ac:dyDescent="0.3">
      <c r="A1010" s="5"/>
      <c r="B1010" s="5"/>
      <c r="C1010" s="5"/>
      <c r="D1010" s="5"/>
      <c r="F1010" s="6" t="s">
        <v>17</v>
      </c>
      <c r="G1010" s="4" t="e">
        <f t="shared" si="230"/>
        <v>#VALUE!</v>
      </c>
      <c r="H1010" s="4" t="e">
        <f t="shared" si="231"/>
        <v>#VALUE!</v>
      </c>
      <c r="I1010" s="4" t="str">
        <f t="shared" si="220"/>
        <v/>
      </c>
      <c r="J1010" s="4" t="e">
        <f>CLEAN(SUBSTITUTE(MID(A1010,G1010,H1010-G1010)," ",""))</f>
        <v>#VALUE!</v>
      </c>
      <c r="K1010" s="4" t="e">
        <f>FIND("Filing or 371 (c) date",A1010)+LEN("Filing or 371 (c) date")</f>
        <v>#VALUE!</v>
      </c>
      <c r="L1010" s="4" t="e">
        <f>FIND("Status",A1010,K1010)</f>
        <v>#VALUE!</v>
      </c>
      <c r="M1010" s="4" t="e">
        <f>TRIM(CLEAN(MID(A1010,K1010,L1010-K1010)))</f>
        <v>#VALUE!</v>
      </c>
      <c r="N1010" s="4" t="e">
        <f>FIND("Patent #",A1010)+LEN("Patent #")</f>
        <v>#VALUE!</v>
      </c>
      <c r="O1010" s="4" t="e">
        <f>FIND("Filing or 371 (c) date",A1010)</f>
        <v>#VALUE!</v>
      </c>
      <c r="P1010" s="4" t="e">
        <f>MID(A1010,N1010,O1010-N1010)</f>
        <v>#VALUE!</v>
      </c>
      <c r="Q1010" s="4" t="e">
        <f t="shared" si="221"/>
        <v>#VALUE!</v>
      </c>
      <c r="R1010" s="4" t="e">
        <f>CLEAN(SUBSTITUTE(MID(P1010,1,FIND("open",P1010)-1)," ",""))</f>
        <v>#VALUE!</v>
      </c>
      <c r="S1010" s="4" t="e">
        <f>FIND("open_in_new",P1010)+LEN("open_in_new")</f>
        <v>#VALUE!</v>
      </c>
      <c r="T1010" s="4" t="e">
        <f>FIND("-",P1010,S1010)</f>
        <v>#VALUE!</v>
      </c>
      <c r="U1010" s="4" t="e">
        <f>CLEAN(SUBSTITUTE(MID(P1010,S1010,T1010-S1010)," ",""))</f>
        <v>#VALUE!</v>
      </c>
      <c r="V1010" s="4" t="e">
        <f>RIGHT(CLEAN(SUBSTITUTE(P1010," ","")),10)</f>
        <v>#VALUE!</v>
      </c>
      <c r="W1010" s="4" t="e">
        <f>FIND("Status",A1010,K1010)+LEN("Status")</f>
        <v>#VALUE!</v>
      </c>
      <c r="X1010" s="4" t="e">
        <f>FIND("Application Data 
Documents &amp; Transactions",A1010)</f>
        <v>#VALUE!</v>
      </c>
      <c r="Y1010" s="4" t="e">
        <f>MID(A1010,W1010,(X1010-11)-W1010)</f>
        <v>#VALUE!</v>
      </c>
      <c r="Z1010" s="4" t="e">
        <f t="shared" si="218"/>
        <v>#VALUE!</v>
      </c>
      <c r="AA1010" s="4" t="e">
        <f>FIND("Earliest publication #",A1010)+LEN("Earliest publication #
")</f>
        <v>#VALUE!</v>
      </c>
      <c r="AB1010" s="4" t="e">
        <f>FIND("Earliest publication date",A1010,AA1010)</f>
        <v>#VALUE!</v>
      </c>
      <c r="AC1010" s="4" t="e">
        <f>CLEAN(TRIM(MID(A1010,AA1010,AB1010-AA1010)))</f>
        <v>#VALUE!</v>
      </c>
      <c r="AD1010" s="4" t="e">
        <f t="shared" si="219"/>
        <v>#VALUE!</v>
      </c>
      <c r="AE1010" s="4" t="e">
        <f>FIND("Earliest publication date",A1010,AA1010)+LEN("Earliest publication date")</f>
        <v>#VALUE!</v>
      </c>
      <c r="AF1010" s="4" t="e">
        <f>FIND("Assignee for publication",A1010)</f>
        <v>#VALUE!</v>
      </c>
      <c r="AG1010" s="4" t="e">
        <f>CLEAN(SUBSTITUTE(MID(A1010,AE1010,AF1010-AE1010)," ",""))</f>
        <v>#VALUE!</v>
      </c>
      <c r="AH1010" s="4" t="e">
        <f>FIND("Entity status",A1010)+LEN("Entity status")</f>
        <v>#VALUE!</v>
      </c>
      <c r="AI1010" s="4" t="e">
        <f>FIND("Earliest publication #",A1010,AH1010)</f>
        <v>#VALUE!</v>
      </c>
      <c r="AJ1010" s="4" t="e">
        <f>CLEAN(TRIM(MID(A1010,AH1010,AI1010-AH1010)))</f>
        <v>#VALUE!</v>
      </c>
      <c r="AK1010" s="4" t="e">
        <f>FIND("Applicants",A1010)+LEN("Applicants")</f>
        <v>#VALUE!</v>
      </c>
      <c r="AL1010" s="4" t="e">
        <f>FIND("United States Patent and Trademark Office 
United States Patent and Trademark Office 
 Browse By Topic",A1010,AK1010)</f>
        <v>#VALUE!</v>
      </c>
      <c r="AM1010" s="4" t="e">
        <f>TRIM(CLEAN(MID(A1010,AK1010,AL1010-AK1010)))</f>
        <v>#VALUE!</v>
      </c>
      <c r="AN1010" s="4" t="e">
        <f>FIND("Assignee for publication",A1010)+LEN("Assignee for publication")</f>
        <v>#VALUE!</v>
      </c>
      <c r="AO1010" s="4" t="e">
        <f>FIND("Confirmation #",A1010,AN1010)</f>
        <v>#VALUE!</v>
      </c>
      <c r="AP1010" s="4" t="e">
        <f>MID(A1010,AN1010,AO1010-AN1010)</f>
        <v>#VALUE!</v>
      </c>
      <c r="AQ1010" s="4" t="e">
        <f>FIND("Inventors",A1010)+LEN("Inventors")</f>
        <v>#VALUE!</v>
      </c>
      <c r="AR1010" s="4" t="e">
        <f>FIND("Applicants",A1010,AQ1010)</f>
        <v>#VALUE!</v>
      </c>
      <c r="AS1010" s="4" t="e">
        <f>FIND("Show all inventors",A1010)</f>
        <v>#VALUE!</v>
      </c>
      <c r="AT1010" s="4" t="str">
        <f>IFERROR(MID(A1010,AS1010,24),"")</f>
        <v/>
      </c>
      <c r="AU1010" s="7" t="e">
        <f>CLEAN(TRIM(MID(A1010,AQ1010,AR1010-AQ1010)))</f>
        <v>#VALUE!</v>
      </c>
      <c r="BJ1010" s="4">
        <f t="shared" si="222"/>
        <v>0</v>
      </c>
      <c r="BK1010" s="4" t="str">
        <f t="shared" si="223"/>
        <v/>
      </c>
      <c r="BL1010" s="4" t="e">
        <f t="shared" si="224"/>
        <v>#VALUE!</v>
      </c>
      <c r="BM1010" s="4" t="e">
        <f t="shared" si="225"/>
        <v>#VALUE!</v>
      </c>
      <c r="BN1010" s="7" t="e">
        <f t="shared" si="226"/>
        <v>#VALUE!</v>
      </c>
      <c r="BO1010" s="4" t="e">
        <f t="shared" si="227"/>
        <v>#VALUE!</v>
      </c>
      <c r="BP1010" s="4" t="e">
        <f t="shared" si="228"/>
        <v>#VALUE!</v>
      </c>
      <c r="BQ1010" s="7" t="e">
        <f t="shared" si="229"/>
        <v>#VALUE!</v>
      </c>
    </row>
    <row r="1011" spans="1:69" ht="15" customHeight="1" x14ac:dyDescent="0.3">
      <c r="A1011" s="5"/>
      <c r="B1011" s="5"/>
      <c r="C1011" s="5"/>
      <c r="D1011" s="5"/>
      <c r="F1011" s="6" t="s">
        <v>17</v>
      </c>
      <c r="G1011" s="4" t="e">
        <f t="shared" si="230"/>
        <v>#VALUE!</v>
      </c>
      <c r="H1011" s="4" t="e">
        <f t="shared" si="231"/>
        <v>#VALUE!</v>
      </c>
      <c r="I1011" s="4" t="str">
        <f t="shared" si="220"/>
        <v/>
      </c>
      <c r="J1011" s="4" t="e">
        <f>CLEAN(SUBSTITUTE(MID(A1011,G1011,H1011-G1011)," ",""))</f>
        <v>#VALUE!</v>
      </c>
      <c r="K1011" s="4" t="e">
        <f>FIND("Filing or 371 (c) date",A1011)+LEN("Filing or 371 (c) date")</f>
        <v>#VALUE!</v>
      </c>
      <c r="L1011" s="4" t="e">
        <f>FIND("Status",A1011,K1011)</f>
        <v>#VALUE!</v>
      </c>
      <c r="M1011" s="4" t="e">
        <f>TRIM(CLEAN(MID(A1011,K1011,L1011-K1011)))</f>
        <v>#VALUE!</v>
      </c>
      <c r="N1011" s="4" t="e">
        <f>FIND("Patent #",A1011)+LEN("Patent #")</f>
        <v>#VALUE!</v>
      </c>
      <c r="O1011" s="4" t="e">
        <f>FIND("Filing or 371 (c) date",A1011)</f>
        <v>#VALUE!</v>
      </c>
      <c r="P1011" s="4" t="e">
        <f>MID(A1011,N1011,O1011-N1011)</f>
        <v>#VALUE!</v>
      </c>
      <c r="Q1011" s="4" t="e">
        <f t="shared" si="221"/>
        <v>#VALUE!</v>
      </c>
      <c r="R1011" s="4" t="e">
        <f>CLEAN(SUBSTITUTE(MID(P1011,1,FIND("open",P1011)-1)," ",""))</f>
        <v>#VALUE!</v>
      </c>
      <c r="S1011" s="4" t="e">
        <f>FIND("open_in_new",P1011)+LEN("open_in_new")</f>
        <v>#VALUE!</v>
      </c>
      <c r="T1011" s="4" t="e">
        <f>FIND("-",P1011,S1011)</f>
        <v>#VALUE!</v>
      </c>
      <c r="U1011" s="4" t="e">
        <f>CLEAN(SUBSTITUTE(MID(P1011,S1011,T1011-S1011)," ",""))</f>
        <v>#VALUE!</v>
      </c>
      <c r="V1011" s="4" t="e">
        <f>RIGHT(CLEAN(SUBSTITUTE(P1011," ","")),10)</f>
        <v>#VALUE!</v>
      </c>
      <c r="W1011" s="4" t="e">
        <f>FIND("Status",A1011,K1011)+LEN("Status")</f>
        <v>#VALUE!</v>
      </c>
      <c r="X1011" s="4" t="e">
        <f>FIND("Application Data 
Documents &amp; Transactions",A1011)</f>
        <v>#VALUE!</v>
      </c>
      <c r="Y1011" s="4" t="e">
        <f>MID(A1011,W1011,(X1011-11)-W1011)</f>
        <v>#VALUE!</v>
      </c>
      <c r="Z1011" s="4" t="e">
        <f t="shared" si="218"/>
        <v>#VALUE!</v>
      </c>
      <c r="AA1011" s="4" t="e">
        <f>FIND("Earliest publication #",A1011)+LEN("Earliest publication #
")</f>
        <v>#VALUE!</v>
      </c>
      <c r="AB1011" s="4" t="e">
        <f>FIND("Earliest publication date",A1011,AA1011)</f>
        <v>#VALUE!</v>
      </c>
      <c r="AC1011" s="4" t="e">
        <f>CLEAN(TRIM(MID(A1011,AA1011,AB1011-AA1011)))</f>
        <v>#VALUE!</v>
      </c>
      <c r="AD1011" s="4" t="e">
        <f t="shared" si="219"/>
        <v>#VALUE!</v>
      </c>
      <c r="AE1011" s="4" t="e">
        <f>FIND("Earliest publication date",A1011,AA1011)+LEN("Earliest publication date")</f>
        <v>#VALUE!</v>
      </c>
      <c r="AF1011" s="4" t="e">
        <f>FIND("Assignee for publication",A1011)</f>
        <v>#VALUE!</v>
      </c>
      <c r="AG1011" s="4" t="e">
        <f>CLEAN(SUBSTITUTE(MID(A1011,AE1011,AF1011-AE1011)," ",""))</f>
        <v>#VALUE!</v>
      </c>
      <c r="AH1011" s="4" t="e">
        <f>FIND("Entity status",A1011)+LEN("Entity status")</f>
        <v>#VALUE!</v>
      </c>
      <c r="AI1011" s="4" t="e">
        <f>FIND("Earliest publication #",A1011,AH1011)</f>
        <v>#VALUE!</v>
      </c>
      <c r="AJ1011" s="4" t="e">
        <f>CLEAN(TRIM(MID(A1011,AH1011,AI1011-AH1011)))</f>
        <v>#VALUE!</v>
      </c>
      <c r="AK1011" s="4" t="e">
        <f>FIND("Applicants",A1011)+LEN("Applicants")</f>
        <v>#VALUE!</v>
      </c>
      <c r="AL1011" s="4" t="e">
        <f>FIND("United States Patent and Trademark Office 
United States Patent and Trademark Office 
 Browse By Topic",A1011,AK1011)</f>
        <v>#VALUE!</v>
      </c>
      <c r="AM1011" s="4" t="e">
        <f>TRIM(CLEAN(MID(A1011,AK1011,AL1011-AK1011)))</f>
        <v>#VALUE!</v>
      </c>
      <c r="AN1011" s="4" t="e">
        <f>FIND("Assignee for publication",A1011)+LEN("Assignee for publication")</f>
        <v>#VALUE!</v>
      </c>
      <c r="AO1011" s="4" t="e">
        <f>FIND("Confirmation #",A1011,AN1011)</f>
        <v>#VALUE!</v>
      </c>
      <c r="AP1011" s="4" t="e">
        <f>MID(A1011,AN1011,AO1011-AN1011)</f>
        <v>#VALUE!</v>
      </c>
      <c r="AQ1011" s="4" t="e">
        <f>FIND("Inventors",A1011)+LEN("Inventors")</f>
        <v>#VALUE!</v>
      </c>
      <c r="AR1011" s="4" t="e">
        <f>FIND("Applicants",A1011,AQ1011)</f>
        <v>#VALUE!</v>
      </c>
      <c r="AS1011" s="4" t="e">
        <f>FIND("Show all inventors",A1011)</f>
        <v>#VALUE!</v>
      </c>
      <c r="AT1011" s="4" t="str">
        <f>IFERROR(MID(A1011,AS1011,24),"")</f>
        <v/>
      </c>
      <c r="AU1011" s="7" t="e">
        <f>CLEAN(TRIM(MID(A1011,AQ1011,AR1011-AQ1011)))</f>
        <v>#VALUE!</v>
      </c>
      <c r="BJ1011" s="4">
        <f t="shared" si="222"/>
        <v>0</v>
      </c>
      <c r="BK1011" s="4" t="str">
        <f t="shared" si="223"/>
        <v/>
      </c>
      <c r="BL1011" s="4" t="e">
        <f t="shared" si="224"/>
        <v>#VALUE!</v>
      </c>
      <c r="BM1011" s="4" t="e">
        <f t="shared" si="225"/>
        <v>#VALUE!</v>
      </c>
      <c r="BN1011" s="7" t="e">
        <f t="shared" si="226"/>
        <v>#VALUE!</v>
      </c>
      <c r="BO1011" s="4" t="e">
        <f t="shared" si="227"/>
        <v>#VALUE!</v>
      </c>
      <c r="BP1011" s="4" t="e">
        <f t="shared" si="228"/>
        <v>#VALUE!</v>
      </c>
      <c r="BQ1011" s="7" t="e">
        <f t="shared" si="229"/>
        <v>#VALUE!</v>
      </c>
    </row>
    <row r="1012" spans="1:69" ht="15" customHeight="1" x14ac:dyDescent="0.3">
      <c r="A1012" s="5"/>
      <c r="B1012" s="5"/>
      <c r="C1012" s="5"/>
      <c r="D1012" s="5"/>
      <c r="F1012" s="6" t="s">
        <v>17</v>
      </c>
      <c r="G1012" s="4" t="e">
        <f t="shared" si="230"/>
        <v>#VALUE!</v>
      </c>
      <c r="H1012" s="4" t="e">
        <f t="shared" si="231"/>
        <v>#VALUE!</v>
      </c>
      <c r="I1012" s="4" t="str">
        <f t="shared" si="220"/>
        <v/>
      </c>
      <c r="J1012" s="4" t="e">
        <f>CLEAN(SUBSTITUTE(MID(A1012,G1012,H1012-G1012)," ",""))</f>
        <v>#VALUE!</v>
      </c>
      <c r="K1012" s="4" t="e">
        <f>FIND("Filing or 371 (c) date",A1012)+LEN("Filing or 371 (c) date")</f>
        <v>#VALUE!</v>
      </c>
      <c r="L1012" s="4" t="e">
        <f>FIND("Status",A1012,K1012)</f>
        <v>#VALUE!</v>
      </c>
      <c r="M1012" s="4" t="e">
        <f>TRIM(CLEAN(MID(A1012,K1012,L1012-K1012)))</f>
        <v>#VALUE!</v>
      </c>
      <c r="N1012" s="4" t="e">
        <f>FIND("Patent #",A1012)+LEN("Patent #")</f>
        <v>#VALUE!</v>
      </c>
      <c r="O1012" s="4" t="e">
        <f>FIND("Filing or 371 (c) date",A1012)</f>
        <v>#VALUE!</v>
      </c>
      <c r="P1012" s="4" t="e">
        <f>MID(A1012,N1012,O1012-N1012)</f>
        <v>#VALUE!</v>
      </c>
      <c r="Q1012" s="4" t="e">
        <f t="shared" si="221"/>
        <v>#VALUE!</v>
      </c>
      <c r="R1012" s="4" t="e">
        <f>CLEAN(SUBSTITUTE(MID(P1012,1,FIND("open",P1012)-1)," ",""))</f>
        <v>#VALUE!</v>
      </c>
      <c r="S1012" s="4" t="e">
        <f>FIND("open_in_new",P1012)+LEN("open_in_new")</f>
        <v>#VALUE!</v>
      </c>
      <c r="T1012" s="4" t="e">
        <f>FIND("-",P1012,S1012)</f>
        <v>#VALUE!</v>
      </c>
      <c r="U1012" s="4" t="e">
        <f>CLEAN(SUBSTITUTE(MID(P1012,S1012,T1012-S1012)," ",""))</f>
        <v>#VALUE!</v>
      </c>
      <c r="V1012" s="4" t="e">
        <f>RIGHT(CLEAN(SUBSTITUTE(P1012," ","")),10)</f>
        <v>#VALUE!</v>
      </c>
      <c r="W1012" s="4" t="e">
        <f>FIND("Status",A1012,K1012)+LEN("Status")</f>
        <v>#VALUE!</v>
      </c>
      <c r="X1012" s="4" t="e">
        <f>FIND("Application Data 
Documents &amp; Transactions",A1012)</f>
        <v>#VALUE!</v>
      </c>
      <c r="Y1012" s="4" t="e">
        <f>MID(A1012,W1012,(X1012-11)-W1012)</f>
        <v>#VALUE!</v>
      </c>
      <c r="Z1012" s="4" t="e">
        <f t="shared" si="218"/>
        <v>#VALUE!</v>
      </c>
      <c r="AA1012" s="4" t="e">
        <f>FIND("Earliest publication #",A1012)+LEN("Earliest publication #
")</f>
        <v>#VALUE!</v>
      </c>
      <c r="AB1012" s="4" t="e">
        <f>FIND("Earliest publication date",A1012,AA1012)</f>
        <v>#VALUE!</v>
      </c>
      <c r="AC1012" s="4" t="e">
        <f>CLEAN(TRIM(MID(A1012,AA1012,AB1012-AA1012)))</f>
        <v>#VALUE!</v>
      </c>
      <c r="AD1012" s="4" t="e">
        <f t="shared" si="219"/>
        <v>#VALUE!</v>
      </c>
      <c r="AE1012" s="4" t="e">
        <f>FIND("Earliest publication date",A1012,AA1012)+LEN("Earliest publication date")</f>
        <v>#VALUE!</v>
      </c>
      <c r="AF1012" s="4" t="e">
        <f>FIND("Assignee for publication",A1012)</f>
        <v>#VALUE!</v>
      </c>
      <c r="AG1012" s="4" t="e">
        <f>CLEAN(SUBSTITUTE(MID(A1012,AE1012,AF1012-AE1012)," ",""))</f>
        <v>#VALUE!</v>
      </c>
      <c r="AH1012" s="4" t="e">
        <f>FIND("Entity status",A1012)+LEN("Entity status")</f>
        <v>#VALUE!</v>
      </c>
      <c r="AI1012" s="4" t="e">
        <f>FIND("Earliest publication #",A1012,AH1012)</f>
        <v>#VALUE!</v>
      </c>
      <c r="AJ1012" s="4" t="e">
        <f>CLEAN(TRIM(MID(A1012,AH1012,AI1012-AH1012)))</f>
        <v>#VALUE!</v>
      </c>
      <c r="AK1012" s="4" t="e">
        <f>FIND("Applicants",A1012)+LEN("Applicants")</f>
        <v>#VALUE!</v>
      </c>
      <c r="AL1012" s="4" t="e">
        <f>FIND("United States Patent and Trademark Office 
United States Patent and Trademark Office 
 Browse By Topic",A1012,AK1012)</f>
        <v>#VALUE!</v>
      </c>
      <c r="AM1012" s="4" t="e">
        <f>TRIM(CLEAN(MID(A1012,AK1012,AL1012-AK1012)))</f>
        <v>#VALUE!</v>
      </c>
      <c r="AN1012" s="4" t="e">
        <f>FIND("Assignee for publication",A1012)+LEN("Assignee for publication")</f>
        <v>#VALUE!</v>
      </c>
      <c r="AO1012" s="4" t="e">
        <f>FIND("Confirmation #",A1012,AN1012)</f>
        <v>#VALUE!</v>
      </c>
      <c r="AP1012" s="4" t="e">
        <f>MID(A1012,AN1012,AO1012-AN1012)</f>
        <v>#VALUE!</v>
      </c>
      <c r="AQ1012" s="4" t="e">
        <f>FIND("Inventors",A1012)+LEN("Inventors")</f>
        <v>#VALUE!</v>
      </c>
      <c r="AR1012" s="4" t="e">
        <f>FIND("Applicants",A1012,AQ1012)</f>
        <v>#VALUE!</v>
      </c>
      <c r="AS1012" s="4" t="e">
        <f>FIND("Show all inventors",A1012)</f>
        <v>#VALUE!</v>
      </c>
      <c r="AT1012" s="4" t="str">
        <f>IFERROR(MID(A1012,AS1012,24),"")</f>
        <v/>
      </c>
      <c r="AU1012" s="7" t="e">
        <f>CLEAN(TRIM(MID(A1012,AQ1012,AR1012-AQ1012)))</f>
        <v>#VALUE!</v>
      </c>
      <c r="BJ1012" s="4">
        <f t="shared" si="222"/>
        <v>0</v>
      </c>
      <c r="BK1012" s="4" t="str">
        <f t="shared" si="223"/>
        <v/>
      </c>
      <c r="BL1012" s="4" t="e">
        <f t="shared" si="224"/>
        <v>#VALUE!</v>
      </c>
      <c r="BM1012" s="4" t="e">
        <f t="shared" si="225"/>
        <v>#VALUE!</v>
      </c>
      <c r="BN1012" s="7" t="e">
        <f t="shared" si="226"/>
        <v>#VALUE!</v>
      </c>
      <c r="BO1012" s="4" t="e">
        <f t="shared" si="227"/>
        <v>#VALUE!</v>
      </c>
      <c r="BP1012" s="4" t="e">
        <f t="shared" si="228"/>
        <v>#VALUE!</v>
      </c>
      <c r="BQ1012" s="7" t="e">
        <f t="shared" si="229"/>
        <v>#VALUE!</v>
      </c>
    </row>
    <row r="1013" spans="1:69" ht="15" customHeight="1" x14ac:dyDescent="0.3">
      <c r="A1013" s="5"/>
      <c r="B1013" s="5"/>
      <c r="C1013" s="5"/>
      <c r="D1013" s="5"/>
      <c r="F1013" s="6" t="s">
        <v>17</v>
      </c>
      <c r="G1013" s="4" t="e">
        <f t="shared" si="230"/>
        <v>#VALUE!</v>
      </c>
      <c r="H1013" s="4" t="e">
        <f t="shared" si="231"/>
        <v>#VALUE!</v>
      </c>
      <c r="I1013" s="4" t="str">
        <f t="shared" si="220"/>
        <v/>
      </c>
      <c r="J1013" s="4" t="e">
        <f>CLEAN(SUBSTITUTE(MID(A1013,G1013,H1013-G1013)," ",""))</f>
        <v>#VALUE!</v>
      </c>
      <c r="K1013" s="4" t="e">
        <f>FIND("Filing or 371 (c) date",A1013)+LEN("Filing or 371 (c) date")</f>
        <v>#VALUE!</v>
      </c>
      <c r="L1013" s="4" t="e">
        <f>FIND("Status",A1013,K1013)</f>
        <v>#VALUE!</v>
      </c>
      <c r="M1013" s="4" t="e">
        <f>TRIM(CLEAN(MID(A1013,K1013,L1013-K1013)))</f>
        <v>#VALUE!</v>
      </c>
      <c r="N1013" s="4" t="e">
        <f>FIND("Patent #",A1013)+LEN("Patent #")</f>
        <v>#VALUE!</v>
      </c>
      <c r="O1013" s="4" t="e">
        <f>FIND("Filing or 371 (c) date",A1013)</f>
        <v>#VALUE!</v>
      </c>
      <c r="P1013" s="4" t="e">
        <f>MID(A1013,N1013,O1013-N1013)</f>
        <v>#VALUE!</v>
      </c>
      <c r="Q1013" s="4" t="e">
        <f t="shared" si="221"/>
        <v>#VALUE!</v>
      </c>
      <c r="R1013" s="4" t="e">
        <f>CLEAN(SUBSTITUTE(MID(P1013,1,FIND("open",P1013)-1)," ",""))</f>
        <v>#VALUE!</v>
      </c>
      <c r="S1013" s="4" t="e">
        <f>FIND("open_in_new",P1013)+LEN("open_in_new")</f>
        <v>#VALUE!</v>
      </c>
      <c r="T1013" s="4" t="e">
        <f>FIND("-",P1013,S1013)</f>
        <v>#VALUE!</v>
      </c>
      <c r="U1013" s="4" t="e">
        <f>CLEAN(SUBSTITUTE(MID(P1013,S1013,T1013-S1013)," ",""))</f>
        <v>#VALUE!</v>
      </c>
      <c r="V1013" s="4" t="e">
        <f>RIGHT(CLEAN(SUBSTITUTE(P1013," ","")),10)</f>
        <v>#VALUE!</v>
      </c>
      <c r="W1013" s="4" t="e">
        <f>FIND("Status",A1013,K1013)+LEN("Status")</f>
        <v>#VALUE!</v>
      </c>
      <c r="X1013" s="4" t="e">
        <f>FIND("Application Data 
Documents &amp; Transactions",A1013)</f>
        <v>#VALUE!</v>
      </c>
      <c r="Y1013" s="4" t="e">
        <f>MID(A1013,W1013,(X1013-11)-W1013)</f>
        <v>#VALUE!</v>
      </c>
      <c r="Z1013" s="4" t="e">
        <f t="shared" si="218"/>
        <v>#VALUE!</v>
      </c>
      <c r="AA1013" s="4" t="e">
        <f>FIND("Earliest publication #",A1013)+LEN("Earliest publication #
")</f>
        <v>#VALUE!</v>
      </c>
      <c r="AB1013" s="4" t="e">
        <f>FIND("Earliest publication date",A1013,AA1013)</f>
        <v>#VALUE!</v>
      </c>
      <c r="AC1013" s="4" t="e">
        <f>CLEAN(TRIM(MID(A1013,AA1013,AB1013-AA1013)))</f>
        <v>#VALUE!</v>
      </c>
      <c r="AD1013" s="4" t="e">
        <f t="shared" si="219"/>
        <v>#VALUE!</v>
      </c>
      <c r="AE1013" s="4" t="e">
        <f>FIND("Earliest publication date",A1013,AA1013)+LEN("Earliest publication date")</f>
        <v>#VALUE!</v>
      </c>
      <c r="AF1013" s="4" t="e">
        <f>FIND("Assignee for publication",A1013)</f>
        <v>#VALUE!</v>
      </c>
      <c r="AG1013" s="4" t="e">
        <f>CLEAN(SUBSTITUTE(MID(A1013,AE1013,AF1013-AE1013)," ",""))</f>
        <v>#VALUE!</v>
      </c>
      <c r="AH1013" s="4" t="e">
        <f>FIND("Entity status",A1013)+LEN("Entity status")</f>
        <v>#VALUE!</v>
      </c>
      <c r="AI1013" s="4" t="e">
        <f>FIND("Earliest publication #",A1013,AH1013)</f>
        <v>#VALUE!</v>
      </c>
      <c r="AJ1013" s="4" t="e">
        <f>CLEAN(TRIM(MID(A1013,AH1013,AI1013-AH1013)))</f>
        <v>#VALUE!</v>
      </c>
      <c r="AK1013" s="4" t="e">
        <f>FIND("Applicants",A1013)+LEN("Applicants")</f>
        <v>#VALUE!</v>
      </c>
      <c r="AL1013" s="4" t="e">
        <f>FIND("United States Patent and Trademark Office 
United States Patent and Trademark Office 
 Browse By Topic",A1013,AK1013)</f>
        <v>#VALUE!</v>
      </c>
      <c r="AM1013" s="4" t="e">
        <f>TRIM(CLEAN(MID(A1013,AK1013,AL1013-AK1013)))</f>
        <v>#VALUE!</v>
      </c>
      <c r="AN1013" s="4" t="e">
        <f>FIND("Assignee for publication",A1013)+LEN("Assignee for publication")</f>
        <v>#VALUE!</v>
      </c>
      <c r="AO1013" s="4" t="e">
        <f>FIND("Confirmation #",A1013,AN1013)</f>
        <v>#VALUE!</v>
      </c>
      <c r="AP1013" s="4" t="e">
        <f>MID(A1013,AN1013,AO1013-AN1013)</f>
        <v>#VALUE!</v>
      </c>
      <c r="AQ1013" s="4" t="e">
        <f>FIND("Inventors",A1013)+LEN("Inventors")</f>
        <v>#VALUE!</v>
      </c>
      <c r="AR1013" s="4" t="e">
        <f>FIND("Applicants",A1013,AQ1013)</f>
        <v>#VALUE!</v>
      </c>
      <c r="AS1013" s="4" t="e">
        <f>FIND("Show all inventors",A1013)</f>
        <v>#VALUE!</v>
      </c>
      <c r="AT1013" s="4" t="str">
        <f>IFERROR(MID(A1013,AS1013,24),"")</f>
        <v/>
      </c>
      <c r="AU1013" s="7" t="e">
        <f>CLEAN(TRIM(MID(A1013,AQ1013,AR1013-AQ1013)))</f>
        <v>#VALUE!</v>
      </c>
      <c r="BJ1013" s="4">
        <f t="shared" si="222"/>
        <v>0</v>
      </c>
      <c r="BK1013" s="4" t="str">
        <f t="shared" si="223"/>
        <v/>
      </c>
      <c r="BL1013" s="4" t="e">
        <f t="shared" si="224"/>
        <v>#VALUE!</v>
      </c>
      <c r="BM1013" s="4" t="e">
        <f t="shared" si="225"/>
        <v>#VALUE!</v>
      </c>
      <c r="BN1013" s="7" t="e">
        <f t="shared" si="226"/>
        <v>#VALUE!</v>
      </c>
      <c r="BO1013" s="4" t="e">
        <f t="shared" si="227"/>
        <v>#VALUE!</v>
      </c>
      <c r="BP1013" s="4" t="e">
        <f t="shared" si="228"/>
        <v>#VALUE!</v>
      </c>
      <c r="BQ1013" s="7" t="e">
        <f t="shared" si="229"/>
        <v>#VALUE!</v>
      </c>
    </row>
    <row r="1014" spans="1:69" ht="15" customHeight="1" x14ac:dyDescent="0.3">
      <c r="A1014" s="5"/>
      <c r="B1014" s="5"/>
      <c r="C1014" s="5"/>
      <c r="D1014" s="5"/>
      <c r="F1014" s="6" t="s">
        <v>17</v>
      </c>
      <c r="G1014" s="4" t="e">
        <f t="shared" si="230"/>
        <v>#VALUE!</v>
      </c>
      <c r="H1014" s="4" t="e">
        <f t="shared" si="231"/>
        <v>#VALUE!</v>
      </c>
      <c r="I1014" s="4" t="str">
        <f t="shared" si="220"/>
        <v/>
      </c>
      <c r="J1014" s="4" t="e">
        <f>CLEAN(SUBSTITUTE(MID(A1014,G1014,H1014-G1014)," ",""))</f>
        <v>#VALUE!</v>
      </c>
      <c r="K1014" s="4" t="e">
        <f>FIND("Filing or 371 (c) date",A1014)+LEN("Filing or 371 (c) date")</f>
        <v>#VALUE!</v>
      </c>
      <c r="L1014" s="4" t="e">
        <f>FIND("Status",A1014,K1014)</f>
        <v>#VALUE!</v>
      </c>
      <c r="M1014" s="4" t="e">
        <f>TRIM(CLEAN(MID(A1014,K1014,L1014-K1014)))</f>
        <v>#VALUE!</v>
      </c>
      <c r="N1014" s="4" t="e">
        <f>FIND("Patent #",A1014)+LEN("Patent #")</f>
        <v>#VALUE!</v>
      </c>
      <c r="O1014" s="4" t="e">
        <f>FIND("Filing or 371 (c) date",A1014)</f>
        <v>#VALUE!</v>
      </c>
      <c r="P1014" s="4" t="e">
        <f>MID(A1014,N1014,O1014-N1014)</f>
        <v>#VALUE!</v>
      </c>
      <c r="Q1014" s="4" t="e">
        <f t="shared" si="221"/>
        <v>#VALUE!</v>
      </c>
      <c r="R1014" s="4" t="e">
        <f>CLEAN(SUBSTITUTE(MID(P1014,1,FIND("open",P1014)-1)," ",""))</f>
        <v>#VALUE!</v>
      </c>
      <c r="S1014" s="4" t="e">
        <f>FIND("open_in_new",P1014)+LEN("open_in_new")</f>
        <v>#VALUE!</v>
      </c>
      <c r="T1014" s="4" t="e">
        <f>FIND("-",P1014,S1014)</f>
        <v>#VALUE!</v>
      </c>
      <c r="U1014" s="4" t="e">
        <f>CLEAN(SUBSTITUTE(MID(P1014,S1014,T1014-S1014)," ",""))</f>
        <v>#VALUE!</v>
      </c>
      <c r="V1014" s="4" t="e">
        <f>RIGHT(CLEAN(SUBSTITUTE(P1014," ","")),10)</f>
        <v>#VALUE!</v>
      </c>
      <c r="W1014" s="4" t="e">
        <f>FIND("Status",A1014,K1014)+LEN("Status")</f>
        <v>#VALUE!</v>
      </c>
      <c r="X1014" s="4" t="e">
        <f>FIND("Application Data 
Documents &amp; Transactions",A1014)</f>
        <v>#VALUE!</v>
      </c>
      <c r="Y1014" s="4" t="e">
        <f>MID(A1014,W1014,(X1014-11)-W1014)</f>
        <v>#VALUE!</v>
      </c>
      <c r="Z1014" s="4" t="e">
        <f t="shared" si="218"/>
        <v>#VALUE!</v>
      </c>
      <c r="AA1014" s="4" t="e">
        <f>FIND("Earliest publication #",A1014)+LEN("Earliest publication #
")</f>
        <v>#VALUE!</v>
      </c>
      <c r="AB1014" s="4" t="e">
        <f>FIND("Earliest publication date",A1014,AA1014)</f>
        <v>#VALUE!</v>
      </c>
      <c r="AC1014" s="4" t="e">
        <f>CLEAN(TRIM(MID(A1014,AA1014,AB1014-AA1014)))</f>
        <v>#VALUE!</v>
      </c>
      <c r="AD1014" s="4" t="e">
        <f t="shared" si="219"/>
        <v>#VALUE!</v>
      </c>
      <c r="AE1014" s="4" t="e">
        <f>FIND("Earliest publication date",A1014,AA1014)+LEN("Earliest publication date")</f>
        <v>#VALUE!</v>
      </c>
      <c r="AF1014" s="4" t="e">
        <f>FIND("Assignee for publication",A1014)</f>
        <v>#VALUE!</v>
      </c>
      <c r="AG1014" s="4" t="e">
        <f>CLEAN(SUBSTITUTE(MID(A1014,AE1014,AF1014-AE1014)," ",""))</f>
        <v>#VALUE!</v>
      </c>
      <c r="AH1014" s="4" t="e">
        <f>FIND("Entity status",A1014)+LEN("Entity status")</f>
        <v>#VALUE!</v>
      </c>
      <c r="AI1014" s="4" t="e">
        <f>FIND("Earliest publication #",A1014,AH1014)</f>
        <v>#VALUE!</v>
      </c>
      <c r="AJ1014" s="4" t="e">
        <f>CLEAN(TRIM(MID(A1014,AH1014,AI1014-AH1014)))</f>
        <v>#VALUE!</v>
      </c>
      <c r="AK1014" s="4" t="e">
        <f>FIND("Applicants",A1014)+LEN("Applicants")</f>
        <v>#VALUE!</v>
      </c>
      <c r="AL1014" s="4" t="e">
        <f>FIND("United States Patent and Trademark Office 
United States Patent and Trademark Office 
 Browse By Topic",A1014,AK1014)</f>
        <v>#VALUE!</v>
      </c>
      <c r="AM1014" s="4" t="e">
        <f>TRIM(CLEAN(MID(A1014,AK1014,AL1014-AK1014)))</f>
        <v>#VALUE!</v>
      </c>
      <c r="AN1014" s="4" t="e">
        <f>FIND("Assignee for publication",A1014)+LEN("Assignee for publication")</f>
        <v>#VALUE!</v>
      </c>
      <c r="AO1014" s="4" t="e">
        <f>FIND("Confirmation #",A1014,AN1014)</f>
        <v>#VALUE!</v>
      </c>
      <c r="AP1014" s="4" t="e">
        <f>MID(A1014,AN1014,AO1014-AN1014)</f>
        <v>#VALUE!</v>
      </c>
      <c r="AQ1014" s="4" t="e">
        <f>FIND("Inventors",A1014)+LEN("Inventors")</f>
        <v>#VALUE!</v>
      </c>
      <c r="AR1014" s="4" t="e">
        <f>FIND("Applicants",A1014,AQ1014)</f>
        <v>#VALUE!</v>
      </c>
      <c r="AS1014" s="4" t="e">
        <f>FIND("Show all inventors",A1014)</f>
        <v>#VALUE!</v>
      </c>
      <c r="AT1014" s="4" t="str">
        <f>IFERROR(MID(A1014,AS1014,24),"")</f>
        <v/>
      </c>
      <c r="AU1014" s="7" t="e">
        <f>CLEAN(TRIM(MID(A1014,AQ1014,AR1014-AQ1014)))</f>
        <v>#VALUE!</v>
      </c>
      <c r="BJ1014" s="4">
        <f t="shared" si="222"/>
        <v>0</v>
      </c>
      <c r="BK1014" s="4" t="str">
        <f t="shared" si="223"/>
        <v/>
      </c>
      <c r="BL1014" s="4" t="e">
        <f t="shared" si="224"/>
        <v>#VALUE!</v>
      </c>
      <c r="BM1014" s="4" t="e">
        <f t="shared" si="225"/>
        <v>#VALUE!</v>
      </c>
      <c r="BN1014" s="7" t="e">
        <f t="shared" si="226"/>
        <v>#VALUE!</v>
      </c>
      <c r="BO1014" s="4" t="e">
        <f t="shared" si="227"/>
        <v>#VALUE!</v>
      </c>
      <c r="BP1014" s="4" t="e">
        <f t="shared" si="228"/>
        <v>#VALUE!</v>
      </c>
      <c r="BQ1014" s="7" t="e">
        <f t="shared" si="229"/>
        <v>#VALUE!</v>
      </c>
    </row>
    <row r="1015" spans="1:69" ht="15" customHeight="1" x14ac:dyDescent="0.3">
      <c r="A1015" s="5"/>
      <c r="B1015" s="5"/>
      <c r="C1015" s="5"/>
      <c r="D1015" s="5"/>
      <c r="F1015" s="6" t="s">
        <v>17</v>
      </c>
      <c r="G1015" s="4" t="e">
        <f t="shared" si="230"/>
        <v>#VALUE!</v>
      </c>
      <c r="H1015" s="4" t="e">
        <f t="shared" si="231"/>
        <v>#VALUE!</v>
      </c>
      <c r="I1015" s="4" t="str">
        <f t="shared" si="220"/>
        <v/>
      </c>
      <c r="J1015" s="4" t="e">
        <f>CLEAN(SUBSTITUTE(MID(A1015,G1015,H1015-G1015)," ",""))</f>
        <v>#VALUE!</v>
      </c>
      <c r="K1015" s="4" t="e">
        <f>FIND("Filing or 371 (c) date",A1015)+LEN("Filing or 371 (c) date")</f>
        <v>#VALUE!</v>
      </c>
      <c r="L1015" s="4" t="e">
        <f>FIND("Status",A1015,K1015)</f>
        <v>#VALUE!</v>
      </c>
      <c r="M1015" s="4" t="e">
        <f>TRIM(CLEAN(MID(A1015,K1015,L1015-K1015)))</f>
        <v>#VALUE!</v>
      </c>
      <c r="N1015" s="4" t="e">
        <f>FIND("Patent #",A1015)+LEN("Patent #")</f>
        <v>#VALUE!</v>
      </c>
      <c r="O1015" s="4" t="e">
        <f>FIND("Filing or 371 (c) date",A1015)</f>
        <v>#VALUE!</v>
      </c>
      <c r="P1015" s="4" t="e">
        <f>MID(A1015,N1015,O1015-N1015)</f>
        <v>#VALUE!</v>
      </c>
      <c r="Q1015" s="4" t="e">
        <f t="shared" si="221"/>
        <v>#VALUE!</v>
      </c>
      <c r="R1015" s="4" t="e">
        <f>CLEAN(SUBSTITUTE(MID(P1015,1,FIND("open",P1015)-1)," ",""))</f>
        <v>#VALUE!</v>
      </c>
      <c r="S1015" s="4" t="e">
        <f>FIND("open_in_new",P1015)+LEN("open_in_new")</f>
        <v>#VALUE!</v>
      </c>
      <c r="T1015" s="4" t="e">
        <f>FIND("-",P1015,S1015)</f>
        <v>#VALUE!</v>
      </c>
      <c r="U1015" s="4" t="e">
        <f>CLEAN(SUBSTITUTE(MID(P1015,S1015,T1015-S1015)," ",""))</f>
        <v>#VALUE!</v>
      </c>
      <c r="V1015" s="4" t="e">
        <f>RIGHT(CLEAN(SUBSTITUTE(P1015," ","")),10)</f>
        <v>#VALUE!</v>
      </c>
      <c r="W1015" s="4" t="e">
        <f>FIND("Status",A1015,K1015)+LEN("Status")</f>
        <v>#VALUE!</v>
      </c>
      <c r="X1015" s="4" t="e">
        <f>FIND("Application Data 
Documents &amp; Transactions",A1015)</f>
        <v>#VALUE!</v>
      </c>
      <c r="Y1015" s="4" t="e">
        <f>MID(A1015,W1015,(X1015-11)-W1015)</f>
        <v>#VALUE!</v>
      </c>
      <c r="Z1015" s="4" t="e">
        <f t="shared" si="218"/>
        <v>#VALUE!</v>
      </c>
      <c r="AA1015" s="4" t="e">
        <f>FIND("Earliest publication #",A1015)+LEN("Earliest publication #
")</f>
        <v>#VALUE!</v>
      </c>
      <c r="AB1015" s="4" t="e">
        <f>FIND("Earliest publication date",A1015,AA1015)</f>
        <v>#VALUE!</v>
      </c>
      <c r="AC1015" s="4" t="e">
        <f>CLEAN(TRIM(MID(A1015,AA1015,AB1015-AA1015)))</f>
        <v>#VALUE!</v>
      </c>
      <c r="AD1015" s="4" t="e">
        <f t="shared" si="219"/>
        <v>#VALUE!</v>
      </c>
      <c r="AE1015" s="4" t="e">
        <f>FIND("Earliest publication date",A1015,AA1015)+LEN("Earliest publication date")</f>
        <v>#VALUE!</v>
      </c>
      <c r="AF1015" s="4" t="e">
        <f>FIND("Assignee for publication",A1015)</f>
        <v>#VALUE!</v>
      </c>
      <c r="AG1015" s="4" t="e">
        <f>CLEAN(SUBSTITUTE(MID(A1015,AE1015,AF1015-AE1015)," ",""))</f>
        <v>#VALUE!</v>
      </c>
      <c r="AH1015" s="4" t="e">
        <f>FIND("Entity status",A1015)+LEN("Entity status")</f>
        <v>#VALUE!</v>
      </c>
      <c r="AI1015" s="4" t="e">
        <f>FIND("Earliest publication #",A1015,AH1015)</f>
        <v>#VALUE!</v>
      </c>
      <c r="AJ1015" s="4" t="e">
        <f>CLEAN(TRIM(MID(A1015,AH1015,AI1015-AH1015)))</f>
        <v>#VALUE!</v>
      </c>
      <c r="AK1015" s="4" t="e">
        <f>FIND("Applicants",A1015)+LEN("Applicants")</f>
        <v>#VALUE!</v>
      </c>
      <c r="AL1015" s="4" t="e">
        <f>FIND("United States Patent and Trademark Office 
United States Patent and Trademark Office 
 Browse By Topic",A1015,AK1015)</f>
        <v>#VALUE!</v>
      </c>
      <c r="AM1015" s="4" t="e">
        <f>TRIM(CLEAN(MID(A1015,AK1015,AL1015-AK1015)))</f>
        <v>#VALUE!</v>
      </c>
      <c r="AN1015" s="4" t="e">
        <f>FIND("Assignee for publication",A1015)+LEN("Assignee for publication")</f>
        <v>#VALUE!</v>
      </c>
      <c r="AO1015" s="4" t="e">
        <f>FIND("Confirmation #",A1015,AN1015)</f>
        <v>#VALUE!</v>
      </c>
      <c r="AP1015" s="4" t="e">
        <f>MID(A1015,AN1015,AO1015-AN1015)</f>
        <v>#VALUE!</v>
      </c>
      <c r="AQ1015" s="4" t="e">
        <f>FIND("Inventors",A1015)+LEN("Inventors")</f>
        <v>#VALUE!</v>
      </c>
      <c r="AR1015" s="4" t="e">
        <f>FIND("Applicants",A1015,AQ1015)</f>
        <v>#VALUE!</v>
      </c>
      <c r="AS1015" s="4" t="e">
        <f>FIND("Show all inventors",A1015)</f>
        <v>#VALUE!</v>
      </c>
      <c r="AT1015" s="4" t="str">
        <f>IFERROR(MID(A1015,AS1015,24),"")</f>
        <v/>
      </c>
      <c r="AU1015" s="7" t="e">
        <f>CLEAN(TRIM(MID(A1015,AQ1015,AR1015-AQ1015)))</f>
        <v>#VALUE!</v>
      </c>
      <c r="BJ1015" s="4">
        <f t="shared" si="222"/>
        <v>0</v>
      </c>
      <c r="BK1015" s="4" t="str">
        <f t="shared" si="223"/>
        <v/>
      </c>
      <c r="BL1015" s="4" t="e">
        <f t="shared" si="224"/>
        <v>#VALUE!</v>
      </c>
      <c r="BM1015" s="4" t="e">
        <f t="shared" si="225"/>
        <v>#VALUE!</v>
      </c>
      <c r="BN1015" s="7" t="e">
        <f t="shared" si="226"/>
        <v>#VALUE!</v>
      </c>
      <c r="BO1015" s="4" t="e">
        <f t="shared" si="227"/>
        <v>#VALUE!</v>
      </c>
      <c r="BP1015" s="4" t="e">
        <f t="shared" si="228"/>
        <v>#VALUE!</v>
      </c>
      <c r="BQ1015" s="7" t="e">
        <f t="shared" si="229"/>
        <v>#VALUE!</v>
      </c>
    </row>
    <row r="1016" spans="1:69" ht="15" customHeight="1" x14ac:dyDescent="0.3">
      <c r="A1016" s="5"/>
      <c r="B1016" s="5"/>
      <c r="C1016" s="5"/>
      <c r="D1016" s="5"/>
      <c r="F1016" s="6" t="s">
        <v>17</v>
      </c>
      <c r="G1016" s="4" t="e">
        <f t="shared" si="230"/>
        <v>#VALUE!</v>
      </c>
      <c r="H1016" s="4" t="e">
        <f t="shared" si="231"/>
        <v>#VALUE!</v>
      </c>
      <c r="I1016" s="4" t="str">
        <f t="shared" si="220"/>
        <v/>
      </c>
      <c r="J1016" s="4" t="e">
        <f>CLEAN(SUBSTITUTE(MID(A1016,G1016,H1016-G1016)," ",""))</f>
        <v>#VALUE!</v>
      </c>
      <c r="K1016" s="4" t="e">
        <f>FIND("Filing or 371 (c) date",A1016)+LEN("Filing or 371 (c) date")</f>
        <v>#VALUE!</v>
      </c>
      <c r="L1016" s="4" t="e">
        <f>FIND("Status",A1016,K1016)</f>
        <v>#VALUE!</v>
      </c>
      <c r="M1016" s="4" t="e">
        <f>TRIM(CLEAN(MID(A1016,K1016,L1016-K1016)))</f>
        <v>#VALUE!</v>
      </c>
      <c r="N1016" s="4" t="e">
        <f>FIND("Patent #",A1016)+LEN("Patent #")</f>
        <v>#VALUE!</v>
      </c>
      <c r="O1016" s="4" t="e">
        <f>FIND("Filing or 371 (c) date",A1016)</f>
        <v>#VALUE!</v>
      </c>
      <c r="P1016" s="4" t="e">
        <f>MID(A1016,N1016,O1016-N1016)</f>
        <v>#VALUE!</v>
      </c>
      <c r="Q1016" s="4" t="e">
        <f t="shared" si="221"/>
        <v>#VALUE!</v>
      </c>
      <c r="R1016" s="4" t="e">
        <f>CLEAN(SUBSTITUTE(MID(P1016,1,FIND("open",P1016)-1)," ",""))</f>
        <v>#VALUE!</v>
      </c>
      <c r="S1016" s="4" t="e">
        <f>FIND("open_in_new",P1016)+LEN("open_in_new")</f>
        <v>#VALUE!</v>
      </c>
      <c r="T1016" s="4" t="e">
        <f>FIND("-",P1016,S1016)</f>
        <v>#VALUE!</v>
      </c>
      <c r="U1016" s="4" t="e">
        <f>CLEAN(SUBSTITUTE(MID(P1016,S1016,T1016-S1016)," ",""))</f>
        <v>#VALUE!</v>
      </c>
      <c r="V1016" s="4" t="e">
        <f>RIGHT(CLEAN(SUBSTITUTE(P1016," ","")),10)</f>
        <v>#VALUE!</v>
      </c>
      <c r="W1016" s="4" t="e">
        <f>FIND("Status",A1016,K1016)+LEN("Status")</f>
        <v>#VALUE!</v>
      </c>
      <c r="X1016" s="4" t="e">
        <f>FIND("Application Data 
Documents &amp; Transactions",A1016)</f>
        <v>#VALUE!</v>
      </c>
      <c r="Y1016" s="4" t="e">
        <f>MID(A1016,W1016,(X1016-11)-W1016)</f>
        <v>#VALUE!</v>
      </c>
      <c r="Z1016" s="4" t="e">
        <f t="shared" si="218"/>
        <v>#VALUE!</v>
      </c>
      <c r="AA1016" s="4" t="e">
        <f>FIND("Earliest publication #",A1016)+LEN("Earliest publication #
")</f>
        <v>#VALUE!</v>
      </c>
      <c r="AB1016" s="4" t="e">
        <f>FIND("Earliest publication date",A1016,AA1016)</f>
        <v>#VALUE!</v>
      </c>
      <c r="AC1016" s="4" t="e">
        <f>CLEAN(TRIM(MID(A1016,AA1016,AB1016-AA1016)))</f>
        <v>#VALUE!</v>
      </c>
      <c r="AD1016" s="4" t="e">
        <f t="shared" si="219"/>
        <v>#VALUE!</v>
      </c>
      <c r="AE1016" s="4" t="e">
        <f>FIND("Earliest publication date",A1016,AA1016)+LEN("Earliest publication date")</f>
        <v>#VALUE!</v>
      </c>
      <c r="AF1016" s="4" t="e">
        <f>FIND("Assignee for publication",A1016)</f>
        <v>#VALUE!</v>
      </c>
      <c r="AG1016" s="4" t="e">
        <f>CLEAN(SUBSTITUTE(MID(A1016,AE1016,AF1016-AE1016)," ",""))</f>
        <v>#VALUE!</v>
      </c>
      <c r="AH1016" s="4" t="e">
        <f>FIND("Entity status",A1016)+LEN("Entity status")</f>
        <v>#VALUE!</v>
      </c>
      <c r="AI1016" s="4" t="e">
        <f>FIND("Earliest publication #",A1016,AH1016)</f>
        <v>#VALUE!</v>
      </c>
      <c r="AJ1016" s="4" t="e">
        <f>CLEAN(TRIM(MID(A1016,AH1016,AI1016-AH1016)))</f>
        <v>#VALUE!</v>
      </c>
      <c r="AK1016" s="4" t="e">
        <f>FIND("Applicants",A1016)+LEN("Applicants")</f>
        <v>#VALUE!</v>
      </c>
      <c r="AL1016" s="4" t="e">
        <f>FIND("United States Patent and Trademark Office 
United States Patent and Trademark Office 
 Browse By Topic",A1016,AK1016)</f>
        <v>#VALUE!</v>
      </c>
      <c r="AM1016" s="4" t="e">
        <f>TRIM(CLEAN(MID(A1016,AK1016,AL1016-AK1016)))</f>
        <v>#VALUE!</v>
      </c>
      <c r="AN1016" s="4" t="e">
        <f>FIND("Assignee for publication",A1016)+LEN("Assignee for publication")</f>
        <v>#VALUE!</v>
      </c>
      <c r="AO1016" s="4" t="e">
        <f>FIND("Confirmation #",A1016,AN1016)</f>
        <v>#VALUE!</v>
      </c>
      <c r="AP1016" s="4" t="e">
        <f>MID(A1016,AN1016,AO1016-AN1016)</f>
        <v>#VALUE!</v>
      </c>
      <c r="AQ1016" s="4" t="e">
        <f>FIND("Inventors",A1016)+LEN("Inventors")</f>
        <v>#VALUE!</v>
      </c>
      <c r="AR1016" s="4" t="e">
        <f>FIND("Applicants",A1016,AQ1016)</f>
        <v>#VALUE!</v>
      </c>
      <c r="AS1016" s="4" t="e">
        <f>FIND("Show all inventors",A1016)</f>
        <v>#VALUE!</v>
      </c>
      <c r="AT1016" s="4" t="str">
        <f>IFERROR(MID(A1016,AS1016,24),"")</f>
        <v/>
      </c>
      <c r="AU1016" s="7" t="e">
        <f>CLEAN(TRIM(MID(A1016,AQ1016,AR1016-AQ1016)))</f>
        <v>#VALUE!</v>
      </c>
      <c r="BJ1016" s="4">
        <f t="shared" si="222"/>
        <v>0</v>
      </c>
      <c r="BK1016" s="4" t="str">
        <f t="shared" si="223"/>
        <v/>
      </c>
      <c r="BL1016" s="4" t="e">
        <f t="shared" si="224"/>
        <v>#VALUE!</v>
      </c>
      <c r="BM1016" s="4" t="e">
        <f t="shared" si="225"/>
        <v>#VALUE!</v>
      </c>
      <c r="BN1016" s="7" t="e">
        <f t="shared" si="226"/>
        <v>#VALUE!</v>
      </c>
      <c r="BO1016" s="4" t="e">
        <f t="shared" si="227"/>
        <v>#VALUE!</v>
      </c>
      <c r="BP1016" s="4" t="e">
        <f t="shared" si="228"/>
        <v>#VALUE!</v>
      </c>
      <c r="BQ1016" s="7" t="e">
        <f t="shared" si="229"/>
        <v>#VALUE!</v>
      </c>
    </row>
    <row r="1017" spans="1:69" ht="15" customHeight="1" x14ac:dyDescent="0.3">
      <c r="A1017" s="5"/>
      <c r="B1017" s="5"/>
      <c r="C1017" s="5"/>
      <c r="D1017" s="5"/>
      <c r="F1017" s="6" t="s">
        <v>17</v>
      </c>
      <c r="G1017" s="4" t="e">
        <f t="shared" si="230"/>
        <v>#VALUE!</v>
      </c>
      <c r="H1017" s="4" t="e">
        <f t="shared" si="231"/>
        <v>#VALUE!</v>
      </c>
      <c r="I1017" s="4" t="str">
        <f t="shared" si="220"/>
        <v/>
      </c>
      <c r="J1017" s="4" t="e">
        <f>CLEAN(SUBSTITUTE(MID(A1017,G1017,H1017-G1017)," ",""))</f>
        <v>#VALUE!</v>
      </c>
      <c r="K1017" s="4" t="e">
        <f>FIND("Filing or 371 (c) date",A1017)+LEN("Filing or 371 (c) date")</f>
        <v>#VALUE!</v>
      </c>
      <c r="L1017" s="4" t="e">
        <f>FIND("Status",A1017,K1017)</f>
        <v>#VALUE!</v>
      </c>
      <c r="M1017" s="4" t="e">
        <f>TRIM(CLEAN(MID(A1017,K1017,L1017-K1017)))</f>
        <v>#VALUE!</v>
      </c>
      <c r="N1017" s="4" t="e">
        <f>FIND("Patent #",A1017)+LEN("Patent #")</f>
        <v>#VALUE!</v>
      </c>
      <c r="O1017" s="4" t="e">
        <f>FIND("Filing or 371 (c) date",A1017)</f>
        <v>#VALUE!</v>
      </c>
      <c r="P1017" s="4" t="e">
        <f>MID(A1017,N1017,O1017-N1017)</f>
        <v>#VALUE!</v>
      </c>
      <c r="Q1017" s="4" t="e">
        <f t="shared" si="221"/>
        <v>#VALUE!</v>
      </c>
      <c r="R1017" s="4" t="e">
        <f>CLEAN(SUBSTITUTE(MID(P1017,1,FIND("open",P1017)-1)," ",""))</f>
        <v>#VALUE!</v>
      </c>
      <c r="S1017" s="4" t="e">
        <f>FIND("open_in_new",P1017)+LEN("open_in_new")</f>
        <v>#VALUE!</v>
      </c>
      <c r="T1017" s="4" t="e">
        <f>FIND("-",P1017,S1017)</f>
        <v>#VALUE!</v>
      </c>
      <c r="U1017" s="4" t="e">
        <f>CLEAN(SUBSTITUTE(MID(P1017,S1017,T1017-S1017)," ",""))</f>
        <v>#VALUE!</v>
      </c>
      <c r="V1017" s="4" t="e">
        <f>RIGHT(CLEAN(SUBSTITUTE(P1017," ","")),10)</f>
        <v>#VALUE!</v>
      </c>
      <c r="W1017" s="4" t="e">
        <f>FIND("Status",A1017,K1017)+LEN("Status")</f>
        <v>#VALUE!</v>
      </c>
      <c r="X1017" s="4" t="e">
        <f>FIND("Application Data 
Documents &amp; Transactions",A1017)</f>
        <v>#VALUE!</v>
      </c>
      <c r="Y1017" s="4" t="e">
        <f>MID(A1017,W1017,(X1017-11)-W1017)</f>
        <v>#VALUE!</v>
      </c>
      <c r="Z1017" s="4" t="e">
        <f t="shared" si="218"/>
        <v>#VALUE!</v>
      </c>
      <c r="AA1017" s="4" t="e">
        <f>FIND("Earliest publication #",A1017)+LEN("Earliest publication #
")</f>
        <v>#VALUE!</v>
      </c>
      <c r="AB1017" s="4" t="e">
        <f>FIND("Earliest publication date",A1017,AA1017)</f>
        <v>#VALUE!</v>
      </c>
      <c r="AC1017" s="4" t="e">
        <f>CLEAN(TRIM(MID(A1017,AA1017,AB1017-AA1017)))</f>
        <v>#VALUE!</v>
      </c>
      <c r="AD1017" s="4" t="e">
        <f t="shared" si="219"/>
        <v>#VALUE!</v>
      </c>
      <c r="AE1017" s="4" t="e">
        <f>FIND("Earliest publication date",A1017,AA1017)+LEN("Earliest publication date")</f>
        <v>#VALUE!</v>
      </c>
      <c r="AF1017" s="4" t="e">
        <f>FIND("Assignee for publication",A1017)</f>
        <v>#VALUE!</v>
      </c>
      <c r="AG1017" s="4" t="e">
        <f>CLEAN(SUBSTITUTE(MID(A1017,AE1017,AF1017-AE1017)," ",""))</f>
        <v>#VALUE!</v>
      </c>
      <c r="AH1017" s="4" t="e">
        <f>FIND("Entity status",A1017)+LEN("Entity status")</f>
        <v>#VALUE!</v>
      </c>
      <c r="AI1017" s="4" t="e">
        <f>FIND("Earliest publication #",A1017,AH1017)</f>
        <v>#VALUE!</v>
      </c>
      <c r="AJ1017" s="4" t="e">
        <f>CLEAN(TRIM(MID(A1017,AH1017,AI1017-AH1017)))</f>
        <v>#VALUE!</v>
      </c>
      <c r="AK1017" s="4" t="e">
        <f>FIND("Applicants",A1017)+LEN("Applicants")</f>
        <v>#VALUE!</v>
      </c>
      <c r="AL1017" s="4" t="e">
        <f>FIND("United States Patent and Trademark Office 
United States Patent and Trademark Office 
 Browse By Topic",A1017,AK1017)</f>
        <v>#VALUE!</v>
      </c>
      <c r="AM1017" s="4" t="e">
        <f>TRIM(CLEAN(MID(A1017,AK1017,AL1017-AK1017)))</f>
        <v>#VALUE!</v>
      </c>
      <c r="AN1017" s="4" t="e">
        <f>FIND("Assignee for publication",A1017)+LEN("Assignee for publication")</f>
        <v>#VALUE!</v>
      </c>
      <c r="AO1017" s="4" t="e">
        <f>FIND("Confirmation #",A1017,AN1017)</f>
        <v>#VALUE!</v>
      </c>
      <c r="AP1017" s="4" t="e">
        <f>MID(A1017,AN1017,AO1017-AN1017)</f>
        <v>#VALUE!</v>
      </c>
      <c r="AQ1017" s="4" t="e">
        <f>FIND("Inventors",A1017)+LEN("Inventors")</f>
        <v>#VALUE!</v>
      </c>
      <c r="AR1017" s="4" t="e">
        <f>FIND("Applicants",A1017,AQ1017)</f>
        <v>#VALUE!</v>
      </c>
      <c r="AS1017" s="4" t="e">
        <f>FIND("Show all inventors",A1017)</f>
        <v>#VALUE!</v>
      </c>
      <c r="AT1017" s="4" t="str">
        <f>IFERROR(MID(A1017,AS1017,24),"")</f>
        <v/>
      </c>
      <c r="AU1017" s="7" t="e">
        <f>CLEAN(TRIM(MID(A1017,AQ1017,AR1017-AQ1017)))</f>
        <v>#VALUE!</v>
      </c>
      <c r="BJ1017" s="4">
        <f t="shared" si="222"/>
        <v>0</v>
      </c>
      <c r="BK1017" s="4" t="str">
        <f t="shared" si="223"/>
        <v/>
      </c>
      <c r="BL1017" s="4" t="e">
        <f t="shared" si="224"/>
        <v>#VALUE!</v>
      </c>
      <c r="BM1017" s="4" t="e">
        <f t="shared" si="225"/>
        <v>#VALUE!</v>
      </c>
      <c r="BN1017" s="7" t="e">
        <f t="shared" si="226"/>
        <v>#VALUE!</v>
      </c>
      <c r="BO1017" s="4" t="e">
        <f t="shared" si="227"/>
        <v>#VALUE!</v>
      </c>
      <c r="BP1017" s="4" t="e">
        <f t="shared" si="228"/>
        <v>#VALUE!</v>
      </c>
      <c r="BQ1017" s="7" t="e">
        <f t="shared" si="229"/>
        <v>#VALUE!</v>
      </c>
    </row>
    <row r="1018" spans="1:69" ht="15" customHeight="1" x14ac:dyDescent="0.3">
      <c r="A1018" s="5"/>
      <c r="B1018" s="5"/>
      <c r="C1018" s="5"/>
      <c r="D1018" s="5"/>
      <c r="F1018" s="6" t="s">
        <v>17</v>
      </c>
      <c r="G1018" s="4" t="e">
        <f t="shared" si="230"/>
        <v>#VALUE!</v>
      </c>
      <c r="H1018" s="4" t="e">
        <f t="shared" si="231"/>
        <v>#VALUE!</v>
      </c>
      <c r="I1018" s="4" t="str">
        <f t="shared" si="220"/>
        <v/>
      </c>
      <c r="J1018" s="4" t="e">
        <f>CLEAN(SUBSTITUTE(MID(A1018,G1018,H1018-G1018)," ",""))</f>
        <v>#VALUE!</v>
      </c>
      <c r="K1018" s="4" t="e">
        <f>FIND("Filing or 371 (c) date",A1018)+LEN("Filing or 371 (c) date")</f>
        <v>#VALUE!</v>
      </c>
      <c r="L1018" s="4" t="e">
        <f>FIND("Status",A1018,K1018)</f>
        <v>#VALUE!</v>
      </c>
      <c r="M1018" s="4" t="e">
        <f>TRIM(CLEAN(MID(A1018,K1018,L1018-K1018)))</f>
        <v>#VALUE!</v>
      </c>
      <c r="N1018" s="4" t="e">
        <f>FIND("Patent #",A1018)+LEN("Patent #")</f>
        <v>#VALUE!</v>
      </c>
      <c r="O1018" s="4" t="e">
        <f>FIND("Filing or 371 (c) date",A1018)</f>
        <v>#VALUE!</v>
      </c>
      <c r="P1018" s="4" t="e">
        <f>MID(A1018,N1018,O1018-N1018)</f>
        <v>#VALUE!</v>
      </c>
      <c r="Q1018" s="4" t="e">
        <f t="shared" si="221"/>
        <v>#VALUE!</v>
      </c>
      <c r="R1018" s="4" t="e">
        <f>CLEAN(SUBSTITUTE(MID(P1018,1,FIND("open",P1018)-1)," ",""))</f>
        <v>#VALUE!</v>
      </c>
      <c r="S1018" s="4" t="e">
        <f>FIND("open_in_new",P1018)+LEN("open_in_new")</f>
        <v>#VALUE!</v>
      </c>
      <c r="T1018" s="4" t="e">
        <f>FIND("-",P1018,S1018)</f>
        <v>#VALUE!</v>
      </c>
      <c r="U1018" s="4" t="e">
        <f>CLEAN(SUBSTITUTE(MID(P1018,S1018,T1018-S1018)," ",""))</f>
        <v>#VALUE!</v>
      </c>
      <c r="V1018" s="4" t="e">
        <f>RIGHT(CLEAN(SUBSTITUTE(P1018," ","")),10)</f>
        <v>#VALUE!</v>
      </c>
      <c r="W1018" s="4" t="e">
        <f>FIND("Status",A1018,K1018)+LEN("Status")</f>
        <v>#VALUE!</v>
      </c>
      <c r="X1018" s="4" t="e">
        <f>FIND("Application Data 
Documents &amp; Transactions",A1018)</f>
        <v>#VALUE!</v>
      </c>
      <c r="Y1018" s="4" t="e">
        <f>MID(A1018,W1018,(X1018-11)-W1018)</f>
        <v>#VALUE!</v>
      </c>
      <c r="Z1018" s="4" t="e">
        <f t="shared" si="218"/>
        <v>#VALUE!</v>
      </c>
      <c r="AA1018" s="4" t="e">
        <f>FIND("Earliest publication #",A1018)+LEN("Earliest publication #
")</f>
        <v>#VALUE!</v>
      </c>
      <c r="AB1018" s="4" t="e">
        <f>FIND("Earliest publication date",A1018,AA1018)</f>
        <v>#VALUE!</v>
      </c>
      <c r="AC1018" s="4" t="e">
        <f>CLEAN(TRIM(MID(A1018,AA1018,AB1018-AA1018)))</f>
        <v>#VALUE!</v>
      </c>
      <c r="AD1018" s="4" t="e">
        <f t="shared" si="219"/>
        <v>#VALUE!</v>
      </c>
      <c r="AE1018" s="4" t="e">
        <f>FIND("Earliest publication date",A1018,AA1018)+LEN("Earliest publication date")</f>
        <v>#VALUE!</v>
      </c>
      <c r="AF1018" s="4" t="e">
        <f>FIND("Assignee for publication",A1018)</f>
        <v>#VALUE!</v>
      </c>
      <c r="AG1018" s="4" t="e">
        <f>CLEAN(SUBSTITUTE(MID(A1018,AE1018,AF1018-AE1018)," ",""))</f>
        <v>#VALUE!</v>
      </c>
      <c r="AH1018" s="4" t="e">
        <f>FIND("Entity status",A1018)+LEN("Entity status")</f>
        <v>#VALUE!</v>
      </c>
      <c r="AI1018" s="4" t="e">
        <f>FIND("Earliest publication #",A1018,AH1018)</f>
        <v>#VALUE!</v>
      </c>
      <c r="AJ1018" s="4" t="e">
        <f>CLEAN(TRIM(MID(A1018,AH1018,AI1018-AH1018)))</f>
        <v>#VALUE!</v>
      </c>
      <c r="AK1018" s="4" t="e">
        <f>FIND("Applicants",A1018)+LEN("Applicants")</f>
        <v>#VALUE!</v>
      </c>
      <c r="AL1018" s="4" t="e">
        <f>FIND("United States Patent and Trademark Office 
United States Patent and Trademark Office 
 Browse By Topic",A1018,AK1018)</f>
        <v>#VALUE!</v>
      </c>
      <c r="AM1018" s="4" t="e">
        <f>TRIM(CLEAN(MID(A1018,AK1018,AL1018-AK1018)))</f>
        <v>#VALUE!</v>
      </c>
      <c r="AN1018" s="4" t="e">
        <f>FIND("Assignee for publication",A1018)+LEN("Assignee for publication")</f>
        <v>#VALUE!</v>
      </c>
      <c r="AO1018" s="4" t="e">
        <f>FIND("Confirmation #",A1018,AN1018)</f>
        <v>#VALUE!</v>
      </c>
      <c r="AP1018" s="4" t="e">
        <f>MID(A1018,AN1018,AO1018-AN1018)</f>
        <v>#VALUE!</v>
      </c>
      <c r="AQ1018" s="4" t="e">
        <f>FIND("Inventors",A1018)+LEN("Inventors")</f>
        <v>#VALUE!</v>
      </c>
      <c r="AR1018" s="4" t="e">
        <f>FIND("Applicants",A1018,AQ1018)</f>
        <v>#VALUE!</v>
      </c>
      <c r="AS1018" s="4" t="e">
        <f>FIND("Show all inventors",A1018)</f>
        <v>#VALUE!</v>
      </c>
      <c r="AT1018" s="4" t="str">
        <f>IFERROR(MID(A1018,AS1018,24),"")</f>
        <v/>
      </c>
      <c r="AU1018" s="7" t="e">
        <f>CLEAN(TRIM(MID(A1018,AQ1018,AR1018-AQ1018)))</f>
        <v>#VALUE!</v>
      </c>
      <c r="BJ1018" s="4">
        <f t="shared" si="222"/>
        <v>0</v>
      </c>
      <c r="BK1018" s="4" t="str">
        <f t="shared" si="223"/>
        <v/>
      </c>
      <c r="BL1018" s="4" t="e">
        <f t="shared" si="224"/>
        <v>#VALUE!</v>
      </c>
      <c r="BM1018" s="4" t="e">
        <f t="shared" si="225"/>
        <v>#VALUE!</v>
      </c>
      <c r="BN1018" s="7" t="e">
        <f t="shared" si="226"/>
        <v>#VALUE!</v>
      </c>
      <c r="BO1018" s="4" t="e">
        <f t="shared" si="227"/>
        <v>#VALUE!</v>
      </c>
      <c r="BP1018" s="4" t="e">
        <f t="shared" si="228"/>
        <v>#VALUE!</v>
      </c>
      <c r="BQ1018" s="7" t="e">
        <f t="shared" si="229"/>
        <v>#VALUE!</v>
      </c>
    </row>
    <row r="1019" spans="1:69" ht="15" customHeight="1" x14ac:dyDescent="0.3">
      <c r="A1019" s="5"/>
      <c r="B1019" s="5"/>
      <c r="C1019" s="5"/>
      <c r="D1019" s="5"/>
      <c r="F1019" s="6" t="s">
        <v>17</v>
      </c>
      <c r="G1019" s="4" t="e">
        <f t="shared" si="230"/>
        <v>#VALUE!</v>
      </c>
      <c r="H1019" s="4" t="e">
        <f t="shared" si="231"/>
        <v>#VALUE!</v>
      </c>
      <c r="I1019" s="4" t="str">
        <f t="shared" si="220"/>
        <v/>
      </c>
      <c r="J1019" s="4" t="e">
        <f>CLEAN(SUBSTITUTE(MID(A1019,G1019,H1019-G1019)," ",""))</f>
        <v>#VALUE!</v>
      </c>
      <c r="K1019" s="4" t="e">
        <f>FIND("Filing or 371 (c) date",A1019)+LEN("Filing or 371 (c) date")</f>
        <v>#VALUE!</v>
      </c>
      <c r="L1019" s="4" t="e">
        <f>FIND("Status",A1019,K1019)</f>
        <v>#VALUE!</v>
      </c>
      <c r="M1019" s="4" t="e">
        <f>TRIM(CLEAN(MID(A1019,K1019,L1019-K1019)))</f>
        <v>#VALUE!</v>
      </c>
      <c r="N1019" s="4" t="e">
        <f>FIND("Patent #",A1019)+LEN("Patent #")</f>
        <v>#VALUE!</v>
      </c>
      <c r="O1019" s="4" t="e">
        <f>FIND("Filing or 371 (c) date",A1019)</f>
        <v>#VALUE!</v>
      </c>
      <c r="P1019" s="4" t="e">
        <f>MID(A1019,N1019,O1019-N1019)</f>
        <v>#VALUE!</v>
      </c>
      <c r="Q1019" s="4" t="e">
        <f t="shared" si="221"/>
        <v>#VALUE!</v>
      </c>
      <c r="R1019" s="4" t="e">
        <f>CLEAN(SUBSTITUTE(MID(P1019,1,FIND("open",P1019)-1)," ",""))</f>
        <v>#VALUE!</v>
      </c>
      <c r="S1019" s="4" t="e">
        <f>FIND("open_in_new",P1019)+LEN("open_in_new")</f>
        <v>#VALUE!</v>
      </c>
      <c r="T1019" s="4" t="e">
        <f>FIND("-",P1019,S1019)</f>
        <v>#VALUE!</v>
      </c>
      <c r="U1019" s="4" t="e">
        <f>CLEAN(SUBSTITUTE(MID(P1019,S1019,T1019-S1019)," ",""))</f>
        <v>#VALUE!</v>
      </c>
      <c r="V1019" s="4" t="e">
        <f>RIGHT(CLEAN(SUBSTITUTE(P1019," ","")),10)</f>
        <v>#VALUE!</v>
      </c>
      <c r="W1019" s="4" t="e">
        <f>FIND("Status",A1019,K1019)+LEN("Status")</f>
        <v>#VALUE!</v>
      </c>
      <c r="X1019" s="4" t="e">
        <f>FIND("Application Data 
Documents &amp; Transactions",A1019)</f>
        <v>#VALUE!</v>
      </c>
      <c r="Y1019" s="4" t="e">
        <f>MID(A1019,W1019,(X1019-11)-W1019)</f>
        <v>#VALUE!</v>
      </c>
      <c r="Z1019" s="4" t="e">
        <f t="shared" si="218"/>
        <v>#VALUE!</v>
      </c>
      <c r="AA1019" s="4" t="e">
        <f>FIND("Earliest publication #",A1019)+LEN("Earliest publication #
")</f>
        <v>#VALUE!</v>
      </c>
      <c r="AB1019" s="4" t="e">
        <f>FIND("Earliest publication date",A1019,AA1019)</f>
        <v>#VALUE!</v>
      </c>
      <c r="AC1019" s="4" t="e">
        <f>CLEAN(TRIM(MID(A1019,AA1019,AB1019-AA1019)))</f>
        <v>#VALUE!</v>
      </c>
      <c r="AD1019" s="4" t="e">
        <f t="shared" si="219"/>
        <v>#VALUE!</v>
      </c>
      <c r="AE1019" s="4" t="e">
        <f>FIND("Earliest publication date",A1019,AA1019)+LEN("Earliest publication date")</f>
        <v>#VALUE!</v>
      </c>
      <c r="AF1019" s="4" t="e">
        <f>FIND("Assignee for publication",A1019)</f>
        <v>#VALUE!</v>
      </c>
      <c r="AG1019" s="4" t="e">
        <f>CLEAN(SUBSTITUTE(MID(A1019,AE1019,AF1019-AE1019)," ",""))</f>
        <v>#VALUE!</v>
      </c>
      <c r="AH1019" s="4" t="e">
        <f>FIND("Entity status",A1019)+LEN("Entity status")</f>
        <v>#VALUE!</v>
      </c>
      <c r="AI1019" s="4" t="e">
        <f>FIND("Earliest publication #",A1019,AH1019)</f>
        <v>#VALUE!</v>
      </c>
      <c r="AJ1019" s="4" t="e">
        <f>CLEAN(TRIM(MID(A1019,AH1019,AI1019-AH1019)))</f>
        <v>#VALUE!</v>
      </c>
      <c r="AK1019" s="4" t="e">
        <f>FIND("Applicants",A1019)+LEN("Applicants")</f>
        <v>#VALUE!</v>
      </c>
      <c r="AL1019" s="4" t="e">
        <f>FIND("United States Patent and Trademark Office 
United States Patent and Trademark Office 
 Browse By Topic",A1019,AK1019)</f>
        <v>#VALUE!</v>
      </c>
      <c r="AM1019" s="4" t="e">
        <f>TRIM(CLEAN(MID(A1019,AK1019,AL1019-AK1019)))</f>
        <v>#VALUE!</v>
      </c>
      <c r="AN1019" s="4" t="e">
        <f>FIND("Assignee for publication",A1019)+LEN("Assignee for publication")</f>
        <v>#VALUE!</v>
      </c>
      <c r="AO1019" s="4" t="e">
        <f>FIND("Confirmation #",A1019,AN1019)</f>
        <v>#VALUE!</v>
      </c>
      <c r="AP1019" s="4" t="e">
        <f>MID(A1019,AN1019,AO1019-AN1019)</f>
        <v>#VALUE!</v>
      </c>
      <c r="AQ1019" s="4" t="e">
        <f>FIND("Inventors",A1019)+LEN("Inventors")</f>
        <v>#VALUE!</v>
      </c>
      <c r="AR1019" s="4" t="e">
        <f>FIND("Applicants",A1019,AQ1019)</f>
        <v>#VALUE!</v>
      </c>
      <c r="AS1019" s="4" t="e">
        <f>FIND("Show all inventors",A1019)</f>
        <v>#VALUE!</v>
      </c>
      <c r="AT1019" s="4" t="str">
        <f>IFERROR(MID(A1019,AS1019,24),"")</f>
        <v/>
      </c>
      <c r="AU1019" s="7" t="e">
        <f>CLEAN(TRIM(MID(A1019,AQ1019,AR1019-AQ1019)))</f>
        <v>#VALUE!</v>
      </c>
      <c r="BJ1019" s="4">
        <f t="shared" si="222"/>
        <v>0</v>
      </c>
      <c r="BK1019" s="4" t="str">
        <f t="shared" si="223"/>
        <v/>
      </c>
      <c r="BL1019" s="4" t="e">
        <f t="shared" si="224"/>
        <v>#VALUE!</v>
      </c>
      <c r="BM1019" s="4" t="e">
        <f t="shared" si="225"/>
        <v>#VALUE!</v>
      </c>
      <c r="BN1019" s="7" t="e">
        <f t="shared" si="226"/>
        <v>#VALUE!</v>
      </c>
      <c r="BO1019" s="4" t="e">
        <f t="shared" si="227"/>
        <v>#VALUE!</v>
      </c>
      <c r="BP1019" s="4" t="e">
        <f t="shared" si="228"/>
        <v>#VALUE!</v>
      </c>
      <c r="BQ1019" s="7" t="e">
        <f t="shared" si="229"/>
        <v>#VALUE!</v>
      </c>
    </row>
    <row r="1020" spans="1:69" ht="15" customHeight="1" x14ac:dyDescent="0.3">
      <c r="A1020" s="5"/>
      <c r="B1020" s="5"/>
      <c r="C1020" s="5"/>
      <c r="D1020" s="5"/>
      <c r="F1020" s="6" t="s">
        <v>17</v>
      </c>
      <c r="G1020" s="4" t="e">
        <f t="shared" si="230"/>
        <v>#VALUE!</v>
      </c>
      <c r="H1020" s="4" t="e">
        <f t="shared" si="231"/>
        <v>#VALUE!</v>
      </c>
      <c r="I1020" s="4" t="str">
        <f t="shared" si="220"/>
        <v/>
      </c>
      <c r="J1020" s="4" t="e">
        <f>CLEAN(SUBSTITUTE(MID(A1020,G1020,H1020-G1020)," ",""))</f>
        <v>#VALUE!</v>
      </c>
      <c r="K1020" s="4" t="e">
        <f>FIND("Filing or 371 (c) date",A1020)+LEN("Filing or 371 (c) date")</f>
        <v>#VALUE!</v>
      </c>
      <c r="L1020" s="4" t="e">
        <f>FIND("Status",A1020,K1020)</f>
        <v>#VALUE!</v>
      </c>
      <c r="M1020" s="4" t="e">
        <f>TRIM(CLEAN(MID(A1020,K1020,L1020-K1020)))</f>
        <v>#VALUE!</v>
      </c>
      <c r="N1020" s="4" t="e">
        <f>FIND("Patent #",A1020)+LEN("Patent #")</f>
        <v>#VALUE!</v>
      </c>
      <c r="O1020" s="4" t="e">
        <f>FIND("Filing or 371 (c) date",A1020)</f>
        <v>#VALUE!</v>
      </c>
      <c r="P1020" s="4" t="e">
        <f>MID(A1020,N1020,O1020-N1020)</f>
        <v>#VALUE!</v>
      </c>
      <c r="Q1020" s="4" t="e">
        <f t="shared" si="221"/>
        <v>#VALUE!</v>
      </c>
      <c r="R1020" s="4" t="e">
        <f>CLEAN(SUBSTITUTE(MID(P1020,1,FIND("open",P1020)-1)," ",""))</f>
        <v>#VALUE!</v>
      </c>
      <c r="S1020" s="4" t="e">
        <f>FIND("open_in_new",P1020)+LEN("open_in_new")</f>
        <v>#VALUE!</v>
      </c>
      <c r="T1020" s="4" t="e">
        <f>FIND("-",P1020,S1020)</f>
        <v>#VALUE!</v>
      </c>
      <c r="U1020" s="4" t="e">
        <f>CLEAN(SUBSTITUTE(MID(P1020,S1020,T1020-S1020)," ",""))</f>
        <v>#VALUE!</v>
      </c>
      <c r="V1020" s="4" t="e">
        <f>RIGHT(CLEAN(SUBSTITUTE(P1020," ","")),10)</f>
        <v>#VALUE!</v>
      </c>
      <c r="W1020" s="4" t="e">
        <f>FIND("Status",A1020,K1020)+LEN("Status")</f>
        <v>#VALUE!</v>
      </c>
      <c r="X1020" s="4" t="e">
        <f>FIND("Application Data 
Documents &amp; Transactions",A1020)</f>
        <v>#VALUE!</v>
      </c>
      <c r="Y1020" s="4" t="e">
        <f>MID(A1020,W1020,(X1020-11)-W1020)</f>
        <v>#VALUE!</v>
      </c>
      <c r="Z1020" s="4" t="e">
        <f t="shared" si="218"/>
        <v>#VALUE!</v>
      </c>
      <c r="AA1020" s="4" t="e">
        <f>FIND("Earliest publication #",A1020)+LEN("Earliest publication #
")</f>
        <v>#VALUE!</v>
      </c>
      <c r="AB1020" s="4" t="e">
        <f>FIND("Earliest publication date",A1020,AA1020)</f>
        <v>#VALUE!</v>
      </c>
      <c r="AC1020" s="4" t="e">
        <f>CLEAN(TRIM(MID(A1020,AA1020,AB1020-AA1020)))</f>
        <v>#VALUE!</v>
      </c>
      <c r="AD1020" s="4" t="e">
        <f t="shared" si="219"/>
        <v>#VALUE!</v>
      </c>
      <c r="AE1020" s="4" t="e">
        <f>FIND("Earliest publication date",A1020,AA1020)+LEN("Earliest publication date")</f>
        <v>#VALUE!</v>
      </c>
      <c r="AF1020" s="4" t="e">
        <f>FIND("Assignee for publication",A1020)</f>
        <v>#VALUE!</v>
      </c>
      <c r="AG1020" s="4" t="e">
        <f>CLEAN(SUBSTITUTE(MID(A1020,AE1020,AF1020-AE1020)," ",""))</f>
        <v>#VALUE!</v>
      </c>
      <c r="AH1020" s="4" t="e">
        <f>FIND("Entity status",A1020)+LEN("Entity status")</f>
        <v>#VALUE!</v>
      </c>
      <c r="AI1020" s="4" t="e">
        <f>FIND("Earliest publication #",A1020,AH1020)</f>
        <v>#VALUE!</v>
      </c>
      <c r="AJ1020" s="4" t="e">
        <f>CLEAN(TRIM(MID(A1020,AH1020,AI1020-AH1020)))</f>
        <v>#VALUE!</v>
      </c>
      <c r="AK1020" s="4" t="e">
        <f>FIND("Applicants",A1020)+LEN("Applicants")</f>
        <v>#VALUE!</v>
      </c>
      <c r="AL1020" s="4" t="e">
        <f>FIND("United States Patent and Trademark Office 
United States Patent and Trademark Office 
 Browse By Topic",A1020,AK1020)</f>
        <v>#VALUE!</v>
      </c>
      <c r="AM1020" s="4" t="e">
        <f>TRIM(CLEAN(MID(A1020,AK1020,AL1020-AK1020)))</f>
        <v>#VALUE!</v>
      </c>
      <c r="AN1020" s="4" t="e">
        <f>FIND("Assignee for publication",A1020)+LEN("Assignee for publication")</f>
        <v>#VALUE!</v>
      </c>
      <c r="AO1020" s="4" t="e">
        <f>FIND("Confirmation #",A1020,AN1020)</f>
        <v>#VALUE!</v>
      </c>
      <c r="AP1020" s="4" t="e">
        <f>MID(A1020,AN1020,AO1020-AN1020)</f>
        <v>#VALUE!</v>
      </c>
      <c r="AQ1020" s="4" t="e">
        <f>FIND("Inventors",A1020)+LEN("Inventors")</f>
        <v>#VALUE!</v>
      </c>
      <c r="AR1020" s="4" t="e">
        <f>FIND("Applicants",A1020,AQ1020)</f>
        <v>#VALUE!</v>
      </c>
      <c r="AS1020" s="4" t="e">
        <f>FIND("Show all inventors",A1020)</f>
        <v>#VALUE!</v>
      </c>
      <c r="AT1020" s="4" t="str">
        <f>IFERROR(MID(A1020,AS1020,24),"")</f>
        <v/>
      </c>
      <c r="AU1020" s="7" t="e">
        <f>CLEAN(TRIM(MID(A1020,AQ1020,AR1020-AQ1020)))</f>
        <v>#VALUE!</v>
      </c>
      <c r="BJ1020" s="4">
        <f t="shared" si="222"/>
        <v>0</v>
      </c>
      <c r="BK1020" s="4" t="str">
        <f t="shared" si="223"/>
        <v/>
      </c>
      <c r="BL1020" s="4" t="e">
        <f t="shared" si="224"/>
        <v>#VALUE!</v>
      </c>
      <c r="BM1020" s="4" t="e">
        <f t="shared" si="225"/>
        <v>#VALUE!</v>
      </c>
      <c r="BN1020" s="7" t="e">
        <f t="shared" si="226"/>
        <v>#VALUE!</v>
      </c>
      <c r="BO1020" s="4" t="e">
        <f t="shared" si="227"/>
        <v>#VALUE!</v>
      </c>
      <c r="BP1020" s="4" t="e">
        <f t="shared" si="228"/>
        <v>#VALUE!</v>
      </c>
      <c r="BQ1020" s="7" t="e">
        <f t="shared" si="229"/>
        <v>#VALUE!</v>
      </c>
    </row>
    <row r="1021" spans="1:69" ht="15" customHeight="1" x14ac:dyDescent="0.3">
      <c r="A1021" s="5"/>
      <c r="B1021" s="5"/>
      <c r="C1021" s="5"/>
      <c r="D1021" s="5"/>
      <c r="F1021" s="6" t="s">
        <v>17</v>
      </c>
      <c r="G1021" s="4" t="e">
        <f t="shared" si="230"/>
        <v>#VALUE!</v>
      </c>
      <c r="H1021" s="4" t="e">
        <f t="shared" si="231"/>
        <v>#VALUE!</v>
      </c>
      <c r="I1021" s="4" t="str">
        <f t="shared" si="220"/>
        <v/>
      </c>
      <c r="J1021" s="4" t="e">
        <f>CLEAN(SUBSTITUTE(MID(A1021,G1021,H1021-G1021)," ",""))</f>
        <v>#VALUE!</v>
      </c>
      <c r="K1021" s="4" t="e">
        <f>FIND("Filing or 371 (c) date",A1021)+LEN("Filing or 371 (c) date")</f>
        <v>#VALUE!</v>
      </c>
      <c r="L1021" s="4" t="e">
        <f>FIND("Status",A1021,K1021)</f>
        <v>#VALUE!</v>
      </c>
      <c r="M1021" s="4" t="e">
        <f>TRIM(CLEAN(MID(A1021,K1021,L1021-K1021)))</f>
        <v>#VALUE!</v>
      </c>
      <c r="N1021" s="4" t="e">
        <f>FIND("Patent #",A1021)+LEN("Patent #")</f>
        <v>#VALUE!</v>
      </c>
      <c r="O1021" s="4" t="e">
        <f>FIND("Filing or 371 (c) date",A1021)</f>
        <v>#VALUE!</v>
      </c>
      <c r="P1021" s="4" t="e">
        <f>MID(A1021,N1021,O1021-N1021)</f>
        <v>#VALUE!</v>
      </c>
      <c r="Q1021" s="4" t="e">
        <f t="shared" si="221"/>
        <v>#VALUE!</v>
      </c>
      <c r="R1021" s="4" t="e">
        <f>CLEAN(SUBSTITUTE(MID(P1021,1,FIND("open",P1021)-1)," ",""))</f>
        <v>#VALUE!</v>
      </c>
      <c r="S1021" s="4" t="e">
        <f>FIND("open_in_new",P1021)+LEN("open_in_new")</f>
        <v>#VALUE!</v>
      </c>
      <c r="T1021" s="4" t="e">
        <f>FIND("-",P1021,S1021)</f>
        <v>#VALUE!</v>
      </c>
      <c r="U1021" s="4" t="e">
        <f>CLEAN(SUBSTITUTE(MID(P1021,S1021,T1021-S1021)," ",""))</f>
        <v>#VALUE!</v>
      </c>
      <c r="V1021" s="4" t="e">
        <f>RIGHT(CLEAN(SUBSTITUTE(P1021," ","")),10)</f>
        <v>#VALUE!</v>
      </c>
      <c r="W1021" s="4" t="e">
        <f>FIND("Status",A1021,K1021)+LEN("Status")</f>
        <v>#VALUE!</v>
      </c>
      <c r="X1021" s="4" t="e">
        <f>FIND("Application Data 
Documents &amp; Transactions",A1021)</f>
        <v>#VALUE!</v>
      </c>
      <c r="Y1021" s="4" t="e">
        <f>MID(A1021,W1021,(X1021-11)-W1021)</f>
        <v>#VALUE!</v>
      </c>
      <c r="Z1021" s="4" t="e">
        <f t="shared" si="218"/>
        <v>#VALUE!</v>
      </c>
      <c r="AA1021" s="4" t="e">
        <f>FIND("Earliest publication #",A1021)+LEN("Earliest publication #
")</f>
        <v>#VALUE!</v>
      </c>
      <c r="AB1021" s="4" t="e">
        <f>FIND("Earliest publication date",A1021,AA1021)</f>
        <v>#VALUE!</v>
      </c>
      <c r="AC1021" s="4" t="e">
        <f>CLEAN(TRIM(MID(A1021,AA1021,AB1021-AA1021)))</f>
        <v>#VALUE!</v>
      </c>
      <c r="AD1021" s="4" t="e">
        <f t="shared" si="219"/>
        <v>#VALUE!</v>
      </c>
      <c r="AE1021" s="4" t="e">
        <f>FIND("Earliest publication date",A1021,AA1021)+LEN("Earliest publication date")</f>
        <v>#VALUE!</v>
      </c>
      <c r="AF1021" s="4" t="e">
        <f>FIND("Assignee for publication",A1021)</f>
        <v>#VALUE!</v>
      </c>
      <c r="AG1021" s="4" t="e">
        <f>CLEAN(SUBSTITUTE(MID(A1021,AE1021,AF1021-AE1021)," ",""))</f>
        <v>#VALUE!</v>
      </c>
      <c r="AH1021" s="4" t="e">
        <f>FIND("Entity status",A1021)+LEN("Entity status")</f>
        <v>#VALUE!</v>
      </c>
      <c r="AI1021" s="4" t="e">
        <f>FIND("Earliest publication #",A1021,AH1021)</f>
        <v>#VALUE!</v>
      </c>
      <c r="AJ1021" s="4" t="e">
        <f>CLEAN(TRIM(MID(A1021,AH1021,AI1021-AH1021)))</f>
        <v>#VALUE!</v>
      </c>
      <c r="AK1021" s="4" t="e">
        <f>FIND("Applicants",A1021)+LEN("Applicants")</f>
        <v>#VALUE!</v>
      </c>
      <c r="AL1021" s="4" t="e">
        <f>FIND("United States Patent and Trademark Office 
United States Patent and Trademark Office 
 Browse By Topic",A1021,AK1021)</f>
        <v>#VALUE!</v>
      </c>
      <c r="AM1021" s="4" t="e">
        <f>TRIM(CLEAN(MID(A1021,AK1021,AL1021-AK1021)))</f>
        <v>#VALUE!</v>
      </c>
      <c r="AN1021" s="4" t="e">
        <f>FIND("Assignee for publication",A1021)+LEN("Assignee for publication")</f>
        <v>#VALUE!</v>
      </c>
      <c r="AO1021" s="4" t="e">
        <f>FIND("Confirmation #",A1021,AN1021)</f>
        <v>#VALUE!</v>
      </c>
      <c r="AP1021" s="4" t="e">
        <f>MID(A1021,AN1021,AO1021-AN1021)</f>
        <v>#VALUE!</v>
      </c>
      <c r="AQ1021" s="4" t="e">
        <f>FIND("Inventors",A1021)+LEN("Inventors")</f>
        <v>#VALUE!</v>
      </c>
      <c r="AR1021" s="4" t="e">
        <f>FIND("Applicants",A1021,AQ1021)</f>
        <v>#VALUE!</v>
      </c>
      <c r="AS1021" s="4" t="e">
        <f>FIND("Show all inventors",A1021)</f>
        <v>#VALUE!</v>
      </c>
      <c r="AT1021" s="4" t="str">
        <f>IFERROR(MID(A1021,AS1021,24),"")</f>
        <v/>
      </c>
      <c r="AU1021" s="7" t="e">
        <f>CLEAN(TRIM(MID(A1021,AQ1021,AR1021-AQ1021)))</f>
        <v>#VALUE!</v>
      </c>
      <c r="BJ1021" s="4">
        <f t="shared" si="222"/>
        <v>0</v>
      </c>
      <c r="BK1021" s="4" t="str">
        <f t="shared" si="223"/>
        <v/>
      </c>
      <c r="BL1021" s="4" t="e">
        <f t="shared" si="224"/>
        <v>#VALUE!</v>
      </c>
      <c r="BM1021" s="4" t="e">
        <f t="shared" si="225"/>
        <v>#VALUE!</v>
      </c>
      <c r="BN1021" s="7" t="e">
        <f t="shared" si="226"/>
        <v>#VALUE!</v>
      </c>
      <c r="BO1021" s="4" t="e">
        <f t="shared" si="227"/>
        <v>#VALUE!</v>
      </c>
      <c r="BP1021" s="4" t="e">
        <f t="shared" si="228"/>
        <v>#VALUE!</v>
      </c>
      <c r="BQ1021" s="7" t="e">
        <f t="shared" si="229"/>
        <v>#VALUE!</v>
      </c>
    </row>
    <row r="1022" spans="1:69" ht="15" customHeight="1" x14ac:dyDescent="0.3">
      <c r="A1022" s="5"/>
      <c r="B1022" s="5"/>
      <c r="C1022" s="5"/>
      <c r="D1022" s="5"/>
      <c r="F1022" s="6" t="s">
        <v>17</v>
      </c>
      <c r="G1022" s="4" t="e">
        <f t="shared" si="230"/>
        <v>#VALUE!</v>
      </c>
      <c r="H1022" s="4" t="e">
        <f t="shared" si="231"/>
        <v>#VALUE!</v>
      </c>
      <c r="I1022" s="4" t="str">
        <f t="shared" si="220"/>
        <v/>
      </c>
      <c r="J1022" s="4" t="e">
        <f>CLEAN(SUBSTITUTE(MID(A1022,G1022,H1022-G1022)," ",""))</f>
        <v>#VALUE!</v>
      </c>
      <c r="K1022" s="4" t="e">
        <f>FIND("Filing or 371 (c) date",A1022)+LEN("Filing or 371 (c) date")</f>
        <v>#VALUE!</v>
      </c>
      <c r="L1022" s="4" t="e">
        <f>FIND("Status",A1022,K1022)</f>
        <v>#VALUE!</v>
      </c>
      <c r="M1022" s="4" t="e">
        <f>TRIM(CLEAN(MID(A1022,K1022,L1022-K1022)))</f>
        <v>#VALUE!</v>
      </c>
      <c r="N1022" s="4" t="e">
        <f>FIND("Patent #",A1022)+LEN("Patent #")</f>
        <v>#VALUE!</v>
      </c>
      <c r="O1022" s="4" t="e">
        <f>FIND("Filing or 371 (c) date",A1022)</f>
        <v>#VALUE!</v>
      </c>
      <c r="P1022" s="4" t="e">
        <f>MID(A1022,N1022,O1022-N1022)</f>
        <v>#VALUE!</v>
      </c>
      <c r="Q1022" s="4" t="e">
        <f t="shared" si="221"/>
        <v>#VALUE!</v>
      </c>
      <c r="R1022" s="4" t="e">
        <f>CLEAN(SUBSTITUTE(MID(P1022,1,FIND("open",P1022)-1)," ",""))</f>
        <v>#VALUE!</v>
      </c>
      <c r="S1022" s="4" t="e">
        <f>FIND("open_in_new",P1022)+LEN("open_in_new")</f>
        <v>#VALUE!</v>
      </c>
      <c r="T1022" s="4" t="e">
        <f>FIND("-",P1022,S1022)</f>
        <v>#VALUE!</v>
      </c>
      <c r="U1022" s="4" t="e">
        <f>CLEAN(SUBSTITUTE(MID(P1022,S1022,T1022-S1022)," ",""))</f>
        <v>#VALUE!</v>
      </c>
      <c r="V1022" s="4" t="e">
        <f>RIGHT(CLEAN(SUBSTITUTE(P1022," ","")),10)</f>
        <v>#VALUE!</v>
      </c>
      <c r="W1022" s="4" t="e">
        <f>FIND("Status",A1022,K1022)+LEN("Status")</f>
        <v>#VALUE!</v>
      </c>
      <c r="X1022" s="4" t="e">
        <f>FIND("Application Data 
Documents &amp; Transactions",A1022)</f>
        <v>#VALUE!</v>
      </c>
      <c r="Y1022" s="4" t="e">
        <f>MID(A1022,W1022,(X1022-11)-W1022)</f>
        <v>#VALUE!</v>
      </c>
      <c r="Z1022" s="4" t="e">
        <f t="shared" si="218"/>
        <v>#VALUE!</v>
      </c>
      <c r="AA1022" s="4" t="e">
        <f>FIND("Earliest publication #",A1022)+LEN("Earliest publication #
")</f>
        <v>#VALUE!</v>
      </c>
      <c r="AB1022" s="4" t="e">
        <f>FIND("Earliest publication date",A1022,AA1022)</f>
        <v>#VALUE!</v>
      </c>
      <c r="AC1022" s="4" t="e">
        <f>CLEAN(TRIM(MID(A1022,AA1022,AB1022-AA1022)))</f>
        <v>#VALUE!</v>
      </c>
      <c r="AD1022" s="4" t="e">
        <f t="shared" si="219"/>
        <v>#VALUE!</v>
      </c>
      <c r="AE1022" s="4" t="e">
        <f>FIND("Earliest publication date",A1022,AA1022)+LEN("Earliest publication date")</f>
        <v>#VALUE!</v>
      </c>
      <c r="AF1022" s="4" t="e">
        <f>FIND("Assignee for publication",A1022)</f>
        <v>#VALUE!</v>
      </c>
      <c r="AG1022" s="4" t="e">
        <f>CLEAN(SUBSTITUTE(MID(A1022,AE1022,AF1022-AE1022)," ",""))</f>
        <v>#VALUE!</v>
      </c>
      <c r="AH1022" s="4" t="e">
        <f>FIND("Entity status",A1022)+LEN("Entity status")</f>
        <v>#VALUE!</v>
      </c>
      <c r="AI1022" s="4" t="e">
        <f>FIND("Earliest publication #",A1022,AH1022)</f>
        <v>#VALUE!</v>
      </c>
      <c r="AJ1022" s="4" t="e">
        <f>CLEAN(TRIM(MID(A1022,AH1022,AI1022-AH1022)))</f>
        <v>#VALUE!</v>
      </c>
      <c r="AK1022" s="4" t="e">
        <f>FIND("Applicants",A1022)+LEN("Applicants")</f>
        <v>#VALUE!</v>
      </c>
      <c r="AL1022" s="4" t="e">
        <f>FIND("United States Patent and Trademark Office 
United States Patent and Trademark Office 
 Browse By Topic",A1022,AK1022)</f>
        <v>#VALUE!</v>
      </c>
      <c r="AM1022" s="4" t="e">
        <f>TRIM(CLEAN(MID(A1022,AK1022,AL1022-AK1022)))</f>
        <v>#VALUE!</v>
      </c>
      <c r="AN1022" s="4" t="e">
        <f>FIND("Assignee for publication",A1022)+LEN("Assignee for publication")</f>
        <v>#VALUE!</v>
      </c>
      <c r="AO1022" s="4" t="e">
        <f>FIND("Confirmation #",A1022,AN1022)</f>
        <v>#VALUE!</v>
      </c>
      <c r="AP1022" s="4" t="e">
        <f>MID(A1022,AN1022,AO1022-AN1022)</f>
        <v>#VALUE!</v>
      </c>
      <c r="AQ1022" s="4" t="e">
        <f>FIND("Inventors",A1022)+LEN("Inventors")</f>
        <v>#VALUE!</v>
      </c>
      <c r="AR1022" s="4" t="e">
        <f>FIND("Applicants",A1022,AQ1022)</f>
        <v>#VALUE!</v>
      </c>
      <c r="AS1022" s="4" t="e">
        <f>FIND("Show all inventors",A1022)</f>
        <v>#VALUE!</v>
      </c>
      <c r="AT1022" s="4" t="str">
        <f>IFERROR(MID(A1022,AS1022,24),"")</f>
        <v/>
      </c>
      <c r="AU1022" s="7" t="e">
        <f>CLEAN(TRIM(MID(A1022,AQ1022,AR1022-AQ1022)))</f>
        <v>#VALUE!</v>
      </c>
      <c r="BJ1022" s="4">
        <f t="shared" si="222"/>
        <v>0</v>
      </c>
      <c r="BK1022" s="4" t="str">
        <f t="shared" si="223"/>
        <v/>
      </c>
      <c r="BL1022" s="4" t="e">
        <f t="shared" si="224"/>
        <v>#VALUE!</v>
      </c>
      <c r="BM1022" s="4" t="e">
        <f t="shared" si="225"/>
        <v>#VALUE!</v>
      </c>
      <c r="BN1022" s="7" t="e">
        <f t="shared" si="226"/>
        <v>#VALUE!</v>
      </c>
      <c r="BO1022" s="4" t="e">
        <f t="shared" si="227"/>
        <v>#VALUE!</v>
      </c>
      <c r="BP1022" s="4" t="e">
        <f t="shared" si="228"/>
        <v>#VALUE!</v>
      </c>
      <c r="BQ1022" s="7" t="e">
        <f t="shared" si="229"/>
        <v>#VALUE!</v>
      </c>
    </row>
    <row r="1023" spans="1:69" ht="15" customHeight="1" x14ac:dyDescent="0.3">
      <c r="A1023" s="5"/>
      <c r="B1023" s="5"/>
      <c r="C1023" s="5"/>
      <c r="D1023" s="5"/>
      <c r="F1023" s="6" t="s">
        <v>17</v>
      </c>
      <c r="G1023" s="4" t="e">
        <f t="shared" si="230"/>
        <v>#VALUE!</v>
      </c>
      <c r="H1023" s="4" t="e">
        <f t="shared" si="231"/>
        <v>#VALUE!</v>
      </c>
      <c r="I1023" s="4" t="str">
        <f t="shared" si="220"/>
        <v/>
      </c>
      <c r="J1023" s="4" t="e">
        <f>CLEAN(SUBSTITUTE(MID(A1023,G1023,H1023-G1023)," ",""))</f>
        <v>#VALUE!</v>
      </c>
      <c r="K1023" s="4" t="e">
        <f>FIND("Filing or 371 (c) date",A1023)+LEN("Filing or 371 (c) date")</f>
        <v>#VALUE!</v>
      </c>
      <c r="L1023" s="4" t="e">
        <f>FIND("Status",A1023,K1023)</f>
        <v>#VALUE!</v>
      </c>
      <c r="M1023" s="4" t="e">
        <f>TRIM(CLEAN(MID(A1023,K1023,L1023-K1023)))</f>
        <v>#VALUE!</v>
      </c>
      <c r="N1023" s="4" t="e">
        <f>FIND("Patent #",A1023)+LEN("Patent #")</f>
        <v>#VALUE!</v>
      </c>
      <c r="O1023" s="4" t="e">
        <f>FIND("Filing or 371 (c) date",A1023)</f>
        <v>#VALUE!</v>
      </c>
      <c r="P1023" s="4" t="e">
        <f>MID(A1023,N1023,O1023-N1023)</f>
        <v>#VALUE!</v>
      </c>
      <c r="Q1023" s="4" t="e">
        <f t="shared" si="221"/>
        <v>#VALUE!</v>
      </c>
      <c r="R1023" s="4" t="e">
        <f>CLEAN(SUBSTITUTE(MID(P1023,1,FIND("open",P1023)-1)," ",""))</f>
        <v>#VALUE!</v>
      </c>
      <c r="S1023" s="4" t="e">
        <f>FIND("open_in_new",P1023)+LEN("open_in_new")</f>
        <v>#VALUE!</v>
      </c>
      <c r="T1023" s="4" t="e">
        <f>FIND("-",P1023,S1023)</f>
        <v>#VALUE!</v>
      </c>
      <c r="U1023" s="4" t="e">
        <f>CLEAN(SUBSTITUTE(MID(P1023,S1023,T1023-S1023)," ",""))</f>
        <v>#VALUE!</v>
      </c>
      <c r="V1023" s="4" t="e">
        <f>RIGHT(CLEAN(SUBSTITUTE(P1023," ","")),10)</f>
        <v>#VALUE!</v>
      </c>
      <c r="W1023" s="4" t="e">
        <f>FIND("Status",A1023,K1023)+LEN("Status")</f>
        <v>#VALUE!</v>
      </c>
      <c r="X1023" s="4" t="e">
        <f>FIND("Application Data 
Documents &amp; Transactions",A1023)</f>
        <v>#VALUE!</v>
      </c>
      <c r="Y1023" s="4" t="e">
        <f>MID(A1023,W1023,(X1023-11)-W1023)</f>
        <v>#VALUE!</v>
      </c>
      <c r="Z1023" s="4" t="e">
        <f t="shared" si="218"/>
        <v>#VALUE!</v>
      </c>
      <c r="AA1023" s="4" t="e">
        <f>FIND("Earliest publication #",A1023)+LEN("Earliest publication #
")</f>
        <v>#VALUE!</v>
      </c>
      <c r="AB1023" s="4" t="e">
        <f>FIND("Earliest publication date",A1023,AA1023)</f>
        <v>#VALUE!</v>
      </c>
      <c r="AC1023" s="4" t="e">
        <f>CLEAN(TRIM(MID(A1023,AA1023,AB1023-AA1023)))</f>
        <v>#VALUE!</v>
      </c>
      <c r="AD1023" s="4" t="e">
        <f t="shared" si="219"/>
        <v>#VALUE!</v>
      </c>
      <c r="AE1023" s="4" t="e">
        <f>FIND("Earliest publication date",A1023,AA1023)+LEN("Earliest publication date")</f>
        <v>#VALUE!</v>
      </c>
      <c r="AF1023" s="4" t="e">
        <f>FIND("Assignee for publication",A1023)</f>
        <v>#VALUE!</v>
      </c>
      <c r="AG1023" s="4" t="e">
        <f>CLEAN(SUBSTITUTE(MID(A1023,AE1023,AF1023-AE1023)," ",""))</f>
        <v>#VALUE!</v>
      </c>
      <c r="AH1023" s="4" t="e">
        <f>FIND("Entity status",A1023)+LEN("Entity status")</f>
        <v>#VALUE!</v>
      </c>
      <c r="AI1023" s="4" t="e">
        <f>FIND("Earliest publication #",A1023,AH1023)</f>
        <v>#VALUE!</v>
      </c>
      <c r="AJ1023" s="4" t="e">
        <f>CLEAN(TRIM(MID(A1023,AH1023,AI1023-AH1023)))</f>
        <v>#VALUE!</v>
      </c>
      <c r="AK1023" s="4" t="e">
        <f>FIND("Applicants",A1023)+LEN("Applicants")</f>
        <v>#VALUE!</v>
      </c>
      <c r="AL1023" s="4" t="e">
        <f>FIND("United States Patent and Trademark Office 
United States Patent and Trademark Office 
 Browse By Topic",A1023,AK1023)</f>
        <v>#VALUE!</v>
      </c>
      <c r="AM1023" s="4" t="e">
        <f>TRIM(CLEAN(MID(A1023,AK1023,AL1023-AK1023)))</f>
        <v>#VALUE!</v>
      </c>
      <c r="AN1023" s="4" t="e">
        <f>FIND("Assignee for publication",A1023)+LEN("Assignee for publication")</f>
        <v>#VALUE!</v>
      </c>
      <c r="AO1023" s="4" t="e">
        <f>FIND("Confirmation #",A1023,AN1023)</f>
        <v>#VALUE!</v>
      </c>
      <c r="AP1023" s="4" t="e">
        <f>MID(A1023,AN1023,AO1023-AN1023)</f>
        <v>#VALUE!</v>
      </c>
      <c r="AQ1023" s="4" t="e">
        <f>FIND("Inventors",A1023)+LEN("Inventors")</f>
        <v>#VALUE!</v>
      </c>
      <c r="AR1023" s="4" t="e">
        <f>FIND("Applicants",A1023,AQ1023)</f>
        <v>#VALUE!</v>
      </c>
      <c r="AS1023" s="4" t="e">
        <f>FIND("Show all inventors",A1023)</f>
        <v>#VALUE!</v>
      </c>
      <c r="AT1023" s="4" t="str">
        <f>IFERROR(MID(A1023,AS1023,24),"")</f>
        <v/>
      </c>
      <c r="AU1023" s="7" t="e">
        <f>CLEAN(TRIM(MID(A1023,AQ1023,AR1023-AQ1023)))</f>
        <v>#VALUE!</v>
      </c>
      <c r="BJ1023" s="4">
        <f t="shared" si="222"/>
        <v>0</v>
      </c>
      <c r="BK1023" s="4" t="str">
        <f t="shared" si="223"/>
        <v/>
      </c>
      <c r="BL1023" s="4" t="e">
        <f t="shared" si="224"/>
        <v>#VALUE!</v>
      </c>
      <c r="BM1023" s="4" t="e">
        <f t="shared" si="225"/>
        <v>#VALUE!</v>
      </c>
      <c r="BN1023" s="7" t="e">
        <f t="shared" si="226"/>
        <v>#VALUE!</v>
      </c>
      <c r="BO1023" s="4" t="e">
        <f t="shared" si="227"/>
        <v>#VALUE!</v>
      </c>
      <c r="BP1023" s="4" t="e">
        <f t="shared" si="228"/>
        <v>#VALUE!</v>
      </c>
      <c r="BQ1023" s="7" t="e">
        <f t="shared" si="229"/>
        <v>#VALUE!</v>
      </c>
    </row>
    <row r="1024" spans="1:69" ht="15" customHeight="1" x14ac:dyDescent="0.3">
      <c r="A1024" s="5"/>
      <c r="B1024" s="5"/>
      <c r="C1024" s="5"/>
      <c r="D1024" s="5"/>
      <c r="F1024" s="6" t="s">
        <v>17</v>
      </c>
      <c r="G1024" s="4" t="e">
        <f t="shared" si="230"/>
        <v>#VALUE!</v>
      </c>
      <c r="H1024" s="4" t="e">
        <f t="shared" si="231"/>
        <v>#VALUE!</v>
      </c>
      <c r="I1024" s="4" t="str">
        <f t="shared" si="220"/>
        <v/>
      </c>
      <c r="J1024" s="4" t="e">
        <f>CLEAN(SUBSTITUTE(MID(A1024,G1024,H1024-G1024)," ",""))</f>
        <v>#VALUE!</v>
      </c>
      <c r="K1024" s="4" t="e">
        <f>FIND("Filing or 371 (c) date",A1024)+LEN("Filing or 371 (c) date")</f>
        <v>#VALUE!</v>
      </c>
      <c r="L1024" s="4" t="e">
        <f>FIND("Status",A1024,K1024)</f>
        <v>#VALUE!</v>
      </c>
      <c r="M1024" s="4" t="e">
        <f>TRIM(CLEAN(MID(A1024,K1024,L1024-K1024)))</f>
        <v>#VALUE!</v>
      </c>
      <c r="N1024" s="4" t="e">
        <f>FIND("Patent #",A1024)+LEN("Patent #")</f>
        <v>#VALUE!</v>
      </c>
      <c r="O1024" s="4" t="e">
        <f>FIND("Filing or 371 (c) date",A1024)</f>
        <v>#VALUE!</v>
      </c>
      <c r="P1024" s="4" t="e">
        <f>MID(A1024,N1024,O1024-N1024)</f>
        <v>#VALUE!</v>
      </c>
      <c r="Q1024" s="4" t="e">
        <f t="shared" si="221"/>
        <v>#VALUE!</v>
      </c>
      <c r="R1024" s="4" t="e">
        <f>CLEAN(SUBSTITUTE(MID(P1024,1,FIND("open",P1024)-1)," ",""))</f>
        <v>#VALUE!</v>
      </c>
      <c r="S1024" s="4" t="e">
        <f>FIND("open_in_new",P1024)+LEN("open_in_new")</f>
        <v>#VALUE!</v>
      </c>
      <c r="T1024" s="4" t="e">
        <f>FIND("-",P1024,S1024)</f>
        <v>#VALUE!</v>
      </c>
      <c r="U1024" s="4" t="e">
        <f>CLEAN(SUBSTITUTE(MID(P1024,S1024,T1024-S1024)," ",""))</f>
        <v>#VALUE!</v>
      </c>
      <c r="V1024" s="4" t="e">
        <f>RIGHT(CLEAN(SUBSTITUTE(P1024," ","")),10)</f>
        <v>#VALUE!</v>
      </c>
      <c r="W1024" s="4" t="e">
        <f>FIND("Status",A1024,K1024)+LEN("Status")</f>
        <v>#VALUE!</v>
      </c>
      <c r="X1024" s="4" t="e">
        <f>FIND("Application Data 
Documents &amp; Transactions",A1024)</f>
        <v>#VALUE!</v>
      </c>
      <c r="Y1024" s="4" t="e">
        <f>MID(A1024,W1024,(X1024-11)-W1024)</f>
        <v>#VALUE!</v>
      </c>
      <c r="Z1024" s="4" t="e">
        <f t="shared" si="218"/>
        <v>#VALUE!</v>
      </c>
      <c r="AA1024" s="4" t="e">
        <f>FIND("Earliest publication #",A1024)+LEN("Earliest publication #
")</f>
        <v>#VALUE!</v>
      </c>
      <c r="AB1024" s="4" t="e">
        <f>FIND("Earliest publication date",A1024,AA1024)</f>
        <v>#VALUE!</v>
      </c>
      <c r="AC1024" s="4" t="e">
        <f>CLEAN(TRIM(MID(A1024,AA1024,AB1024-AA1024)))</f>
        <v>#VALUE!</v>
      </c>
      <c r="AD1024" s="4" t="e">
        <f t="shared" si="219"/>
        <v>#VALUE!</v>
      </c>
      <c r="AE1024" s="4" t="e">
        <f>FIND("Earliest publication date",A1024,AA1024)+LEN("Earliest publication date")</f>
        <v>#VALUE!</v>
      </c>
      <c r="AF1024" s="4" t="e">
        <f>FIND("Assignee for publication",A1024)</f>
        <v>#VALUE!</v>
      </c>
      <c r="AG1024" s="4" t="e">
        <f>CLEAN(SUBSTITUTE(MID(A1024,AE1024,AF1024-AE1024)," ",""))</f>
        <v>#VALUE!</v>
      </c>
      <c r="AH1024" s="4" t="e">
        <f>FIND("Entity status",A1024)+LEN("Entity status")</f>
        <v>#VALUE!</v>
      </c>
      <c r="AI1024" s="4" t="e">
        <f>FIND("Earliest publication #",A1024,AH1024)</f>
        <v>#VALUE!</v>
      </c>
      <c r="AJ1024" s="4" t="e">
        <f>CLEAN(TRIM(MID(A1024,AH1024,AI1024-AH1024)))</f>
        <v>#VALUE!</v>
      </c>
      <c r="AK1024" s="4" t="e">
        <f>FIND("Applicants",A1024)+LEN("Applicants")</f>
        <v>#VALUE!</v>
      </c>
      <c r="AL1024" s="4" t="e">
        <f>FIND("United States Patent and Trademark Office 
United States Patent and Trademark Office 
 Browse By Topic",A1024,AK1024)</f>
        <v>#VALUE!</v>
      </c>
      <c r="AM1024" s="4" t="e">
        <f>TRIM(CLEAN(MID(A1024,AK1024,AL1024-AK1024)))</f>
        <v>#VALUE!</v>
      </c>
      <c r="AN1024" s="4" t="e">
        <f>FIND("Assignee for publication",A1024)+LEN("Assignee for publication")</f>
        <v>#VALUE!</v>
      </c>
      <c r="AO1024" s="4" t="e">
        <f>FIND("Confirmation #",A1024,AN1024)</f>
        <v>#VALUE!</v>
      </c>
      <c r="AP1024" s="4" t="e">
        <f>MID(A1024,AN1024,AO1024-AN1024)</f>
        <v>#VALUE!</v>
      </c>
      <c r="AQ1024" s="4" t="e">
        <f>FIND("Inventors",A1024)+LEN("Inventors")</f>
        <v>#VALUE!</v>
      </c>
      <c r="AR1024" s="4" t="e">
        <f>FIND("Applicants",A1024,AQ1024)</f>
        <v>#VALUE!</v>
      </c>
      <c r="AS1024" s="4" t="e">
        <f>FIND("Show all inventors",A1024)</f>
        <v>#VALUE!</v>
      </c>
      <c r="AT1024" s="4" t="str">
        <f>IFERROR(MID(A1024,AS1024,24),"")</f>
        <v/>
      </c>
      <c r="AU1024" s="7" t="e">
        <f>CLEAN(TRIM(MID(A1024,AQ1024,AR1024-AQ1024)))</f>
        <v>#VALUE!</v>
      </c>
      <c r="BJ1024" s="4">
        <f t="shared" si="222"/>
        <v>0</v>
      </c>
      <c r="BK1024" s="4" t="str">
        <f t="shared" si="223"/>
        <v/>
      </c>
      <c r="BL1024" s="4" t="e">
        <f t="shared" si="224"/>
        <v>#VALUE!</v>
      </c>
      <c r="BM1024" s="4" t="e">
        <f t="shared" si="225"/>
        <v>#VALUE!</v>
      </c>
      <c r="BN1024" s="7" t="e">
        <f t="shared" si="226"/>
        <v>#VALUE!</v>
      </c>
      <c r="BO1024" s="4" t="e">
        <f t="shared" si="227"/>
        <v>#VALUE!</v>
      </c>
      <c r="BP1024" s="4" t="e">
        <f t="shared" si="228"/>
        <v>#VALUE!</v>
      </c>
      <c r="BQ1024" s="7" t="e">
        <f t="shared" si="229"/>
        <v>#VALUE!</v>
      </c>
    </row>
    <row r="1025" spans="1:69" ht="15" customHeight="1" x14ac:dyDescent="0.3">
      <c r="A1025" s="5"/>
      <c r="B1025" s="5"/>
      <c r="C1025" s="5"/>
      <c r="D1025" s="5"/>
      <c r="F1025" s="6" t="s">
        <v>17</v>
      </c>
      <c r="G1025" s="4" t="e">
        <f t="shared" si="230"/>
        <v>#VALUE!</v>
      </c>
      <c r="H1025" s="4" t="e">
        <f t="shared" si="231"/>
        <v>#VALUE!</v>
      </c>
      <c r="I1025" s="4" t="str">
        <f t="shared" si="220"/>
        <v/>
      </c>
      <c r="J1025" s="4" t="e">
        <f>CLEAN(SUBSTITUTE(MID(A1025,G1025,H1025-G1025)," ",""))</f>
        <v>#VALUE!</v>
      </c>
      <c r="K1025" s="4" t="e">
        <f>FIND("Filing or 371 (c) date",A1025)+LEN("Filing or 371 (c) date")</f>
        <v>#VALUE!</v>
      </c>
      <c r="L1025" s="4" t="e">
        <f>FIND("Status",A1025,K1025)</f>
        <v>#VALUE!</v>
      </c>
      <c r="M1025" s="4" t="e">
        <f>TRIM(CLEAN(MID(A1025,K1025,L1025-K1025)))</f>
        <v>#VALUE!</v>
      </c>
      <c r="N1025" s="4" t="e">
        <f>FIND("Patent #",A1025)+LEN("Patent #")</f>
        <v>#VALUE!</v>
      </c>
      <c r="O1025" s="4" t="e">
        <f>FIND("Filing or 371 (c) date",A1025)</f>
        <v>#VALUE!</v>
      </c>
      <c r="P1025" s="4" t="e">
        <f>MID(A1025,N1025,O1025-N1025)</f>
        <v>#VALUE!</v>
      </c>
      <c r="Q1025" s="4" t="e">
        <f t="shared" si="221"/>
        <v>#VALUE!</v>
      </c>
      <c r="R1025" s="4" t="e">
        <f>CLEAN(SUBSTITUTE(MID(P1025,1,FIND("open",P1025)-1)," ",""))</f>
        <v>#VALUE!</v>
      </c>
      <c r="S1025" s="4" t="e">
        <f>FIND("open_in_new",P1025)+LEN("open_in_new")</f>
        <v>#VALUE!</v>
      </c>
      <c r="T1025" s="4" t="e">
        <f>FIND("-",P1025,S1025)</f>
        <v>#VALUE!</v>
      </c>
      <c r="U1025" s="4" t="e">
        <f>CLEAN(SUBSTITUTE(MID(P1025,S1025,T1025-S1025)," ",""))</f>
        <v>#VALUE!</v>
      </c>
      <c r="V1025" s="4" t="e">
        <f>RIGHT(CLEAN(SUBSTITUTE(P1025," ","")),10)</f>
        <v>#VALUE!</v>
      </c>
      <c r="W1025" s="4" t="e">
        <f>FIND("Status",A1025,K1025)+LEN("Status")</f>
        <v>#VALUE!</v>
      </c>
      <c r="X1025" s="4" t="e">
        <f>FIND("Application Data 
Documents &amp; Transactions",A1025)</f>
        <v>#VALUE!</v>
      </c>
      <c r="Y1025" s="4" t="e">
        <f>MID(A1025,W1025,(X1025-11)-W1025)</f>
        <v>#VALUE!</v>
      </c>
      <c r="Z1025" s="4" t="e">
        <f t="shared" si="218"/>
        <v>#VALUE!</v>
      </c>
      <c r="AA1025" s="4" t="e">
        <f>FIND("Earliest publication #",A1025)+LEN("Earliest publication #
")</f>
        <v>#VALUE!</v>
      </c>
      <c r="AB1025" s="4" t="e">
        <f>FIND("Earliest publication date",A1025,AA1025)</f>
        <v>#VALUE!</v>
      </c>
      <c r="AC1025" s="4" t="e">
        <f>CLEAN(TRIM(MID(A1025,AA1025,AB1025-AA1025)))</f>
        <v>#VALUE!</v>
      </c>
      <c r="AD1025" s="4" t="e">
        <f t="shared" si="219"/>
        <v>#VALUE!</v>
      </c>
      <c r="AE1025" s="4" t="e">
        <f>FIND("Earliest publication date",A1025,AA1025)+LEN("Earliest publication date")</f>
        <v>#VALUE!</v>
      </c>
      <c r="AF1025" s="4" t="e">
        <f>FIND("Assignee for publication",A1025)</f>
        <v>#VALUE!</v>
      </c>
      <c r="AG1025" s="4" t="e">
        <f>CLEAN(SUBSTITUTE(MID(A1025,AE1025,AF1025-AE1025)," ",""))</f>
        <v>#VALUE!</v>
      </c>
      <c r="AH1025" s="4" t="e">
        <f>FIND("Entity status",A1025)+LEN("Entity status")</f>
        <v>#VALUE!</v>
      </c>
      <c r="AI1025" s="4" t="e">
        <f>FIND("Earliest publication #",A1025,AH1025)</f>
        <v>#VALUE!</v>
      </c>
      <c r="AJ1025" s="4" t="e">
        <f>CLEAN(TRIM(MID(A1025,AH1025,AI1025-AH1025)))</f>
        <v>#VALUE!</v>
      </c>
      <c r="AK1025" s="4" t="e">
        <f>FIND("Applicants",A1025)+LEN("Applicants")</f>
        <v>#VALUE!</v>
      </c>
      <c r="AL1025" s="4" t="e">
        <f>FIND("United States Patent and Trademark Office 
United States Patent and Trademark Office 
 Browse By Topic",A1025,AK1025)</f>
        <v>#VALUE!</v>
      </c>
      <c r="AM1025" s="4" t="e">
        <f>TRIM(CLEAN(MID(A1025,AK1025,AL1025-AK1025)))</f>
        <v>#VALUE!</v>
      </c>
      <c r="AN1025" s="4" t="e">
        <f>FIND("Assignee for publication",A1025)+LEN("Assignee for publication")</f>
        <v>#VALUE!</v>
      </c>
      <c r="AO1025" s="4" t="e">
        <f>FIND("Confirmation #",A1025,AN1025)</f>
        <v>#VALUE!</v>
      </c>
      <c r="AP1025" s="4" t="e">
        <f>MID(A1025,AN1025,AO1025-AN1025)</f>
        <v>#VALUE!</v>
      </c>
      <c r="AQ1025" s="4" t="e">
        <f>FIND("Inventors",A1025)+LEN("Inventors")</f>
        <v>#VALUE!</v>
      </c>
      <c r="AR1025" s="4" t="e">
        <f>FIND("Applicants",A1025,AQ1025)</f>
        <v>#VALUE!</v>
      </c>
      <c r="AS1025" s="4" t="e">
        <f>FIND("Show all inventors",A1025)</f>
        <v>#VALUE!</v>
      </c>
      <c r="AT1025" s="4" t="str">
        <f>IFERROR(MID(A1025,AS1025,24),"")</f>
        <v/>
      </c>
      <c r="AU1025" s="7" t="e">
        <f>CLEAN(TRIM(MID(A1025,AQ1025,AR1025-AQ1025)))</f>
        <v>#VALUE!</v>
      </c>
      <c r="BJ1025" s="4">
        <f t="shared" si="222"/>
        <v>0</v>
      </c>
      <c r="BK1025" s="4" t="str">
        <f t="shared" si="223"/>
        <v/>
      </c>
      <c r="BL1025" s="4" t="e">
        <f t="shared" si="224"/>
        <v>#VALUE!</v>
      </c>
      <c r="BM1025" s="4" t="e">
        <f t="shared" si="225"/>
        <v>#VALUE!</v>
      </c>
      <c r="BN1025" s="7" t="e">
        <f t="shared" si="226"/>
        <v>#VALUE!</v>
      </c>
      <c r="BO1025" s="4" t="e">
        <f t="shared" si="227"/>
        <v>#VALUE!</v>
      </c>
      <c r="BP1025" s="4" t="e">
        <f t="shared" si="228"/>
        <v>#VALUE!</v>
      </c>
      <c r="BQ1025" s="7" t="e">
        <f t="shared" si="229"/>
        <v>#VALUE!</v>
      </c>
    </row>
    <row r="1026" spans="1:69" ht="15" customHeight="1" x14ac:dyDescent="0.3">
      <c r="A1026" s="5"/>
      <c r="B1026" s="5"/>
      <c r="C1026" s="5"/>
      <c r="D1026" s="5"/>
      <c r="F1026" s="6" t="s">
        <v>17</v>
      </c>
      <c r="G1026" s="4" t="e">
        <f t="shared" si="230"/>
        <v>#VALUE!</v>
      </c>
      <c r="H1026" s="4" t="e">
        <f t="shared" si="231"/>
        <v>#VALUE!</v>
      </c>
      <c r="I1026" s="4" t="str">
        <f t="shared" si="220"/>
        <v/>
      </c>
      <c r="J1026" s="4" t="e">
        <f>CLEAN(SUBSTITUTE(MID(A1026,G1026,H1026-G1026)," ",""))</f>
        <v>#VALUE!</v>
      </c>
      <c r="K1026" s="4" t="e">
        <f>FIND("Filing or 371 (c) date",A1026)+LEN("Filing or 371 (c) date")</f>
        <v>#VALUE!</v>
      </c>
      <c r="L1026" s="4" t="e">
        <f>FIND("Status",A1026,K1026)</f>
        <v>#VALUE!</v>
      </c>
      <c r="M1026" s="4" t="e">
        <f>TRIM(CLEAN(MID(A1026,K1026,L1026-K1026)))</f>
        <v>#VALUE!</v>
      </c>
      <c r="N1026" s="4" t="e">
        <f>FIND("Patent #",A1026)+LEN("Patent #")</f>
        <v>#VALUE!</v>
      </c>
      <c r="O1026" s="4" t="e">
        <f>FIND("Filing or 371 (c) date",A1026)</f>
        <v>#VALUE!</v>
      </c>
      <c r="P1026" s="4" t="e">
        <f>MID(A1026,N1026,O1026-N1026)</f>
        <v>#VALUE!</v>
      </c>
      <c r="Q1026" s="4" t="e">
        <f t="shared" si="221"/>
        <v>#VALUE!</v>
      </c>
      <c r="R1026" s="4" t="e">
        <f>CLEAN(SUBSTITUTE(MID(P1026,1,FIND("open",P1026)-1)," ",""))</f>
        <v>#VALUE!</v>
      </c>
      <c r="S1026" s="4" t="e">
        <f>FIND("open_in_new",P1026)+LEN("open_in_new")</f>
        <v>#VALUE!</v>
      </c>
      <c r="T1026" s="4" t="e">
        <f>FIND("-",P1026,S1026)</f>
        <v>#VALUE!</v>
      </c>
      <c r="U1026" s="4" t="e">
        <f>CLEAN(SUBSTITUTE(MID(P1026,S1026,T1026-S1026)," ",""))</f>
        <v>#VALUE!</v>
      </c>
      <c r="V1026" s="4" t="e">
        <f>RIGHT(CLEAN(SUBSTITUTE(P1026," ","")),10)</f>
        <v>#VALUE!</v>
      </c>
      <c r="W1026" s="4" t="e">
        <f>FIND("Status",A1026,K1026)+LEN("Status")</f>
        <v>#VALUE!</v>
      </c>
      <c r="X1026" s="4" t="e">
        <f>FIND("Application Data 
Documents &amp; Transactions",A1026)</f>
        <v>#VALUE!</v>
      </c>
      <c r="Y1026" s="4" t="e">
        <f>MID(A1026,W1026,(X1026-11)-W1026)</f>
        <v>#VALUE!</v>
      </c>
      <c r="Z1026" s="4" t="e">
        <f t="shared" ref="Z1026:Z1089" si="232">TRIM(CLEAN(TRIM(MID(Y1026,1,FIND("/",Y1026)-3))))</f>
        <v>#VALUE!</v>
      </c>
      <c r="AA1026" s="4" t="e">
        <f>FIND("Earliest publication #",A1026)+LEN("Earliest publication #
")</f>
        <v>#VALUE!</v>
      </c>
      <c r="AB1026" s="4" t="e">
        <f>FIND("Earliest publication date",A1026,AA1026)</f>
        <v>#VALUE!</v>
      </c>
      <c r="AC1026" s="4" t="e">
        <f>CLEAN(TRIM(MID(A1026,AA1026,AB1026-AA1026)))</f>
        <v>#VALUE!</v>
      </c>
      <c r="AD1026" s="4" t="e">
        <f t="shared" ref="AD1026:AD1089" si="233">TRIM(CLEAN(SUBSTITUTE(AC1026,"open_in_new","")))</f>
        <v>#VALUE!</v>
      </c>
      <c r="AE1026" s="4" t="e">
        <f>FIND("Earliest publication date",A1026,AA1026)+LEN("Earliest publication date")</f>
        <v>#VALUE!</v>
      </c>
      <c r="AF1026" s="4" t="e">
        <f>FIND("Assignee for publication",A1026)</f>
        <v>#VALUE!</v>
      </c>
      <c r="AG1026" s="4" t="e">
        <f>CLEAN(SUBSTITUTE(MID(A1026,AE1026,AF1026-AE1026)," ",""))</f>
        <v>#VALUE!</v>
      </c>
      <c r="AH1026" s="4" t="e">
        <f>FIND("Entity status",A1026)+LEN("Entity status")</f>
        <v>#VALUE!</v>
      </c>
      <c r="AI1026" s="4" t="e">
        <f>FIND("Earliest publication #",A1026,AH1026)</f>
        <v>#VALUE!</v>
      </c>
      <c r="AJ1026" s="4" t="e">
        <f>CLEAN(TRIM(MID(A1026,AH1026,AI1026-AH1026)))</f>
        <v>#VALUE!</v>
      </c>
      <c r="AK1026" s="4" t="e">
        <f>FIND("Applicants",A1026)+LEN("Applicants")</f>
        <v>#VALUE!</v>
      </c>
      <c r="AL1026" s="4" t="e">
        <f>FIND("United States Patent and Trademark Office 
United States Patent and Trademark Office 
 Browse By Topic",A1026,AK1026)</f>
        <v>#VALUE!</v>
      </c>
      <c r="AM1026" s="4" t="e">
        <f>TRIM(CLEAN(MID(A1026,AK1026,AL1026-AK1026)))</f>
        <v>#VALUE!</v>
      </c>
      <c r="AN1026" s="4" t="e">
        <f>FIND("Assignee for publication",A1026)+LEN("Assignee for publication")</f>
        <v>#VALUE!</v>
      </c>
      <c r="AO1026" s="4" t="e">
        <f>FIND("Confirmation #",A1026,AN1026)</f>
        <v>#VALUE!</v>
      </c>
      <c r="AP1026" s="4" t="e">
        <f>MID(A1026,AN1026,AO1026-AN1026)</f>
        <v>#VALUE!</v>
      </c>
      <c r="AQ1026" s="4" t="e">
        <f>FIND("Inventors",A1026)+LEN("Inventors")</f>
        <v>#VALUE!</v>
      </c>
      <c r="AR1026" s="4" t="e">
        <f>FIND("Applicants",A1026,AQ1026)</f>
        <v>#VALUE!</v>
      </c>
      <c r="AS1026" s="4" t="e">
        <f>FIND("Show all inventors",A1026)</f>
        <v>#VALUE!</v>
      </c>
      <c r="AT1026" s="4" t="str">
        <f>IFERROR(MID(A1026,AS1026,24),"")</f>
        <v/>
      </c>
      <c r="AU1026" s="7" t="e">
        <f>CLEAN(TRIM(MID(A1026,AQ1026,AR1026-AQ1026)))</f>
        <v>#VALUE!</v>
      </c>
      <c r="BJ1026" s="4">
        <f t="shared" si="222"/>
        <v>0</v>
      </c>
      <c r="BK1026" s="4" t="str">
        <f t="shared" si="223"/>
        <v/>
      </c>
      <c r="BL1026" s="4" t="e">
        <f t="shared" si="224"/>
        <v>#VALUE!</v>
      </c>
      <c r="BM1026" s="4" t="e">
        <f t="shared" si="225"/>
        <v>#VALUE!</v>
      </c>
      <c r="BN1026" s="7" t="e">
        <f t="shared" si="226"/>
        <v>#VALUE!</v>
      </c>
      <c r="BO1026" s="4" t="e">
        <f t="shared" si="227"/>
        <v>#VALUE!</v>
      </c>
      <c r="BP1026" s="4" t="e">
        <f t="shared" si="228"/>
        <v>#VALUE!</v>
      </c>
      <c r="BQ1026" s="7" t="e">
        <f t="shared" si="229"/>
        <v>#VALUE!</v>
      </c>
    </row>
    <row r="1027" spans="1:69" ht="15" customHeight="1" x14ac:dyDescent="0.3">
      <c r="A1027" s="5"/>
      <c r="B1027" s="5"/>
      <c r="C1027" s="5"/>
      <c r="D1027" s="5"/>
      <c r="F1027" s="6" t="s">
        <v>17</v>
      </c>
      <c r="G1027" s="4" t="e">
        <f t="shared" si="230"/>
        <v>#VALUE!</v>
      </c>
      <c r="H1027" s="4" t="e">
        <f t="shared" si="231"/>
        <v>#VALUE!</v>
      </c>
      <c r="I1027" s="4" t="str">
        <f t="shared" ref="I1027:I1090" si="234">IFERROR(MID(A1027,FIND("Sorry, the entered Application Number",A1027),68),"")</f>
        <v/>
      </c>
      <c r="J1027" s="4" t="e">
        <f>CLEAN(SUBSTITUTE(MID(A1027,G1027,H1027-G1027)," ",""))</f>
        <v>#VALUE!</v>
      </c>
      <c r="K1027" s="4" t="e">
        <f>FIND("Filing or 371 (c) date",A1027)+LEN("Filing or 371 (c) date")</f>
        <v>#VALUE!</v>
      </c>
      <c r="L1027" s="4" t="e">
        <f>FIND("Status",A1027,K1027)</f>
        <v>#VALUE!</v>
      </c>
      <c r="M1027" s="4" t="e">
        <f>TRIM(CLEAN(MID(A1027,K1027,L1027-K1027)))</f>
        <v>#VALUE!</v>
      </c>
      <c r="N1027" s="4" t="e">
        <f>FIND("Patent #",A1027)+LEN("Patent #")</f>
        <v>#VALUE!</v>
      </c>
      <c r="O1027" s="4" t="e">
        <f>FIND("Filing or 371 (c) date",A1027)</f>
        <v>#VALUE!</v>
      </c>
      <c r="P1027" s="4" t="e">
        <f>MID(A1027,N1027,O1027-N1027)</f>
        <v>#VALUE!</v>
      </c>
      <c r="Q1027" s="4" t="e">
        <f t="shared" ref="Q1027:Q1090" si="235">TRIM(SUBSTITUTE(P1027,"open_in_new ",""))</f>
        <v>#VALUE!</v>
      </c>
      <c r="R1027" s="4" t="e">
        <f>CLEAN(SUBSTITUTE(MID(P1027,1,FIND("open",P1027)-1)," ",""))</f>
        <v>#VALUE!</v>
      </c>
      <c r="S1027" s="4" t="e">
        <f>FIND("open_in_new",P1027)+LEN("open_in_new")</f>
        <v>#VALUE!</v>
      </c>
      <c r="T1027" s="4" t="e">
        <f>FIND("-",P1027,S1027)</f>
        <v>#VALUE!</v>
      </c>
      <c r="U1027" s="4" t="e">
        <f>CLEAN(SUBSTITUTE(MID(P1027,S1027,T1027-S1027)," ",""))</f>
        <v>#VALUE!</v>
      </c>
      <c r="V1027" s="4" t="e">
        <f>RIGHT(CLEAN(SUBSTITUTE(P1027," ","")),10)</f>
        <v>#VALUE!</v>
      </c>
      <c r="W1027" s="4" t="e">
        <f>FIND("Status",A1027,K1027)+LEN("Status")</f>
        <v>#VALUE!</v>
      </c>
      <c r="X1027" s="4" t="e">
        <f>FIND("Application Data 
Documents &amp; Transactions",A1027)</f>
        <v>#VALUE!</v>
      </c>
      <c r="Y1027" s="4" t="e">
        <f>MID(A1027,W1027,(X1027-11)-W1027)</f>
        <v>#VALUE!</v>
      </c>
      <c r="Z1027" s="4" t="e">
        <f t="shared" si="232"/>
        <v>#VALUE!</v>
      </c>
      <c r="AA1027" s="4" t="e">
        <f>FIND("Earliest publication #",A1027)+LEN("Earliest publication #
")</f>
        <v>#VALUE!</v>
      </c>
      <c r="AB1027" s="4" t="e">
        <f>FIND("Earliest publication date",A1027,AA1027)</f>
        <v>#VALUE!</v>
      </c>
      <c r="AC1027" s="4" t="e">
        <f>CLEAN(TRIM(MID(A1027,AA1027,AB1027-AA1027)))</f>
        <v>#VALUE!</v>
      </c>
      <c r="AD1027" s="4" t="e">
        <f t="shared" si="233"/>
        <v>#VALUE!</v>
      </c>
      <c r="AE1027" s="4" t="e">
        <f>FIND("Earliest publication date",A1027,AA1027)+LEN("Earliest publication date")</f>
        <v>#VALUE!</v>
      </c>
      <c r="AF1027" s="4" t="e">
        <f>FIND("Assignee for publication",A1027)</f>
        <v>#VALUE!</v>
      </c>
      <c r="AG1027" s="4" t="e">
        <f>CLEAN(SUBSTITUTE(MID(A1027,AE1027,AF1027-AE1027)," ",""))</f>
        <v>#VALUE!</v>
      </c>
      <c r="AH1027" s="4" t="e">
        <f>FIND("Entity status",A1027)+LEN("Entity status")</f>
        <v>#VALUE!</v>
      </c>
      <c r="AI1027" s="4" t="e">
        <f>FIND("Earliest publication #",A1027,AH1027)</f>
        <v>#VALUE!</v>
      </c>
      <c r="AJ1027" s="4" t="e">
        <f>CLEAN(TRIM(MID(A1027,AH1027,AI1027-AH1027)))</f>
        <v>#VALUE!</v>
      </c>
      <c r="AK1027" s="4" t="e">
        <f>FIND("Applicants",A1027)+LEN("Applicants")</f>
        <v>#VALUE!</v>
      </c>
      <c r="AL1027" s="4" t="e">
        <f>FIND("United States Patent and Trademark Office 
United States Patent and Trademark Office 
 Browse By Topic",A1027,AK1027)</f>
        <v>#VALUE!</v>
      </c>
      <c r="AM1027" s="4" t="e">
        <f>TRIM(CLEAN(MID(A1027,AK1027,AL1027-AK1027)))</f>
        <v>#VALUE!</v>
      </c>
      <c r="AN1027" s="4" t="e">
        <f>FIND("Assignee for publication",A1027)+LEN("Assignee for publication")</f>
        <v>#VALUE!</v>
      </c>
      <c r="AO1027" s="4" t="e">
        <f>FIND("Confirmation #",A1027,AN1027)</f>
        <v>#VALUE!</v>
      </c>
      <c r="AP1027" s="4" t="e">
        <f>MID(A1027,AN1027,AO1027-AN1027)</f>
        <v>#VALUE!</v>
      </c>
      <c r="AQ1027" s="4" t="e">
        <f>FIND("Inventors",A1027)+LEN("Inventors")</f>
        <v>#VALUE!</v>
      </c>
      <c r="AR1027" s="4" t="e">
        <f>FIND("Applicants",A1027,AQ1027)</f>
        <v>#VALUE!</v>
      </c>
      <c r="AS1027" s="4" t="e">
        <f>FIND("Show all inventors",A1027)</f>
        <v>#VALUE!</v>
      </c>
      <c r="AT1027" s="4" t="str">
        <f>IFERROR(MID(A1027,AS1027,24),"")</f>
        <v/>
      </c>
      <c r="AU1027" s="7" t="e">
        <f>CLEAN(TRIM(MID(A1027,AQ1027,AR1027-AQ1027)))</f>
        <v>#VALUE!</v>
      </c>
      <c r="BJ1027" s="4">
        <f t="shared" ref="BJ1027:BJ1090" si="236">(LEN(BI1027)-LEN(SUBSTITUTE(BI1027,"Assignee","")))/LEN("Assignee")</f>
        <v>0</v>
      </c>
      <c r="BK1027" s="4" t="str">
        <f t="shared" ref="BK1027:BK1090" si="237">IF(LEN(BI1027)&lt;1,"",IF(BJ1027=0,"1 Assignee",BJ1027&amp;" Assignee"))</f>
        <v/>
      </c>
      <c r="BL1027" s="4" t="e">
        <f t="shared" ref="BL1027:BL1090" si="238">FIND("Power of attorney",D1027)+LEN("Power of attorney")</f>
        <v>#VALUE!</v>
      </c>
      <c r="BM1027" s="4" t="e">
        <f t="shared" ref="BM1027:BM1090" si="239">FIND("(",D1027,BL1027)</f>
        <v>#VALUE!</v>
      </c>
      <c r="BN1027" s="7" t="e">
        <f t="shared" ref="BN1027:BN1090" si="240">TRIM(MID(D1027,BL1027,BM1027-BL1027))</f>
        <v>#VALUE!</v>
      </c>
      <c r="BO1027" s="4" t="e">
        <f t="shared" ref="BO1027:BO1090" si="241">FIND("Correspondence address",D1027)+LEN("Correspondence address")</f>
        <v>#VALUE!</v>
      </c>
      <c r="BP1027" s="4" t="e">
        <f t="shared" ref="BP1027:BP1090" si="242">FIND("(",D1027,BO1027)</f>
        <v>#VALUE!</v>
      </c>
      <c r="BQ1027" s="7" t="e">
        <f t="shared" ref="BQ1027:BQ1090" si="243">TRIM(MID(D1027,BO1027,BP1027-BO1027))</f>
        <v>#VALUE!</v>
      </c>
    </row>
    <row r="1028" spans="1:69" ht="15" customHeight="1" x14ac:dyDescent="0.3">
      <c r="A1028" s="5"/>
      <c r="B1028" s="5"/>
      <c r="C1028" s="5"/>
      <c r="D1028" s="5"/>
      <c r="F1028" s="6" t="s">
        <v>17</v>
      </c>
      <c r="G1028" s="4" t="e">
        <f t="shared" ref="G1028:G1091" si="244">FIND("Application #",A1028)+LEN("Application #")</f>
        <v>#VALUE!</v>
      </c>
      <c r="H1028" s="4" t="e">
        <f t="shared" ref="H1028:H1091" si="245">FIND("Confirmation #",A1028)</f>
        <v>#VALUE!</v>
      </c>
      <c r="I1028" s="4" t="str">
        <f t="shared" si="234"/>
        <v/>
      </c>
      <c r="J1028" s="4" t="e">
        <f>CLEAN(SUBSTITUTE(MID(A1028,G1028,H1028-G1028)," ",""))</f>
        <v>#VALUE!</v>
      </c>
      <c r="K1028" s="4" t="e">
        <f>FIND("Filing or 371 (c) date",A1028)+LEN("Filing or 371 (c) date")</f>
        <v>#VALUE!</v>
      </c>
      <c r="L1028" s="4" t="e">
        <f>FIND("Status",A1028,K1028)</f>
        <v>#VALUE!</v>
      </c>
      <c r="M1028" s="4" t="e">
        <f>TRIM(CLEAN(MID(A1028,K1028,L1028-K1028)))</f>
        <v>#VALUE!</v>
      </c>
      <c r="N1028" s="4" t="e">
        <f>FIND("Patent #",A1028)+LEN("Patent #")</f>
        <v>#VALUE!</v>
      </c>
      <c r="O1028" s="4" t="e">
        <f>FIND("Filing or 371 (c) date",A1028)</f>
        <v>#VALUE!</v>
      </c>
      <c r="P1028" s="4" t="e">
        <f>MID(A1028,N1028,O1028-N1028)</f>
        <v>#VALUE!</v>
      </c>
      <c r="Q1028" s="4" t="e">
        <f t="shared" si="235"/>
        <v>#VALUE!</v>
      </c>
      <c r="R1028" s="4" t="e">
        <f>CLEAN(SUBSTITUTE(MID(P1028,1,FIND("open",P1028)-1)," ",""))</f>
        <v>#VALUE!</v>
      </c>
      <c r="S1028" s="4" t="e">
        <f>FIND("open_in_new",P1028)+LEN("open_in_new")</f>
        <v>#VALUE!</v>
      </c>
      <c r="T1028" s="4" t="e">
        <f>FIND("-",P1028,S1028)</f>
        <v>#VALUE!</v>
      </c>
      <c r="U1028" s="4" t="e">
        <f>CLEAN(SUBSTITUTE(MID(P1028,S1028,T1028-S1028)," ",""))</f>
        <v>#VALUE!</v>
      </c>
      <c r="V1028" s="4" t="e">
        <f>RIGHT(CLEAN(SUBSTITUTE(P1028," ","")),10)</f>
        <v>#VALUE!</v>
      </c>
      <c r="W1028" s="4" t="e">
        <f>FIND("Status",A1028,K1028)+LEN("Status")</f>
        <v>#VALUE!</v>
      </c>
      <c r="X1028" s="4" t="e">
        <f>FIND("Application Data 
Documents &amp; Transactions",A1028)</f>
        <v>#VALUE!</v>
      </c>
      <c r="Y1028" s="4" t="e">
        <f>MID(A1028,W1028,(X1028-11)-W1028)</f>
        <v>#VALUE!</v>
      </c>
      <c r="Z1028" s="4" t="e">
        <f t="shared" si="232"/>
        <v>#VALUE!</v>
      </c>
      <c r="AA1028" s="4" t="e">
        <f>FIND("Earliest publication #",A1028)+LEN("Earliest publication #
")</f>
        <v>#VALUE!</v>
      </c>
      <c r="AB1028" s="4" t="e">
        <f>FIND("Earliest publication date",A1028,AA1028)</f>
        <v>#VALUE!</v>
      </c>
      <c r="AC1028" s="4" t="e">
        <f>CLEAN(TRIM(MID(A1028,AA1028,AB1028-AA1028)))</f>
        <v>#VALUE!</v>
      </c>
      <c r="AD1028" s="4" t="e">
        <f t="shared" si="233"/>
        <v>#VALUE!</v>
      </c>
      <c r="AE1028" s="4" t="e">
        <f>FIND("Earliest publication date",A1028,AA1028)+LEN("Earliest publication date")</f>
        <v>#VALUE!</v>
      </c>
      <c r="AF1028" s="4" t="e">
        <f>FIND("Assignee for publication",A1028)</f>
        <v>#VALUE!</v>
      </c>
      <c r="AG1028" s="4" t="e">
        <f>CLEAN(SUBSTITUTE(MID(A1028,AE1028,AF1028-AE1028)," ",""))</f>
        <v>#VALUE!</v>
      </c>
      <c r="AH1028" s="4" t="e">
        <f>FIND("Entity status",A1028)+LEN("Entity status")</f>
        <v>#VALUE!</v>
      </c>
      <c r="AI1028" s="4" t="e">
        <f>FIND("Earliest publication #",A1028,AH1028)</f>
        <v>#VALUE!</v>
      </c>
      <c r="AJ1028" s="4" t="e">
        <f>CLEAN(TRIM(MID(A1028,AH1028,AI1028-AH1028)))</f>
        <v>#VALUE!</v>
      </c>
      <c r="AK1028" s="4" t="e">
        <f>FIND("Applicants",A1028)+LEN("Applicants")</f>
        <v>#VALUE!</v>
      </c>
      <c r="AL1028" s="4" t="e">
        <f>FIND("United States Patent and Trademark Office 
United States Patent and Trademark Office 
 Browse By Topic",A1028,AK1028)</f>
        <v>#VALUE!</v>
      </c>
      <c r="AM1028" s="4" t="e">
        <f>TRIM(CLEAN(MID(A1028,AK1028,AL1028-AK1028)))</f>
        <v>#VALUE!</v>
      </c>
      <c r="AN1028" s="4" t="e">
        <f>FIND("Assignee for publication",A1028)+LEN("Assignee for publication")</f>
        <v>#VALUE!</v>
      </c>
      <c r="AO1028" s="4" t="e">
        <f>FIND("Confirmation #",A1028,AN1028)</f>
        <v>#VALUE!</v>
      </c>
      <c r="AP1028" s="4" t="e">
        <f>MID(A1028,AN1028,AO1028-AN1028)</f>
        <v>#VALUE!</v>
      </c>
      <c r="AQ1028" s="4" t="e">
        <f>FIND("Inventors",A1028)+LEN("Inventors")</f>
        <v>#VALUE!</v>
      </c>
      <c r="AR1028" s="4" t="e">
        <f>FIND("Applicants",A1028,AQ1028)</f>
        <v>#VALUE!</v>
      </c>
      <c r="AS1028" s="4" t="e">
        <f>FIND("Show all inventors",A1028)</f>
        <v>#VALUE!</v>
      </c>
      <c r="AT1028" s="4" t="str">
        <f>IFERROR(MID(A1028,AS1028,24),"")</f>
        <v/>
      </c>
      <c r="AU1028" s="7" t="e">
        <f>CLEAN(TRIM(MID(A1028,AQ1028,AR1028-AQ1028)))</f>
        <v>#VALUE!</v>
      </c>
      <c r="BJ1028" s="4">
        <f t="shared" si="236"/>
        <v>0</v>
      </c>
      <c r="BK1028" s="4" t="str">
        <f t="shared" si="237"/>
        <v/>
      </c>
      <c r="BL1028" s="4" t="e">
        <f t="shared" si="238"/>
        <v>#VALUE!</v>
      </c>
      <c r="BM1028" s="4" t="e">
        <f t="shared" si="239"/>
        <v>#VALUE!</v>
      </c>
      <c r="BN1028" s="7" t="e">
        <f t="shared" si="240"/>
        <v>#VALUE!</v>
      </c>
      <c r="BO1028" s="4" t="e">
        <f t="shared" si="241"/>
        <v>#VALUE!</v>
      </c>
      <c r="BP1028" s="4" t="e">
        <f t="shared" si="242"/>
        <v>#VALUE!</v>
      </c>
      <c r="BQ1028" s="7" t="e">
        <f t="shared" si="243"/>
        <v>#VALUE!</v>
      </c>
    </row>
    <row r="1029" spans="1:69" ht="15" customHeight="1" x14ac:dyDescent="0.3">
      <c r="A1029" s="5"/>
      <c r="B1029" s="5"/>
      <c r="C1029" s="5"/>
      <c r="D1029" s="5"/>
      <c r="F1029" s="6" t="s">
        <v>17</v>
      </c>
      <c r="G1029" s="4" t="e">
        <f t="shared" si="244"/>
        <v>#VALUE!</v>
      </c>
      <c r="H1029" s="4" t="e">
        <f t="shared" si="245"/>
        <v>#VALUE!</v>
      </c>
      <c r="I1029" s="4" t="str">
        <f t="shared" si="234"/>
        <v/>
      </c>
      <c r="J1029" s="4" t="e">
        <f>CLEAN(SUBSTITUTE(MID(A1029,G1029,H1029-G1029)," ",""))</f>
        <v>#VALUE!</v>
      </c>
      <c r="K1029" s="4" t="e">
        <f>FIND("Filing or 371 (c) date",A1029)+LEN("Filing or 371 (c) date")</f>
        <v>#VALUE!</v>
      </c>
      <c r="L1029" s="4" t="e">
        <f>FIND("Status",A1029,K1029)</f>
        <v>#VALUE!</v>
      </c>
      <c r="M1029" s="4" t="e">
        <f>TRIM(CLEAN(MID(A1029,K1029,L1029-K1029)))</f>
        <v>#VALUE!</v>
      </c>
      <c r="N1029" s="4" t="e">
        <f>FIND("Patent #",A1029)+LEN("Patent #")</f>
        <v>#VALUE!</v>
      </c>
      <c r="O1029" s="4" t="e">
        <f>FIND("Filing or 371 (c) date",A1029)</f>
        <v>#VALUE!</v>
      </c>
      <c r="P1029" s="4" t="e">
        <f>MID(A1029,N1029,O1029-N1029)</f>
        <v>#VALUE!</v>
      </c>
      <c r="Q1029" s="4" t="e">
        <f t="shared" si="235"/>
        <v>#VALUE!</v>
      </c>
      <c r="R1029" s="4" t="e">
        <f>CLEAN(SUBSTITUTE(MID(P1029,1,FIND("open",P1029)-1)," ",""))</f>
        <v>#VALUE!</v>
      </c>
      <c r="S1029" s="4" t="e">
        <f>FIND("open_in_new",P1029)+LEN("open_in_new")</f>
        <v>#VALUE!</v>
      </c>
      <c r="T1029" s="4" t="e">
        <f>FIND("-",P1029,S1029)</f>
        <v>#VALUE!</v>
      </c>
      <c r="U1029" s="4" t="e">
        <f>CLEAN(SUBSTITUTE(MID(P1029,S1029,T1029-S1029)," ",""))</f>
        <v>#VALUE!</v>
      </c>
      <c r="V1029" s="4" t="e">
        <f>RIGHT(CLEAN(SUBSTITUTE(P1029," ","")),10)</f>
        <v>#VALUE!</v>
      </c>
      <c r="W1029" s="4" t="e">
        <f>FIND("Status",A1029,K1029)+LEN("Status")</f>
        <v>#VALUE!</v>
      </c>
      <c r="X1029" s="4" t="e">
        <f>FIND("Application Data 
Documents &amp; Transactions",A1029)</f>
        <v>#VALUE!</v>
      </c>
      <c r="Y1029" s="4" t="e">
        <f>MID(A1029,W1029,(X1029-11)-W1029)</f>
        <v>#VALUE!</v>
      </c>
      <c r="Z1029" s="4" t="e">
        <f t="shared" si="232"/>
        <v>#VALUE!</v>
      </c>
      <c r="AA1029" s="4" t="e">
        <f>FIND("Earliest publication #",A1029)+LEN("Earliest publication #
")</f>
        <v>#VALUE!</v>
      </c>
      <c r="AB1029" s="4" t="e">
        <f>FIND("Earliest publication date",A1029,AA1029)</f>
        <v>#VALUE!</v>
      </c>
      <c r="AC1029" s="4" t="e">
        <f>CLEAN(TRIM(MID(A1029,AA1029,AB1029-AA1029)))</f>
        <v>#VALUE!</v>
      </c>
      <c r="AD1029" s="4" t="e">
        <f t="shared" si="233"/>
        <v>#VALUE!</v>
      </c>
      <c r="AE1029" s="4" t="e">
        <f>FIND("Earliest publication date",A1029,AA1029)+LEN("Earliest publication date")</f>
        <v>#VALUE!</v>
      </c>
      <c r="AF1029" s="4" t="e">
        <f>FIND("Assignee for publication",A1029)</f>
        <v>#VALUE!</v>
      </c>
      <c r="AG1029" s="4" t="e">
        <f>CLEAN(SUBSTITUTE(MID(A1029,AE1029,AF1029-AE1029)," ",""))</f>
        <v>#VALUE!</v>
      </c>
      <c r="AH1029" s="4" t="e">
        <f>FIND("Entity status",A1029)+LEN("Entity status")</f>
        <v>#VALUE!</v>
      </c>
      <c r="AI1029" s="4" t="e">
        <f>FIND("Earliest publication #",A1029,AH1029)</f>
        <v>#VALUE!</v>
      </c>
      <c r="AJ1029" s="4" t="e">
        <f>CLEAN(TRIM(MID(A1029,AH1029,AI1029-AH1029)))</f>
        <v>#VALUE!</v>
      </c>
      <c r="AK1029" s="4" t="e">
        <f>FIND("Applicants",A1029)+LEN("Applicants")</f>
        <v>#VALUE!</v>
      </c>
      <c r="AL1029" s="4" t="e">
        <f>FIND("United States Patent and Trademark Office 
United States Patent and Trademark Office 
 Browse By Topic",A1029,AK1029)</f>
        <v>#VALUE!</v>
      </c>
      <c r="AM1029" s="4" t="e">
        <f>TRIM(CLEAN(MID(A1029,AK1029,AL1029-AK1029)))</f>
        <v>#VALUE!</v>
      </c>
      <c r="AN1029" s="4" t="e">
        <f>FIND("Assignee for publication",A1029)+LEN("Assignee for publication")</f>
        <v>#VALUE!</v>
      </c>
      <c r="AO1029" s="4" t="e">
        <f>FIND("Confirmation #",A1029,AN1029)</f>
        <v>#VALUE!</v>
      </c>
      <c r="AP1029" s="4" t="e">
        <f>MID(A1029,AN1029,AO1029-AN1029)</f>
        <v>#VALUE!</v>
      </c>
      <c r="AQ1029" s="4" t="e">
        <f>FIND("Inventors",A1029)+LEN("Inventors")</f>
        <v>#VALUE!</v>
      </c>
      <c r="AR1029" s="4" t="e">
        <f>FIND("Applicants",A1029,AQ1029)</f>
        <v>#VALUE!</v>
      </c>
      <c r="AS1029" s="4" t="e">
        <f>FIND("Show all inventors",A1029)</f>
        <v>#VALUE!</v>
      </c>
      <c r="AT1029" s="4" t="str">
        <f>IFERROR(MID(A1029,AS1029,24),"")</f>
        <v/>
      </c>
      <c r="AU1029" s="7" t="e">
        <f>CLEAN(TRIM(MID(A1029,AQ1029,AR1029-AQ1029)))</f>
        <v>#VALUE!</v>
      </c>
      <c r="BJ1029" s="4">
        <f t="shared" si="236"/>
        <v>0</v>
      </c>
      <c r="BK1029" s="4" t="str">
        <f t="shared" si="237"/>
        <v/>
      </c>
      <c r="BL1029" s="4" t="e">
        <f t="shared" si="238"/>
        <v>#VALUE!</v>
      </c>
      <c r="BM1029" s="4" t="e">
        <f t="shared" si="239"/>
        <v>#VALUE!</v>
      </c>
      <c r="BN1029" s="7" t="e">
        <f t="shared" si="240"/>
        <v>#VALUE!</v>
      </c>
      <c r="BO1029" s="4" t="e">
        <f t="shared" si="241"/>
        <v>#VALUE!</v>
      </c>
      <c r="BP1029" s="4" t="e">
        <f t="shared" si="242"/>
        <v>#VALUE!</v>
      </c>
      <c r="BQ1029" s="7" t="e">
        <f t="shared" si="243"/>
        <v>#VALUE!</v>
      </c>
    </row>
    <row r="1030" spans="1:69" ht="15" customHeight="1" x14ac:dyDescent="0.3">
      <c r="A1030" s="5"/>
      <c r="B1030" s="5"/>
      <c r="C1030" s="5"/>
      <c r="D1030" s="5"/>
      <c r="F1030" s="6" t="s">
        <v>17</v>
      </c>
      <c r="G1030" s="4" t="e">
        <f t="shared" si="244"/>
        <v>#VALUE!</v>
      </c>
      <c r="H1030" s="4" t="e">
        <f t="shared" si="245"/>
        <v>#VALUE!</v>
      </c>
      <c r="I1030" s="4" t="str">
        <f t="shared" si="234"/>
        <v/>
      </c>
      <c r="J1030" s="4" t="e">
        <f>CLEAN(SUBSTITUTE(MID(A1030,G1030,H1030-G1030)," ",""))</f>
        <v>#VALUE!</v>
      </c>
      <c r="K1030" s="4" t="e">
        <f>FIND("Filing or 371 (c) date",A1030)+LEN("Filing or 371 (c) date")</f>
        <v>#VALUE!</v>
      </c>
      <c r="L1030" s="4" t="e">
        <f>FIND("Status",A1030,K1030)</f>
        <v>#VALUE!</v>
      </c>
      <c r="M1030" s="4" t="e">
        <f>TRIM(CLEAN(MID(A1030,K1030,L1030-K1030)))</f>
        <v>#VALUE!</v>
      </c>
      <c r="N1030" s="4" t="e">
        <f>FIND("Patent #",A1030)+LEN("Patent #")</f>
        <v>#VALUE!</v>
      </c>
      <c r="O1030" s="4" t="e">
        <f>FIND("Filing or 371 (c) date",A1030)</f>
        <v>#VALUE!</v>
      </c>
      <c r="P1030" s="4" t="e">
        <f>MID(A1030,N1030,O1030-N1030)</f>
        <v>#VALUE!</v>
      </c>
      <c r="Q1030" s="4" t="e">
        <f t="shared" si="235"/>
        <v>#VALUE!</v>
      </c>
      <c r="R1030" s="4" t="e">
        <f>CLEAN(SUBSTITUTE(MID(P1030,1,FIND("open",P1030)-1)," ",""))</f>
        <v>#VALUE!</v>
      </c>
      <c r="S1030" s="4" t="e">
        <f>FIND("open_in_new",P1030)+LEN("open_in_new")</f>
        <v>#VALUE!</v>
      </c>
      <c r="T1030" s="4" t="e">
        <f>FIND("-",P1030,S1030)</f>
        <v>#VALUE!</v>
      </c>
      <c r="U1030" s="4" t="e">
        <f>CLEAN(SUBSTITUTE(MID(P1030,S1030,T1030-S1030)," ",""))</f>
        <v>#VALUE!</v>
      </c>
      <c r="V1030" s="4" t="e">
        <f>RIGHT(CLEAN(SUBSTITUTE(P1030," ","")),10)</f>
        <v>#VALUE!</v>
      </c>
      <c r="W1030" s="4" t="e">
        <f>FIND("Status",A1030,K1030)+LEN("Status")</f>
        <v>#VALUE!</v>
      </c>
      <c r="X1030" s="4" t="e">
        <f>FIND("Application Data 
Documents &amp; Transactions",A1030)</f>
        <v>#VALUE!</v>
      </c>
      <c r="Y1030" s="4" t="e">
        <f>MID(A1030,W1030,(X1030-11)-W1030)</f>
        <v>#VALUE!</v>
      </c>
      <c r="Z1030" s="4" t="e">
        <f t="shared" si="232"/>
        <v>#VALUE!</v>
      </c>
      <c r="AA1030" s="4" t="e">
        <f>FIND("Earliest publication #",A1030)+LEN("Earliest publication #
")</f>
        <v>#VALUE!</v>
      </c>
      <c r="AB1030" s="4" t="e">
        <f>FIND("Earliest publication date",A1030,AA1030)</f>
        <v>#VALUE!</v>
      </c>
      <c r="AC1030" s="4" t="e">
        <f>CLEAN(TRIM(MID(A1030,AA1030,AB1030-AA1030)))</f>
        <v>#VALUE!</v>
      </c>
      <c r="AD1030" s="4" t="e">
        <f t="shared" si="233"/>
        <v>#VALUE!</v>
      </c>
      <c r="AE1030" s="4" t="e">
        <f>FIND("Earliest publication date",A1030,AA1030)+LEN("Earliest publication date")</f>
        <v>#VALUE!</v>
      </c>
      <c r="AF1030" s="4" t="e">
        <f>FIND("Assignee for publication",A1030)</f>
        <v>#VALUE!</v>
      </c>
      <c r="AG1030" s="4" t="e">
        <f>CLEAN(SUBSTITUTE(MID(A1030,AE1030,AF1030-AE1030)," ",""))</f>
        <v>#VALUE!</v>
      </c>
      <c r="AH1030" s="4" t="e">
        <f>FIND("Entity status",A1030)+LEN("Entity status")</f>
        <v>#VALUE!</v>
      </c>
      <c r="AI1030" s="4" t="e">
        <f>FIND("Earliest publication #",A1030,AH1030)</f>
        <v>#VALUE!</v>
      </c>
      <c r="AJ1030" s="4" t="e">
        <f>CLEAN(TRIM(MID(A1030,AH1030,AI1030-AH1030)))</f>
        <v>#VALUE!</v>
      </c>
      <c r="AK1030" s="4" t="e">
        <f>FIND("Applicants",A1030)+LEN("Applicants")</f>
        <v>#VALUE!</v>
      </c>
      <c r="AL1030" s="4" t="e">
        <f>FIND("United States Patent and Trademark Office 
United States Patent and Trademark Office 
 Browse By Topic",A1030,AK1030)</f>
        <v>#VALUE!</v>
      </c>
      <c r="AM1030" s="4" t="e">
        <f>TRIM(CLEAN(MID(A1030,AK1030,AL1030-AK1030)))</f>
        <v>#VALUE!</v>
      </c>
      <c r="AN1030" s="4" t="e">
        <f>FIND("Assignee for publication",A1030)+LEN("Assignee for publication")</f>
        <v>#VALUE!</v>
      </c>
      <c r="AO1030" s="4" t="e">
        <f>FIND("Confirmation #",A1030,AN1030)</f>
        <v>#VALUE!</v>
      </c>
      <c r="AP1030" s="4" t="e">
        <f>MID(A1030,AN1030,AO1030-AN1030)</f>
        <v>#VALUE!</v>
      </c>
      <c r="AQ1030" s="4" t="e">
        <f>FIND("Inventors",A1030)+LEN("Inventors")</f>
        <v>#VALUE!</v>
      </c>
      <c r="AR1030" s="4" t="e">
        <f>FIND("Applicants",A1030,AQ1030)</f>
        <v>#VALUE!</v>
      </c>
      <c r="AS1030" s="4" t="e">
        <f>FIND("Show all inventors",A1030)</f>
        <v>#VALUE!</v>
      </c>
      <c r="AT1030" s="4" t="str">
        <f>IFERROR(MID(A1030,AS1030,24),"")</f>
        <v/>
      </c>
      <c r="AU1030" s="7" t="e">
        <f>CLEAN(TRIM(MID(A1030,AQ1030,AR1030-AQ1030)))</f>
        <v>#VALUE!</v>
      </c>
      <c r="BJ1030" s="4">
        <f t="shared" si="236"/>
        <v>0</v>
      </c>
      <c r="BK1030" s="4" t="str">
        <f t="shared" si="237"/>
        <v/>
      </c>
      <c r="BL1030" s="4" t="e">
        <f t="shared" si="238"/>
        <v>#VALUE!</v>
      </c>
      <c r="BM1030" s="4" t="e">
        <f t="shared" si="239"/>
        <v>#VALUE!</v>
      </c>
      <c r="BN1030" s="7" t="e">
        <f t="shared" si="240"/>
        <v>#VALUE!</v>
      </c>
      <c r="BO1030" s="4" t="e">
        <f t="shared" si="241"/>
        <v>#VALUE!</v>
      </c>
      <c r="BP1030" s="4" t="e">
        <f t="shared" si="242"/>
        <v>#VALUE!</v>
      </c>
      <c r="BQ1030" s="7" t="e">
        <f t="shared" si="243"/>
        <v>#VALUE!</v>
      </c>
    </row>
    <row r="1031" spans="1:69" ht="15" customHeight="1" x14ac:dyDescent="0.3">
      <c r="A1031" s="5"/>
      <c r="B1031" s="5"/>
      <c r="C1031" s="5"/>
      <c r="D1031" s="5"/>
      <c r="F1031" s="6" t="s">
        <v>17</v>
      </c>
      <c r="G1031" s="4" t="e">
        <f t="shared" si="244"/>
        <v>#VALUE!</v>
      </c>
      <c r="H1031" s="4" t="e">
        <f t="shared" si="245"/>
        <v>#VALUE!</v>
      </c>
      <c r="I1031" s="4" t="str">
        <f t="shared" si="234"/>
        <v/>
      </c>
      <c r="J1031" s="4" t="e">
        <f>CLEAN(SUBSTITUTE(MID(A1031,G1031,H1031-G1031)," ",""))</f>
        <v>#VALUE!</v>
      </c>
      <c r="K1031" s="4" t="e">
        <f>FIND("Filing or 371 (c) date",A1031)+LEN("Filing or 371 (c) date")</f>
        <v>#VALUE!</v>
      </c>
      <c r="L1031" s="4" t="e">
        <f>FIND("Status",A1031,K1031)</f>
        <v>#VALUE!</v>
      </c>
      <c r="M1031" s="4" t="e">
        <f>TRIM(CLEAN(MID(A1031,K1031,L1031-K1031)))</f>
        <v>#VALUE!</v>
      </c>
      <c r="N1031" s="4" t="e">
        <f>FIND("Patent #",A1031)+LEN("Patent #")</f>
        <v>#VALUE!</v>
      </c>
      <c r="O1031" s="4" t="e">
        <f>FIND("Filing or 371 (c) date",A1031)</f>
        <v>#VALUE!</v>
      </c>
      <c r="P1031" s="4" t="e">
        <f>MID(A1031,N1031,O1031-N1031)</f>
        <v>#VALUE!</v>
      </c>
      <c r="Q1031" s="4" t="e">
        <f t="shared" si="235"/>
        <v>#VALUE!</v>
      </c>
      <c r="R1031" s="4" t="e">
        <f>CLEAN(SUBSTITUTE(MID(P1031,1,FIND("open",P1031)-1)," ",""))</f>
        <v>#VALUE!</v>
      </c>
      <c r="S1031" s="4" t="e">
        <f>FIND("open_in_new",P1031)+LEN("open_in_new")</f>
        <v>#VALUE!</v>
      </c>
      <c r="T1031" s="4" t="e">
        <f>FIND("-",P1031,S1031)</f>
        <v>#VALUE!</v>
      </c>
      <c r="U1031" s="4" t="e">
        <f>CLEAN(SUBSTITUTE(MID(P1031,S1031,T1031-S1031)," ",""))</f>
        <v>#VALUE!</v>
      </c>
      <c r="V1031" s="4" t="e">
        <f>RIGHT(CLEAN(SUBSTITUTE(P1031," ","")),10)</f>
        <v>#VALUE!</v>
      </c>
      <c r="W1031" s="4" t="e">
        <f>FIND("Status",A1031,K1031)+LEN("Status")</f>
        <v>#VALUE!</v>
      </c>
      <c r="X1031" s="4" t="e">
        <f>FIND("Application Data 
Documents &amp; Transactions",A1031)</f>
        <v>#VALUE!</v>
      </c>
      <c r="Y1031" s="4" t="e">
        <f>MID(A1031,W1031,(X1031-11)-W1031)</f>
        <v>#VALUE!</v>
      </c>
      <c r="Z1031" s="4" t="e">
        <f t="shared" si="232"/>
        <v>#VALUE!</v>
      </c>
      <c r="AA1031" s="4" t="e">
        <f>FIND("Earliest publication #",A1031)+LEN("Earliest publication #
")</f>
        <v>#VALUE!</v>
      </c>
      <c r="AB1031" s="4" t="e">
        <f>FIND("Earliest publication date",A1031,AA1031)</f>
        <v>#VALUE!</v>
      </c>
      <c r="AC1031" s="4" t="e">
        <f>CLEAN(TRIM(MID(A1031,AA1031,AB1031-AA1031)))</f>
        <v>#VALUE!</v>
      </c>
      <c r="AD1031" s="4" t="e">
        <f t="shared" si="233"/>
        <v>#VALUE!</v>
      </c>
      <c r="AE1031" s="4" t="e">
        <f>FIND("Earliest publication date",A1031,AA1031)+LEN("Earliest publication date")</f>
        <v>#VALUE!</v>
      </c>
      <c r="AF1031" s="4" t="e">
        <f>FIND("Assignee for publication",A1031)</f>
        <v>#VALUE!</v>
      </c>
      <c r="AG1031" s="4" t="e">
        <f>CLEAN(SUBSTITUTE(MID(A1031,AE1031,AF1031-AE1031)," ",""))</f>
        <v>#VALUE!</v>
      </c>
      <c r="AH1031" s="4" t="e">
        <f>FIND("Entity status",A1031)+LEN("Entity status")</f>
        <v>#VALUE!</v>
      </c>
      <c r="AI1031" s="4" t="e">
        <f>FIND("Earliest publication #",A1031,AH1031)</f>
        <v>#VALUE!</v>
      </c>
      <c r="AJ1031" s="4" t="e">
        <f>CLEAN(TRIM(MID(A1031,AH1031,AI1031-AH1031)))</f>
        <v>#VALUE!</v>
      </c>
      <c r="AK1031" s="4" t="e">
        <f>FIND("Applicants",A1031)+LEN("Applicants")</f>
        <v>#VALUE!</v>
      </c>
      <c r="AL1031" s="4" t="e">
        <f>FIND("United States Patent and Trademark Office 
United States Patent and Trademark Office 
 Browse By Topic",A1031,AK1031)</f>
        <v>#VALUE!</v>
      </c>
      <c r="AM1031" s="4" t="e">
        <f>TRIM(CLEAN(MID(A1031,AK1031,AL1031-AK1031)))</f>
        <v>#VALUE!</v>
      </c>
      <c r="AN1031" s="4" t="e">
        <f>FIND("Assignee for publication",A1031)+LEN("Assignee for publication")</f>
        <v>#VALUE!</v>
      </c>
      <c r="AO1031" s="4" t="e">
        <f>FIND("Confirmation #",A1031,AN1031)</f>
        <v>#VALUE!</v>
      </c>
      <c r="AP1031" s="4" t="e">
        <f>MID(A1031,AN1031,AO1031-AN1031)</f>
        <v>#VALUE!</v>
      </c>
      <c r="AQ1031" s="4" t="e">
        <f>FIND("Inventors",A1031)+LEN("Inventors")</f>
        <v>#VALUE!</v>
      </c>
      <c r="AR1031" s="4" t="e">
        <f>FIND("Applicants",A1031,AQ1031)</f>
        <v>#VALUE!</v>
      </c>
      <c r="AS1031" s="4" t="e">
        <f>FIND("Show all inventors",A1031)</f>
        <v>#VALUE!</v>
      </c>
      <c r="AT1031" s="4" t="str">
        <f>IFERROR(MID(A1031,AS1031,24),"")</f>
        <v/>
      </c>
      <c r="AU1031" s="7" t="e">
        <f>CLEAN(TRIM(MID(A1031,AQ1031,AR1031-AQ1031)))</f>
        <v>#VALUE!</v>
      </c>
      <c r="BJ1031" s="4">
        <f t="shared" si="236"/>
        <v>0</v>
      </c>
      <c r="BK1031" s="4" t="str">
        <f t="shared" si="237"/>
        <v/>
      </c>
      <c r="BL1031" s="4" t="e">
        <f t="shared" si="238"/>
        <v>#VALUE!</v>
      </c>
      <c r="BM1031" s="4" t="e">
        <f t="shared" si="239"/>
        <v>#VALUE!</v>
      </c>
      <c r="BN1031" s="7" t="e">
        <f t="shared" si="240"/>
        <v>#VALUE!</v>
      </c>
      <c r="BO1031" s="4" t="e">
        <f t="shared" si="241"/>
        <v>#VALUE!</v>
      </c>
      <c r="BP1031" s="4" t="e">
        <f t="shared" si="242"/>
        <v>#VALUE!</v>
      </c>
      <c r="BQ1031" s="7" t="e">
        <f t="shared" si="243"/>
        <v>#VALUE!</v>
      </c>
    </row>
    <row r="1032" spans="1:69" ht="15" customHeight="1" x14ac:dyDescent="0.3">
      <c r="A1032" s="5"/>
      <c r="B1032" s="5"/>
      <c r="C1032" s="5"/>
      <c r="D1032" s="5"/>
      <c r="F1032" s="6" t="s">
        <v>17</v>
      </c>
      <c r="G1032" s="4" t="e">
        <f t="shared" si="244"/>
        <v>#VALUE!</v>
      </c>
      <c r="H1032" s="4" t="e">
        <f t="shared" si="245"/>
        <v>#VALUE!</v>
      </c>
      <c r="I1032" s="4" t="str">
        <f t="shared" si="234"/>
        <v/>
      </c>
      <c r="J1032" s="4" t="e">
        <f>CLEAN(SUBSTITUTE(MID(A1032,G1032,H1032-G1032)," ",""))</f>
        <v>#VALUE!</v>
      </c>
      <c r="K1032" s="4" t="e">
        <f>FIND("Filing or 371 (c) date",A1032)+LEN("Filing or 371 (c) date")</f>
        <v>#VALUE!</v>
      </c>
      <c r="L1032" s="4" t="e">
        <f>FIND("Status",A1032,K1032)</f>
        <v>#VALUE!</v>
      </c>
      <c r="M1032" s="4" t="e">
        <f>TRIM(CLEAN(MID(A1032,K1032,L1032-K1032)))</f>
        <v>#VALUE!</v>
      </c>
      <c r="N1032" s="4" t="e">
        <f>FIND("Patent #",A1032)+LEN("Patent #")</f>
        <v>#VALUE!</v>
      </c>
      <c r="O1032" s="4" t="e">
        <f>FIND("Filing or 371 (c) date",A1032)</f>
        <v>#VALUE!</v>
      </c>
      <c r="P1032" s="4" t="e">
        <f>MID(A1032,N1032,O1032-N1032)</f>
        <v>#VALUE!</v>
      </c>
      <c r="Q1032" s="4" t="e">
        <f t="shared" si="235"/>
        <v>#VALUE!</v>
      </c>
      <c r="R1032" s="4" t="e">
        <f>CLEAN(SUBSTITUTE(MID(P1032,1,FIND("open",P1032)-1)," ",""))</f>
        <v>#VALUE!</v>
      </c>
      <c r="S1032" s="4" t="e">
        <f>FIND("open_in_new",P1032)+LEN("open_in_new")</f>
        <v>#VALUE!</v>
      </c>
      <c r="T1032" s="4" t="e">
        <f>FIND("-",P1032,S1032)</f>
        <v>#VALUE!</v>
      </c>
      <c r="U1032" s="4" t="e">
        <f>CLEAN(SUBSTITUTE(MID(P1032,S1032,T1032-S1032)," ",""))</f>
        <v>#VALUE!</v>
      </c>
      <c r="V1032" s="4" t="e">
        <f>RIGHT(CLEAN(SUBSTITUTE(P1032," ","")),10)</f>
        <v>#VALUE!</v>
      </c>
      <c r="W1032" s="4" t="e">
        <f>FIND("Status",A1032,K1032)+LEN("Status")</f>
        <v>#VALUE!</v>
      </c>
      <c r="X1032" s="4" t="e">
        <f>FIND("Application Data 
Documents &amp; Transactions",A1032)</f>
        <v>#VALUE!</v>
      </c>
      <c r="Y1032" s="4" t="e">
        <f>MID(A1032,W1032,(X1032-11)-W1032)</f>
        <v>#VALUE!</v>
      </c>
      <c r="Z1032" s="4" t="e">
        <f t="shared" si="232"/>
        <v>#VALUE!</v>
      </c>
      <c r="AA1032" s="4" t="e">
        <f>FIND("Earliest publication #",A1032)+LEN("Earliest publication #
")</f>
        <v>#VALUE!</v>
      </c>
      <c r="AB1032" s="4" t="e">
        <f>FIND("Earliest publication date",A1032,AA1032)</f>
        <v>#VALUE!</v>
      </c>
      <c r="AC1032" s="4" t="e">
        <f>CLEAN(TRIM(MID(A1032,AA1032,AB1032-AA1032)))</f>
        <v>#VALUE!</v>
      </c>
      <c r="AD1032" s="4" t="e">
        <f t="shared" si="233"/>
        <v>#VALUE!</v>
      </c>
      <c r="AE1032" s="4" t="e">
        <f>FIND("Earliest publication date",A1032,AA1032)+LEN("Earliest publication date")</f>
        <v>#VALUE!</v>
      </c>
      <c r="AF1032" s="4" t="e">
        <f>FIND("Assignee for publication",A1032)</f>
        <v>#VALUE!</v>
      </c>
      <c r="AG1032" s="4" t="e">
        <f>CLEAN(SUBSTITUTE(MID(A1032,AE1032,AF1032-AE1032)," ",""))</f>
        <v>#VALUE!</v>
      </c>
      <c r="AH1032" s="4" t="e">
        <f>FIND("Entity status",A1032)+LEN("Entity status")</f>
        <v>#VALUE!</v>
      </c>
      <c r="AI1032" s="4" t="e">
        <f>FIND("Earliest publication #",A1032,AH1032)</f>
        <v>#VALUE!</v>
      </c>
      <c r="AJ1032" s="4" t="e">
        <f>CLEAN(TRIM(MID(A1032,AH1032,AI1032-AH1032)))</f>
        <v>#VALUE!</v>
      </c>
      <c r="AK1032" s="4" t="e">
        <f>FIND("Applicants",A1032)+LEN("Applicants")</f>
        <v>#VALUE!</v>
      </c>
      <c r="AL1032" s="4" t="e">
        <f>FIND("United States Patent and Trademark Office 
United States Patent and Trademark Office 
 Browse By Topic",A1032,AK1032)</f>
        <v>#VALUE!</v>
      </c>
      <c r="AM1032" s="4" t="e">
        <f>TRIM(CLEAN(MID(A1032,AK1032,AL1032-AK1032)))</f>
        <v>#VALUE!</v>
      </c>
      <c r="AN1032" s="4" t="e">
        <f>FIND("Assignee for publication",A1032)+LEN("Assignee for publication")</f>
        <v>#VALUE!</v>
      </c>
      <c r="AO1032" s="4" t="e">
        <f>FIND("Confirmation #",A1032,AN1032)</f>
        <v>#VALUE!</v>
      </c>
      <c r="AP1032" s="4" t="e">
        <f>MID(A1032,AN1032,AO1032-AN1032)</f>
        <v>#VALUE!</v>
      </c>
      <c r="AQ1032" s="4" t="e">
        <f>FIND("Inventors",A1032)+LEN("Inventors")</f>
        <v>#VALUE!</v>
      </c>
      <c r="AR1032" s="4" t="e">
        <f>FIND("Applicants",A1032,AQ1032)</f>
        <v>#VALUE!</v>
      </c>
      <c r="AS1032" s="4" t="e">
        <f>FIND("Show all inventors",A1032)</f>
        <v>#VALUE!</v>
      </c>
      <c r="AT1032" s="4" t="str">
        <f>IFERROR(MID(A1032,AS1032,24),"")</f>
        <v/>
      </c>
      <c r="AU1032" s="7" t="e">
        <f>CLEAN(TRIM(MID(A1032,AQ1032,AR1032-AQ1032)))</f>
        <v>#VALUE!</v>
      </c>
      <c r="BJ1032" s="4">
        <f t="shared" si="236"/>
        <v>0</v>
      </c>
      <c r="BK1032" s="4" t="str">
        <f t="shared" si="237"/>
        <v/>
      </c>
      <c r="BL1032" s="4" t="e">
        <f t="shared" si="238"/>
        <v>#VALUE!</v>
      </c>
      <c r="BM1032" s="4" t="e">
        <f t="shared" si="239"/>
        <v>#VALUE!</v>
      </c>
      <c r="BN1032" s="7" t="e">
        <f t="shared" si="240"/>
        <v>#VALUE!</v>
      </c>
      <c r="BO1032" s="4" t="e">
        <f t="shared" si="241"/>
        <v>#VALUE!</v>
      </c>
      <c r="BP1032" s="4" t="e">
        <f t="shared" si="242"/>
        <v>#VALUE!</v>
      </c>
      <c r="BQ1032" s="7" t="e">
        <f t="shared" si="243"/>
        <v>#VALUE!</v>
      </c>
    </row>
    <row r="1033" spans="1:69" ht="15" customHeight="1" x14ac:dyDescent="0.3">
      <c r="A1033" s="5"/>
      <c r="B1033" s="5"/>
      <c r="C1033" s="5"/>
      <c r="D1033" s="5"/>
      <c r="F1033" s="6" t="s">
        <v>17</v>
      </c>
      <c r="G1033" s="4" t="e">
        <f t="shared" si="244"/>
        <v>#VALUE!</v>
      </c>
      <c r="H1033" s="4" t="e">
        <f t="shared" si="245"/>
        <v>#VALUE!</v>
      </c>
      <c r="I1033" s="4" t="str">
        <f t="shared" si="234"/>
        <v/>
      </c>
      <c r="J1033" s="4" t="e">
        <f>CLEAN(SUBSTITUTE(MID(A1033,G1033,H1033-G1033)," ",""))</f>
        <v>#VALUE!</v>
      </c>
      <c r="K1033" s="4" t="e">
        <f>FIND("Filing or 371 (c) date",A1033)+LEN("Filing or 371 (c) date")</f>
        <v>#VALUE!</v>
      </c>
      <c r="L1033" s="4" t="e">
        <f>FIND("Status",A1033,K1033)</f>
        <v>#VALUE!</v>
      </c>
      <c r="M1033" s="4" t="e">
        <f>TRIM(CLEAN(MID(A1033,K1033,L1033-K1033)))</f>
        <v>#VALUE!</v>
      </c>
      <c r="N1033" s="4" t="e">
        <f>FIND("Patent #",A1033)+LEN("Patent #")</f>
        <v>#VALUE!</v>
      </c>
      <c r="O1033" s="4" t="e">
        <f>FIND("Filing or 371 (c) date",A1033)</f>
        <v>#VALUE!</v>
      </c>
      <c r="P1033" s="4" t="e">
        <f>MID(A1033,N1033,O1033-N1033)</f>
        <v>#VALUE!</v>
      </c>
      <c r="Q1033" s="4" t="e">
        <f t="shared" si="235"/>
        <v>#VALUE!</v>
      </c>
      <c r="R1033" s="4" t="e">
        <f>CLEAN(SUBSTITUTE(MID(P1033,1,FIND("open",P1033)-1)," ",""))</f>
        <v>#VALUE!</v>
      </c>
      <c r="S1033" s="4" t="e">
        <f>FIND("open_in_new",P1033)+LEN("open_in_new")</f>
        <v>#VALUE!</v>
      </c>
      <c r="T1033" s="4" t="e">
        <f>FIND("-",P1033,S1033)</f>
        <v>#VALUE!</v>
      </c>
      <c r="U1033" s="4" t="e">
        <f>CLEAN(SUBSTITUTE(MID(P1033,S1033,T1033-S1033)," ",""))</f>
        <v>#VALUE!</v>
      </c>
      <c r="V1033" s="4" t="e">
        <f>RIGHT(CLEAN(SUBSTITUTE(P1033," ","")),10)</f>
        <v>#VALUE!</v>
      </c>
      <c r="W1033" s="4" t="e">
        <f>FIND("Status",A1033,K1033)+LEN("Status")</f>
        <v>#VALUE!</v>
      </c>
      <c r="X1033" s="4" t="e">
        <f>FIND("Application Data 
Documents &amp; Transactions",A1033)</f>
        <v>#VALUE!</v>
      </c>
      <c r="Y1033" s="4" t="e">
        <f>MID(A1033,W1033,(X1033-11)-W1033)</f>
        <v>#VALUE!</v>
      </c>
      <c r="Z1033" s="4" t="e">
        <f t="shared" si="232"/>
        <v>#VALUE!</v>
      </c>
      <c r="AA1033" s="4" t="e">
        <f>FIND("Earliest publication #",A1033)+LEN("Earliest publication #
")</f>
        <v>#VALUE!</v>
      </c>
      <c r="AB1033" s="4" t="e">
        <f>FIND("Earliest publication date",A1033,AA1033)</f>
        <v>#VALUE!</v>
      </c>
      <c r="AC1033" s="4" t="e">
        <f>CLEAN(TRIM(MID(A1033,AA1033,AB1033-AA1033)))</f>
        <v>#VALUE!</v>
      </c>
      <c r="AD1033" s="4" t="e">
        <f t="shared" si="233"/>
        <v>#VALUE!</v>
      </c>
      <c r="AE1033" s="4" t="e">
        <f>FIND("Earliest publication date",A1033,AA1033)+LEN("Earliest publication date")</f>
        <v>#VALUE!</v>
      </c>
      <c r="AF1033" s="4" t="e">
        <f>FIND("Assignee for publication",A1033)</f>
        <v>#VALUE!</v>
      </c>
      <c r="AG1033" s="4" t="e">
        <f>CLEAN(SUBSTITUTE(MID(A1033,AE1033,AF1033-AE1033)," ",""))</f>
        <v>#VALUE!</v>
      </c>
      <c r="AH1033" s="4" t="e">
        <f>FIND("Entity status",A1033)+LEN("Entity status")</f>
        <v>#VALUE!</v>
      </c>
      <c r="AI1033" s="4" t="e">
        <f>FIND("Earliest publication #",A1033,AH1033)</f>
        <v>#VALUE!</v>
      </c>
      <c r="AJ1033" s="4" t="e">
        <f>CLEAN(TRIM(MID(A1033,AH1033,AI1033-AH1033)))</f>
        <v>#VALUE!</v>
      </c>
      <c r="AK1033" s="4" t="e">
        <f>FIND("Applicants",A1033)+LEN("Applicants")</f>
        <v>#VALUE!</v>
      </c>
      <c r="AL1033" s="4" t="e">
        <f>FIND("United States Patent and Trademark Office 
United States Patent and Trademark Office 
 Browse By Topic",A1033,AK1033)</f>
        <v>#VALUE!</v>
      </c>
      <c r="AM1033" s="4" t="e">
        <f>TRIM(CLEAN(MID(A1033,AK1033,AL1033-AK1033)))</f>
        <v>#VALUE!</v>
      </c>
      <c r="AN1033" s="4" t="e">
        <f>FIND("Assignee for publication",A1033)+LEN("Assignee for publication")</f>
        <v>#VALUE!</v>
      </c>
      <c r="AO1033" s="4" t="e">
        <f>FIND("Confirmation #",A1033,AN1033)</f>
        <v>#VALUE!</v>
      </c>
      <c r="AP1033" s="4" t="e">
        <f>MID(A1033,AN1033,AO1033-AN1033)</f>
        <v>#VALUE!</v>
      </c>
      <c r="AQ1033" s="4" t="e">
        <f>FIND("Inventors",A1033)+LEN("Inventors")</f>
        <v>#VALUE!</v>
      </c>
      <c r="AR1033" s="4" t="e">
        <f>FIND("Applicants",A1033,AQ1033)</f>
        <v>#VALUE!</v>
      </c>
      <c r="AS1033" s="4" t="e">
        <f>FIND("Show all inventors",A1033)</f>
        <v>#VALUE!</v>
      </c>
      <c r="AT1033" s="4" t="str">
        <f>IFERROR(MID(A1033,AS1033,24),"")</f>
        <v/>
      </c>
      <c r="AU1033" s="7" t="e">
        <f>CLEAN(TRIM(MID(A1033,AQ1033,AR1033-AQ1033)))</f>
        <v>#VALUE!</v>
      </c>
      <c r="BJ1033" s="4">
        <f t="shared" si="236"/>
        <v>0</v>
      </c>
      <c r="BK1033" s="4" t="str">
        <f t="shared" si="237"/>
        <v/>
      </c>
      <c r="BL1033" s="4" t="e">
        <f t="shared" si="238"/>
        <v>#VALUE!</v>
      </c>
      <c r="BM1033" s="4" t="e">
        <f t="shared" si="239"/>
        <v>#VALUE!</v>
      </c>
      <c r="BN1033" s="7" t="e">
        <f t="shared" si="240"/>
        <v>#VALUE!</v>
      </c>
      <c r="BO1033" s="4" t="e">
        <f t="shared" si="241"/>
        <v>#VALUE!</v>
      </c>
      <c r="BP1033" s="4" t="e">
        <f t="shared" si="242"/>
        <v>#VALUE!</v>
      </c>
      <c r="BQ1033" s="7" t="e">
        <f t="shared" si="243"/>
        <v>#VALUE!</v>
      </c>
    </row>
    <row r="1034" spans="1:69" ht="15" customHeight="1" x14ac:dyDescent="0.3">
      <c r="A1034" s="5"/>
      <c r="B1034" s="5"/>
      <c r="C1034" s="5"/>
      <c r="D1034" s="5"/>
      <c r="F1034" s="6" t="s">
        <v>17</v>
      </c>
      <c r="G1034" s="4" t="e">
        <f t="shared" si="244"/>
        <v>#VALUE!</v>
      </c>
      <c r="H1034" s="4" t="e">
        <f t="shared" si="245"/>
        <v>#VALUE!</v>
      </c>
      <c r="I1034" s="4" t="str">
        <f t="shared" si="234"/>
        <v/>
      </c>
      <c r="J1034" s="4" t="e">
        <f>CLEAN(SUBSTITUTE(MID(A1034,G1034,H1034-G1034)," ",""))</f>
        <v>#VALUE!</v>
      </c>
      <c r="K1034" s="4" t="e">
        <f>FIND("Filing or 371 (c) date",A1034)+LEN("Filing or 371 (c) date")</f>
        <v>#VALUE!</v>
      </c>
      <c r="L1034" s="4" t="e">
        <f>FIND("Status",A1034,K1034)</f>
        <v>#VALUE!</v>
      </c>
      <c r="M1034" s="4" t="e">
        <f>TRIM(CLEAN(MID(A1034,K1034,L1034-K1034)))</f>
        <v>#VALUE!</v>
      </c>
      <c r="N1034" s="4" t="e">
        <f>FIND("Patent #",A1034)+LEN("Patent #")</f>
        <v>#VALUE!</v>
      </c>
      <c r="O1034" s="4" t="e">
        <f>FIND("Filing or 371 (c) date",A1034)</f>
        <v>#VALUE!</v>
      </c>
      <c r="P1034" s="4" t="e">
        <f>MID(A1034,N1034,O1034-N1034)</f>
        <v>#VALUE!</v>
      </c>
      <c r="Q1034" s="4" t="e">
        <f t="shared" si="235"/>
        <v>#VALUE!</v>
      </c>
      <c r="R1034" s="4" t="e">
        <f>CLEAN(SUBSTITUTE(MID(P1034,1,FIND("open",P1034)-1)," ",""))</f>
        <v>#VALUE!</v>
      </c>
      <c r="S1034" s="4" t="e">
        <f>FIND("open_in_new",P1034)+LEN("open_in_new")</f>
        <v>#VALUE!</v>
      </c>
      <c r="T1034" s="4" t="e">
        <f>FIND("-",P1034,S1034)</f>
        <v>#VALUE!</v>
      </c>
      <c r="U1034" s="4" t="e">
        <f>CLEAN(SUBSTITUTE(MID(P1034,S1034,T1034-S1034)," ",""))</f>
        <v>#VALUE!</v>
      </c>
      <c r="V1034" s="4" t="e">
        <f>RIGHT(CLEAN(SUBSTITUTE(P1034," ","")),10)</f>
        <v>#VALUE!</v>
      </c>
      <c r="W1034" s="4" t="e">
        <f>FIND("Status",A1034,K1034)+LEN("Status")</f>
        <v>#VALUE!</v>
      </c>
      <c r="X1034" s="4" t="e">
        <f>FIND("Application Data 
Documents &amp; Transactions",A1034)</f>
        <v>#VALUE!</v>
      </c>
      <c r="Y1034" s="4" t="e">
        <f>MID(A1034,W1034,(X1034-11)-W1034)</f>
        <v>#VALUE!</v>
      </c>
      <c r="Z1034" s="4" t="e">
        <f t="shared" si="232"/>
        <v>#VALUE!</v>
      </c>
      <c r="AA1034" s="4" t="e">
        <f>FIND("Earliest publication #",A1034)+LEN("Earliest publication #
")</f>
        <v>#VALUE!</v>
      </c>
      <c r="AB1034" s="4" t="e">
        <f>FIND("Earliest publication date",A1034,AA1034)</f>
        <v>#VALUE!</v>
      </c>
      <c r="AC1034" s="4" t="e">
        <f>CLEAN(TRIM(MID(A1034,AA1034,AB1034-AA1034)))</f>
        <v>#VALUE!</v>
      </c>
      <c r="AD1034" s="4" t="e">
        <f t="shared" si="233"/>
        <v>#VALUE!</v>
      </c>
      <c r="AE1034" s="4" t="e">
        <f>FIND("Earliest publication date",A1034,AA1034)+LEN("Earliest publication date")</f>
        <v>#VALUE!</v>
      </c>
      <c r="AF1034" s="4" t="e">
        <f>FIND("Assignee for publication",A1034)</f>
        <v>#VALUE!</v>
      </c>
      <c r="AG1034" s="4" t="e">
        <f>CLEAN(SUBSTITUTE(MID(A1034,AE1034,AF1034-AE1034)," ",""))</f>
        <v>#VALUE!</v>
      </c>
      <c r="AH1034" s="4" t="e">
        <f>FIND("Entity status",A1034)+LEN("Entity status")</f>
        <v>#VALUE!</v>
      </c>
      <c r="AI1034" s="4" t="e">
        <f>FIND("Earliest publication #",A1034,AH1034)</f>
        <v>#VALUE!</v>
      </c>
      <c r="AJ1034" s="4" t="e">
        <f>CLEAN(TRIM(MID(A1034,AH1034,AI1034-AH1034)))</f>
        <v>#VALUE!</v>
      </c>
      <c r="AK1034" s="4" t="e">
        <f>FIND("Applicants",A1034)+LEN("Applicants")</f>
        <v>#VALUE!</v>
      </c>
      <c r="AL1034" s="4" t="e">
        <f>FIND("United States Patent and Trademark Office 
United States Patent and Trademark Office 
 Browse By Topic",A1034,AK1034)</f>
        <v>#VALUE!</v>
      </c>
      <c r="AM1034" s="4" t="e">
        <f>TRIM(CLEAN(MID(A1034,AK1034,AL1034-AK1034)))</f>
        <v>#VALUE!</v>
      </c>
      <c r="AN1034" s="4" t="e">
        <f>FIND("Assignee for publication",A1034)+LEN("Assignee for publication")</f>
        <v>#VALUE!</v>
      </c>
      <c r="AO1034" s="4" t="e">
        <f>FIND("Confirmation #",A1034,AN1034)</f>
        <v>#VALUE!</v>
      </c>
      <c r="AP1034" s="4" t="e">
        <f>MID(A1034,AN1034,AO1034-AN1034)</f>
        <v>#VALUE!</v>
      </c>
      <c r="AQ1034" s="4" t="e">
        <f>FIND("Inventors",A1034)+LEN("Inventors")</f>
        <v>#VALUE!</v>
      </c>
      <c r="AR1034" s="4" t="e">
        <f>FIND("Applicants",A1034,AQ1034)</f>
        <v>#VALUE!</v>
      </c>
      <c r="AS1034" s="4" t="e">
        <f>FIND("Show all inventors",A1034)</f>
        <v>#VALUE!</v>
      </c>
      <c r="AT1034" s="4" t="str">
        <f>IFERROR(MID(A1034,AS1034,24),"")</f>
        <v/>
      </c>
      <c r="AU1034" s="7" t="e">
        <f>CLEAN(TRIM(MID(A1034,AQ1034,AR1034-AQ1034)))</f>
        <v>#VALUE!</v>
      </c>
      <c r="BJ1034" s="4">
        <f t="shared" si="236"/>
        <v>0</v>
      </c>
      <c r="BK1034" s="4" t="str">
        <f t="shared" si="237"/>
        <v/>
      </c>
      <c r="BL1034" s="4" t="e">
        <f t="shared" si="238"/>
        <v>#VALUE!</v>
      </c>
      <c r="BM1034" s="4" t="e">
        <f t="shared" si="239"/>
        <v>#VALUE!</v>
      </c>
      <c r="BN1034" s="7" t="e">
        <f t="shared" si="240"/>
        <v>#VALUE!</v>
      </c>
      <c r="BO1034" s="4" t="e">
        <f t="shared" si="241"/>
        <v>#VALUE!</v>
      </c>
      <c r="BP1034" s="4" t="e">
        <f t="shared" si="242"/>
        <v>#VALUE!</v>
      </c>
      <c r="BQ1034" s="7" t="e">
        <f t="shared" si="243"/>
        <v>#VALUE!</v>
      </c>
    </row>
    <row r="1035" spans="1:69" ht="15" customHeight="1" x14ac:dyDescent="0.3">
      <c r="A1035" s="5"/>
      <c r="B1035" s="5"/>
      <c r="C1035" s="5"/>
      <c r="D1035" s="5"/>
      <c r="F1035" s="6" t="s">
        <v>17</v>
      </c>
      <c r="G1035" s="4" t="e">
        <f t="shared" si="244"/>
        <v>#VALUE!</v>
      </c>
      <c r="H1035" s="4" t="e">
        <f t="shared" si="245"/>
        <v>#VALUE!</v>
      </c>
      <c r="I1035" s="4" t="str">
        <f t="shared" si="234"/>
        <v/>
      </c>
      <c r="J1035" s="4" t="e">
        <f>CLEAN(SUBSTITUTE(MID(A1035,G1035,H1035-G1035)," ",""))</f>
        <v>#VALUE!</v>
      </c>
      <c r="K1035" s="4" t="e">
        <f>FIND("Filing or 371 (c) date",A1035)+LEN("Filing or 371 (c) date")</f>
        <v>#VALUE!</v>
      </c>
      <c r="L1035" s="4" t="e">
        <f>FIND("Status",A1035,K1035)</f>
        <v>#VALUE!</v>
      </c>
      <c r="M1035" s="4" t="e">
        <f>TRIM(CLEAN(MID(A1035,K1035,L1035-K1035)))</f>
        <v>#VALUE!</v>
      </c>
      <c r="N1035" s="4" t="e">
        <f>FIND("Patent #",A1035)+LEN("Patent #")</f>
        <v>#VALUE!</v>
      </c>
      <c r="O1035" s="4" t="e">
        <f>FIND("Filing or 371 (c) date",A1035)</f>
        <v>#VALUE!</v>
      </c>
      <c r="P1035" s="4" t="e">
        <f>MID(A1035,N1035,O1035-N1035)</f>
        <v>#VALUE!</v>
      </c>
      <c r="Q1035" s="4" t="e">
        <f t="shared" si="235"/>
        <v>#VALUE!</v>
      </c>
      <c r="R1035" s="4" t="e">
        <f>CLEAN(SUBSTITUTE(MID(P1035,1,FIND("open",P1035)-1)," ",""))</f>
        <v>#VALUE!</v>
      </c>
      <c r="S1035" s="4" t="e">
        <f>FIND("open_in_new",P1035)+LEN("open_in_new")</f>
        <v>#VALUE!</v>
      </c>
      <c r="T1035" s="4" t="e">
        <f>FIND("-",P1035,S1035)</f>
        <v>#VALUE!</v>
      </c>
      <c r="U1035" s="4" t="e">
        <f>CLEAN(SUBSTITUTE(MID(P1035,S1035,T1035-S1035)," ",""))</f>
        <v>#VALUE!</v>
      </c>
      <c r="V1035" s="4" t="e">
        <f>RIGHT(CLEAN(SUBSTITUTE(P1035," ","")),10)</f>
        <v>#VALUE!</v>
      </c>
      <c r="W1035" s="4" t="e">
        <f>FIND("Status",A1035,K1035)+LEN("Status")</f>
        <v>#VALUE!</v>
      </c>
      <c r="X1035" s="4" t="e">
        <f>FIND("Application Data 
Documents &amp; Transactions",A1035)</f>
        <v>#VALUE!</v>
      </c>
      <c r="Y1035" s="4" t="e">
        <f>MID(A1035,W1035,(X1035-11)-W1035)</f>
        <v>#VALUE!</v>
      </c>
      <c r="Z1035" s="4" t="e">
        <f t="shared" si="232"/>
        <v>#VALUE!</v>
      </c>
      <c r="AA1035" s="4" t="e">
        <f>FIND("Earliest publication #",A1035)+LEN("Earliest publication #
")</f>
        <v>#VALUE!</v>
      </c>
      <c r="AB1035" s="4" t="e">
        <f>FIND("Earliest publication date",A1035,AA1035)</f>
        <v>#VALUE!</v>
      </c>
      <c r="AC1035" s="4" t="e">
        <f>CLEAN(TRIM(MID(A1035,AA1035,AB1035-AA1035)))</f>
        <v>#VALUE!</v>
      </c>
      <c r="AD1035" s="4" t="e">
        <f t="shared" si="233"/>
        <v>#VALUE!</v>
      </c>
      <c r="AE1035" s="4" t="e">
        <f>FIND("Earliest publication date",A1035,AA1035)+LEN("Earliest publication date")</f>
        <v>#VALUE!</v>
      </c>
      <c r="AF1035" s="4" t="e">
        <f>FIND("Assignee for publication",A1035)</f>
        <v>#VALUE!</v>
      </c>
      <c r="AG1035" s="4" t="e">
        <f>CLEAN(SUBSTITUTE(MID(A1035,AE1035,AF1035-AE1035)," ",""))</f>
        <v>#VALUE!</v>
      </c>
      <c r="AH1035" s="4" t="e">
        <f>FIND("Entity status",A1035)+LEN("Entity status")</f>
        <v>#VALUE!</v>
      </c>
      <c r="AI1035" s="4" t="e">
        <f>FIND("Earliest publication #",A1035,AH1035)</f>
        <v>#VALUE!</v>
      </c>
      <c r="AJ1035" s="4" t="e">
        <f>CLEAN(TRIM(MID(A1035,AH1035,AI1035-AH1035)))</f>
        <v>#VALUE!</v>
      </c>
      <c r="AK1035" s="4" t="e">
        <f>FIND("Applicants",A1035)+LEN("Applicants")</f>
        <v>#VALUE!</v>
      </c>
      <c r="AL1035" s="4" t="e">
        <f>FIND("United States Patent and Trademark Office 
United States Patent and Trademark Office 
 Browse By Topic",A1035,AK1035)</f>
        <v>#VALUE!</v>
      </c>
      <c r="AM1035" s="4" t="e">
        <f>TRIM(CLEAN(MID(A1035,AK1035,AL1035-AK1035)))</f>
        <v>#VALUE!</v>
      </c>
      <c r="AN1035" s="4" t="e">
        <f>FIND("Assignee for publication",A1035)+LEN("Assignee for publication")</f>
        <v>#VALUE!</v>
      </c>
      <c r="AO1035" s="4" t="e">
        <f>FIND("Confirmation #",A1035,AN1035)</f>
        <v>#VALUE!</v>
      </c>
      <c r="AP1035" s="4" t="e">
        <f>MID(A1035,AN1035,AO1035-AN1035)</f>
        <v>#VALUE!</v>
      </c>
      <c r="AQ1035" s="4" t="e">
        <f>FIND("Inventors",A1035)+LEN("Inventors")</f>
        <v>#VALUE!</v>
      </c>
      <c r="AR1035" s="4" t="e">
        <f>FIND("Applicants",A1035,AQ1035)</f>
        <v>#VALUE!</v>
      </c>
      <c r="AS1035" s="4" t="e">
        <f>FIND("Show all inventors",A1035)</f>
        <v>#VALUE!</v>
      </c>
      <c r="AT1035" s="4" t="str">
        <f>IFERROR(MID(A1035,AS1035,24),"")</f>
        <v/>
      </c>
      <c r="AU1035" s="7" t="e">
        <f>CLEAN(TRIM(MID(A1035,AQ1035,AR1035-AQ1035)))</f>
        <v>#VALUE!</v>
      </c>
      <c r="BJ1035" s="4">
        <f t="shared" si="236"/>
        <v>0</v>
      </c>
      <c r="BK1035" s="4" t="str">
        <f t="shared" si="237"/>
        <v/>
      </c>
      <c r="BL1035" s="4" t="e">
        <f t="shared" si="238"/>
        <v>#VALUE!</v>
      </c>
      <c r="BM1035" s="4" t="e">
        <f t="shared" si="239"/>
        <v>#VALUE!</v>
      </c>
      <c r="BN1035" s="7" t="e">
        <f t="shared" si="240"/>
        <v>#VALUE!</v>
      </c>
      <c r="BO1035" s="4" t="e">
        <f t="shared" si="241"/>
        <v>#VALUE!</v>
      </c>
      <c r="BP1035" s="4" t="e">
        <f t="shared" si="242"/>
        <v>#VALUE!</v>
      </c>
      <c r="BQ1035" s="7" t="e">
        <f t="shared" si="243"/>
        <v>#VALUE!</v>
      </c>
    </row>
    <row r="1036" spans="1:69" ht="15" customHeight="1" x14ac:dyDescent="0.3">
      <c r="A1036" s="5"/>
      <c r="B1036" s="5"/>
      <c r="C1036" s="5"/>
      <c r="D1036" s="5"/>
      <c r="F1036" s="6" t="s">
        <v>17</v>
      </c>
      <c r="G1036" s="4" t="e">
        <f t="shared" si="244"/>
        <v>#VALUE!</v>
      </c>
      <c r="H1036" s="4" t="e">
        <f t="shared" si="245"/>
        <v>#VALUE!</v>
      </c>
      <c r="I1036" s="4" t="str">
        <f t="shared" si="234"/>
        <v/>
      </c>
      <c r="J1036" s="4" t="e">
        <f>CLEAN(SUBSTITUTE(MID(A1036,G1036,H1036-G1036)," ",""))</f>
        <v>#VALUE!</v>
      </c>
      <c r="K1036" s="4" t="e">
        <f>FIND("Filing or 371 (c) date",A1036)+LEN("Filing or 371 (c) date")</f>
        <v>#VALUE!</v>
      </c>
      <c r="L1036" s="4" t="e">
        <f>FIND("Status",A1036,K1036)</f>
        <v>#VALUE!</v>
      </c>
      <c r="M1036" s="4" t="e">
        <f>TRIM(CLEAN(MID(A1036,K1036,L1036-K1036)))</f>
        <v>#VALUE!</v>
      </c>
      <c r="N1036" s="4" t="e">
        <f>FIND("Patent #",A1036)+LEN("Patent #")</f>
        <v>#VALUE!</v>
      </c>
      <c r="O1036" s="4" t="e">
        <f>FIND("Filing or 371 (c) date",A1036)</f>
        <v>#VALUE!</v>
      </c>
      <c r="P1036" s="4" t="e">
        <f>MID(A1036,N1036,O1036-N1036)</f>
        <v>#VALUE!</v>
      </c>
      <c r="Q1036" s="4" t="e">
        <f t="shared" si="235"/>
        <v>#VALUE!</v>
      </c>
      <c r="R1036" s="4" t="e">
        <f>CLEAN(SUBSTITUTE(MID(P1036,1,FIND("open",P1036)-1)," ",""))</f>
        <v>#VALUE!</v>
      </c>
      <c r="S1036" s="4" t="e">
        <f>FIND("open_in_new",P1036)+LEN("open_in_new")</f>
        <v>#VALUE!</v>
      </c>
      <c r="T1036" s="4" t="e">
        <f>FIND("-",P1036,S1036)</f>
        <v>#VALUE!</v>
      </c>
      <c r="U1036" s="4" t="e">
        <f>CLEAN(SUBSTITUTE(MID(P1036,S1036,T1036-S1036)," ",""))</f>
        <v>#VALUE!</v>
      </c>
      <c r="V1036" s="4" t="e">
        <f>RIGHT(CLEAN(SUBSTITUTE(P1036," ","")),10)</f>
        <v>#VALUE!</v>
      </c>
      <c r="W1036" s="4" t="e">
        <f>FIND("Status",A1036,K1036)+LEN("Status")</f>
        <v>#VALUE!</v>
      </c>
      <c r="X1036" s="4" t="e">
        <f>FIND("Application Data 
Documents &amp; Transactions",A1036)</f>
        <v>#VALUE!</v>
      </c>
      <c r="Y1036" s="4" t="e">
        <f>MID(A1036,W1036,(X1036-11)-W1036)</f>
        <v>#VALUE!</v>
      </c>
      <c r="Z1036" s="4" t="e">
        <f t="shared" si="232"/>
        <v>#VALUE!</v>
      </c>
      <c r="AA1036" s="4" t="e">
        <f>FIND("Earliest publication #",A1036)+LEN("Earliest publication #
")</f>
        <v>#VALUE!</v>
      </c>
      <c r="AB1036" s="4" t="e">
        <f>FIND("Earliest publication date",A1036,AA1036)</f>
        <v>#VALUE!</v>
      </c>
      <c r="AC1036" s="4" t="e">
        <f>CLEAN(TRIM(MID(A1036,AA1036,AB1036-AA1036)))</f>
        <v>#VALUE!</v>
      </c>
      <c r="AD1036" s="4" t="e">
        <f t="shared" si="233"/>
        <v>#VALUE!</v>
      </c>
      <c r="AE1036" s="4" t="e">
        <f>FIND("Earliest publication date",A1036,AA1036)+LEN("Earliest publication date")</f>
        <v>#VALUE!</v>
      </c>
      <c r="AF1036" s="4" t="e">
        <f>FIND("Assignee for publication",A1036)</f>
        <v>#VALUE!</v>
      </c>
      <c r="AG1036" s="4" t="e">
        <f>CLEAN(SUBSTITUTE(MID(A1036,AE1036,AF1036-AE1036)," ",""))</f>
        <v>#VALUE!</v>
      </c>
      <c r="AH1036" s="4" t="e">
        <f>FIND("Entity status",A1036)+LEN("Entity status")</f>
        <v>#VALUE!</v>
      </c>
      <c r="AI1036" s="4" t="e">
        <f>FIND("Earliest publication #",A1036,AH1036)</f>
        <v>#VALUE!</v>
      </c>
      <c r="AJ1036" s="4" t="e">
        <f>CLEAN(TRIM(MID(A1036,AH1036,AI1036-AH1036)))</f>
        <v>#VALUE!</v>
      </c>
      <c r="AK1036" s="4" t="e">
        <f>FIND("Applicants",A1036)+LEN("Applicants")</f>
        <v>#VALUE!</v>
      </c>
      <c r="AL1036" s="4" t="e">
        <f>FIND("United States Patent and Trademark Office 
United States Patent and Trademark Office 
 Browse By Topic",A1036,AK1036)</f>
        <v>#VALUE!</v>
      </c>
      <c r="AM1036" s="4" t="e">
        <f>TRIM(CLEAN(MID(A1036,AK1036,AL1036-AK1036)))</f>
        <v>#VALUE!</v>
      </c>
      <c r="AN1036" s="4" t="e">
        <f>FIND("Assignee for publication",A1036)+LEN("Assignee for publication")</f>
        <v>#VALUE!</v>
      </c>
      <c r="AO1036" s="4" t="e">
        <f>FIND("Confirmation #",A1036,AN1036)</f>
        <v>#VALUE!</v>
      </c>
      <c r="AP1036" s="4" t="e">
        <f>MID(A1036,AN1036,AO1036-AN1036)</f>
        <v>#VALUE!</v>
      </c>
      <c r="AQ1036" s="4" t="e">
        <f>FIND("Inventors",A1036)+LEN("Inventors")</f>
        <v>#VALUE!</v>
      </c>
      <c r="AR1036" s="4" t="e">
        <f>FIND("Applicants",A1036,AQ1036)</f>
        <v>#VALUE!</v>
      </c>
      <c r="AS1036" s="4" t="e">
        <f>FIND("Show all inventors",A1036)</f>
        <v>#VALUE!</v>
      </c>
      <c r="AT1036" s="4" t="str">
        <f>IFERROR(MID(A1036,AS1036,24),"")</f>
        <v/>
      </c>
      <c r="AU1036" s="7" t="e">
        <f>CLEAN(TRIM(MID(A1036,AQ1036,AR1036-AQ1036)))</f>
        <v>#VALUE!</v>
      </c>
      <c r="BJ1036" s="4">
        <f t="shared" si="236"/>
        <v>0</v>
      </c>
      <c r="BK1036" s="4" t="str">
        <f t="shared" si="237"/>
        <v/>
      </c>
      <c r="BL1036" s="4" t="e">
        <f t="shared" si="238"/>
        <v>#VALUE!</v>
      </c>
      <c r="BM1036" s="4" t="e">
        <f t="shared" si="239"/>
        <v>#VALUE!</v>
      </c>
      <c r="BN1036" s="7" t="e">
        <f t="shared" si="240"/>
        <v>#VALUE!</v>
      </c>
      <c r="BO1036" s="4" t="e">
        <f t="shared" si="241"/>
        <v>#VALUE!</v>
      </c>
      <c r="BP1036" s="4" t="e">
        <f t="shared" si="242"/>
        <v>#VALUE!</v>
      </c>
      <c r="BQ1036" s="7" t="e">
        <f t="shared" si="243"/>
        <v>#VALUE!</v>
      </c>
    </row>
    <row r="1037" spans="1:69" ht="15" customHeight="1" x14ac:dyDescent="0.3">
      <c r="A1037" s="5"/>
      <c r="B1037" s="5"/>
      <c r="C1037" s="5"/>
      <c r="D1037" s="5"/>
      <c r="F1037" s="6" t="s">
        <v>17</v>
      </c>
      <c r="G1037" s="4" t="e">
        <f t="shared" si="244"/>
        <v>#VALUE!</v>
      </c>
      <c r="H1037" s="4" t="e">
        <f t="shared" si="245"/>
        <v>#VALUE!</v>
      </c>
      <c r="I1037" s="4" t="str">
        <f t="shared" si="234"/>
        <v/>
      </c>
      <c r="J1037" s="4" t="e">
        <f>CLEAN(SUBSTITUTE(MID(A1037,G1037,H1037-G1037)," ",""))</f>
        <v>#VALUE!</v>
      </c>
      <c r="K1037" s="4" t="e">
        <f>FIND("Filing or 371 (c) date",A1037)+LEN("Filing or 371 (c) date")</f>
        <v>#VALUE!</v>
      </c>
      <c r="L1037" s="4" t="e">
        <f>FIND("Status",A1037,K1037)</f>
        <v>#VALUE!</v>
      </c>
      <c r="M1037" s="4" t="e">
        <f>TRIM(CLEAN(MID(A1037,K1037,L1037-K1037)))</f>
        <v>#VALUE!</v>
      </c>
      <c r="N1037" s="4" t="e">
        <f>FIND("Patent #",A1037)+LEN("Patent #")</f>
        <v>#VALUE!</v>
      </c>
      <c r="O1037" s="4" t="e">
        <f>FIND("Filing or 371 (c) date",A1037)</f>
        <v>#VALUE!</v>
      </c>
      <c r="P1037" s="4" t="e">
        <f>MID(A1037,N1037,O1037-N1037)</f>
        <v>#VALUE!</v>
      </c>
      <c r="Q1037" s="4" t="e">
        <f t="shared" si="235"/>
        <v>#VALUE!</v>
      </c>
      <c r="R1037" s="4" t="e">
        <f>CLEAN(SUBSTITUTE(MID(P1037,1,FIND("open",P1037)-1)," ",""))</f>
        <v>#VALUE!</v>
      </c>
      <c r="S1037" s="4" t="e">
        <f>FIND("open_in_new",P1037)+LEN("open_in_new")</f>
        <v>#VALUE!</v>
      </c>
      <c r="T1037" s="4" t="e">
        <f>FIND("-",P1037,S1037)</f>
        <v>#VALUE!</v>
      </c>
      <c r="U1037" s="4" t="e">
        <f>CLEAN(SUBSTITUTE(MID(P1037,S1037,T1037-S1037)," ",""))</f>
        <v>#VALUE!</v>
      </c>
      <c r="V1037" s="4" t="e">
        <f>RIGHT(CLEAN(SUBSTITUTE(P1037," ","")),10)</f>
        <v>#VALUE!</v>
      </c>
      <c r="W1037" s="4" t="e">
        <f>FIND("Status",A1037,K1037)+LEN("Status")</f>
        <v>#VALUE!</v>
      </c>
      <c r="X1037" s="4" t="e">
        <f>FIND("Application Data 
Documents &amp; Transactions",A1037)</f>
        <v>#VALUE!</v>
      </c>
      <c r="Y1037" s="4" t="e">
        <f>MID(A1037,W1037,(X1037-11)-W1037)</f>
        <v>#VALUE!</v>
      </c>
      <c r="Z1037" s="4" t="e">
        <f t="shared" si="232"/>
        <v>#VALUE!</v>
      </c>
      <c r="AA1037" s="4" t="e">
        <f>FIND("Earliest publication #",A1037)+LEN("Earliest publication #
")</f>
        <v>#VALUE!</v>
      </c>
      <c r="AB1037" s="4" t="e">
        <f>FIND("Earliest publication date",A1037,AA1037)</f>
        <v>#VALUE!</v>
      </c>
      <c r="AC1037" s="4" t="e">
        <f>CLEAN(TRIM(MID(A1037,AA1037,AB1037-AA1037)))</f>
        <v>#VALUE!</v>
      </c>
      <c r="AD1037" s="4" t="e">
        <f t="shared" si="233"/>
        <v>#VALUE!</v>
      </c>
      <c r="AE1037" s="4" t="e">
        <f>FIND("Earliest publication date",A1037,AA1037)+LEN("Earliest publication date")</f>
        <v>#VALUE!</v>
      </c>
      <c r="AF1037" s="4" t="e">
        <f>FIND("Assignee for publication",A1037)</f>
        <v>#VALUE!</v>
      </c>
      <c r="AG1037" s="4" t="e">
        <f>CLEAN(SUBSTITUTE(MID(A1037,AE1037,AF1037-AE1037)," ",""))</f>
        <v>#VALUE!</v>
      </c>
      <c r="AH1037" s="4" t="e">
        <f>FIND("Entity status",A1037)+LEN("Entity status")</f>
        <v>#VALUE!</v>
      </c>
      <c r="AI1037" s="4" t="e">
        <f>FIND("Earliest publication #",A1037,AH1037)</f>
        <v>#VALUE!</v>
      </c>
      <c r="AJ1037" s="4" t="e">
        <f>CLEAN(TRIM(MID(A1037,AH1037,AI1037-AH1037)))</f>
        <v>#VALUE!</v>
      </c>
      <c r="AK1037" s="4" t="e">
        <f>FIND("Applicants",A1037)+LEN("Applicants")</f>
        <v>#VALUE!</v>
      </c>
      <c r="AL1037" s="4" t="e">
        <f>FIND("United States Patent and Trademark Office 
United States Patent and Trademark Office 
 Browse By Topic",A1037,AK1037)</f>
        <v>#VALUE!</v>
      </c>
      <c r="AM1037" s="4" t="e">
        <f>TRIM(CLEAN(MID(A1037,AK1037,AL1037-AK1037)))</f>
        <v>#VALUE!</v>
      </c>
      <c r="AN1037" s="4" t="e">
        <f>FIND("Assignee for publication",A1037)+LEN("Assignee for publication")</f>
        <v>#VALUE!</v>
      </c>
      <c r="AO1037" s="4" t="e">
        <f>FIND("Confirmation #",A1037,AN1037)</f>
        <v>#VALUE!</v>
      </c>
      <c r="AP1037" s="4" t="e">
        <f>MID(A1037,AN1037,AO1037-AN1037)</f>
        <v>#VALUE!</v>
      </c>
      <c r="AQ1037" s="4" t="e">
        <f>FIND("Inventors",A1037)+LEN("Inventors")</f>
        <v>#VALUE!</v>
      </c>
      <c r="AR1037" s="4" t="e">
        <f>FIND("Applicants",A1037,AQ1037)</f>
        <v>#VALUE!</v>
      </c>
      <c r="AS1037" s="4" t="e">
        <f>FIND("Show all inventors",A1037)</f>
        <v>#VALUE!</v>
      </c>
      <c r="AT1037" s="4" t="str">
        <f>IFERROR(MID(A1037,AS1037,24),"")</f>
        <v/>
      </c>
      <c r="AU1037" s="7" t="e">
        <f>CLEAN(TRIM(MID(A1037,AQ1037,AR1037-AQ1037)))</f>
        <v>#VALUE!</v>
      </c>
      <c r="BJ1037" s="4">
        <f t="shared" si="236"/>
        <v>0</v>
      </c>
      <c r="BK1037" s="4" t="str">
        <f t="shared" si="237"/>
        <v/>
      </c>
      <c r="BL1037" s="4" t="e">
        <f t="shared" si="238"/>
        <v>#VALUE!</v>
      </c>
      <c r="BM1037" s="4" t="e">
        <f t="shared" si="239"/>
        <v>#VALUE!</v>
      </c>
      <c r="BN1037" s="7" t="e">
        <f t="shared" si="240"/>
        <v>#VALUE!</v>
      </c>
      <c r="BO1037" s="4" t="e">
        <f t="shared" si="241"/>
        <v>#VALUE!</v>
      </c>
      <c r="BP1037" s="4" t="e">
        <f t="shared" si="242"/>
        <v>#VALUE!</v>
      </c>
      <c r="BQ1037" s="7" t="e">
        <f t="shared" si="243"/>
        <v>#VALUE!</v>
      </c>
    </row>
    <row r="1038" spans="1:69" ht="15" customHeight="1" x14ac:dyDescent="0.3">
      <c r="A1038" s="5"/>
      <c r="B1038" s="5"/>
      <c r="C1038" s="5"/>
      <c r="D1038" s="5"/>
      <c r="F1038" s="6" t="s">
        <v>17</v>
      </c>
      <c r="G1038" s="4" t="e">
        <f t="shared" si="244"/>
        <v>#VALUE!</v>
      </c>
      <c r="H1038" s="4" t="e">
        <f t="shared" si="245"/>
        <v>#VALUE!</v>
      </c>
      <c r="I1038" s="4" t="str">
        <f t="shared" si="234"/>
        <v/>
      </c>
      <c r="J1038" s="4" t="e">
        <f>CLEAN(SUBSTITUTE(MID(A1038,G1038,H1038-G1038)," ",""))</f>
        <v>#VALUE!</v>
      </c>
      <c r="K1038" s="4" t="e">
        <f>FIND("Filing or 371 (c) date",A1038)+LEN("Filing or 371 (c) date")</f>
        <v>#VALUE!</v>
      </c>
      <c r="L1038" s="4" t="e">
        <f>FIND("Status",A1038,K1038)</f>
        <v>#VALUE!</v>
      </c>
      <c r="M1038" s="4" t="e">
        <f>TRIM(CLEAN(MID(A1038,K1038,L1038-K1038)))</f>
        <v>#VALUE!</v>
      </c>
      <c r="N1038" s="4" t="e">
        <f>FIND("Patent #",A1038)+LEN("Patent #")</f>
        <v>#VALUE!</v>
      </c>
      <c r="O1038" s="4" t="e">
        <f>FIND("Filing or 371 (c) date",A1038)</f>
        <v>#VALUE!</v>
      </c>
      <c r="P1038" s="4" t="e">
        <f>MID(A1038,N1038,O1038-N1038)</f>
        <v>#VALUE!</v>
      </c>
      <c r="Q1038" s="4" t="e">
        <f t="shared" si="235"/>
        <v>#VALUE!</v>
      </c>
      <c r="R1038" s="4" t="e">
        <f>CLEAN(SUBSTITUTE(MID(P1038,1,FIND("open",P1038)-1)," ",""))</f>
        <v>#VALUE!</v>
      </c>
      <c r="S1038" s="4" t="e">
        <f>FIND("open_in_new",P1038)+LEN("open_in_new")</f>
        <v>#VALUE!</v>
      </c>
      <c r="T1038" s="4" t="e">
        <f>FIND("-",P1038,S1038)</f>
        <v>#VALUE!</v>
      </c>
      <c r="U1038" s="4" t="e">
        <f>CLEAN(SUBSTITUTE(MID(P1038,S1038,T1038-S1038)," ",""))</f>
        <v>#VALUE!</v>
      </c>
      <c r="V1038" s="4" t="e">
        <f>RIGHT(CLEAN(SUBSTITUTE(P1038," ","")),10)</f>
        <v>#VALUE!</v>
      </c>
      <c r="W1038" s="4" t="e">
        <f>FIND("Status",A1038,K1038)+LEN("Status")</f>
        <v>#VALUE!</v>
      </c>
      <c r="X1038" s="4" t="e">
        <f>FIND("Application Data 
Documents &amp; Transactions",A1038)</f>
        <v>#VALUE!</v>
      </c>
      <c r="Y1038" s="4" t="e">
        <f>MID(A1038,W1038,(X1038-11)-W1038)</f>
        <v>#VALUE!</v>
      </c>
      <c r="Z1038" s="4" t="e">
        <f t="shared" si="232"/>
        <v>#VALUE!</v>
      </c>
      <c r="AA1038" s="4" t="e">
        <f>FIND("Earliest publication #",A1038)+LEN("Earliest publication #
")</f>
        <v>#VALUE!</v>
      </c>
      <c r="AB1038" s="4" t="e">
        <f>FIND("Earliest publication date",A1038,AA1038)</f>
        <v>#VALUE!</v>
      </c>
      <c r="AC1038" s="4" t="e">
        <f>CLEAN(TRIM(MID(A1038,AA1038,AB1038-AA1038)))</f>
        <v>#VALUE!</v>
      </c>
      <c r="AD1038" s="4" t="e">
        <f t="shared" si="233"/>
        <v>#VALUE!</v>
      </c>
      <c r="AE1038" s="4" t="e">
        <f>FIND("Earliest publication date",A1038,AA1038)+LEN("Earliest publication date")</f>
        <v>#VALUE!</v>
      </c>
      <c r="AF1038" s="4" t="e">
        <f>FIND("Assignee for publication",A1038)</f>
        <v>#VALUE!</v>
      </c>
      <c r="AG1038" s="4" t="e">
        <f>CLEAN(SUBSTITUTE(MID(A1038,AE1038,AF1038-AE1038)," ",""))</f>
        <v>#VALUE!</v>
      </c>
      <c r="AH1038" s="4" t="e">
        <f>FIND("Entity status",A1038)+LEN("Entity status")</f>
        <v>#VALUE!</v>
      </c>
      <c r="AI1038" s="4" t="e">
        <f>FIND("Earliest publication #",A1038,AH1038)</f>
        <v>#VALUE!</v>
      </c>
      <c r="AJ1038" s="4" t="e">
        <f>CLEAN(TRIM(MID(A1038,AH1038,AI1038-AH1038)))</f>
        <v>#VALUE!</v>
      </c>
      <c r="AK1038" s="4" t="e">
        <f>FIND("Applicants",A1038)+LEN("Applicants")</f>
        <v>#VALUE!</v>
      </c>
      <c r="AL1038" s="4" t="e">
        <f>FIND("United States Patent and Trademark Office 
United States Patent and Trademark Office 
 Browse By Topic",A1038,AK1038)</f>
        <v>#VALUE!</v>
      </c>
      <c r="AM1038" s="4" t="e">
        <f>TRIM(CLEAN(MID(A1038,AK1038,AL1038-AK1038)))</f>
        <v>#VALUE!</v>
      </c>
      <c r="AN1038" s="4" t="e">
        <f>FIND("Assignee for publication",A1038)+LEN("Assignee for publication")</f>
        <v>#VALUE!</v>
      </c>
      <c r="AO1038" s="4" t="e">
        <f>FIND("Confirmation #",A1038,AN1038)</f>
        <v>#VALUE!</v>
      </c>
      <c r="AP1038" s="4" t="e">
        <f>MID(A1038,AN1038,AO1038-AN1038)</f>
        <v>#VALUE!</v>
      </c>
      <c r="AQ1038" s="4" t="e">
        <f>FIND("Inventors",A1038)+LEN("Inventors")</f>
        <v>#VALUE!</v>
      </c>
      <c r="AR1038" s="4" t="e">
        <f>FIND("Applicants",A1038,AQ1038)</f>
        <v>#VALUE!</v>
      </c>
      <c r="AS1038" s="4" t="e">
        <f>FIND("Show all inventors",A1038)</f>
        <v>#VALUE!</v>
      </c>
      <c r="AT1038" s="4" t="str">
        <f>IFERROR(MID(A1038,AS1038,24),"")</f>
        <v/>
      </c>
      <c r="AU1038" s="7" t="e">
        <f>CLEAN(TRIM(MID(A1038,AQ1038,AR1038-AQ1038)))</f>
        <v>#VALUE!</v>
      </c>
      <c r="BJ1038" s="4">
        <f t="shared" si="236"/>
        <v>0</v>
      </c>
      <c r="BK1038" s="4" t="str">
        <f t="shared" si="237"/>
        <v/>
      </c>
      <c r="BL1038" s="4" t="e">
        <f t="shared" si="238"/>
        <v>#VALUE!</v>
      </c>
      <c r="BM1038" s="4" t="e">
        <f t="shared" si="239"/>
        <v>#VALUE!</v>
      </c>
      <c r="BN1038" s="7" t="e">
        <f t="shared" si="240"/>
        <v>#VALUE!</v>
      </c>
      <c r="BO1038" s="4" t="e">
        <f t="shared" si="241"/>
        <v>#VALUE!</v>
      </c>
      <c r="BP1038" s="4" t="e">
        <f t="shared" si="242"/>
        <v>#VALUE!</v>
      </c>
      <c r="BQ1038" s="7" t="e">
        <f t="shared" si="243"/>
        <v>#VALUE!</v>
      </c>
    </row>
    <row r="1039" spans="1:69" ht="15" customHeight="1" x14ac:dyDescent="0.3">
      <c r="A1039" s="5"/>
      <c r="B1039" s="5"/>
      <c r="C1039" s="5"/>
      <c r="D1039" s="5"/>
      <c r="F1039" s="6" t="s">
        <v>17</v>
      </c>
      <c r="G1039" s="4" t="e">
        <f t="shared" si="244"/>
        <v>#VALUE!</v>
      </c>
      <c r="H1039" s="4" t="e">
        <f t="shared" si="245"/>
        <v>#VALUE!</v>
      </c>
      <c r="I1039" s="4" t="str">
        <f t="shared" si="234"/>
        <v/>
      </c>
      <c r="J1039" s="4" t="e">
        <f>CLEAN(SUBSTITUTE(MID(A1039,G1039,H1039-G1039)," ",""))</f>
        <v>#VALUE!</v>
      </c>
      <c r="K1039" s="4" t="e">
        <f>FIND("Filing or 371 (c) date",A1039)+LEN("Filing or 371 (c) date")</f>
        <v>#VALUE!</v>
      </c>
      <c r="L1039" s="4" t="e">
        <f>FIND("Status",A1039,K1039)</f>
        <v>#VALUE!</v>
      </c>
      <c r="M1039" s="4" t="e">
        <f>TRIM(CLEAN(MID(A1039,K1039,L1039-K1039)))</f>
        <v>#VALUE!</v>
      </c>
      <c r="N1039" s="4" t="e">
        <f>FIND("Patent #",A1039)+LEN("Patent #")</f>
        <v>#VALUE!</v>
      </c>
      <c r="O1039" s="4" t="e">
        <f>FIND("Filing or 371 (c) date",A1039)</f>
        <v>#VALUE!</v>
      </c>
      <c r="P1039" s="4" t="e">
        <f>MID(A1039,N1039,O1039-N1039)</f>
        <v>#VALUE!</v>
      </c>
      <c r="Q1039" s="4" t="e">
        <f t="shared" si="235"/>
        <v>#VALUE!</v>
      </c>
      <c r="R1039" s="4" t="e">
        <f>CLEAN(SUBSTITUTE(MID(P1039,1,FIND("open",P1039)-1)," ",""))</f>
        <v>#VALUE!</v>
      </c>
      <c r="S1039" s="4" t="e">
        <f>FIND("open_in_new",P1039)+LEN("open_in_new")</f>
        <v>#VALUE!</v>
      </c>
      <c r="T1039" s="4" t="e">
        <f>FIND("-",P1039,S1039)</f>
        <v>#VALUE!</v>
      </c>
      <c r="U1039" s="4" t="e">
        <f>CLEAN(SUBSTITUTE(MID(P1039,S1039,T1039-S1039)," ",""))</f>
        <v>#VALUE!</v>
      </c>
      <c r="V1039" s="4" t="e">
        <f>RIGHT(CLEAN(SUBSTITUTE(P1039," ","")),10)</f>
        <v>#VALUE!</v>
      </c>
      <c r="W1039" s="4" t="e">
        <f>FIND("Status",A1039,K1039)+LEN("Status")</f>
        <v>#VALUE!</v>
      </c>
      <c r="X1039" s="4" t="e">
        <f>FIND("Application Data 
Documents &amp; Transactions",A1039)</f>
        <v>#VALUE!</v>
      </c>
      <c r="Y1039" s="4" t="e">
        <f>MID(A1039,W1039,(X1039-11)-W1039)</f>
        <v>#VALUE!</v>
      </c>
      <c r="Z1039" s="4" t="e">
        <f t="shared" si="232"/>
        <v>#VALUE!</v>
      </c>
      <c r="AA1039" s="4" t="e">
        <f>FIND("Earliest publication #",A1039)+LEN("Earliest publication #
")</f>
        <v>#VALUE!</v>
      </c>
      <c r="AB1039" s="4" t="e">
        <f>FIND("Earliest publication date",A1039,AA1039)</f>
        <v>#VALUE!</v>
      </c>
      <c r="AC1039" s="4" t="e">
        <f>CLEAN(TRIM(MID(A1039,AA1039,AB1039-AA1039)))</f>
        <v>#VALUE!</v>
      </c>
      <c r="AD1039" s="4" t="e">
        <f t="shared" si="233"/>
        <v>#VALUE!</v>
      </c>
      <c r="AE1039" s="4" t="e">
        <f>FIND("Earliest publication date",A1039,AA1039)+LEN("Earliest publication date")</f>
        <v>#VALUE!</v>
      </c>
      <c r="AF1039" s="4" t="e">
        <f>FIND("Assignee for publication",A1039)</f>
        <v>#VALUE!</v>
      </c>
      <c r="AG1039" s="4" t="e">
        <f>CLEAN(SUBSTITUTE(MID(A1039,AE1039,AF1039-AE1039)," ",""))</f>
        <v>#VALUE!</v>
      </c>
      <c r="AH1039" s="4" t="e">
        <f>FIND("Entity status",A1039)+LEN("Entity status")</f>
        <v>#VALUE!</v>
      </c>
      <c r="AI1039" s="4" t="e">
        <f>FIND("Earliest publication #",A1039,AH1039)</f>
        <v>#VALUE!</v>
      </c>
      <c r="AJ1039" s="4" t="e">
        <f>CLEAN(TRIM(MID(A1039,AH1039,AI1039-AH1039)))</f>
        <v>#VALUE!</v>
      </c>
      <c r="AK1039" s="4" t="e">
        <f>FIND("Applicants",A1039)+LEN("Applicants")</f>
        <v>#VALUE!</v>
      </c>
      <c r="AL1039" s="4" t="e">
        <f>FIND("United States Patent and Trademark Office 
United States Patent and Trademark Office 
 Browse By Topic",A1039,AK1039)</f>
        <v>#VALUE!</v>
      </c>
      <c r="AM1039" s="4" t="e">
        <f>TRIM(CLEAN(MID(A1039,AK1039,AL1039-AK1039)))</f>
        <v>#VALUE!</v>
      </c>
      <c r="AN1039" s="4" t="e">
        <f>FIND("Assignee for publication",A1039)+LEN("Assignee for publication")</f>
        <v>#VALUE!</v>
      </c>
      <c r="AO1039" s="4" t="e">
        <f>FIND("Confirmation #",A1039,AN1039)</f>
        <v>#VALUE!</v>
      </c>
      <c r="AP1039" s="4" t="e">
        <f>MID(A1039,AN1039,AO1039-AN1039)</f>
        <v>#VALUE!</v>
      </c>
      <c r="AQ1039" s="4" t="e">
        <f>FIND("Inventors",A1039)+LEN("Inventors")</f>
        <v>#VALUE!</v>
      </c>
      <c r="AR1039" s="4" t="e">
        <f>FIND("Applicants",A1039,AQ1039)</f>
        <v>#VALUE!</v>
      </c>
      <c r="AS1039" s="4" t="e">
        <f>FIND("Show all inventors",A1039)</f>
        <v>#VALUE!</v>
      </c>
      <c r="AT1039" s="4" t="str">
        <f>IFERROR(MID(A1039,AS1039,24),"")</f>
        <v/>
      </c>
      <c r="AU1039" s="7" t="e">
        <f>CLEAN(TRIM(MID(A1039,AQ1039,AR1039-AQ1039)))</f>
        <v>#VALUE!</v>
      </c>
      <c r="BJ1039" s="4">
        <f t="shared" si="236"/>
        <v>0</v>
      </c>
      <c r="BK1039" s="4" t="str">
        <f t="shared" si="237"/>
        <v/>
      </c>
      <c r="BL1039" s="4" t="e">
        <f t="shared" si="238"/>
        <v>#VALUE!</v>
      </c>
      <c r="BM1039" s="4" t="e">
        <f t="shared" si="239"/>
        <v>#VALUE!</v>
      </c>
      <c r="BN1039" s="7" t="e">
        <f t="shared" si="240"/>
        <v>#VALUE!</v>
      </c>
      <c r="BO1039" s="4" t="e">
        <f t="shared" si="241"/>
        <v>#VALUE!</v>
      </c>
      <c r="BP1039" s="4" t="e">
        <f t="shared" si="242"/>
        <v>#VALUE!</v>
      </c>
      <c r="BQ1039" s="7" t="e">
        <f t="shared" si="243"/>
        <v>#VALUE!</v>
      </c>
    </row>
    <row r="1040" spans="1:69" ht="15" customHeight="1" x14ac:dyDescent="0.3">
      <c r="A1040" s="5"/>
      <c r="B1040" s="5"/>
      <c r="C1040" s="5"/>
      <c r="D1040" s="5"/>
      <c r="F1040" s="6" t="s">
        <v>17</v>
      </c>
      <c r="G1040" s="4" t="e">
        <f t="shared" si="244"/>
        <v>#VALUE!</v>
      </c>
      <c r="H1040" s="4" t="e">
        <f t="shared" si="245"/>
        <v>#VALUE!</v>
      </c>
      <c r="I1040" s="4" t="str">
        <f t="shared" si="234"/>
        <v/>
      </c>
      <c r="J1040" s="4" t="e">
        <f>CLEAN(SUBSTITUTE(MID(A1040,G1040,H1040-G1040)," ",""))</f>
        <v>#VALUE!</v>
      </c>
      <c r="K1040" s="4" t="e">
        <f>FIND("Filing or 371 (c) date",A1040)+LEN("Filing or 371 (c) date")</f>
        <v>#VALUE!</v>
      </c>
      <c r="L1040" s="4" t="e">
        <f>FIND("Status",A1040,K1040)</f>
        <v>#VALUE!</v>
      </c>
      <c r="M1040" s="4" t="e">
        <f>TRIM(CLEAN(MID(A1040,K1040,L1040-K1040)))</f>
        <v>#VALUE!</v>
      </c>
      <c r="N1040" s="4" t="e">
        <f>FIND("Patent #",A1040)+LEN("Patent #")</f>
        <v>#VALUE!</v>
      </c>
      <c r="O1040" s="4" t="e">
        <f>FIND("Filing or 371 (c) date",A1040)</f>
        <v>#VALUE!</v>
      </c>
      <c r="P1040" s="4" t="e">
        <f>MID(A1040,N1040,O1040-N1040)</f>
        <v>#VALUE!</v>
      </c>
      <c r="Q1040" s="4" t="e">
        <f t="shared" si="235"/>
        <v>#VALUE!</v>
      </c>
      <c r="R1040" s="4" t="e">
        <f>CLEAN(SUBSTITUTE(MID(P1040,1,FIND("open",P1040)-1)," ",""))</f>
        <v>#VALUE!</v>
      </c>
      <c r="S1040" s="4" t="e">
        <f>FIND("open_in_new",P1040)+LEN("open_in_new")</f>
        <v>#VALUE!</v>
      </c>
      <c r="T1040" s="4" t="e">
        <f>FIND("-",P1040,S1040)</f>
        <v>#VALUE!</v>
      </c>
      <c r="U1040" s="4" t="e">
        <f>CLEAN(SUBSTITUTE(MID(P1040,S1040,T1040-S1040)," ",""))</f>
        <v>#VALUE!</v>
      </c>
      <c r="V1040" s="4" t="e">
        <f>RIGHT(CLEAN(SUBSTITUTE(P1040," ","")),10)</f>
        <v>#VALUE!</v>
      </c>
      <c r="W1040" s="4" t="e">
        <f>FIND("Status",A1040,K1040)+LEN("Status")</f>
        <v>#VALUE!</v>
      </c>
      <c r="X1040" s="4" t="e">
        <f>FIND("Application Data 
Documents &amp; Transactions",A1040)</f>
        <v>#VALUE!</v>
      </c>
      <c r="Y1040" s="4" t="e">
        <f>MID(A1040,W1040,(X1040-11)-W1040)</f>
        <v>#VALUE!</v>
      </c>
      <c r="Z1040" s="4" t="e">
        <f t="shared" si="232"/>
        <v>#VALUE!</v>
      </c>
      <c r="AA1040" s="4" t="e">
        <f>FIND("Earliest publication #",A1040)+LEN("Earliest publication #
")</f>
        <v>#VALUE!</v>
      </c>
      <c r="AB1040" s="4" t="e">
        <f>FIND("Earliest publication date",A1040,AA1040)</f>
        <v>#VALUE!</v>
      </c>
      <c r="AC1040" s="4" t="e">
        <f>CLEAN(TRIM(MID(A1040,AA1040,AB1040-AA1040)))</f>
        <v>#VALUE!</v>
      </c>
      <c r="AD1040" s="4" t="e">
        <f t="shared" si="233"/>
        <v>#VALUE!</v>
      </c>
      <c r="AE1040" s="4" t="e">
        <f>FIND("Earliest publication date",A1040,AA1040)+LEN("Earliest publication date")</f>
        <v>#VALUE!</v>
      </c>
      <c r="AF1040" s="4" t="e">
        <f>FIND("Assignee for publication",A1040)</f>
        <v>#VALUE!</v>
      </c>
      <c r="AG1040" s="4" t="e">
        <f>CLEAN(SUBSTITUTE(MID(A1040,AE1040,AF1040-AE1040)," ",""))</f>
        <v>#VALUE!</v>
      </c>
      <c r="AH1040" s="4" t="e">
        <f>FIND("Entity status",A1040)+LEN("Entity status")</f>
        <v>#VALUE!</v>
      </c>
      <c r="AI1040" s="4" t="e">
        <f>FIND("Earliest publication #",A1040,AH1040)</f>
        <v>#VALUE!</v>
      </c>
      <c r="AJ1040" s="4" t="e">
        <f>CLEAN(TRIM(MID(A1040,AH1040,AI1040-AH1040)))</f>
        <v>#VALUE!</v>
      </c>
      <c r="AK1040" s="4" t="e">
        <f>FIND("Applicants",A1040)+LEN("Applicants")</f>
        <v>#VALUE!</v>
      </c>
      <c r="AL1040" s="4" t="e">
        <f>FIND("United States Patent and Trademark Office 
United States Patent and Trademark Office 
 Browse By Topic",A1040,AK1040)</f>
        <v>#VALUE!</v>
      </c>
      <c r="AM1040" s="4" t="e">
        <f>TRIM(CLEAN(MID(A1040,AK1040,AL1040-AK1040)))</f>
        <v>#VALUE!</v>
      </c>
      <c r="AN1040" s="4" t="e">
        <f>FIND("Assignee for publication",A1040)+LEN("Assignee for publication")</f>
        <v>#VALUE!</v>
      </c>
      <c r="AO1040" s="4" t="e">
        <f>FIND("Confirmation #",A1040,AN1040)</f>
        <v>#VALUE!</v>
      </c>
      <c r="AP1040" s="4" t="e">
        <f>MID(A1040,AN1040,AO1040-AN1040)</f>
        <v>#VALUE!</v>
      </c>
      <c r="AQ1040" s="4" t="e">
        <f>FIND("Inventors",A1040)+LEN("Inventors")</f>
        <v>#VALUE!</v>
      </c>
      <c r="AR1040" s="4" t="e">
        <f>FIND("Applicants",A1040,AQ1040)</f>
        <v>#VALUE!</v>
      </c>
      <c r="AS1040" s="4" t="e">
        <f>FIND("Show all inventors",A1040)</f>
        <v>#VALUE!</v>
      </c>
      <c r="AT1040" s="4" t="str">
        <f>IFERROR(MID(A1040,AS1040,24),"")</f>
        <v/>
      </c>
      <c r="AU1040" s="7" t="e">
        <f>CLEAN(TRIM(MID(A1040,AQ1040,AR1040-AQ1040)))</f>
        <v>#VALUE!</v>
      </c>
      <c r="BJ1040" s="4">
        <f t="shared" si="236"/>
        <v>0</v>
      </c>
      <c r="BK1040" s="4" t="str">
        <f t="shared" si="237"/>
        <v/>
      </c>
      <c r="BL1040" s="4" t="e">
        <f t="shared" si="238"/>
        <v>#VALUE!</v>
      </c>
      <c r="BM1040" s="4" t="e">
        <f t="shared" si="239"/>
        <v>#VALUE!</v>
      </c>
      <c r="BN1040" s="7" t="e">
        <f t="shared" si="240"/>
        <v>#VALUE!</v>
      </c>
      <c r="BO1040" s="4" t="e">
        <f t="shared" si="241"/>
        <v>#VALUE!</v>
      </c>
      <c r="BP1040" s="4" t="e">
        <f t="shared" si="242"/>
        <v>#VALUE!</v>
      </c>
      <c r="BQ1040" s="7" t="e">
        <f t="shared" si="243"/>
        <v>#VALUE!</v>
      </c>
    </row>
    <row r="1041" spans="1:69" ht="15" customHeight="1" x14ac:dyDescent="0.3">
      <c r="A1041" s="5"/>
      <c r="B1041" s="5"/>
      <c r="C1041" s="5"/>
      <c r="D1041" s="5"/>
      <c r="F1041" s="6" t="s">
        <v>17</v>
      </c>
      <c r="G1041" s="4" t="e">
        <f t="shared" si="244"/>
        <v>#VALUE!</v>
      </c>
      <c r="H1041" s="4" t="e">
        <f t="shared" si="245"/>
        <v>#VALUE!</v>
      </c>
      <c r="I1041" s="4" t="str">
        <f t="shared" si="234"/>
        <v/>
      </c>
      <c r="J1041" s="4" t="e">
        <f>CLEAN(SUBSTITUTE(MID(A1041,G1041,H1041-G1041)," ",""))</f>
        <v>#VALUE!</v>
      </c>
      <c r="K1041" s="4" t="e">
        <f>FIND("Filing or 371 (c) date",A1041)+LEN("Filing or 371 (c) date")</f>
        <v>#VALUE!</v>
      </c>
      <c r="L1041" s="4" t="e">
        <f>FIND("Status",A1041,K1041)</f>
        <v>#VALUE!</v>
      </c>
      <c r="M1041" s="4" t="e">
        <f>TRIM(CLEAN(MID(A1041,K1041,L1041-K1041)))</f>
        <v>#VALUE!</v>
      </c>
      <c r="N1041" s="4" t="e">
        <f>FIND("Patent #",A1041)+LEN("Patent #")</f>
        <v>#VALUE!</v>
      </c>
      <c r="O1041" s="4" t="e">
        <f>FIND("Filing or 371 (c) date",A1041)</f>
        <v>#VALUE!</v>
      </c>
      <c r="P1041" s="4" t="e">
        <f>MID(A1041,N1041,O1041-N1041)</f>
        <v>#VALUE!</v>
      </c>
      <c r="Q1041" s="4" t="e">
        <f t="shared" si="235"/>
        <v>#VALUE!</v>
      </c>
      <c r="R1041" s="4" t="e">
        <f>CLEAN(SUBSTITUTE(MID(P1041,1,FIND("open",P1041)-1)," ",""))</f>
        <v>#VALUE!</v>
      </c>
      <c r="S1041" s="4" t="e">
        <f>FIND("open_in_new",P1041)+LEN("open_in_new")</f>
        <v>#VALUE!</v>
      </c>
      <c r="T1041" s="4" t="e">
        <f>FIND("-",P1041,S1041)</f>
        <v>#VALUE!</v>
      </c>
      <c r="U1041" s="4" t="e">
        <f>CLEAN(SUBSTITUTE(MID(P1041,S1041,T1041-S1041)," ",""))</f>
        <v>#VALUE!</v>
      </c>
      <c r="V1041" s="4" t="e">
        <f>RIGHT(CLEAN(SUBSTITUTE(P1041," ","")),10)</f>
        <v>#VALUE!</v>
      </c>
      <c r="W1041" s="4" t="e">
        <f>FIND("Status",A1041,K1041)+LEN("Status")</f>
        <v>#VALUE!</v>
      </c>
      <c r="X1041" s="4" t="e">
        <f>FIND("Application Data 
Documents &amp; Transactions",A1041)</f>
        <v>#VALUE!</v>
      </c>
      <c r="Y1041" s="4" t="e">
        <f>MID(A1041,W1041,(X1041-11)-W1041)</f>
        <v>#VALUE!</v>
      </c>
      <c r="Z1041" s="4" t="e">
        <f t="shared" si="232"/>
        <v>#VALUE!</v>
      </c>
      <c r="AA1041" s="4" t="e">
        <f>FIND("Earliest publication #",A1041)+LEN("Earliest publication #
")</f>
        <v>#VALUE!</v>
      </c>
      <c r="AB1041" s="4" t="e">
        <f>FIND("Earliest publication date",A1041,AA1041)</f>
        <v>#VALUE!</v>
      </c>
      <c r="AC1041" s="4" t="e">
        <f>CLEAN(TRIM(MID(A1041,AA1041,AB1041-AA1041)))</f>
        <v>#VALUE!</v>
      </c>
      <c r="AD1041" s="4" t="e">
        <f t="shared" si="233"/>
        <v>#VALUE!</v>
      </c>
      <c r="AE1041" s="4" t="e">
        <f>FIND("Earliest publication date",A1041,AA1041)+LEN("Earliest publication date")</f>
        <v>#VALUE!</v>
      </c>
      <c r="AF1041" s="4" t="e">
        <f>FIND("Assignee for publication",A1041)</f>
        <v>#VALUE!</v>
      </c>
      <c r="AG1041" s="4" t="e">
        <f>CLEAN(SUBSTITUTE(MID(A1041,AE1041,AF1041-AE1041)," ",""))</f>
        <v>#VALUE!</v>
      </c>
      <c r="AH1041" s="4" t="e">
        <f>FIND("Entity status",A1041)+LEN("Entity status")</f>
        <v>#VALUE!</v>
      </c>
      <c r="AI1041" s="4" t="e">
        <f>FIND("Earliest publication #",A1041,AH1041)</f>
        <v>#VALUE!</v>
      </c>
      <c r="AJ1041" s="4" t="e">
        <f>CLEAN(TRIM(MID(A1041,AH1041,AI1041-AH1041)))</f>
        <v>#VALUE!</v>
      </c>
      <c r="AK1041" s="4" t="e">
        <f>FIND("Applicants",A1041)+LEN("Applicants")</f>
        <v>#VALUE!</v>
      </c>
      <c r="AL1041" s="4" t="e">
        <f>FIND("United States Patent and Trademark Office 
United States Patent and Trademark Office 
 Browse By Topic",A1041,AK1041)</f>
        <v>#VALUE!</v>
      </c>
      <c r="AM1041" s="4" t="e">
        <f>TRIM(CLEAN(MID(A1041,AK1041,AL1041-AK1041)))</f>
        <v>#VALUE!</v>
      </c>
      <c r="AN1041" s="4" t="e">
        <f>FIND("Assignee for publication",A1041)+LEN("Assignee for publication")</f>
        <v>#VALUE!</v>
      </c>
      <c r="AO1041" s="4" t="e">
        <f>FIND("Confirmation #",A1041,AN1041)</f>
        <v>#VALUE!</v>
      </c>
      <c r="AP1041" s="4" t="e">
        <f>MID(A1041,AN1041,AO1041-AN1041)</f>
        <v>#VALUE!</v>
      </c>
      <c r="AQ1041" s="4" t="e">
        <f>FIND("Inventors",A1041)+LEN("Inventors")</f>
        <v>#VALUE!</v>
      </c>
      <c r="AR1041" s="4" t="e">
        <f>FIND("Applicants",A1041,AQ1041)</f>
        <v>#VALUE!</v>
      </c>
      <c r="AS1041" s="4" t="e">
        <f>FIND("Show all inventors",A1041)</f>
        <v>#VALUE!</v>
      </c>
      <c r="AT1041" s="4" t="str">
        <f>IFERROR(MID(A1041,AS1041,24),"")</f>
        <v/>
      </c>
      <c r="AU1041" s="7" t="e">
        <f>CLEAN(TRIM(MID(A1041,AQ1041,AR1041-AQ1041)))</f>
        <v>#VALUE!</v>
      </c>
      <c r="BJ1041" s="4">
        <f t="shared" si="236"/>
        <v>0</v>
      </c>
      <c r="BK1041" s="4" t="str">
        <f t="shared" si="237"/>
        <v/>
      </c>
      <c r="BL1041" s="4" t="e">
        <f t="shared" si="238"/>
        <v>#VALUE!</v>
      </c>
      <c r="BM1041" s="4" t="e">
        <f t="shared" si="239"/>
        <v>#VALUE!</v>
      </c>
      <c r="BN1041" s="7" t="e">
        <f t="shared" si="240"/>
        <v>#VALUE!</v>
      </c>
      <c r="BO1041" s="4" t="e">
        <f t="shared" si="241"/>
        <v>#VALUE!</v>
      </c>
      <c r="BP1041" s="4" t="e">
        <f t="shared" si="242"/>
        <v>#VALUE!</v>
      </c>
      <c r="BQ1041" s="7" t="e">
        <f t="shared" si="243"/>
        <v>#VALUE!</v>
      </c>
    </row>
    <row r="1042" spans="1:69" ht="15" customHeight="1" x14ac:dyDescent="0.3">
      <c r="A1042" s="5"/>
      <c r="B1042" s="5"/>
      <c r="C1042" s="5"/>
      <c r="D1042" s="5"/>
      <c r="F1042" s="6" t="s">
        <v>17</v>
      </c>
      <c r="G1042" s="4" t="e">
        <f t="shared" si="244"/>
        <v>#VALUE!</v>
      </c>
      <c r="H1042" s="4" t="e">
        <f t="shared" si="245"/>
        <v>#VALUE!</v>
      </c>
      <c r="I1042" s="4" t="str">
        <f t="shared" si="234"/>
        <v/>
      </c>
      <c r="J1042" s="4" t="e">
        <f>CLEAN(SUBSTITUTE(MID(A1042,G1042,H1042-G1042)," ",""))</f>
        <v>#VALUE!</v>
      </c>
      <c r="K1042" s="4" t="e">
        <f>FIND("Filing or 371 (c) date",A1042)+LEN("Filing or 371 (c) date")</f>
        <v>#VALUE!</v>
      </c>
      <c r="L1042" s="4" t="e">
        <f>FIND("Status",A1042,K1042)</f>
        <v>#VALUE!</v>
      </c>
      <c r="M1042" s="4" t="e">
        <f>TRIM(CLEAN(MID(A1042,K1042,L1042-K1042)))</f>
        <v>#VALUE!</v>
      </c>
      <c r="N1042" s="4" t="e">
        <f>FIND("Patent #",A1042)+LEN("Patent #")</f>
        <v>#VALUE!</v>
      </c>
      <c r="O1042" s="4" t="e">
        <f>FIND("Filing or 371 (c) date",A1042)</f>
        <v>#VALUE!</v>
      </c>
      <c r="P1042" s="4" t="e">
        <f>MID(A1042,N1042,O1042-N1042)</f>
        <v>#VALUE!</v>
      </c>
      <c r="Q1042" s="4" t="e">
        <f t="shared" si="235"/>
        <v>#VALUE!</v>
      </c>
      <c r="R1042" s="4" t="e">
        <f>CLEAN(SUBSTITUTE(MID(P1042,1,FIND("open",P1042)-1)," ",""))</f>
        <v>#VALUE!</v>
      </c>
      <c r="S1042" s="4" t="e">
        <f>FIND("open_in_new",P1042)+LEN("open_in_new")</f>
        <v>#VALUE!</v>
      </c>
      <c r="T1042" s="4" t="e">
        <f>FIND("-",P1042,S1042)</f>
        <v>#VALUE!</v>
      </c>
      <c r="U1042" s="4" t="e">
        <f>CLEAN(SUBSTITUTE(MID(P1042,S1042,T1042-S1042)," ",""))</f>
        <v>#VALUE!</v>
      </c>
      <c r="V1042" s="4" t="e">
        <f>RIGHT(CLEAN(SUBSTITUTE(P1042," ","")),10)</f>
        <v>#VALUE!</v>
      </c>
      <c r="W1042" s="4" t="e">
        <f>FIND("Status",A1042,K1042)+LEN("Status")</f>
        <v>#VALUE!</v>
      </c>
      <c r="X1042" s="4" t="e">
        <f>FIND("Application Data 
Documents &amp; Transactions",A1042)</f>
        <v>#VALUE!</v>
      </c>
      <c r="Y1042" s="4" t="e">
        <f>MID(A1042,W1042,(X1042-11)-W1042)</f>
        <v>#VALUE!</v>
      </c>
      <c r="Z1042" s="4" t="e">
        <f t="shared" si="232"/>
        <v>#VALUE!</v>
      </c>
      <c r="AA1042" s="4" t="e">
        <f>FIND("Earliest publication #",A1042)+LEN("Earliest publication #
")</f>
        <v>#VALUE!</v>
      </c>
      <c r="AB1042" s="4" t="e">
        <f>FIND("Earliest publication date",A1042,AA1042)</f>
        <v>#VALUE!</v>
      </c>
      <c r="AC1042" s="4" t="e">
        <f>CLEAN(TRIM(MID(A1042,AA1042,AB1042-AA1042)))</f>
        <v>#VALUE!</v>
      </c>
      <c r="AD1042" s="4" t="e">
        <f t="shared" si="233"/>
        <v>#VALUE!</v>
      </c>
      <c r="AE1042" s="4" t="e">
        <f>FIND("Earliest publication date",A1042,AA1042)+LEN("Earliest publication date")</f>
        <v>#VALUE!</v>
      </c>
      <c r="AF1042" s="4" t="e">
        <f>FIND("Assignee for publication",A1042)</f>
        <v>#VALUE!</v>
      </c>
      <c r="AG1042" s="4" t="e">
        <f>CLEAN(SUBSTITUTE(MID(A1042,AE1042,AF1042-AE1042)," ",""))</f>
        <v>#VALUE!</v>
      </c>
      <c r="AH1042" s="4" t="e">
        <f>FIND("Entity status",A1042)+LEN("Entity status")</f>
        <v>#VALUE!</v>
      </c>
      <c r="AI1042" s="4" t="e">
        <f>FIND("Earliest publication #",A1042,AH1042)</f>
        <v>#VALUE!</v>
      </c>
      <c r="AJ1042" s="4" t="e">
        <f>CLEAN(TRIM(MID(A1042,AH1042,AI1042-AH1042)))</f>
        <v>#VALUE!</v>
      </c>
      <c r="AK1042" s="4" t="e">
        <f>FIND("Applicants",A1042)+LEN("Applicants")</f>
        <v>#VALUE!</v>
      </c>
      <c r="AL1042" s="4" t="e">
        <f>FIND("United States Patent and Trademark Office 
United States Patent and Trademark Office 
 Browse By Topic",A1042,AK1042)</f>
        <v>#VALUE!</v>
      </c>
      <c r="AM1042" s="4" t="e">
        <f>TRIM(CLEAN(MID(A1042,AK1042,AL1042-AK1042)))</f>
        <v>#VALUE!</v>
      </c>
      <c r="AN1042" s="4" t="e">
        <f>FIND("Assignee for publication",A1042)+LEN("Assignee for publication")</f>
        <v>#VALUE!</v>
      </c>
      <c r="AO1042" s="4" t="e">
        <f>FIND("Confirmation #",A1042,AN1042)</f>
        <v>#VALUE!</v>
      </c>
      <c r="AP1042" s="4" t="e">
        <f>MID(A1042,AN1042,AO1042-AN1042)</f>
        <v>#VALUE!</v>
      </c>
      <c r="AQ1042" s="4" t="e">
        <f>FIND("Inventors",A1042)+LEN("Inventors")</f>
        <v>#VALUE!</v>
      </c>
      <c r="AR1042" s="4" t="e">
        <f>FIND("Applicants",A1042,AQ1042)</f>
        <v>#VALUE!</v>
      </c>
      <c r="AS1042" s="4" t="e">
        <f>FIND("Show all inventors",A1042)</f>
        <v>#VALUE!</v>
      </c>
      <c r="AT1042" s="4" t="str">
        <f>IFERROR(MID(A1042,AS1042,24),"")</f>
        <v/>
      </c>
      <c r="AU1042" s="7" t="e">
        <f>CLEAN(TRIM(MID(A1042,AQ1042,AR1042-AQ1042)))</f>
        <v>#VALUE!</v>
      </c>
      <c r="BJ1042" s="4">
        <f t="shared" si="236"/>
        <v>0</v>
      </c>
      <c r="BK1042" s="4" t="str">
        <f t="shared" si="237"/>
        <v/>
      </c>
      <c r="BL1042" s="4" t="e">
        <f t="shared" si="238"/>
        <v>#VALUE!</v>
      </c>
      <c r="BM1042" s="4" t="e">
        <f t="shared" si="239"/>
        <v>#VALUE!</v>
      </c>
      <c r="BN1042" s="7" t="e">
        <f t="shared" si="240"/>
        <v>#VALUE!</v>
      </c>
      <c r="BO1042" s="4" t="e">
        <f t="shared" si="241"/>
        <v>#VALUE!</v>
      </c>
      <c r="BP1042" s="4" t="e">
        <f t="shared" si="242"/>
        <v>#VALUE!</v>
      </c>
      <c r="BQ1042" s="7" t="e">
        <f t="shared" si="243"/>
        <v>#VALUE!</v>
      </c>
    </row>
    <row r="1043" spans="1:69" ht="15" customHeight="1" x14ac:dyDescent="0.3">
      <c r="A1043" s="5"/>
      <c r="B1043" s="5"/>
      <c r="C1043" s="5"/>
      <c r="D1043" s="5"/>
      <c r="F1043" s="6" t="s">
        <v>17</v>
      </c>
      <c r="G1043" s="4" t="e">
        <f t="shared" si="244"/>
        <v>#VALUE!</v>
      </c>
      <c r="H1043" s="4" t="e">
        <f t="shared" si="245"/>
        <v>#VALUE!</v>
      </c>
      <c r="I1043" s="4" t="str">
        <f t="shared" si="234"/>
        <v/>
      </c>
      <c r="J1043" s="4" t="e">
        <f>CLEAN(SUBSTITUTE(MID(A1043,G1043,H1043-G1043)," ",""))</f>
        <v>#VALUE!</v>
      </c>
      <c r="K1043" s="4" t="e">
        <f>FIND("Filing or 371 (c) date",A1043)+LEN("Filing or 371 (c) date")</f>
        <v>#VALUE!</v>
      </c>
      <c r="L1043" s="4" t="e">
        <f>FIND("Status",A1043,K1043)</f>
        <v>#VALUE!</v>
      </c>
      <c r="M1043" s="4" t="e">
        <f>TRIM(CLEAN(MID(A1043,K1043,L1043-K1043)))</f>
        <v>#VALUE!</v>
      </c>
      <c r="N1043" s="4" t="e">
        <f>FIND("Patent #",A1043)+LEN("Patent #")</f>
        <v>#VALUE!</v>
      </c>
      <c r="O1043" s="4" t="e">
        <f>FIND("Filing or 371 (c) date",A1043)</f>
        <v>#VALUE!</v>
      </c>
      <c r="P1043" s="4" t="e">
        <f>MID(A1043,N1043,O1043-N1043)</f>
        <v>#VALUE!</v>
      </c>
      <c r="Q1043" s="4" t="e">
        <f t="shared" si="235"/>
        <v>#VALUE!</v>
      </c>
      <c r="R1043" s="4" t="e">
        <f>CLEAN(SUBSTITUTE(MID(P1043,1,FIND("open",P1043)-1)," ",""))</f>
        <v>#VALUE!</v>
      </c>
      <c r="S1043" s="4" t="e">
        <f>FIND("open_in_new",P1043)+LEN("open_in_new")</f>
        <v>#VALUE!</v>
      </c>
      <c r="T1043" s="4" t="e">
        <f>FIND("-",P1043,S1043)</f>
        <v>#VALUE!</v>
      </c>
      <c r="U1043" s="4" t="e">
        <f>CLEAN(SUBSTITUTE(MID(P1043,S1043,T1043-S1043)," ",""))</f>
        <v>#VALUE!</v>
      </c>
      <c r="V1043" s="4" t="e">
        <f>RIGHT(CLEAN(SUBSTITUTE(P1043," ","")),10)</f>
        <v>#VALUE!</v>
      </c>
      <c r="W1043" s="4" t="e">
        <f>FIND("Status",A1043,K1043)+LEN("Status")</f>
        <v>#VALUE!</v>
      </c>
      <c r="X1043" s="4" t="e">
        <f>FIND("Application Data 
Documents &amp; Transactions",A1043)</f>
        <v>#VALUE!</v>
      </c>
      <c r="Y1043" s="4" t="e">
        <f>MID(A1043,W1043,(X1043-11)-W1043)</f>
        <v>#VALUE!</v>
      </c>
      <c r="Z1043" s="4" t="e">
        <f t="shared" si="232"/>
        <v>#VALUE!</v>
      </c>
      <c r="AA1043" s="4" t="e">
        <f>FIND("Earliest publication #",A1043)+LEN("Earliest publication #
")</f>
        <v>#VALUE!</v>
      </c>
      <c r="AB1043" s="4" t="e">
        <f>FIND("Earliest publication date",A1043,AA1043)</f>
        <v>#VALUE!</v>
      </c>
      <c r="AC1043" s="4" t="e">
        <f>CLEAN(TRIM(MID(A1043,AA1043,AB1043-AA1043)))</f>
        <v>#VALUE!</v>
      </c>
      <c r="AD1043" s="4" t="e">
        <f t="shared" si="233"/>
        <v>#VALUE!</v>
      </c>
      <c r="AE1043" s="4" t="e">
        <f>FIND("Earliest publication date",A1043,AA1043)+LEN("Earliest publication date")</f>
        <v>#VALUE!</v>
      </c>
      <c r="AF1043" s="4" t="e">
        <f>FIND("Assignee for publication",A1043)</f>
        <v>#VALUE!</v>
      </c>
      <c r="AG1043" s="4" t="e">
        <f>CLEAN(SUBSTITUTE(MID(A1043,AE1043,AF1043-AE1043)," ",""))</f>
        <v>#VALUE!</v>
      </c>
      <c r="AH1043" s="4" t="e">
        <f>FIND("Entity status",A1043)+LEN("Entity status")</f>
        <v>#VALUE!</v>
      </c>
      <c r="AI1043" s="4" t="e">
        <f>FIND("Earliest publication #",A1043,AH1043)</f>
        <v>#VALUE!</v>
      </c>
      <c r="AJ1043" s="4" t="e">
        <f>CLEAN(TRIM(MID(A1043,AH1043,AI1043-AH1043)))</f>
        <v>#VALUE!</v>
      </c>
      <c r="AK1043" s="4" t="e">
        <f>FIND("Applicants",A1043)+LEN("Applicants")</f>
        <v>#VALUE!</v>
      </c>
      <c r="AL1043" s="4" t="e">
        <f>FIND("United States Patent and Trademark Office 
United States Patent and Trademark Office 
 Browse By Topic",A1043,AK1043)</f>
        <v>#VALUE!</v>
      </c>
      <c r="AM1043" s="4" t="e">
        <f>TRIM(CLEAN(MID(A1043,AK1043,AL1043-AK1043)))</f>
        <v>#VALUE!</v>
      </c>
      <c r="AN1043" s="4" t="e">
        <f>FIND("Assignee for publication",A1043)+LEN("Assignee for publication")</f>
        <v>#VALUE!</v>
      </c>
      <c r="AO1043" s="4" t="e">
        <f>FIND("Confirmation #",A1043,AN1043)</f>
        <v>#VALUE!</v>
      </c>
      <c r="AP1043" s="4" t="e">
        <f>MID(A1043,AN1043,AO1043-AN1043)</f>
        <v>#VALUE!</v>
      </c>
      <c r="AQ1043" s="4" t="e">
        <f>FIND("Inventors",A1043)+LEN("Inventors")</f>
        <v>#VALUE!</v>
      </c>
      <c r="AR1043" s="4" t="e">
        <f>FIND("Applicants",A1043,AQ1043)</f>
        <v>#VALUE!</v>
      </c>
      <c r="AS1043" s="4" t="e">
        <f>FIND("Show all inventors",A1043)</f>
        <v>#VALUE!</v>
      </c>
      <c r="AT1043" s="4" t="str">
        <f>IFERROR(MID(A1043,AS1043,24),"")</f>
        <v/>
      </c>
      <c r="AU1043" s="7" t="e">
        <f>CLEAN(TRIM(MID(A1043,AQ1043,AR1043-AQ1043)))</f>
        <v>#VALUE!</v>
      </c>
      <c r="BJ1043" s="4">
        <f t="shared" si="236"/>
        <v>0</v>
      </c>
      <c r="BK1043" s="4" t="str">
        <f t="shared" si="237"/>
        <v/>
      </c>
      <c r="BL1043" s="4" t="e">
        <f t="shared" si="238"/>
        <v>#VALUE!</v>
      </c>
      <c r="BM1043" s="4" t="e">
        <f t="shared" si="239"/>
        <v>#VALUE!</v>
      </c>
      <c r="BN1043" s="7" t="e">
        <f t="shared" si="240"/>
        <v>#VALUE!</v>
      </c>
      <c r="BO1043" s="4" t="e">
        <f t="shared" si="241"/>
        <v>#VALUE!</v>
      </c>
      <c r="BP1043" s="4" t="e">
        <f t="shared" si="242"/>
        <v>#VALUE!</v>
      </c>
      <c r="BQ1043" s="7" t="e">
        <f t="shared" si="243"/>
        <v>#VALUE!</v>
      </c>
    </row>
    <row r="1044" spans="1:69" ht="15" customHeight="1" x14ac:dyDescent="0.3">
      <c r="A1044" s="5"/>
      <c r="B1044" s="5"/>
      <c r="C1044" s="5"/>
      <c r="D1044" s="5"/>
      <c r="F1044" s="6" t="s">
        <v>17</v>
      </c>
      <c r="G1044" s="4" t="e">
        <f t="shared" si="244"/>
        <v>#VALUE!</v>
      </c>
      <c r="H1044" s="4" t="e">
        <f t="shared" si="245"/>
        <v>#VALUE!</v>
      </c>
      <c r="I1044" s="4" t="str">
        <f t="shared" si="234"/>
        <v/>
      </c>
      <c r="J1044" s="4" t="e">
        <f>CLEAN(SUBSTITUTE(MID(A1044,G1044,H1044-G1044)," ",""))</f>
        <v>#VALUE!</v>
      </c>
      <c r="K1044" s="4" t="e">
        <f>FIND("Filing or 371 (c) date",A1044)+LEN("Filing or 371 (c) date")</f>
        <v>#VALUE!</v>
      </c>
      <c r="L1044" s="4" t="e">
        <f>FIND("Status",A1044,K1044)</f>
        <v>#VALUE!</v>
      </c>
      <c r="M1044" s="4" t="e">
        <f>TRIM(CLEAN(MID(A1044,K1044,L1044-K1044)))</f>
        <v>#VALUE!</v>
      </c>
      <c r="N1044" s="4" t="e">
        <f>FIND("Patent #",A1044)+LEN("Patent #")</f>
        <v>#VALUE!</v>
      </c>
      <c r="O1044" s="4" t="e">
        <f>FIND("Filing or 371 (c) date",A1044)</f>
        <v>#VALUE!</v>
      </c>
      <c r="P1044" s="4" t="e">
        <f>MID(A1044,N1044,O1044-N1044)</f>
        <v>#VALUE!</v>
      </c>
      <c r="Q1044" s="4" t="e">
        <f t="shared" si="235"/>
        <v>#VALUE!</v>
      </c>
      <c r="R1044" s="4" t="e">
        <f>CLEAN(SUBSTITUTE(MID(P1044,1,FIND("open",P1044)-1)," ",""))</f>
        <v>#VALUE!</v>
      </c>
      <c r="S1044" s="4" t="e">
        <f>FIND("open_in_new",P1044)+LEN("open_in_new")</f>
        <v>#VALUE!</v>
      </c>
      <c r="T1044" s="4" t="e">
        <f>FIND("-",P1044,S1044)</f>
        <v>#VALUE!</v>
      </c>
      <c r="U1044" s="4" t="e">
        <f>CLEAN(SUBSTITUTE(MID(P1044,S1044,T1044-S1044)," ",""))</f>
        <v>#VALUE!</v>
      </c>
      <c r="V1044" s="4" t="e">
        <f>RIGHT(CLEAN(SUBSTITUTE(P1044," ","")),10)</f>
        <v>#VALUE!</v>
      </c>
      <c r="W1044" s="4" t="e">
        <f>FIND("Status",A1044,K1044)+LEN("Status")</f>
        <v>#VALUE!</v>
      </c>
      <c r="X1044" s="4" t="e">
        <f>FIND("Application Data 
Documents &amp; Transactions",A1044)</f>
        <v>#VALUE!</v>
      </c>
      <c r="Y1044" s="4" t="e">
        <f>MID(A1044,W1044,(X1044-11)-W1044)</f>
        <v>#VALUE!</v>
      </c>
      <c r="Z1044" s="4" t="e">
        <f t="shared" si="232"/>
        <v>#VALUE!</v>
      </c>
      <c r="AA1044" s="4" t="e">
        <f>FIND("Earliest publication #",A1044)+LEN("Earliest publication #
")</f>
        <v>#VALUE!</v>
      </c>
      <c r="AB1044" s="4" t="e">
        <f>FIND("Earliest publication date",A1044,AA1044)</f>
        <v>#VALUE!</v>
      </c>
      <c r="AC1044" s="4" t="e">
        <f>CLEAN(TRIM(MID(A1044,AA1044,AB1044-AA1044)))</f>
        <v>#VALUE!</v>
      </c>
      <c r="AD1044" s="4" t="e">
        <f t="shared" si="233"/>
        <v>#VALUE!</v>
      </c>
      <c r="AE1044" s="4" t="e">
        <f>FIND("Earliest publication date",A1044,AA1044)+LEN("Earliest publication date")</f>
        <v>#VALUE!</v>
      </c>
      <c r="AF1044" s="4" t="e">
        <f>FIND("Assignee for publication",A1044)</f>
        <v>#VALUE!</v>
      </c>
      <c r="AG1044" s="4" t="e">
        <f>CLEAN(SUBSTITUTE(MID(A1044,AE1044,AF1044-AE1044)," ",""))</f>
        <v>#VALUE!</v>
      </c>
      <c r="AH1044" s="4" t="e">
        <f>FIND("Entity status",A1044)+LEN("Entity status")</f>
        <v>#VALUE!</v>
      </c>
      <c r="AI1044" s="4" t="e">
        <f>FIND("Earliest publication #",A1044,AH1044)</f>
        <v>#VALUE!</v>
      </c>
      <c r="AJ1044" s="4" t="e">
        <f>CLEAN(TRIM(MID(A1044,AH1044,AI1044-AH1044)))</f>
        <v>#VALUE!</v>
      </c>
      <c r="AK1044" s="4" t="e">
        <f>FIND("Applicants",A1044)+LEN("Applicants")</f>
        <v>#VALUE!</v>
      </c>
      <c r="AL1044" s="4" t="e">
        <f>FIND("United States Patent and Trademark Office 
United States Patent and Trademark Office 
 Browse By Topic",A1044,AK1044)</f>
        <v>#VALUE!</v>
      </c>
      <c r="AM1044" s="4" t="e">
        <f>TRIM(CLEAN(MID(A1044,AK1044,AL1044-AK1044)))</f>
        <v>#VALUE!</v>
      </c>
      <c r="AN1044" s="4" t="e">
        <f>FIND("Assignee for publication",A1044)+LEN("Assignee for publication")</f>
        <v>#VALUE!</v>
      </c>
      <c r="AO1044" s="4" t="e">
        <f>FIND("Confirmation #",A1044,AN1044)</f>
        <v>#VALUE!</v>
      </c>
      <c r="AP1044" s="4" t="e">
        <f>MID(A1044,AN1044,AO1044-AN1044)</f>
        <v>#VALUE!</v>
      </c>
      <c r="AQ1044" s="4" t="e">
        <f>FIND("Inventors",A1044)+LEN("Inventors")</f>
        <v>#VALUE!</v>
      </c>
      <c r="AR1044" s="4" t="e">
        <f>FIND("Applicants",A1044,AQ1044)</f>
        <v>#VALUE!</v>
      </c>
      <c r="AS1044" s="4" t="e">
        <f>FIND("Show all inventors",A1044)</f>
        <v>#VALUE!</v>
      </c>
      <c r="AT1044" s="4" t="str">
        <f>IFERROR(MID(A1044,AS1044,24),"")</f>
        <v/>
      </c>
      <c r="AU1044" s="7" t="e">
        <f>CLEAN(TRIM(MID(A1044,AQ1044,AR1044-AQ1044)))</f>
        <v>#VALUE!</v>
      </c>
      <c r="BJ1044" s="4">
        <f t="shared" si="236"/>
        <v>0</v>
      </c>
      <c r="BK1044" s="4" t="str">
        <f t="shared" si="237"/>
        <v/>
      </c>
      <c r="BL1044" s="4" t="e">
        <f t="shared" si="238"/>
        <v>#VALUE!</v>
      </c>
      <c r="BM1044" s="4" t="e">
        <f t="shared" si="239"/>
        <v>#VALUE!</v>
      </c>
      <c r="BN1044" s="7" t="e">
        <f t="shared" si="240"/>
        <v>#VALUE!</v>
      </c>
      <c r="BO1044" s="4" t="e">
        <f t="shared" si="241"/>
        <v>#VALUE!</v>
      </c>
      <c r="BP1044" s="4" t="e">
        <f t="shared" si="242"/>
        <v>#VALUE!</v>
      </c>
      <c r="BQ1044" s="7" t="e">
        <f t="shared" si="243"/>
        <v>#VALUE!</v>
      </c>
    </row>
    <row r="1045" spans="1:69" ht="15" customHeight="1" x14ac:dyDescent="0.3">
      <c r="A1045" s="5"/>
      <c r="B1045" s="5"/>
      <c r="C1045" s="5"/>
      <c r="D1045" s="5"/>
      <c r="F1045" s="6" t="s">
        <v>17</v>
      </c>
      <c r="G1045" s="4" t="e">
        <f t="shared" si="244"/>
        <v>#VALUE!</v>
      </c>
      <c r="H1045" s="4" t="e">
        <f t="shared" si="245"/>
        <v>#VALUE!</v>
      </c>
      <c r="I1045" s="4" t="str">
        <f t="shared" si="234"/>
        <v/>
      </c>
      <c r="J1045" s="4" t="e">
        <f>CLEAN(SUBSTITUTE(MID(A1045,G1045,H1045-G1045)," ",""))</f>
        <v>#VALUE!</v>
      </c>
      <c r="K1045" s="4" t="e">
        <f>FIND("Filing or 371 (c) date",A1045)+LEN("Filing or 371 (c) date")</f>
        <v>#VALUE!</v>
      </c>
      <c r="L1045" s="4" t="e">
        <f>FIND("Status",A1045,K1045)</f>
        <v>#VALUE!</v>
      </c>
      <c r="M1045" s="4" t="e">
        <f>TRIM(CLEAN(MID(A1045,K1045,L1045-K1045)))</f>
        <v>#VALUE!</v>
      </c>
      <c r="N1045" s="4" t="e">
        <f>FIND("Patent #",A1045)+LEN("Patent #")</f>
        <v>#VALUE!</v>
      </c>
      <c r="O1045" s="4" t="e">
        <f>FIND("Filing or 371 (c) date",A1045)</f>
        <v>#VALUE!</v>
      </c>
      <c r="P1045" s="4" t="e">
        <f>MID(A1045,N1045,O1045-N1045)</f>
        <v>#VALUE!</v>
      </c>
      <c r="Q1045" s="4" t="e">
        <f t="shared" si="235"/>
        <v>#VALUE!</v>
      </c>
      <c r="R1045" s="4" t="e">
        <f>CLEAN(SUBSTITUTE(MID(P1045,1,FIND("open",P1045)-1)," ",""))</f>
        <v>#VALUE!</v>
      </c>
      <c r="S1045" s="4" t="e">
        <f>FIND("open_in_new",P1045)+LEN("open_in_new")</f>
        <v>#VALUE!</v>
      </c>
      <c r="T1045" s="4" t="e">
        <f>FIND("-",P1045,S1045)</f>
        <v>#VALUE!</v>
      </c>
      <c r="U1045" s="4" t="e">
        <f>CLEAN(SUBSTITUTE(MID(P1045,S1045,T1045-S1045)," ",""))</f>
        <v>#VALUE!</v>
      </c>
      <c r="V1045" s="4" t="e">
        <f>RIGHT(CLEAN(SUBSTITUTE(P1045," ","")),10)</f>
        <v>#VALUE!</v>
      </c>
      <c r="W1045" s="4" t="e">
        <f>FIND("Status",A1045,K1045)+LEN("Status")</f>
        <v>#VALUE!</v>
      </c>
      <c r="X1045" s="4" t="e">
        <f>FIND("Application Data 
Documents &amp; Transactions",A1045)</f>
        <v>#VALUE!</v>
      </c>
      <c r="Y1045" s="4" t="e">
        <f>MID(A1045,W1045,(X1045-11)-W1045)</f>
        <v>#VALUE!</v>
      </c>
      <c r="Z1045" s="4" t="e">
        <f t="shared" si="232"/>
        <v>#VALUE!</v>
      </c>
      <c r="AA1045" s="4" t="e">
        <f>FIND("Earliest publication #",A1045)+LEN("Earliest publication #
")</f>
        <v>#VALUE!</v>
      </c>
      <c r="AB1045" s="4" t="e">
        <f>FIND("Earliest publication date",A1045,AA1045)</f>
        <v>#VALUE!</v>
      </c>
      <c r="AC1045" s="4" t="e">
        <f>CLEAN(TRIM(MID(A1045,AA1045,AB1045-AA1045)))</f>
        <v>#VALUE!</v>
      </c>
      <c r="AD1045" s="4" t="e">
        <f t="shared" si="233"/>
        <v>#VALUE!</v>
      </c>
      <c r="AE1045" s="4" t="e">
        <f>FIND("Earliest publication date",A1045,AA1045)+LEN("Earliest publication date")</f>
        <v>#VALUE!</v>
      </c>
      <c r="AF1045" s="4" t="e">
        <f>FIND("Assignee for publication",A1045)</f>
        <v>#VALUE!</v>
      </c>
      <c r="AG1045" s="4" t="e">
        <f>CLEAN(SUBSTITUTE(MID(A1045,AE1045,AF1045-AE1045)," ",""))</f>
        <v>#VALUE!</v>
      </c>
      <c r="AH1045" s="4" t="e">
        <f>FIND("Entity status",A1045)+LEN("Entity status")</f>
        <v>#VALUE!</v>
      </c>
      <c r="AI1045" s="4" t="e">
        <f>FIND("Earliest publication #",A1045,AH1045)</f>
        <v>#VALUE!</v>
      </c>
      <c r="AJ1045" s="4" t="e">
        <f>CLEAN(TRIM(MID(A1045,AH1045,AI1045-AH1045)))</f>
        <v>#VALUE!</v>
      </c>
      <c r="AK1045" s="4" t="e">
        <f>FIND("Applicants",A1045)+LEN("Applicants")</f>
        <v>#VALUE!</v>
      </c>
      <c r="AL1045" s="4" t="e">
        <f>FIND("United States Patent and Trademark Office 
United States Patent and Trademark Office 
 Browse By Topic",A1045,AK1045)</f>
        <v>#VALUE!</v>
      </c>
      <c r="AM1045" s="4" t="e">
        <f>TRIM(CLEAN(MID(A1045,AK1045,AL1045-AK1045)))</f>
        <v>#VALUE!</v>
      </c>
      <c r="AN1045" s="4" t="e">
        <f>FIND("Assignee for publication",A1045)+LEN("Assignee for publication")</f>
        <v>#VALUE!</v>
      </c>
      <c r="AO1045" s="4" t="e">
        <f>FIND("Confirmation #",A1045,AN1045)</f>
        <v>#VALUE!</v>
      </c>
      <c r="AP1045" s="4" t="e">
        <f>MID(A1045,AN1045,AO1045-AN1045)</f>
        <v>#VALUE!</v>
      </c>
      <c r="AQ1045" s="4" t="e">
        <f>FIND("Inventors",A1045)+LEN("Inventors")</f>
        <v>#VALUE!</v>
      </c>
      <c r="AR1045" s="4" t="e">
        <f>FIND("Applicants",A1045,AQ1045)</f>
        <v>#VALUE!</v>
      </c>
      <c r="AS1045" s="4" t="e">
        <f>FIND("Show all inventors",A1045)</f>
        <v>#VALUE!</v>
      </c>
      <c r="AT1045" s="4" t="str">
        <f>IFERROR(MID(A1045,AS1045,24),"")</f>
        <v/>
      </c>
      <c r="AU1045" s="7" t="e">
        <f>CLEAN(TRIM(MID(A1045,AQ1045,AR1045-AQ1045)))</f>
        <v>#VALUE!</v>
      </c>
      <c r="BJ1045" s="4">
        <f t="shared" si="236"/>
        <v>0</v>
      </c>
      <c r="BK1045" s="4" t="str">
        <f t="shared" si="237"/>
        <v/>
      </c>
      <c r="BL1045" s="4" t="e">
        <f t="shared" si="238"/>
        <v>#VALUE!</v>
      </c>
      <c r="BM1045" s="4" t="e">
        <f t="shared" si="239"/>
        <v>#VALUE!</v>
      </c>
      <c r="BN1045" s="7" t="e">
        <f t="shared" si="240"/>
        <v>#VALUE!</v>
      </c>
      <c r="BO1045" s="4" t="e">
        <f t="shared" si="241"/>
        <v>#VALUE!</v>
      </c>
      <c r="BP1045" s="4" t="e">
        <f t="shared" si="242"/>
        <v>#VALUE!</v>
      </c>
      <c r="BQ1045" s="7" t="e">
        <f t="shared" si="243"/>
        <v>#VALUE!</v>
      </c>
    </row>
    <row r="1046" spans="1:69" ht="15" customHeight="1" x14ac:dyDescent="0.3">
      <c r="A1046" s="5"/>
      <c r="B1046" s="5"/>
      <c r="C1046" s="5"/>
      <c r="D1046" s="5"/>
      <c r="F1046" s="6" t="s">
        <v>17</v>
      </c>
      <c r="G1046" s="4" t="e">
        <f t="shared" si="244"/>
        <v>#VALUE!</v>
      </c>
      <c r="H1046" s="4" t="e">
        <f t="shared" si="245"/>
        <v>#VALUE!</v>
      </c>
      <c r="I1046" s="4" t="str">
        <f t="shared" si="234"/>
        <v/>
      </c>
      <c r="J1046" s="4" t="e">
        <f>CLEAN(SUBSTITUTE(MID(A1046,G1046,H1046-G1046)," ",""))</f>
        <v>#VALUE!</v>
      </c>
      <c r="K1046" s="4" t="e">
        <f>FIND("Filing or 371 (c) date",A1046)+LEN("Filing or 371 (c) date")</f>
        <v>#VALUE!</v>
      </c>
      <c r="L1046" s="4" t="e">
        <f>FIND("Status",A1046,K1046)</f>
        <v>#VALUE!</v>
      </c>
      <c r="M1046" s="4" t="e">
        <f>TRIM(CLEAN(MID(A1046,K1046,L1046-K1046)))</f>
        <v>#VALUE!</v>
      </c>
      <c r="N1046" s="4" t="e">
        <f>FIND("Patent #",A1046)+LEN("Patent #")</f>
        <v>#VALUE!</v>
      </c>
      <c r="O1046" s="4" t="e">
        <f>FIND("Filing or 371 (c) date",A1046)</f>
        <v>#VALUE!</v>
      </c>
      <c r="P1046" s="4" t="e">
        <f>MID(A1046,N1046,O1046-N1046)</f>
        <v>#VALUE!</v>
      </c>
      <c r="Q1046" s="4" t="e">
        <f t="shared" si="235"/>
        <v>#VALUE!</v>
      </c>
      <c r="R1046" s="4" t="e">
        <f>CLEAN(SUBSTITUTE(MID(P1046,1,FIND("open",P1046)-1)," ",""))</f>
        <v>#VALUE!</v>
      </c>
      <c r="S1046" s="4" t="e">
        <f>FIND("open_in_new",P1046)+LEN("open_in_new")</f>
        <v>#VALUE!</v>
      </c>
      <c r="T1046" s="4" t="e">
        <f>FIND("-",P1046,S1046)</f>
        <v>#VALUE!</v>
      </c>
      <c r="U1046" s="4" t="e">
        <f>CLEAN(SUBSTITUTE(MID(P1046,S1046,T1046-S1046)," ",""))</f>
        <v>#VALUE!</v>
      </c>
      <c r="V1046" s="4" t="e">
        <f>RIGHT(CLEAN(SUBSTITUTE(P1046," ","")),10)</f>
        <v>#VALUE!</v>
      </c>
      <c r="W1046" s="4" t="e">
        <f>FIND("Status",A1046,K1046)+LEN("Status")</f>
        <v>#VALUE!</v>
      </c>
      <c r="X1046" s="4" t="e">
        <f>FIND("Application Data 
Documents &amp; Transactions",A1046)</f>
        <v>#VALUE!</v>
      </c>
      <c r="Y1046" s="4" t="e">
        <f>MID(A1046,W1046,(X1046-11)-W1046)</f>
        <v>#VALUE!</v>
      </c>
      <c r="Z1046" s="4" t="e">
        <f t="shared" si="232"/>
        <v>#VALUE!</v>
      </c>
      <c r="AA1046" s="4" t="e">
        <f>FIND("Earliest publication #",A1046)+LEN("Earliest publication #
")</f>
        <v>#VALUE!</v>
      </c>
      <c r="AB1046" s="4" t="e">
        <f>FIND("Earliest publication date",A1046,AA1046)</f>
        <v>#VALUE!</v>
      </c>
      <c r="AC1046" s="4" t="e">
        <f>CLEAN(TRIM(MID(A1046,AA1046,AB1046-AA1046)))</f>
        <v>#VALUE!</v>
      </c>
      <c r="AD1046" s="4" t="e">
        <f t="shared" si="233"/>
        <v>#VALUE!</v>
      </c>
      <c r="AE1046" s="4" t="e">
        <f>FIND("Earliest publication date",A1046,AA1046)+LEN("Earliest publication date")</f>
        <v>#VALUE!</v>
      </c>
      <c r="AF1046" s="4" t="e">
        <f>FIND("Assignee for publication",A1046)</f>
        <v>#VALUE!</v>
      </c>
      <c r="AG1046" s="4" t="e">
        <f>CLEAN(SUBSTITUTE(MID(A1046,AE1046,AF1046-AE1046)," ",""))</f>
        <v>#VALUE!</v>
      </c>
      <c r="AH1046" s="4" t="e">
        <f>FIND("Entity status",A1046)+LEN("Entity status")</f>
        <v>#VALUE!</v>
      </c>
      <c r="AI1046" s="4" t="e">
        <f>FIND("Earliest publication #",A1046,AH1046)</f>
        <v>#VALUE!</v>
      </c>
      <c r="AJ1046" s="4" t="e">
        <f>CLEAN(TRIM(MID(A1046,AH1046,AI1046-AH1046)))</f>
        <v>#VALUE!</v>
      </c>
      <c r="AK1046" s="4" t="e">
        <f>FIND("Applicants",A1046)+LEN("Applicants")</f>
        <v>#VALUE!</v>
      </c>
      <c r="AL1046" s="4" t="e">
        <f>FIND("United States Patent and Trademark Office 
United States Patent and Trademark Office 
 Browse By Topic",A1046,AK1046)</f>
        <v>#VALUE!</v>
      </c>
      <c r="AM1046" s="4" t="e">
        <f>TRIM(CLEAN(MID(A1046,AK1046,AL1046-AK1046)))</f>
        <v>#VALUE!</v>
      </c>
      <c r="AN1046" s="4" t="e">
        <f>FIND("Assignee for publication",A1046)+LEN("Assignee for publication")</f>
        <v>#VALUE!</v>
      </c>
      <c r="AO1046" s="4" t="e">
        <f>FIND("Confirmation #",A1046,AN1046)</f>
        <v>#VALUE!</v>
      </c>
      <c r="AP1046" s="4" t="e">
        <f>MID(A1046,AN1046,AO1046-AN1046)</f>
        <v>#VALUE!</v>
      </c>
      <c r="AQ1046" s="4" t="e">
        <f>FIND("Inventors",A1046)+LEN("Inventors")</f>
        <v>#VALUE!</v>
      </c>
      <c r="AR1046" s="4" t="e">
        <f>FIND("Applicants",A1046,AQ1046)</f>
        <v>#VALUE!</v>
      </c>
      <c r="AS1046" s="4" t="e">
        <f>FIND("Show all inventors",A1046)</f>
        <v>#VALUE!</v>
      </c>
      <c r="AT1046" s="4" t="str">
        <f>IFERROR(MID(A1046,AS1046,24),"")</f>
        <v/>
      </c>
      <c r="AU1046" s="7" t="e">
        <f>CLEAN(TRIM(MID(A1046,AQ1046,AR1046-AQ1046)))</f>
        <v>#VALUE!</v>
      </c>
      <c r="BJ1046" s="4">
        <f t="shared" si="236"/>
        <v>0</v>
      </c>
      <c r="BK1046" s="4" t="str">
        <f t="shared" si="237"/>
        <v/>
      </c>
      <c r="BL1046" s="4" t="e">
        <f t="shared" si="238"/>
        <v>#VALUE!</v>
      </c>
      <c r="BM1046" s="4" t="e">
        <f t="shared" si="239"/>
        <v>#VALUE!</v>
      </c>
      <c r="BN1046" s="7" t="e">
        <f t="shared" si="240"/>
        <v>#VALUE!</v>
      </c>
      <c r="BO1046" s="4" t="e">
        <f t="shared" si="241"/>
        <v>#VALUE!</v>
      </c>
      <c r="BP1046" s="4" t="e">
        <f t="shared" si="242"/>
        <v>#VALUE!</v>
      </c>
      <c r="BQ1046" s="7" t="e">
        <f t="shared" si="243"/>
        <v>#VALUE!</v>
      </c>
    </row>
    <row r="1047" spans="1:69" ht="15" customHeight="1" x14ac:dyDescent="0.3">
      <c r="A1047" s="5"/>
      <c r="B1047" s="5"/>
      <c r="C1047" s="5"/>
      <c r="D1047" s="5"/>
      <c r="F1047" s="6" t="s">
        <v>17</v>
      </c>
      <c r="G1047" s="4" t="e">
        <f t="shared" si="244"/>
        <v>#VALUE!</v>
      </c>
      <c r="H1047" s="4" t="e">
        <f t="shared" si="245"/>
        <v>#VALUE!</v>
      </c>
      <c r="I1047" s="4" t="str">
        <f t="shared" si="234"/>
        <v/>
      </c>
      <c r="J1047" s="4" t="e">
        <f>CLEAN(SUBSTITUTE(MID(A1047,G1047,H1047-G1047)," ",""))</f>
        <v>#VALUE!</v>
      </c>
      <c r="K1047" s="4" t="e">
        <f>FIND("Filing or 371 (c) date",A1047)+LEN("Filing or 371 (c) date")</f>
        <v>#VALUE!</v>
      </c>
      <c r="L1047" s="4" t="e">
        <f>FIND("Status",A1047,K1047)</f>
        <v>#VALUE!</v>
      </c>
      <c r="M1047" s="4" t="e">
        <f>TRIM(CLEAN(MID(A1047,K1047,L1047-K1047)))</f>
        <v>#VALUE!</v>
      </c>
      <c r="N1047" s="4" t="e">
        <f>FIND("Patent #",A1047)+LEN("Patent #")</f>
        <v>#VALUE!</v>
      </c>
      <c r="O1047" s="4" t="e">
        <f>FIND("Filing or 371 (c) date",A1047)</f>
        <v>#VALUE!</v>
      </c>
      <c r="P1047" s="4" t="e">
        <f>MID(A1047,N1047,O1047-N1047)</f>
        <v>#VALUE!</v>
      </c>
      <c r="Q1047" s="4" t="e">
        <f t="shared" si="235"/>
        <v>#VALUE!</v>
      </c>
      <c r="R1047" s="4" t="e">
        <f>CLEAN(SUBSTITUTE(MID(P1047,1,FIND("open",P1047)-1)," ",""))</f>
        <v>#VALUE!</v>
      </c>
      <c r="S1047" s="4" t="e">
        <f>FIND("open_in_new",P1047)+LEN("open_in_new")</f>
        <v>#VALUE!</v>
      </c>
      <c r="T1047" s="4" t="e">
        <f>FIND("-",P1047,S1047)</f>
        <v>#VALUE!</v>
      </c>
      <c r="U1047" s="4" t="e">
        <f>CLEAN(SUBSTITUTE(MID(P1047,S1047,T1047-S1047)," ",""))</f>
        <v>#VALUE!</v>
      </c>
      <c r="V1047" s="4" t="e">
        <f>RIGHT(CLEAN(SUBSTITUTE(P1047," ","")),10)</f>
        <v>#VALUE!</v>
      </c>
      <c r="W1047" s="4" t="e">
        <f>FIND("Status",A1047,K1047)+LEN("Status")</f>
        <v>#VALUE!</v>
      </c>
      <c r="X1047" s="4" t="e">
        <f>FIND("Application Data 
Documents &amp; Transactions",A1047)</f>
        <v>#VALUE!</v>
      </c>
      <c r="Y1047" s="4" t="e">
        <f>MID(A1047,W1047,(X1047-11)-W1047)</f>
        <v>#VALUE!</v>
      </c>
      <c r="Z1047" s="4" t="e">
        <f t="shared" si="232"/>
        <v>#VALUE!</v>
      </c>
      <c r="AA1047" s="4" t="e">
        <f>FIND("Earliest publication #",A1047)+LEN("Earliest publication #
")</f>
        <v>#VALUE!</v>
      </c>
      <c r="AB1047" s="4" t="e">
        <f>FIND("Earliest publication date",A1047,AA1047)</f>
        <v>#VALUE!</v>
      </c>
      <c r="AC1047" s="4" t="e">
        <f>CLEAN(TRIM(MID(A1047,AA1047,AB1047-AA1047)))</f>
        <v>#VALUE!</v>
      </c>
      <c r="AD1047" s="4" t="e">
        <f t="shared" si="233"/>
        <v>#VALUE!</v>
      </c>
      <c r="AE1047" s="4" t="e">
        <f>FIND("Earliest publication date",A1047,AA1047)+LEN("Earliest publication date")</f>
        <v>#VALUE!</v>
      </c>
      <c r="AF1047" s="4" t="e">
        <f>FIND("Assignee for publication",A1047)</f>
        <v>#VALUE!</v>
      </c>
      <c r="AG1047" s="4" t="e">
        <f>CLEAN(SUBSTITUTE(MID(A1047,AE1047,AF1047-AE1047)," ",""))</f>
        <v>#VALUE!</v>
      </c>
      <c r="AH1047" s="4" t="e">
        <f>FIND("Entity status",A1047)+LEN("Entity status")</f>
        <v>#VALUE!</v>
      </c>
      <c r="AI1047" s="4" t="e">
        <f>FIND("Earliest publication #",A1047,AH1047)</f>
        <v>#VALUE!</v>
      </c>
      <c r="AJ1047" s="4" t="e">
        <f>CLEAN(TRIM(MID(A1047,AH1047,AI1047-AH1047)))</f>
        <v>#VALUE!</v>
      </c>
      <c r="AK1047" s="4" t="e">
        <f>FIND("Applicants",A1047)+LEN("Applicants")</f>
        <v>#VALUE!</v>
      </c>
      <c r="AL1047" s="4" t="e">
        <f>FIND("United States Patent and Trademark Office 
United States Patent and Trademark Office 
 Browse By Topic",A1047,AK1047)</f>
        <v>#VALUE!</v>
      </c>
      <c r="AM1047" s="4" t="e">
        <f>TRIM(CLEAN(MID(A1047,AK1047,AL1047-AK1047)))</f>
        <v>#VALUE!</v>
      </c>
      <c r="AN1047" s="4" t="e">
        <f>FIND("Assignee for publication",A1047)+LEN("Assignee for publication")</f>
        <v>#VALUE!</v>
      </c>
      <c r="AO1047" s="4" t="e">
        <f>FIND("Confirmation #",A1047,AN1047)</f>
        <v>#VALUE!</v>
      </c>
      <c r="AP1047" s="4" t="e">
        <f>MID(A1047,AN1047,AO1047-AN1047)</f>
        <v>#VALUE!</v>
      </c>
      <c r="AQ1047" s="4" t="e">
        <f>FIND("Inventors",A1047)+LEN("Inventors")</f>
        <v>#VALUE!</v>
      </c>
      <c r="AR1047" s="4" t="e">
        <f>FIND("Applicants",A1047,AQ1047)</f>
        <v>#VALUE!</v>
      </c>
      <c r="AS1047" s="4" t="e">
        <f>FIND("Show all inventors",A1047)</f>
        <v>#VALUE!</v>
      </c>
      <c r="AT1047" s="4" t="str">
        <f>IFERROR(MID(A1047,AS1047,24),"")</f>
        <v/>
      </c>
      <c r="AU1047" s="7" t="e">
        <f>CLEAN(TRIM(MID(A1047,AQ1047,AR1047-AQ1047)))</f>
        <v>#VALUE!</v>
      </c>
      <c r="BJ1047" s="4">
        <f t="shared" si="236"/>
        <v>0</v>
      </c>
      <c r="BK1047" s="4" t="str">
        <f t="shared" si="237"/>
        <v/>
      </c>
      <c r="BL1047" s="4" t="e">
        <f t="shared" si="238"/>
        <v>#VALUE!</v>
      </c>
      <c r="BM1047" s="4" t="e">
        <f t="shared" si="239"/>
        <v>#VALUE!</v>
      </c>
      <c r="BN1047" s="7" t="e">
        <f t="shared" si="240"/>
        <v>#VALUE!</v>
      </c>
      <c r="BO1047" s="4" t="e">
        <f t="shared" si="241"/>
        <v>#VALUE!</v>
      </c>
      <c r="BP1047" s="4" t="e">
        <f t="shared" si="242"/>
        <v>#VALUE!</v>
      </c>
      <c r="BQ1047" s="7" t="e">
        <f t="shared" si="243"/>
        <v>#VALUE!</v>
      </c>
    </row>
    <row r="1048" spans="1:69" ht="15" customHeight="1" x14ac:dyDescent="0.3">
      <c r="A1048" s="5"/>
      <c r="B1048" s="5"/>
      <c r="C1048" s="5"/>
      <c r="D1048" s="5"/>
      <c r="F1048" s="6" t="s">
        <v>17</v>
      </c>
      <c r="G1048" s="4" t="e">
        <f t="shared" si="244"/>
        <v>#VALUE!</v>
      </c>
      <c r="H1048" s="4" t="e">
        <f t="shared" si="245"/>
        <v>#VALUE!</v>
      </c>
      <c r="I1048" s="4" t="str">
        <f t="shared" si="234"/>
        <v/>
      </c>
      <c r="J1048" s="4" t="e">
        <f>CLEAN(SUBSTITUTE(MID(A1048,G1048,H1048-G1048)," ",""))</f>
        <v>#VALUE!</v>
      </c>
      <c r="K1048" s="4" t="e">
        <f>FIND("Filing or 371 (c) date",A1048)+LEN("Filing or 371 (c) date")</f>
        <v>#VALUE!</v>
      </c>
      <c r="L1048" s="4" t="e">
        <f>FIND("Status",A1048,K1048)</f>
        <v>#VALUE!</v>
      </c>
      <c r="M1048" s="4" t="e">
        <f>TRIM(CLEAN(MID(A1048,K1048,L1048-K1048)))</f>
        <v>#VALUE!</v>
      </c>
      <c r="N1048" s="4" t="e">
        <f>FIND("Patent #",A1048)+LEN("Patent #")</f>
        <v>#VALUE!</v>
      </c>
      <c r="O1048" s="4" t="e">
        <f>FIND("Filing or 371 (c) date",A1048)</f>
        <v>#VALUE!</v>
      </c>
      <c r="P1048" s="4" t="e">
        <f>MID(A1048,N1048,O1048-N1048)</f>
        <v>#VALUE!</v>
      </c>
      <c r="Q1048" s="4" t="e">
        <f t="shared" si="235"/>
        <v>#VALUE!</v>
      </c>
      <c r="R1048" s="4" t="e">
        <f>CLEAN(SUBSTITUTE(MID(P1048,1,FIND("open",P1048)-1)," ",""))</f>
        <v>#VALUE!</v>
      </c>
      <c r="S1048" s="4" t="e">
        <f>FIND("open_in_new",P1048)+LEN("open_in_new")</f>
        <v>#VALUE!</v>
      </c>
      <c r="T1048" s="4" t="e">
        <f>FIND("-",P1048,S1048)</f>
        <v>#VALUE!</v>
      </c>
      <c r="U1048" s="4" t="e">
        <f>CLEAN(SUBSTITUTE(MID(P1048,S1048,T1048-S1048)," ",""))</f>
        <v>#VALUE!</v>
      </c>
      <c r="V1048" s="4" t="e">
        <f>RIGHT(CLEAN(SUBSTITUTE(P1048," ","")),10)</f>
        <v>#VALUE!</v>
      </c>
      <c r="W1048" s="4" t="e">
        <f>FIND("Status",A1048,K1048)+LEN("Status")</f>
        <v>#VALUE!</v>
      </c>
      <c r="X1048" s="4" t="e">
        <f>FIND("Application Data 
Documents &amp; Transactions",A1048)</f>
        <v>#VALUE!</v>
      </c>
      <c r="Y1048" s="4" t="e">
        <f>MID(A1048,W1048,(X1048-11)-W1048)</f>
        <v>#VALUE!</v>
      </c>
      <c r="Z1048" s="4" t="e">
        <f t="shared" si="232"/>
        <v>#VALUE!</v>
      </c>
      <c r="AA1048" s="4" t="e">
        <f>FIND("Earliest publication #",A1048)+LEN("Earliest publication #
")</f>
        <v>#VALUE!</v>
      </c>
      <c r="AB1048" s="4" t="e">
        <f>FIND("Earliest publication date",A1048,AA1048)</f>
        <v>#VALUE!</v>
      </c>
      <c r="AC1048" s="4" t="e">
        <f>CLEAN(TRIM(MID(A1048,AA1048,AB1048-AA1048)))</f>
        <v>#VALUE!</v>
      </c>
      <c r="AD1048" s="4" t="e">
        <f t="shared" si="233"/>
        <v>#VALUE!</v>
      </c>
      <c r="AE1048" s="4" t="e">
        <f>FIND("Earliest publication date",A1048,AA1048)+LEN("Earliest publication date")</f>
        <v>#VALUE!</v>
      </c>
      <c r="AF1048" s="4" t="e">
        <f>FIND("Assignee for publication",A1048)</f>
        <v>#VALUE!</v>
      </c>
      <c r="AG1048" s="4" t="e">
        <f>CLEAN(SUBSTITUTE(MID(A1048,AE1048,AF1048-AE1048)," ",""))</f>
        <v>#VALUE!</v>
      </c>
      <c r="AH1048" s="4" t="e">
        <f>FIND("Entity status",A1048)+LEN("Entity status")</f>
        <v>#VALUE!</v>
      </c>
      <c r="AI1048" s="4" t="e">
        <f>FIND("Earliest publication #",A1048,AH1048)</f>
        <v>#VALUE!</v>
      </c>
      <c r="AJ1048" s="4" t="e">
        <f>CLEAN(TRIM(MID(A1048,AH1048,AI1048-AH1048)))</f>
        <v>#VALUE!</v>
      </c>
      <c r="AK1048" s="4" t="e">
        <f>FIND("Applicants",A1048)+LEN("Applicants")</f>
        <v>#VALUE!</v>
      </c>
      <c r="AL1048" s="4" t="e">
        <f>FIND("United States Patent and Trademark Office 
United States Patent and Trademark Office 
 Browse By Topic",A1048,AK1048)</f>
        <v>#VALUE!</v>
      </c>
      <c r="AM1048" s="4" t="e">
        <f>TRIM(CLEAN(MID(A1048,AK1048,AL1048-AK1048)))</f>
        <v>#VALUE!</v>
      </c>
      <c r="AN1048" s="4" t="e">
        <f>FIND("Assignee for publication",A1048)+LEN("Assignee for publication")</f>
        <v>#VALUE!</v>
      </c>
      <c r="AO1048" s="4" t="e">
        <f>FIND("Confirmation #",A1048,AN1048)</f>
        <v>#VALUE!</v>
      </c>
      <c r="AP1048" s="4" t="e">
        <f>MID(A1048,AN1048,AO1048-AN1048)</f>
        <v>#VALUE!</v>
      </c>
      <c r="AQ1048" s="4" t="e">
        <f>FIND("Inventors",A1048)+LEN("Inventors")</f>
        <v>#VALUE!</v>
      </c>
      <c r="AR1048" s="4" t="e">
        <f>FIND("Applicants",A1048,AQ1048)</f>
        <v>#VALUE!</v>
      </c>
      <c r="AS1048" s="4" t="e">
        <f>FIND("Show all inventors",A1048)</f>
        <v>#VALUE!</v>
      </c>
      <c r="AT1048" s="4" t="str">
        <f>IFERROR(MID(A1048,AS1048,24),"")</f>
        <v/>
      </c>
      <c r="AU1048" s="7" t="e">
        <f>CLEAN(TRIM(MID(A1048,AQ1048,AR1048-AQ1048)))</f>
        <v>#VALUE!</v>
      </c>
      <c r="BJ1048" s="4">
        <f t="shared" si="236"/>
        <v>0</v>
      </c>
      <c r="BK1048" s="4" t="str">
        <f t="shared" si="237"/>
        <v/>
      </c>
      <c r="BL1048" s="4" t="e">
        <f t="shared" si="238"/>
        <v>#VALUE!</v>
      </c>
      <c r="BM1048" s="4" t="e">
        <f t="shared" si="239"/>
        <v>#VALUE!</v>
      </c>
      <c r="BN1048" s="7" t="e">
        <f t="shared" si="240"/>
        <v>#VALUE!</v>
      </c>
      <c r="BO1048" s="4" t="e">
        <f t="shared" si="241"/>
        <v>#VALUE!</v>
      </c>
      <c r="BP1048" s="4" t="e">
        <f t="shared" si="242"/>
        <v>#VALUE!</v>
      </c>
      <c r="BQ1048" s="7" t="e">
        <f t="shared" si="243"/>
        <v>#VALUE!</v>
      </c>
    </row>
    <row r="1049" spans="1:69" ht="15" customHeight="1" x14ac:dyDescent="0.3">
      <c r="A1049" s="5"/>
      <c r="B1049" s="5"/>
      <c r="C1049" s="5"/>
      <c r="D1049" s="5"/>
      <c r="F1049" s="6" t="s">
        <v>17</v>
      </c>
      <c r="G1049" s="4" t="e">
        <f t="shared" si="244"/>
        <v>#VALUE!</v>
      </c>
      <c r="H1049" s="4" t="e">
        <f t="shared" si="245"/>
        <v>#VALUE!</v>
      </c>
      <c r="I1049" s="4" t="str">
        <f t="shared" si="234"/>
        <v/>
      </c>
      <c r="J1049" s="4" t="e">
        <f>CLEAN(SUBSTITUTE(MID(A1049,G1049,H1049-G1049)," ",""))</f>
        <v>#VALUE!</v>
      </c>
      <c r="K1049" s="4" t="e">
        <f>FIND("Filing or 371 (c) date",A1049)+LEN("Filing or 371 (c) date")</f>
        <v>#VALUE!</v>
      </c>
      <c r="L1049" s="4" t="e">
        <f>FIND("Status",A1049,K1049)</f>
        <v>#VALUE!</v>
      </c>
      <c r="M1049" s="4" t="e">
        <f>TRIM(CLEAN(MID(A1049,K1049,L1049-K1049)))</f>
        <v>#VALUE!</v>
      </c>
      <c r="N1049" s="4" t="e">
        <f>FIND("Patent #",A1049)+LEN("Patent #")</f>
        <v>#VALUE!</v>
      </c>
      <c r="O1049" s="4" t="e">
        <f>FIND("Filing or 371 (c) date",A1049)</f>
        <v>#VALUE!</v>
      </c>
      <c r="P1049" s="4" t="e">
        <f>MID(A1049,N1049,O1049-N1049)</f>
        <v>#VALUE!</v>
      </c>
      <c r="Q1049" s="4" t="e">
        <f t="shared" si="235"/>
        <v>#VALUE!</v>
      </c>
      <c r="R1049" s="4" t="e">
        <f>CLEAN(SUBSTITUTE(MID(P1049,1,FIND("open",P1049)-1)," ",""))</f>
        <v>#VALUE!</v>
      </c>
      <c r="S1049" s="4" t="e">
        <f>FIND("open_in_new",P1049)+LEN("open_in_new")</f>
        <v>#VALUE!</v>
      </c>
      <c r="T1049" s="4" t="e">
        <f>FIND("-",P1049,S1049)</f>
        <v>#VALUE!</v>
      </c>
      <c r="U1049" s="4" t="e">
        <f>CLEAN(SUBSTITUTE(MID(P1049,S1049,T1049-S1049)," ",""))</f>
        <v>#VALUE!</v>
      </c>
      <c r="V1049" s="4" t="e">
        <f>RIGHT(CLEAN(SUBSTITUTE(P1049," ","")),10)</f>
        <v>#VALUE!</v>
      </c>
      <c r="W1049" s="4" t="e">
        <f>FIND("Status",A1049,K1049)+LEN("Status")</f>
        <v>#VALUE!</v>
      </c>
      <c r="X1049" s="4" t="e">
        <f>FIND("Application Data 
Documents &amp; Transactions",A1049)</f>
        <v>#VALUE!</v>
      </c>
      <c r="Y1049" s="4" t="e">
        <f>MID(A1049,W1049,(X1049-11)-W1049)</f>
        <v>#VALUE!</v>
      </c>
      <c r="Z1049" s="4" t="e">
        <f t="shared" si="232"/>
        <v>#VALUE!</v>
      </c>
      <c r="AA1049" s="4" t="e">
        <f>FIND("Earliest publication #",A1049)+LEN("Earliest publication #
")</f>
        <v>#VALUE!</v>
      </c>
      <c r="AB1049" s="4" t="e">
        <f>FIND("Earliest publication date",A1049,AA1049)</f>
        <v>#VALUE!</v>
      </c>
      <c r="AC1049" s="4" t="e">
        <f>CLEAN(TRIM(MID(A1049,AA1049,AB1049-AA1049)))</f>
        <v>#VALUE!</v>
      </c>
      <c r="AD1049" s="4" t="e">
        <f t="shared" si="233"/>
        <v>#VALUE!</v>
      </c>
      <c r="AE1049" s="4" t="e">
        <f>FIND("Earliest publication date",A1049,AA1049)+LEN("Earliest publication date")</f>
        <v>#VALUE!</v>
      </c>
      <c r="AF1049" s="4" t="e">
        <f>FIND("Assignee for publication",A1049)</f>
        <v>#VALUE!</v>
      </c>
      <c r="AG1049" s="4" t="e">
        <f>CLEAN(SUBSTITUTE(MID(A1049,AE1049,AF1049-AE1049)," ",""))</f>
        <v>#VALUE!</v>
      </c>
      <c r="AH1049" s="4" t="e">
        <f>FIND("Entity status",A1049)+LEN("Entity status")</f>
        <v>#VALUE!</v>
      </c>
      <c r="AI1049" s="4" t="e">
        <f>FIND("Earliest publication #",A1049,AH1049)</f>
        <v>#VALUE!</v>
      </c>
      <c r="AJ1049" s="4" t="e">
        <f>CLEAN(TRIM(MID(A1049,AH1049,AI1049-AH1049)))</f>
        <v>#VALUE!</v>
      </c>
      <c r="AK1049" s="4" t="e">
        <f>FIND("Applicants",A1049)+LEN("Applicants")</f>
        <v>#VALUE!</v>
      </c>
      <c r="AL1049" s="4" t="e">
        <f>FIND("United States Patent and Trademark Office 
United States Patent and Trademark Office 
 Browse By Topic",A1049,AK1049)</f>
        <v>#VALUE!</v>
      </c>
      <c r="AM1049" s="4" t="e">
        <f>TRIM(CLEAN(MID(A1049,AK1049,AL1049-AK1049)))</f>
        <v>#VALUE!</v>
      </c>
      <c r="AN1049" s="4" t="e">
        <f>FIND("Assignee for publication",A1049)+LEN("Assignee for publication")</f>
        <v>#VALUE!</v>
      </c>
      <c r="AO1049" s="4" t="e">
        <f>FIND("Confirmation #",A1049,AN1049)</f>
        <v>#VALUE!</v>
      </c>
      <c r="AP1049" s="4" t="e">
        <f>MID(A1049,AN1049,AO1049-AN1049)</f>
        <v>#VALUE!</v>
      </c>
      <c r="AQ1049" s="4" t="e">
        <f>FIND("Inventors",A1049)+LEN("Inventors")</f>
        <v>#VALUE!</v>
      </c>
      <c r="AR1049" s="4" t="e">
        <f>FIND("Applicants",A1049,AQ1049)</f>
        <v>#VALUE!</v>
      </c>
      <c r="AS1049" s="4" t="e">
        <f>FIND("Show all inventors",A1049)</f>
        <v>#VALUE!</v>
      </c>
      <c r="AT1049" s="4" t="str">
        <f>IFERROR(MID(A1049,AS1049,24),"")</f>
        <v/>
      </c>
      <c r="AU1049" s="7" t="e">
        <f>CLEAN(TRIM(MID(A1049,AQ1049,AR1049-AQ1049)))</f>
        <v>#VALUE!</v>
      </c>
      <c r="BJ1049" s="4">
        <f t="shared" si="236"/>
        <v>0</v>
      </c>
      <c r="BK1049" s="4" t="str">
        <f t="shared" si="237"/>
        <v/>
      </c>
      <c r="BL1049" s="4" t="e">
        <f t="shared" si="238"/>
        <v>#VALUE!</v>
      </c>
      <c r="BM1049" s="4" t="e">
        <f t="shared" si="239"/>
        <v>#VALUE!</v>
      </c>
      <c r="BN1049" s="7" t="e">
        <f t="shared" si="240"/>
        <v>#VALUE!</v>
      </c>
      <c r="BO1049" s="4" t="e">
        <f t="shared" si="241"/>
        <v>#VALUE!</v>
      </c>
      <c r="BP1049" s="4" t="e">
        <f t="shared" si="242"/>
        <v>#VALUE!</v>
      </c>
      <c r="BQ1049" s="7" t="e">
        <f t="shared" si="243"/>
        <v>#VALUE!</v>
      </c>
    </row>
    <row r="1050" spans="1:69" ht="15" customHeight="1" x14ac:dyDescent="0.3">
      <c r="A1050" s="5"/>
      <c r="B1050" s="5"/>
      <c r="C1050" s="5"/>
      <c r="D1050" s="5"/>
      <c r="F1050" s="6" t="s">
        <v>17</v>
      </c>
      <c r="G1050" s="4" t="e">
        <f t="shared" si="244"/>
        <v>#VALUE!</v>
      </c>
      <c r="H1050" s="4" t="e">
        <f t="shared" si="245"/>
        <v>#VALUE!</v>
      </c>
      <c r="I1050" s="4" t="str">
        <f t="shared" si="234"/>
        <v/>
      </c>
      <c r="J1050" s="4" t="e">
        <f>CLEAN(SUBSTITUTE(MID(A1050,G1050,H1050-G1050)," ",""))</f>
        <v>#VALUE!</v>
      </c>
      <c r="K1050" s="4" t="e">
        <f>FIND("Filing or 371 (c) date",A1050)+LEN("Filing or 371 (c) date")</f>
        <v>#VALUE!</v>
      </c>
      <c r="L1050" s="4" t="e">
        <f>FIND("Status",A1050,K1050)</f>
        <v>#VALUE!</v>
      </c>
      <c r="M1050" s="4" t="e">
        <f>TRIM(CLEAN(MID(A1050,K1050,L1050-K1050)))</f>
        <v>#VALUE!</v>
      </c>
      <c r="N1050" s="4" t="e">
        <f>FIND("Patent #",A1050)+LEN("Patent #")</f>
        <v>#VALUE!</v>
      </c>
      <c r="O1050" s="4" t="e">
        <f>FIND("Filing or 371 (c) date",A1050)</f>
        <v>#VALUE!</v>
      </c>
      <c r="P1050" s="4" t="e">
        <f>MID(A1050,N1050,O1050-N1050)</f>
        <v>#VALUE!</v>
      </c>
      <c r="Q1050" s="4" t="e">
        <f t="shared" si="235"/>
        <v>#VALUE!</v>
      </c>
      <c r="R1050" s="4" t="e">
        <f>CLEAN(SUBSTITUTE(MID(P1050,1,FIND("open",P1050)-1)," ",""))</f>
        <v>#VALUE!</v>
      </c>
      <c r="S1050" s="4" t="e">
        <f>FIND("open_in_new",P1050)+LEN("open_in_new")</f>
        <v>#VALUE!</v>
      </c>
      <c r="T1050" s="4" t="e">
        <f>FIND("-",P1050,S1050)</f>
        <v>#VALUE!</v>
      </c>
      <c r="U1050" s="4" t="e">
        <f>CLEAN(SUBSTITUTE(MID(P1050,S1050,T1050-S1050)," ",""))</f>
        <v>#VALUE!</v>
      </c>
      <c r="V1050" s="4" t="e">
        <f>RIGHT(CLEAN(SUBSTITUTE(P1050," ","")),10)</f>
        <v>#VALUE!</v>
      </c>
      <c r="W1050" s="4" t="e">
        <f>FIND("Status",A1050,K1050)+LEN("Status")</f>
        <v>#VALUE!</v>
      </c>
      <c r="X1050" s="4" t="e">
        <f>FIND("Application Data 
Documents &amp; Transactions",A1050)</f>
        <v>#VALUE!</v>
      </c>
      <c r="Y1050" s="4" t="e">
        <f>MID(A1050,W1050,(X1050-11)-W1050)</f>
        <v>#VALUE!</v>
      </c>
      <c r="Z1050" s="4" t="e">
        <f t="shared" si="232"/>
        <v>#VALUE!</v>
      </c>
      <c r="AA1050" s="4" t="e">
        <f>FIND("Earliest publication #",A1050)+LEN("Earliest publication #
")</f>
        <v>#VALUE!</v>
      </c>
      <c r="AB1050" s="4" t="e">
        <f>FIND("Earliest publication date",A1050,AA1050)</f>
        <v>#VALUE!</v>
      </c>
      <c r="AC1050" s="4" t="e">
        <f>CLEAN(TRIM(MID(A1050,AA1050,AB1050-AA1050)))</f>
        <v>#VALUE!</v>
      </c>
      <c r="AD1050" s="4" t="e">
        <f t="shared" si="233"/>
        <v>#VALUE!</v>
      </c>
      <c r="AE1050" s="4" t="e">
        <f>FIND("Earliest publication date",A1050,AA1050)+LEN("Earliest publication date")</f>
        <v>#VALUE!</v>
      </c>
      <c r="AF1050" s="4" t="e">
        <f>FIND("Assignee for publication",A1050)</f>
        <v>#VALUE!</v>
      </c>
      <c r="AG1050" s="4" t="e">
        <f>CLEAN(SUBSTITUTE(MID(A1050,AE1050,AF1050-AE1050)," ",""))</f>
        <v>#VALUE!</v>
      </c>
      <c r="AH1050" s="4" t="e">
        <f>FIND("Entity status",A1050)+LEN("Entity status")</f>
        <v>#VALUE!</v>
      </c>
      <c r="AI1050" s="4" t="e">
        <f>FIND("Earliest publication #",A1050,AH1050)</f>
        <v>#VALUE!</v>
      </c>
      <c r="AJ1050" s="4" t="e">
        <f>CLEAN(TRIM(MID(A1050,AH1050,AI1050-AH1050)))</f>
        <v>#VALUE!</v>
      </c>
      <c r="AK1050" s="4" t="e">
        <f>FIND("Applicants",A1050)+LEN("Applicants")</f>
        <v>#VALUE!</v>
      </c>
      <c r="AL1050" s="4" t="e">
        <f>FIND("United States Patent and Trademark Office 
United States Patent and Trademark Office 
 Browse By Topic",A1050,AK1050)</f>
        <v>#VALUE!</v>
      </c>
      <c r="AM1050" s="4" t="e">
        <f>TRIM(CLEAN(MID(A1050,AK1050,AL1050-AK1050)))</f>
        <v>#VALUE!</v>
      </c>
      <c r="AN1050" s="4" t="e">
        <f>FIND("Assignee for publication",A1050)+LEN("Assignee for publication")</f>
        <v>#VALUE!</v>
      </c>
      <c r="AO1050" s="4" t="e">
        <f>FIND("Confirmation #",A1050,AN1050)</f>
        <v>#VALUE!</v>
      </c>
      <c r="AP1050" s="4" t="e">
        <f>MID(A1050,AN1050,AO1050-AN1050)</f>
        <v>#VALUE!</v>
      </c>
      <c r="AQ1050" s="4" t="e">
        <f>FIND("Inventors",A1050)+LEN("Inventors")</f>
        <v>#VALUE!</v>
      </c>
      <c r="AR1050" s="4" t="e">
        <f>FIND("Applicants",A1050,AQ1050)</f>
        <v>#VALUE!</v>
      </c>
      <c r="AS1050" s="4" t="e">
        <f>FIND("Show all inventors",A1050)</f>
        <v>#VALUE!</v>
      </c>
      <c r="AT1050" s="4" t="str">
        <f>IFERROR(MID(A1050,AS1050,24),"")</f>
        <v/>
      </c>
      <c r="AU1050" s="7" t="e">
        <f>CLEAN(TRIM(MID(A1050,AQ1050,AR1050-AQ1050)))</f>
        <v>#VALUE!</v>
      </c>
      <c r="BJ1050" s="4">
        <f t="shared" si="236"/>
        <v>0</v>
      </c>
      <c r="BK1050" s="4" t="str">
        <f t="shared" si="237"/>
        <v/>
      </c>
      <c r="BL1050" s="4" t="e">
        <f t="shared" si="238"/>
        <v>#VALUE!</v>
      </c>
      <c r="BM1050" s="4" t="e">
        <f t="shared" si="239"/>
        <v>#VALUE!</v>
      </c>
      <c r="BN1050" s="7" t="e">
        <f t="shared" si="240"/>
        <v>#VALUE!</v>
      </c>
      <c r="BO1050" s="4" t="e">
        <f t="shared" si="241"/>
        <v>#VALUE!</v>
      </c>
      <c r="BP1050" s="4" t="e">
        <f t="shared" si="242"/>
        <v>#VALUE!</v>
      </c>
      <c r="BQ1050" s="7" t="e">
        <f t="shared" si="243"/>
        <v>#VALUE!</v>
      </c>
    </row>
    <row r="1051" spans="1:69" ht="15" customHeight="1" x14ac:dyDescent="0.3">
      <c r="A1051" s="5"/>
      <c r="B1051" s="5"/>
      <c r="C1051" s="5"/>
      <c r="D1051" s="5"/>
      <c r="F1051" s="6" t="s">
        <v>17</v>
      </c>
      <c r="G1051" s="4" t="e">
        <f t="shared" si="244"/>
        <v>#VALUE!</v>
      </c>
      <c r="H1051" s="4" t="e">
        <f t="shared" si="245"/>
        <v>#VALUE!</v>
      </c>
      <c r="I1051" s="4" t="str">
        <f t="shared" si="234"/>
        <v/>
      </c>
      <c r="J1051" s="4" t="e">
        <f>CLEAN(SUBSTITUTE(MID(A1051,G1051,H1051-G1051)," ",""))</f>
        <v>#VALUE!</v>
      </c>
      <c r="K1051" s="4" t="e">
        <f>FIND("Filing or 371 (c) date",A1051)+LEN("Filing or 371 (c) date")</f>
        <v>#VALUE!</v>
      </c>
      <c r="L1051" s="4" t="e">
        <f>FIND("Status",A1051,K1051)</f>
        <v>#VALUE!</v>
      </c>
      <c r="M1051" s="4" t="e">
        <f>TRIM(CLEAN(MID(A1051,K1051,L1051-K1051)))</f>
        <v>#VALUE!</v>
      </c>
      <c r="N1051" s="4" t="e">
        <f>FIND("Patent #",A1051)+LEN("Patent #")</f>
        <v>#VALUE!</v>
      </c>
      <c r="O1051" s="4" t="e">
        <f>FIND("Filing or 371 (c) date",A1051)</f>
        <v>#VALUE!</v>
      </c>
      <c r="P1051" s="4" t="e">
        <f>MID(A1051,N1051,O1051-N1051)</f>
        <v>#VALUE!</v>
      </c>
      <c r="Q1051" s="4" t="e">
        <f t="shared" si="235"/>
        <v>#VALUE!</v>
      </c>
      <c r="R1051" s="4" t="e">
        <f>CLEAN(SUBSTITUTE(MID(P1051,1,FIND("open",P1051)-1)," ",""))</f>
        <v>#VALUE!</v>
      </c>
      <c r="S1051" s="4" t="e">
        <f>FIND("open_in_new",P1051)+LEN("open_in_new")</f>
        <v>#VALUE!</v>
      </c>
      <c r="T1051" s="4" t="e">
        <f>FIND("-",P1051,S1051)</f>
        <v>#VALUE!</v>
      </c>
      <c r="U1051" s="4" t="e">
        <f>CLEAN(SUBSTITUTE(MID(P1051,S1051,T1051-S1051)," ",""))</f>
        <v>#VALUE!</v>
      </c>
      <c r="V1051" s="4" t="e">
        <f>RIGHT(CLEAN(SUBSTITUTE(P1051," ","")),10)</f>
        <v>#VALUE!</v>
      </c>
      <c r="W1051" s="4" t="e">
        <f>FIND("Status",A1051,K1051)+LEN("Status")</f>
        <v>#VALUE!</v>
      </c>
      <c r="X1051" s="4" t="e">
        <f>FIND("Application Data 
Documents &amp; Transactions",A1051)</f>
        <v>#VALUE!</v>
      </c>
      <c r="Y1051" s="4" t="e">
        <f>MID(A1051,W1051,(X1051-11)-W1051)</f>
        <v>#VALUE!</v>
      </c>
      <c r="Z1051" s="4" t="e">
        <f t="shared" si="232"/>
        <v>#VALUE!</v>
      </c>
      <c r="AA1051" s="4" t="e">
        <f>FIND("Earliest publication #",A1051)+LEN("Earliest publication #
")</f>
        <v>#VALUE!</v>
      </c>
      <c r="AB1051" s="4" t="e">
        <f>FIND("Earliest publication date",A1051,AA1051)</f>
        <v>#VALUE!</v>
      </c>
      <c r="AC1051" s="4" t="e">
        <f>CLEAN(TRIM(MID(A1051,AA1051,AB1051-AA1051)))</f>
        <v>#VALUE!</v>
      </c>
      <c r="AD1051" s="4" t="e">
        <f t="shared" si="233"/>
        <v>#VALUE!</v>
      </c>
      <c r="AE1051" s="4" t="e">
        <f>FIND("Earliest publication date",A1051,AA1051)+LEN("Earliest publication date")</f>
        <v>#VALUE!</v>
      </c>
      <c r="AF1051" s="4" t="e">
        <f>FIND("Assignee for publication",A1051)</f>
        <v>#VALUE!</v>
      </c>
      <c r="AG1051" s="4" t="e">
        <f>CLEAN(SUBSTITUTE(MID(A1051,AE1051,AF1051-AE1051)," ",""))</f>
        <v>#VALUE!</v>
      </c>
      <c r="AH1051" s="4" t="e">
        <f>FIND("Entity status",A1051)+LEN("Entity status")</f>
        <v>#VALUE!</v>
      </c>
      <c r="AI1051" s="4" t="e">
        <f>FIND("Earliest publication #",A1051,AH1051)</f>
        <v>#VALUE!</v>
      </c>
      <c r="AJ1051" s="4" t="e">
        <f>CLEAN(TRIM(MID(A1051,AH1051,AI1051-AH1051)))</f>
        <v>#VALUE!</v>
      </c>
      <c r="AK1051" s="4" t="e">
        <f>FIND("Applicants",A1051)+LEN("Applicants")</f>
        <v>#VALUE!</v>
      </c>
      <c r="AL1051" s="4" t="e">
        <f>FIND("United States Patent and Trademark Office 
United States Patent and Trademark Office 
 Browse By Topic",A1051,AK1051)</f>
        <v>#VALUE!</v>
      </c>
      <c r="AM1051" s="4" t="e">
        <f>TRIM(CLEAN(MID(A1051,AK1051,AL1051-AK1051)))</f>
        <v>#VALUE!</v>
      </c>
      <c r="AN1051" s="4" t="e">
        <f>FIND("Assignee for publication",A1051)+LEN("Assignee for publication")</f>
        <v>#VALUE!</v>
      </c>
      <c r="AO1051" s="4" t="e">
        <f>FIND("Confirmation #",A1051,AN1051)</f>
        <v>#VALUE!</v>
      </c>
      <c r="AP1051" s="4" t="e">
        <f>MID(A1051,AN1051,AO1051-AN1051)</f>
        <v>#VALUE!</v>
      </c>
      <c r="AQ1051" s="4" t="e">
        <f>FIND("Inventors",A1051)+LEN("Inventors")</f>
        <v>#VALUE!</v>
      </c>
      <c r="AR1051" s="4" t="e">
        <f>FIND("Applicants",A1051,AQ1051)</f>
        <v>#VALUE!</v>
      </c>
      <c r="AS1051" s="4" t="e">
        <f>FIND("Show all inventors",A1051)</f>
        <v>#VALUE!</v>
      </c>
      <c r="AT1051" s="4" t="str">
        <f>IFERROR(MID(A1051,AS1051,24),"")</f>
        <v/>
      </c>
      <c r="AU1051" s="7" t="e">
        <f>CLEAN(TRIM(MID(A1051,AQ1051,AR1051-AQ1051)))</f>
        <v>#VALUE!</v>
      </c>
      <c r="BJ1051" s="4">
        <f t="shared" si="236"/>
        <v>0</v>
      </c>
      <c r="BK1051" s="4" t="str">
        <f t="shared" si="237"/>
        <v/>
      </c>
      <c r="BL1051" s="4" t="e">
        <f t="shared" si="238"/>
        <v>#VALUE!</v>
      </c>
      <c r="BM1051" s="4" t="e">
        <f t="shared" si="239"/>
        <v>#VALUE!</v>
      </c>
      <c r="BN1051" s="7" t="e">
        <f t="shared" si="240"/>
        <v>#VALUE!</v>
      </c>
      <c r="BO1051" s="4" t="e">
        <f t="shared" si="241"/>
        <v>#VALUE!</v>
      </c>
      <c r="BP1051" s="4" t="e">
        <f t="shared" si="242"/>
        <v>#VALUE!</v>
      </c>
      <c r="BQ1051" s="7" t="e">
        <f t="shared" si="243"/>
        <v>#VALUE!</v>
      </c>
    </row>
    <row r="1052" spans="1:69" ht="15" customHeight="1" x14ac:dyDescent="0.3">
      <c r="A1052" s="5"/>
      <c r="B1052" s="5"/>
      <c r="C1052" s="5"/>
      <c r="D1052" s="5"/>
      <c r="F1052" s="6" t="s">
        <v>17</v>
      </c>
      <c r="G1052" s="4" t="e">
        <f t="shared" si="244"/>
        <v>#VALUE!</v>
      </c>
      <c r="H1052" s="4" t="e">
        <f t="shared" si="245"/>
        <v>#VALUE!</v>
      </c>
      <c r="I1052" s="4" t="str">
        <f t="shared" si="234"/>
        <v/>
      </c>
      <c r="J1052" s="4" t="e">
        <f>CLEAN(SUBSTITUTE(MID(A1052,G1052,H1052-G1052)," ",""))</f>
        <v>#VALUE!</v>
      </c>
      <c r="K1052" s="4" t="e">
        <f>FIND("Filing or 371 (c) date",A1052)+LEN("Filing or 371 (c) date")</f>
        <v>#VALUE!</v>
      </c>
      <c r="L1052" s="4" t="e">
        <f>FIND("Status",A1052,K1052)</f>
        <v>#VALUE!</v>
      </c>
      <c r="M1052" s="4" t="e">
        <f>TRIM(CLEAN(MID(A1052,K1052,L1052-K1052)))</f>
        <v>#VALUE!</v>
      </c>
      <c r="N1052" s="4" t="e">
        <f>FIND("Patent #",A1052)+LEN("Patent #")</f>
        <v>#VALUE!</v>
      </c>
      <c r="O1052" s="4" t="e">
        <f>FIND("Filing or 371 (c) date",A1052)</f>
        <v>#VALUE!</v>
      </c>
      <c r="P1052" s="4" t="e">
        <f>MID(A1052,N1052,O1052-N1052)</f>
        <v>#VALUE!</v>
      </c>
      <c r="Q1052" s="4" t="e">
        <f t="shared" si="235"/>
        <v>#VALUE!</v>
      </c>
      <c r="R1052" s="4" t="e">
        <f>CLEAN(SUBSTITUTE(MID(P1052,1,FIND("open",P1052)-1)," ",""))</f>
        <v>#VALUE!</v>
      </c>
      <c r="S1052" s="4" t="e">
        <f>FIND("open_in_new",P1052)+LEN("open_in_new")</f>
        <v>#VALUE!</v>
      </c>
      <c r="T1052" s="4" t="e">
        <f>FIND("-",P1052,S1052)</f>
        <v>#VALUE!</v>
      </c>
      <c r="U1052" s="4" t="e">
        <f>CLEAN(SUBSTITUTE(MID(P1052,S1052,T1052-S1052)," ",""))</f>
        <v>#VALUE!</v>
      </c>
      <c r="V1052" s="4" t="e">
        <f>RIGHT(CLEAN(SUBSTITUTE(P1052," ","")),10)</f>
        <v>#VALUE!</v>
      </c>
      <c r="W1052" s="4" t="e">
        <f>FIND("Status",A1052,K1052)+LEN("Status")</f>
        <v>#VALUE!</v>
      </c>
      <c r="X1052" s="4" t="e">
        <f>FIND("Application Data 
Documents &amp; Transactions",A1052)</f>
        <v>#VALUE!</v>
      </c>
      <c r="Y1052" s="4" t="e">
        <f>MID(A1052,W1052,(X1052-11)-W1052)</f>
        <v>#VALUE!</v>
      </c>
      <c r="Z1052" s="4" t="e">
        <f t="shared" si="232"/>
        <v>#VALUE!</v>
      </c>
      <c r="AA1052" s="4" t="e">
        <f>FIND("Earliest publication #",A1052)+LEN("Earliest publication #
")</f>
        <v>#VALUE!</v>
      </c>
      <c r="AB1052" s="4" t="e">
        <f>FIND("Earliest publication date",A1052,AA1052)</f>
        <v>#VALUE!</v>
      </c>
      <c r="AC1052" s="4" t="e">
        <f>CLEAN(TRIM(MID(A1052,AA1052,AB1052-AA1052)))</f>
        <v>#VALUE!</v>
      </c>
      <c r="AD1052" s="4" t="e">
        <f t="shared" si="233"/>
        <v>#VALUE!</v>
      </c>
      <c r="AE1052" s="4" t="e">
        <f>FIND("Earliest publication date",A1052,AA1052)+LEN("Earliest publication date")</f>
        <v>#VALUE!</v>
      </c>
      <c r="AF1052" s="4" t="e">
        <f>FIND("Assignee for publication",A1052)</f>
        <v>#VALUE!</v>
      </c>
      <c r="AG1052" s="4" t="e">
        <f>CLEAN(SUBSTITUTE(MID(A1052,AE1052,AF1052-AE1052)," ",""))</f>
        <v>#VALUE!</v>
      </c>
      <c r="AH1052" s="4" t="e">
        <f>FIND("Entity status",A1052)+LEN("Entity status")</f>
        <v>#VALUE!</v>
      </c>
      <c r="AI1052" s="4" t="e">
        <f>FIND("Earliest publication #",A1052,AH1052)</f>
        <v>#VALUE!</v>
      </c>
      <c r="AJ1052" s="4" t="e">
        <f>CLEAN(TRIM(MID(A1052,AH1052,AI1052-AH1052)))</f>
        <v>#VALUE!</v>
      </c>
      <c r="AK1052" s="4" t="e">
        <f>FIND("Applicants",A1052)+LEN("Applicants")</f>
        <v>#VALUE!</v>
      </c>
      <c r="AL1052" s="4" t="e">
        <f>FIND("United States Patent and Trademark Office 
United States Patent and Trademark Office 
 Browse By Topic",A1052,AK1052)</f>
        <v>#VALUE!</v>
      </c>
      <c r="AM1052" s="4" t="e">
        <f>TRIM(CLEAN(MID(A1052,AK1052,AL1052-AK1052)))</f>
        <v>#VALUE!</v>
      </c>
      <c r="AN1052" s="4" t="e">
        <f>FIND("Assignee for publication",A1052)+LEN("Assignee for publication")</f>
        <v>#VALUE!</v>
      </c>
      <c r="AO1052" s="4" t="e">
        <f>FIND("Confirmation #",A1052,AN1052)</f>
        <v>#VALUE!</v>
      </c>
      <c r="AP1052" s="4" t="e">
        <f>MID(A1052,AN1052,AO1052-AN1052)</f>
        <v>#VALUE!</v>
      </c>
      <c r="AQ1052" s="4" t="e">
        <f>FIND("Inventors",A1052)+LEN("Inventors")</f>
        <v>#VALUE!</v>
      </c>
      <c r="AR1052" s="4" t="e">
        <f>FIND("Applicants",A1052,AQ1052)</f>
        <v>#VALUE!</v>
      </c>
      <c r="AS1052" s="4" t="e">
        <f>FIND("Show all inventors",A1052)</f>
        <v>#VALUE!</v>
      </c>
      <c r="AT1052" s="4" t="str">
        <f>IFERROR(MID(A1052,AS1052,24),"")</f>
        <v/>
      </c>
      <c r="AU1052" s="7" t="e">
        <f>CLEAN(TRIM(MID(A1052,AQ1052,AR1052-AQ1052)))</f>
        <v>#VALUE!</v>
      </c>
      <c r="BJ1052" s="4">
        <f t="shared" si="236"/>
        <v>0</v>
      </c>
      <c r="BK1052" s="4" t="str">
        <f t="shared" si="237"/>
        <v/>
      </c>
      <c r="BL1052" s="4" t="e">
        <f t="shared" si="238"/>
        <v>#VALUE!</v>
      </c>
      <c r="BM1052" s="4" t="e">
        <f t="shared" si="239"/>
        <v>#VALUE!</v>
      </c>
      <c r="BN1052" s="7" t="e">
        <f t="shared" si="240"/>
        <v>#VALUE!</v>
      </c>
      <c r="BO1052" s="4" t="e">
        <f t="shared" si="241"/>
        <v>#VALUE!</v>
      </c>
      <c r="BP1052" s="4" t="e">
        <f t="shared" si="242"/>
        <v>#VALUE!</v>
      </c>
      <c r="BQ1052" s="7" t="e">
        <f t="shared" si="243"/>
        <v>#VALUE!</v>
      </c>
    </row>
    <row r="1053" spans="1:69" ht="15" customHeight="1" x14ac:dyDescent="0.3">
      <c r="A1053" s="5"/>
      <c r="B1053" s="5"/>
      <c r="C1053" s="5"/>
      <c r="D1053" s="5"/>
      <c r="F1053" s="6" t="s">
        <v>17</v>
      </c>
      <c r="G1053" s="4" t="e">
        <f t="shared" si="244"/>
        <v>#VALUE!</v>
      </c>
      <c r="H1053" s="4" t="e">
        <f t="shared" si="245"/>
        <v>#VALUE!</v>
      </c>
      <c r="I1053" s="4" t="str">
        <f t="shared" si="234"/>
        <v/>
      </c>
      <c r="J1053" s="4" t="e">
        <f>CLEAN(SUBSTITUTE(MID(A1053,G1053,H1053-G1053)," ",""))</f>
        <v>#VALUE!</v>
      </c>
      <c r="K1053" s="4" t="e">
        <f>FIND("Filing or 371 (c) date",A1053)+LEN("Filing or 371 (c) date")</f>
        <v>#VALUE!</v>
      </c>
      <c r="L1053" s="4" t="e">
        <f>FIND("Status",A1053,K1053)</f>
        <v>#VALUE!</v>
      </c>
      <c r="M1053" s="4" t="e">
        <f>TRIM(CLEAN(MID(A1053,K1053,L1053-K1053)))</f>
        <v>#VALUE!</v>
      </c>
      <c r="N1053" s="4" t="e">
        <f>FIND("Patent #",A1053)+LEN("Patent #")</f>
        <v>#VALUE!</v>
      </c>
      <c r="O1053" s="4" t="e">
        <f>FIND("Filing or 371 (c) date",A1053)</f>
        <v>#VALUE!</v>
      </c>
      <c r="P1053" s="4" t="e">
        <f>MID(A1053,N1053,O1053-N1053)</f>
        <v>#VALUE!</v>
      </c>
      <c r="Q1053" s="4" t="e">
        <f t="shared" si="235"/>
        <v>#VALUE!</v>
      </c>
      <c r="R1053" s="4" t="e">
        <f>CLEAN(SUBSTITUTE(MID(P1053,1,FIND("open",P1053)-1)," ",""))</f>
        <v>#VALUE!</v>
      </c>
      <c r="S1053" s="4" t="e">
        <f>FIND("open_in_new",P1053)+LEN("open_in_new")</f>
        <v>#VALUE!</v>
      </c>
      <c r="T1053" s="4" t="e">
        <f>FIND("-",P1053,S1053)</f>
        <v>#VALUE!</v>
      </c>
      <c r="U1053" s="4" t="e">
        <f>CLEAN(SUBSTITUTE(MID(P1053,S1053,T1053-S1053)," ",""))</f>
        <v>#VALUE!</v>
      </c>
      <c r="V1053" s="4" t="e">
        <f>RIGHT(CLEAN(SUBSTITUTE(P1053," ","")),10)</f>
        <v>#VALUE!</v>
      </c>
      <c r="W1053" s="4" t="e">
        <f>FIND("Status",A1053,K1053)+LEN("Status")</f>
        <v>#VALUE!</v>
      </c>
      <c r="X1053" s="4" t="e">
        <f>FIND("Application Data 
Documents &amp; Transactions",A1053)</f>
        <v>#VALUE!</v>
      </c>
      <c r="Y1053" s="4" t="e">
        <f>MID(A1053,W1053,(X1053-11)-W1053)</f>
        <v>#VALUE!</v>
      </c>
      <c r="Z1053" s="4" t="e">
        <f t="shared" si="232"/>
        <v>#VALUE!</v>
      </c>
      <c r="AA1053" s="4" t="e">
        <f>FIND("Earliest publication #",A1053)+LEN("Earliest publication #
")</f>
        <v>#VALUE!</v>
      </c>
      <c r="AB1053" s="4" t="e">
        <f>FIND("Earliest publication date",A1053,AA1053)</f>
        <v>#VALUE!</v>
      </c>
      <c r="AC1053" s="4" t="e">
        <f>CLEAN(TRIM(MID(A1053,AA1053,AB1053-AA1053)))</f>
        <v>#VALUE!</v>
      </c>
      <c r="AD1053" s="4" t="e">
        <f t="shared" si="233"/>
        <v>#VALUE!</v>
      </c>
      <c r="AE1053" s="4" t="e">
        <f>FIND("Earliest publication date",A1053,AA1053)+LEN("Earliest publication date")</f>
        <v>#VALUE!</v>
      </c>
      <c r="AF1053" s="4" t="e">
        <f>FIND("Assignee for publication",A1053)</f>
        <v>#VALUE!</v>
      </c>
      <c r="AG1053" s="4" t="e">
        <f>CLEAN(SUBSTITUTE(MID(A1053,AE1053,AF1053-AE1053)," ",""))</f>
        <v>#VALUE!</v>
      </c>
      <c r="AH1053" s="4" t="e">
        <f>FIND("Entity status",A1053)+LEN("Entity status")</f>
        <v>#VALUE!</v>
      </c>
      <c r="AI1053" s="4" t="e">
        <f>FIND("Earliest publication #",A1053,AH1053)</f>
        <v>#VALUE!</v>
      </c>
      <c r="AJ1053" s="4" t="e">
        <f>CLEAN(TRIM(MID(A1053,AH1053,AI1053-AH1053)))</f>
        <v>#VALUE!</v>
      </c>
      <c r="AK1053" s="4" t="e">
        <f>FIND("Applicants",A1053)+LEN("Applicants")</f>
        <v>#VALUE!</v>
      </c>
      <c r="AL1053" s="4" t="e">
        <f>FIND("United States Patent and Trademark Office 
United States Patent and Trademark Office 
 Browse By Topic",A1053,AK1053)</f>
        <v>#VALUE!</v>
      </c>
      <c r="AM1053" s="4" t="e">
        <f>TRIM(CLEAN(MID(A1053,AK1053,AL1053-AK1053)))</f>
        <v>#VALUE!</v>
      </c>
      <c r="AN1053" s="4" t="e">
        <f>FIND("Assignee for publication",A1053)+LEN("Assignee for publication")</f>
        <v>#VALUE!</v>
      </c>
      <c r="AO1053" s="4" t="e">
        <f>FIND("Confirmation #",A1053,AN1053)</f>
        <v>#VALUE!</v>
      </c>
      <c r="AP1053" s="4" t="e">
        <f>MID(A1053,AN1053,AO1053-AN1053)</f>
        <v>#VALUE!</v>
      </c>
      <c r="AQ1053" s="4" t="e">
        <f>FIND("Inventors",A1053)+LEN("Inventors")</f>
        <v>#VALUE!</v>
      </c>
      <c r="AR1053" s="4" t="e">
        <f>FIND("Applicants",A1053,AQ1053)</f>
        <v>#VALUE!</v>
      </c>
      <c r="AS1053" s="4" t="e">
        <f>FIND("Show all inventors",A1053)</f>
        <v>#VALUE!</v>
      </c>
      <c r="AT1053" s="4" t="str">
        <f>IFERROR(MID(A1053,AS1053,24),"")</f>
        <v/>
      </c>
      <c r="AU1053" s="7" t="e">
        <f>CLEAN(TRIM(MID(A1053,AQ1053,AR1053-AQ1053)))</f>
        <v>#VALUE!</v>
      </c>
      <c r="BJ1053" s="4">
        <f t="shared" si="236"/>
        <v>0</v>
      </c>
      <c r="BK1053" s="4" t="str">
        <f t="shared" si="237"/>
        <v/>
      </c>
      <c r="BL1053" s="4" t="e">
        <f t="shared" si="238"/>
        <v>#VALUE!</v>
      </c>
      <c r="BM1053" s="4" t="e">
        <f t="shared" si="239"/>
        <v>#VALUE!</v>
      </c>
      <c r="BN1053" s="7" t="e">
        <f t="shared" si="240"/>
        <v>#VALUE!</v>
      </c>
      <c r="BO1053" s="4" t="e">
        <f t="shared" si="241"/>
        <v>#VALUE!</v>
      </c>
      <c r="BP1053" s="4" t="e">
        <f t="shared" si="242"/>
        <v>#VALUE!</v>
      </c>
      <c r="BQ1053" s="7" t="e">
        <f t="shared" si="243"/>
        <v>#VALUE!</v>
      </c>
    </row>
    <row r="1054" spans="1:69" ht="15" customHeight="1" x14ac:dyDescent="0.3">
      <c r="A1054" s="5"/>
      <c r="B1054" s="5"/>
      <c r="C1054" s="5"/>
      <c r="D1054" s="5"/>
      <c r="F1054" s="6" t="s">
        <v>17</v>
      </c>
      <c r="G1054" s="4" t="e">
        <f t="shared" si="244"/>
        <v>#VALUE!</v>
      </c>
      <c r="H1054" s="4" t="e">
        <f t="shared" si="245"/>
        <v>#VALUE!</v>
      </c>
      <c r="I1054" s="4" t="str">
        <f t="shared" si="234"/>
        <v/>
      </c>
      <c r="J1054" s="4" t="e">
        <f>CLEAN(SUBSTITUTE(MID(A1054,G1054,H1054-G1054)," ",""))</f>
        <v>#VALUE!</v>
      </c>
      <c r="K1054" s="4" t="e">
        <f>FIND("Filing or 371 (c) date",A1054)+LEN("Filing or 371 (c) date")</f>
        <v>#VALUE!</v>
      </c>
      <c r="L1054" s="4" t="e">
        <f>FIND("Status",A1054,K1054)</f>
        <v>#VALUE!</v>
      </c>
      <c r="M1054" s="4" t="e">
        <f>TRIM(CLEAN(MID(A1054,K1054,L1054-K1054)))</f>
        <v>#VALUE!</v>
      </c>
      <c r="N1054" s="4" t="e">
        <f>FIND("Patent #",A1054)+LEN("Patent #")</f>
        <v>#VALUE!</v>
      </c>
      <c r="O1054" s="4" t="e">
        <f>FIND("Filing or 371 (c) date",A1054)</f>
        <v>#VALUE!</v>
      </c>
      <c r="P1054" s="4" t="e">
        <f>MID(A1054,N1054,O1054-N1054)</f>
        <v>#VALUE!</v>
      </c>
      <c r="Q1054" s="4" t="e">
        <f t="shared" si="235"/>
        <v>#VALUE!</v>
      </c>
      <c r="R1054" s="4" t="e">
        <f>CLEAN(SUBSTITUTE(MID(P1054,1,FIND("open",P1054)-1)," ",""))</f>
        <v>#VALUE!</v>
      </c>
      <c r="S1054" s="4" t="e">
        <f>FIND("open_in_new",P1054)+LEN("open_in_new")</f>
        <v>#VALUE!</v>
      </c>
      <c r="T1054" s="4" t="e">
        <f>FIND("-",P1054,S1054)</f>
        <v>#VALUE!</v>
      </c>
      <c r="U1054" s="4" t="e">
        <f>CLEAN(SUBSTITUTE(MID(P1054,S1054,T1054-S1054)," ",""))</f>
        <v>#VALUE!</v>
      </c>
      <c r="V1054" s="4" t="e">
        <f>RIGHT(CLEAN(SUBSTITUTE(P1054," ","")),10)</f>
        <v>#VALUE!</v>
      </c>
      <c r="W1054" s="4" t="e">
        <f>FIND("Status",A1054,K1054)+LEN("Status")</f>
        <v>#VALUE!</v>
      </c>
      <c r="X1054" s="4" t="e">
        <f>FIND("Application Data 
Documents &amp; Transactions",A1054)</f>
        <v>#VALUE!</v>
      </c>
      <c r="Y1054" s="4" t="e">
        <f>MID(A1054,W1054,(X1054-11)-W1054)</f>
        <v>#VALUE!</v>
      </c>
      <c r="Z1054" s="4" t="e">
        <f t="shared" si="232"/>
        <v>#VALUE!</v>
      </c>
      <c r="AA1054" s="4" t="e">
        <f>FIND("Earliest publication #",A1054)+LEN("Earliest publication #
")</f>
        <v>#VALUE!</v>
      </c>
      <c r="AB1054" s="4" t="e">
        <f>FIND("Earliest publication date",A1054,AA1054)</f>
        <v>#VALUE!</v>
      </c>
      <c r="AC1054" s="4" t="e">
        <f>CLEAN(TRIM(MID(A1054,AA1054,AB1054-AA1054)))</f>
        <v>#VALUE!</v>
      </c>
      <c r="AD1054" s="4" t="e">
        <f t="shared" si="233"/>
        <v>#VALUE!</v>
      </c>
      <c r="AE1054" s="4" t="e">
        <f>FIND("Earliest publication date",A1054,AA1054)+LEN("Earliest publication date")</f>
        <v>#VALUE!</v>
      </c>
      <c r="AF1054" s="4" t="e">
        <f>FIND("Assignee for publication",A1054)</f>
        <v>#VALUE!</v>
      </c>
      <c r="AG1054" s="4" t="e">
        <f>CLEAN(SUBSTITUTE(MID(A1054,AE1054,AF1054-AE1054)," ",""))</f>
        <v>#VALUE!</v>
      </c>
      <c r="AH1054" s="4" t="e">
        <f>FIND("Entity status",A1054)+LEN("Entity status")</f>
        <v>#VALUE!</v>
      </c>
      <c r="AI1054" s="4" t="e">
        <f>FIND("Earliest publication #",A1054,AH1054)</f>
        <v>#VALUE!</v>
      </c>
      <c r="AJ1054" s="4" t="e">
        <f>CLEAN(TRIM(MID(A1054,AH1054,AI1054-AH1054)))</f>
        <v>#VALUE!</v>
      </c>
      <c r="AK1054" s="4" t="e">
        <f>FIND("Applicants",A1054)+LEN("Applicants")</f>
        <v>#VALUE!</v>
      </c>
      <c r="AL1054" s="4" t="e">
        <f>FIND("United States Patent and Trademark Office 
United States Patent and Trademark Office 
 Browse By Topic",A1054,AK1054)</f>
        <v>#VALUE!</v>
      </c>
      <c r="AM1054" s="4" t="e">
        <f>TRIM(CLEAN(MID(A1054,AK1054,AL1054-AK1054)))</f>
        <v>#VALUE!</v>
      </c>
      <c r="AN1054" s="4" t="e">
        <f>FIND("Assignee for publication",A1054)+LEN("Assignee for publication")</f>
        <v>#VALUE!</v>
      </c>
      <c r="AO1054" s="4" t="e">
        <f>FIND("Confirmation #",A1054,AN1054)</f>
        <v>#VALUE!</v>
      </c>
      <c r="AP1054" s="4" t="e">
        <f>MID(A1054,AN1054,AO1054-AN1054)</f>
        <v>#VALUE!</v>
      </c>
      <c r="AQ1054" s="4" t="e">
        <f>FIND("Inventors",A1054)+LEN("Inventors")</f>
        <v>#VALUE!</v>
      </c>
      <c r="AR1054" s="4" t="e">
        <f>FIND("Applicants",A1054,AQ1054)</f>
        <v>#VALUE!</v>
      </c>
      <c r="AS1054" s="4" t="e">
        <f>FIND("Show all inventors",A1054)</f>
        <v>#VALUE!</v>
      </c>
      <c r="AT1054" s="4" t="str">
        <f>IFERROR(MID(A1054,AS1054,24),"")</f>
        <v/>
      </c>
      <c r="AU1054" s="7" t="e">
        <f>CLEAN(TRIM(MID(A1054,AQ1054,AR1054-AQ1054)))</f>
        <v>#VALUE!</v>
      </c>
      <c r="BJ1054" s="4">
        <f t="shared" si="236"/>
        <v>0</v>
      </c>
      <c r="BK1054" s="4" t="str">
        <f t="shared" si="237"/>
        <v/>
      </c>
      <c r="BL1054" s="4" t="e">
        <f t="shared" si="238"/>
        <v>#VALUE!</v>
      </c>
      <c r="BM1054" s="4" t="e">
        <f t="shared" si="239"/>
        <v>#VALUE!</v>
      </c>
      <c r="BN1054" s="7" t="e">
        <f t="shared" si="240"/>
        <v>#VALUE!</v>
      </c>
      <c r="BO1054" s="4" t="e">
        <f t="shared" si="241"/>
        <v>#VALUE!</v>
      </c>
      <c r="BP1054" s="4" t="e">
        <f t="shared" si="242"/>
        <v>#VALUE!</v>
      </c>
      <c r="BQ1054" s="7" t="e">
        <f t="shared" si="243"/>
        <v>#VALUE!</v>
      </c>
    </row>
    <row r="1055" spans="1:69" ht="15" customHeight="1" x14ac:dyDescent="0.3">
      <c r="A1055" s="5"/>
      <c r="B1055" s="5"/>
      <c r="C1055" s="5"/>
      <c r="D1055" s="5"/>
      <c r="F1055" s="6" t="s">
        <v>17</v>
      </c>
      <c r="G1055" s="4" t="e">
        <f t="shared" si="244"/>
        <v>#VALUE!</v>
      </c>
      <c r="H1055" s="4" t="e">
        <f t="shared" si="245"/>
        <v>#VALUE!</v>
      </c>
      <c r="I1055" s="4" t="str">
        <f t="shared" si="234"/>
        <v/>
      </c>
      <c r="J1055" s="4" t="e">
        <f>CLEAN(SUBSTITUTE(MID(A1055,G1055,H1055-G1055)," ",""))</f>
        <v>#VALUE!</v>
      </c>
      <c r="K1055" s="4" t="e">
        <f>FIND("Filing or 371 (c) date",A1055)+LEN("Filing or 371 (c) date")</f>
        <v>#VALUE!</v>
      </c>
      <c r="L1055" s="4" t="e">
        <f>FIND("Status",A1055,K1055)</f>
        <v>#VALUE!</v>
      </c>
      <c r="M1055" s="4" t="e">
        <f>TRIM(CLEAN(MID(A1055,K1055,L1055-K1055)))</f>
        <v>#VALUE!</v>
      </c>
      <c r="N1055" s="4" t="e">
        <f>FIND("Patent #",A1055)+LEN("Patent #")</f>
        <v>#VALUE!</v>
      </c>
      <c r="O1055" s="4" t="e">
        <f>FIND("Filing or 371 (c) date",A1055)</f>
        <v>#VALUE!</v>
      </c>
      <c r="P1055" s="4" t="e">
        <f>MID(A1055,N1055,O1055-N1055)</f>
        <v>#VALUE!</v>
      </c>
      <c r="Q1055" s="4" t="e">
        <f t="shared" si="235"/>
        <v>#VALUE!</v>
      </c>
      <c r="R1055" s="4" t="e">
        <f>CLEAN(SUBSTITUTE(MID(P1055,1,FIND("open",P1055)-1)," ",""))</f>
        <v>#VALUE!</v>
      </c>
      <c r="S1055" s="4" t="e">
        <f>FIND("open_in_new",P1055)+LEN("open_in_new")</f>
        <v>#VALUE!</v>
      </c>
      <c r="T1055" s="4" t="e">
        <f>FIND("-",P1055,S1055)</f>
        <v>#VALUE!</v>
      </c>
      <c r="U1055" s="4" t="e">
        <f>CLEAN(SUBSTITUTE(MID(P1055,S1055,T1055-S1055)," ",""))</f>
        <v>#VALUE!</v>
      </c>
      <c r="V1055" s="4" t="e">
        <f>RIGHT(CLEAN(SUBSTITUTE(P1055," ","")),10)</f>
        <v>#VALUE!</v>
      </c>
      <c r="W1055" s="4" t="e">
        <f>FIND("Status",A1055,K1055)+LEN("Status")</f>
        <v>#VALUE!</v>
      </c>
      <c r="X1055" s="4" t="e">
        <f>FIND("Application Data 
Documents &amp; Transactions",A1055)</f>
        <v>#VALUE!</v>
      </c>
      <c r="Y1055" s="4" t="e">
        <f>MID(A1055,W1055,(X1055-11)-W1055)</f>
        <v>#VALUE!</v>
      </c>
      <c r="Z1055" s="4" t="e">
        <f t="shared" si="232"/>
        <v>#VALUE!</v>
      </c>
      <c r="AA1055" s="4" t="e">
        <f>FIND("Earliest publication #",A1055)+LEN("Earliest publication #
")</f>
        <v>#VALUE!</v>
      </c>
      <c r="AB1055" s="4" t="e">
        <f>FIND("Earliest publication date",A1055,AA1055)</f>
        <v>#VALUE!</v>
      </c>
      <c r="AC1055" s="4" t="e">
        <f>CLEAN(TRIM(MID(A1055,AA1055,AB1055-AA1055)))</f>
        <v>#VALUE!</v>
      </c>
      <c r="AD1055" s="4" t="e">
        <f t="shared" si="233"/>
        <v>#VALUE!</v>
      </c>
      <c r="AE1055" s="4" t="e">
        <f>FIND("Earliest publication date",A1055,AA1055)+LEN("Earliest publication date")</f>
        <v>#VALUE!</v>
      </c>
      <c r="AF1055" s="4" t="e">
        <f>FIND("Assignee for publication",A1055)</f>
        <v>#VALUE!</v>
      </c>
      <c r="AG1055" s="4" t="e">
        <f>CLEAN(SUBSTITUTE(MID(A1055,AE1055,AF1055-AE1055)," ",""))</f>
        <v>#VALUE!</v>
      </c>
      <c r="AH1055" s="4" t="e">
        <f>FIND("Entity status",A1055)+LEN("Entity status")</f>
        <v>#VALUE!</v>
      </c>
      <c r="AI1055" s="4" t="e">
        <f>FIND("Earliest publication #",A1055,AH1055)</f>
        <v>#VALUE!</v>
      </c>
      <c r="AJ1055" s="4" t="e">
        <f>CLEAN(TRIM(MID(A1055,AH1055,AI1055-AH1055)))</f>
        <v>#VALUE!</v>
      </c>
      <c r="AK1055" s="4" t="e">
        <f>FIND("Applicants",A1055)+LEN("Applicants")</f>
        <v>#VALUE!</v>
      </c>
      <c r="AL1055" s="4" t="e">
        <f>FIND("United States Patent and Trademark Office 
United States Patent and Trademark Office 
 Browse By Topic",A1055,AK1055)</f>
        <v>#VALUE!</v>
      </c>
      <c r="AM1055" s="4" t="e">
        <f>TRIM(CLEAN(MID(A1055,AK1055,AL1055-AK1055)))</f>
        <v>#VALUE!</v>
      </c>
      <c r="AN1055" s="4" t="e">
        <f>FIND("Assignee for publication",A1055)+LEN("Assignee for publication")</f>
        <v>#VALUE!</v>
      </c>
      <c r="AO1055" s="4" t="e">
        <f>FIND("Confirmation #",A1055,AN1055)</f>
        <v>#VALUE!</v>
      </c>
      <c r="AP1055" s="4" t="e">
        <f>MID(A1055,AN1055,AO1055-AN1055)</f>
        <v>#VALUE!</v>
      </c>
      <c r="AQ1055" s="4" t="e">
        <f>FIND("Inventors",A1055)+LEN("Inventors")</f>
        <v>#VALUE!</v>
      </c>
      <c r="AR1055" s="4" t="e">
        <f>FIND("Applicants",A1055,AQ1055)</f>
        <v>#VALUE!</v>
      </c>
      <c r="AS1055" s="4" t="e">
        <f>FIND("Show all inventors",A1055)</f>
        <v>#VALUE!</v>
      </c>
      <c r="AT1055" s="4" t="str">
        <f>IFERROR(MID(A1055,AS1055,24),"")</f>
        <v/>
      </c>
      <c r="AU1055" s="7" t="e">
        <f>CLEAN(TRIM(MID(A1055,AQ1055,AR1055-AQ1055)))</f>
        <v>#VALUE!</v>
      </c>
      <c r="BJ1055" s="4">
        <f t="shared" si="236"/>
        <v>0</v>
      </c>
      <c r="BK1055" s="4" t="str">
        <f t="shared" si="237"/>
        <v/>
      </c>
      <c r="BL1055" s="4" t="e">
        <f t="shared" si="238"/>
        <v>#VALUE!</v>
      </c>
      <c r="BM1055" s="4" t="e">
        <f t="shared" si="239"/>
        <v>#VALUE!</v>
      </c>
      <c r="BN1055" s="7" t="e">
        <f t="shared" si="240"/>
        <v>#VALUE!</v>
      </c>
      <c r="BO1055" s="4" t="e">
        <f t="shared" si="241"/>
        <v>#VALUE!</v>
      </c>
      <c r="BP1055" s="4" t="e">
        <f t="shared" si="242"/>
        <v>#VALUE!</v>
      </c>
      <c r="BQ1055" s="7" t="e">
        <f t="shared" si="243"/>
        <v>#VALUE!</v>
      </c>
    </row>
    <row r="1056" spans="1:69" ht="15" customHeight="1" x14ac:dyDescent="0.3">
      <c r="A1056" s="5"/>
      <c r="B1056" s="5"/>
      <c r="C1056" s="5"/>
      <c r="D1056" s="5"/>
      <c r="F1056" s="6" t="s">
        <v>17</v>
      </c>
      <c r="G1056" s="4" t="e">
        <f t="shared" si="244"/>
        <v>#VALUE!</v>
      </c>
      <c r="H1056" s="4" t="e">
        <f t="shared" si="245"/>
        <v>#VALUE!</v>
      </c>
      <c r="I1056" s="4" t="str">
        <f t="shared" si="234"/>
        <v/>
      </c>
      <c r="J1056" s="4" t="e">
        <f>CLEAN(SUBSTITUTE(MID(A1056,G1056,H1056-G1056)," ",""))</f>
        <v>#VALUE!</v>
      </c>
      <c r="K1056" s="4" t="e">
        <f>FIND("Filing or 371 (c) date",A1056)+LEN("Filing or 371 (c) date")</f>
        <v>#VALUE!</v>
      </c>
      <c r="L1056" s="4" t="e">
        <f>FIND("Status",A1056,K1056)</f>
        <v>#VALUE!</v>
      </c>
      <c r="M1056" s="4" t="e">
        <f>TRIM(CLEAN(MID(A1056,K1056,L1056-K1056)))</f>
        <v>#VALUE!</v>
      </c>
      <c r="N1056" s="4" t="e">
        <f>FIND("Patent #",A1056)+LEN("Patent #")</f>
        <v>#VALUE!</v>
      </c>
      <c r="O1056" s="4" t="e">
        <f>FIND("Filing or 371 (c) date",A1056)</f>
        <v>#VALUE!</v>
      </c>
      <c r="P1056" s="4" t="e">
        <f>MID(A1056,N1056,O1056-N1056)</f>
        <v>#VALUE!</v>
      </c>
      <c r="Q1056" s="4" t="e">
        <f t="shared" si="235"/>
        <v>#VALUE!</v>
      </c>
      <c r="R1056" s="4" t="e">
        <f>CLEAN(SUBSTITUTE(MID(P1056,1,FIND("open",P1056)-1)," ",""))</f>
        <v>#VALUE!</v>
      </c>
      <c r="S1056" s="4" t="e">
        <f>FIND("open_in_new",P1056)+LEN("open_in_new")</f>
        <v>#VALUE!</v>
      </c>
      <c r="T1056" s="4" t="e">
        <f>FIND("-",P1056,S1056)</f>
        <v>#VALUE!</v>
      </c>
      <c r="U1056" s="4" t="e">
        <f>CLEAN(SUBSTITUTE(MID(P1056,S1056,T1056-S1056)," ",""))</f>
        <v>#VALUE!</v>
      </c>
      <c r="V1056" s="4" t="e">
        <f>RIGHT(CLEAN(SUBSTITUTE(P1056," ","")),10)</f>
        <v>#VALUE!</v>
      </c>
      <c r="W1056" s="4" t="e">
        <f>FIND("Status",A1056,K1056)+LEN("Status")</f>
        <v>#VALUE!</v>
      </c>
      <c r="X1056" s="4" t="e">
        <f>FIND("Application Data 
Documents &amp; Transactions",A1056)</f>
        <v>#VALUE!</v>
      </c>
      <c r="Y1056" s="4" t="e">
        <f>MID(A1056,W1056,(X1056-11)-W1056)</f>
        <v>#VALUE!</v>
      </c>
      <c r="Z1056" s="4" t="e">
        <f t="shared" si="232"/>
        <v>#VALUE!</v>
      </c>
      <c r="AA1056" s="4" t="e">
        <f>FIND("Earliest publication #",A1056)+LEN("Earliest publication #
")</f>
        <v>#VALUE!</v>
      </c>
      <c r="AB1056" s="4" t="e">
        <f>FIND("Earliest publication date",A1056,AA1056)</f>
        <v>#VALUE!</v>
      </c>
      <c r="AC1056" s="4" t="e">
        <f>CLEAN(TRIM(MID(A1056,AA1056,AB1056-AA1056)))</f>
        <v>#VALUE!</v>
      </c>
      <c r="AD1056" s="4" t="e">
        <f t="shared" si="233"/>
        <v>#VALUE!</v>
      </c>
      <c r="AE1056" s="4" t="e">
        <f>FIND("Earliest publication date",A1056,AA1056)+LEN("Earliest publication date")</f>
        <v>#VALUE!</v>
      </c>
      <c r="AF1056" s="4" t="e">
        <f>FIND("Assignee for publication",A1056)</f>
        <v>#VALUE!</v>
      </c>
      <c r="AG1056" s="4" t="e">
        <f>CLEAN(SUBSTITUTE(MID(A1056,AE1056,AF1056-AE1056)," ",""))</f>
        <v>#VALUE!</v>
      </c>
      <c r="AH1056" s="4" t="e">
        <f>FIND("Entity status",A1056)+LEN("Entity status")</f>
        <v>#VALUE!</v>
      </c>
      <c r="AI1056" s="4" t="e">
        <f>FIND("Earliest publication #",A1056,AH1056)</f>
        <v>#VALUE!</v>
      </c>
      <c r="AJ1056" s="4" t="e">
        <f>CLEAN(TRIM(MID(A1056,AH1056,AI1056-AH1056)))</f>
        <v>#VALUE!</v>
      </c>
      <c r="AK1056" s="4" t="e">
        <f>FIND("Applicants",A1056)+LEN("Applicants")</f>
        <v>#VALUE!</v>
      </c>
      <c r="AL1056" s="4" t="e">
        <f>FIND("United States Patent and Trademark Office 
United States Patent and Trademark Office 
 Browse By Topic",A1056,AK1056)</f>
        <v>#VALUE!</v>
      </c>
      <c r="AM1056" s="4" t="e">
        <f>TRIM(CLEAN(MID(A1056,AK1056,AL1056-AK1056)))</f>
        <v>#VALUE!</v>
      </c>
      <c r="AN1056" s="4" t="e">
        <f>FIND("Assignee for publication",A1056)+LEN("Assignee for publication")</f>
        <v>#VALUE!</v>
      </c>
      <c r="AO1056" s="4" t="e">
        <f>FIND("Confirmation #",A1056,AN1056)</f>
        <v>#VALUE!</v>
      </c>
      <c r="AP1056" s="4" t="e">
        <f>MID(A1056,AN1056,AO1056-AN1056)</f>
        <v>#VALUE!</v>
      </c>
      <c r="AQ1056" s="4" t="e">
        <f>FIND("Inventors",A1056)+LEN("Inventors")</f>
        <v>#VALUE!</v>
      </c>
      <c r="AR1056" s="4" t="e">
        <f>FIND("Applicants",A1056,AQ1056)</f>
        <v>#VALUE!</v>
      </c>
      <c r="AS1056" s="4" t="e">
        <f>FIND("Show all inventors",A1056)</f>
        <v>#VALUE!</v>
      </c>
      <c r="AT1056" s="4" t="str">
        <f>IFERROR(MID(A1056,AS1056,24),"")</f>
        <v/>
      </c>
      <c r="AU1056" s="7" t="e">
        <f>CLEAN(TRIM(MID(A1056,AQ1056,AR1056-AQ1056)))</f>
        <v>#VALUE!</v>
      </c>
      <c r="BJ1056" s="4">
        <f t="shared" si="236"/>
        <v>0</v>
      </c>
      <c r="BK1056" s="4" t="str">
        <f t="shared" si="237"/>
        <v/>
      </c>
      <c r="BL1056" s="4" t="e">
        <f t="shared" si="238"/>
        <v>#VALUE!</v>
      </c>
      <c r="BM1056" s="4" t="e">
        <f t="shared" si="239"/>
        <v>#VALUE!</v>
      </c>
      <c r="BN1056" s="7" t="e">
        <f t="shared" si="240"/>
        <v>#VALUE!</v>
      </c>
      <c r="BO1056" s="4" t="e">
        <f t="shared" si="241"/>
        <v>#VALUE!</v>
      </c>
      <c r="BP1056" s="4" t="e">
        <f t="shared" si="242"/>
        <v>#VALUE!</v>
      </c>
      <c r="BQ1056" s="7" t="e">
        <f t="shared" si="243"/>
        <v>#VALUE!</v>
      </c>
    </row>
    <row r="1057" spans="1:69" ht="15" customHeight="1" x14ac:dyDescent="0.3">
      <c r="A1057" s="5"/>
      <c r="B1057" s="5"/>
      <c r="C1057" s="5"/>
      <c r="D1057" s="5"/>
      <c r="F1057" s="6" t="s">
        <v>17</v>
      </c>
      <c r="G1057" s="4" t="e">
        <f t="shared" si="244"/>
        <v>#VALUE!</v>
      </c>
      <c r="H1057" s="4" t="e">
        <f t="shared" si="245"/>
        <v>#VALUE!</v>
      </c>
      <c r="I1057" s="4" t="str">
        <f t="shared" si="234"/>
        <v/>
      </c>
      <c r="J1057" s="4" t="e">
        <f>CLEAN(SUBSTITUTE(MID(A1057,G1057,H1057-G1057)," ",""))</f>
        <v>#VALUE!</v>
      </c>
      <c r="K1057" s="4" t="e">
        <f>FIND("Filing or 371 (c) date",A1057)+LEN("Filing or 371 (c) date")</f>
        <v>#VALUE!</v>
      </c>
      <c r="L1057" s="4" t="e">
        <f>FIND("Status",A1057,K1057)</f>
        <v>#VALUE!</v>
      </c>
      <c r="M1057" s="4" t="e">
        <f>TRIM(CLEAN(MID(A1057,K1057,L1057-K1057)))</f>
        <v>#VALUE!</v>
      </c>
      <c r="N1057" s="4" t="e">
        <f>FIND("Patent #",A1057)+LEN("Patent #")</f>
        <v>#VALUE!</v>
      </c>
      <c r="O1057" s="4" t="e">
        <f>FIND("Filing or 371 (c) date",A1057)</f>
        <v>#VALUE!</v>
      </c>
      <c r="P1057" s="4" t="e">
        <f>MID(A1057,N1057,O1057-N1057)</f>
        <v>#VALUE!</v>
      </c>
      <c r="Q1057" s="4" t="e">
        <f t="shared" si="235"/>
        <v>#VALUE!</v>
      </c>
      <c r="R1057" s="4" t="e">
        <f>CLEAN(SUBSTITUTE(MID(P1057,1,FIND("open",P1057)-1)," ",""))</f>
        <v>#VALUE!</v>
      </c>
      <c r="S1057" s="4" t="e">
        <f>FIND("open_in_new",P1057)+LEN("open_in_new")</f>
        <v>#VALUE!</v>
      </c>
      <c r="T1057" s="4" t="e">
        <f>FIND("-",P1057,S1057)</f>
        <v>#VALUE!</v>
      </c>
      <c r="U1057" s="4" t="e">
        <f>CLEAN(SUBSTITUTE(MID(P1057,S1057,T1057-S1057)," ",""))</f>
        <v>#VALUE!</v>
      </c>
      <c r="V1057" s="4" t="e">
        <f>RIGHT(CLEAN(SUBSTITUTE(P1057," ","")),10)</f>
        <v>#VALUE!</v>
      </c>
      <c r="W1057" s="4" t="e">
        <f>FIND("Status",A1057,K1057)+LEN("Status")</f>
        <v>#VALUE!</v>
      </c>
      <c r="X1057" s="4" t="e">
        <f>FIND("Application Data 
Documents &amp; Transactions",A1057)</f>
        <v>#VALUE!</v>
      </c>
      <c r="Y1057" s="4" t="e">
        <f>MID(A1057,W1057,(X1057-11)-W1057)</f>
        <v>#VALUE!</v>
      </c>
      <c r="Z1057" s="4" t="e">
        <f t="shared" si="232"/>
        <v>#VALUE!</v>
      </c>
      <c r="AA1057" s="4" t="e">
        <f>FIND("Earliest publication #",A1057)+LEN("Earliest publication #
")</f>
        <v>#VALUE!</v>
      </c>
      <c r="AB1057" s="4" t="e">
        <f>FIND("Earliest publication date",A1057,AA1057)</f>
        <v>#VALUE!</v>
      </c>
      <c r="AC1057" s="4" t="e">
        <f>CLEAN(TRIM(MID(A1057,AA1057,AB1057-AA1057)))</f>
        <v>#VALUE!</v>
      </c>
      <c r="AD1057" s="4" t="e">
        <f t="shared" si="233"/>
        <v>#VALUE!</v>
      </c>
      <c r="AE1057" s="4" t="e">
        <f>FIND("Earliest publication date",A1057,AA1057)+LEN("Earliest publication date")</f>
        <v>#VALUE!</v>
      </c>
      <c r="AF1057" s="4" t="e">
        <f>FIND("Assignee for publication",A1057)</f>
        <v>#VALUE!</v>
      </c>
      <c r="AG1057" s="4" t="e">
        <f>CLEAN(SUBSTITUTE(MID(A1057,AE1057,AF1057-AE1057)," ",""))</f>
        <v>#VALUE!</v>
      </c>
      <c r="AH1057" s="4" t="e">
        <f>FIND("Entity status",A1057)+LEN("Entity status")</f>
        <v>#VALUE!</v>
      </c>
      <c r="AI1057" s="4" t="e">
        <f>FIND("Earliest publication #",A1057,AH1057)</f>
        <v>#VALUE!</v>
      </c>
      <c r="AJ1057" s="4" t="e">
        <f>CLEAN(TRIM(MID(A1057,AH1057,AI1057-AH1057)))</f>
        <v>#VALUE!</v>
      </c>
      <c r="AK1057" s="4" t="e">
        <f>FIND("Applicants",A1057)+LEN("Applicants")</f>
        <v>#VALUE!</v>
      </c>
      <c r="AL1057" s="4" t="e">
        <f>FIND("United States Patent and Trademark Office 
United States Patent and Trademark Office 
 Browse By Topic",A1057,AK1057)</f>
        <v>#VALUE!</v>
      </c>
      <c r="AM1057" s="4" t="e">
        <f>TRIM(CLEAN(MID(A1057,AK1057,AL1057-AK1057)))</f>
        <v>#VALUE!</v>
      </c>
      <c r="AN1057" s="4" t="e">
        <f>FIND("Assignee for publication",A1057)+LEN("Assignee for publication")</f>
        <v>#VALUE!</v>
      </c>
      <c r="AO1057" s="4" t="e">
        <f>FIND("Confirmation #",A1057,AN1057)</f>
        <v>#VALUE!</v>
      </c>
      <c r="AP1057" s="4" t="e">
        <f>MID(A1057,AN1057,AO1057-AN1057)</f>
        <v>#VALUE!</v>
      </c>
      <c r="AQ1057" s="4" t="e">
        <f>FIND("Inventors",A1057)+LEN("Inventors")</f>
        <v>#VALUE!</v>
      </c>
      <c r="AR1057" s="4" t="e">
        <f>FIND("Applicants",A1057,AQ1057)</f>
        <v>#VALUE!</v>
      </c>
      <c r="AS1057" s="4" t="e">
        <f>FIND("Show all inventors",A1057)</f>
        <v>#VALUE!</v>
      </c>
      <c r="AT1057" s="4" t="str">
        <f>IFERROR(MID(A1057,AS1057,24),"")</f>
        <v/>
      </c>
      <c r="AU1057" s="7" t="e">
        <f>CLEAN(TRIM(MID(A1057,AQ1057,AR1057-AQ1057)))</f>
        <v>#VALUE!</v>
      </c>
      <c r="BJ1057" s="4">
        <f t="shared" si="236"/>
        <v>0</v>
      </c>
      <c r="BK1057" s="4" t="str">
        <f t="shared" si="237"/>
        <v/>
      </c>
      <c r="BL1057" s="4" t="e">
        <f t="shared" si="238"/>
        <v>#VALUE!</v>
      </c>
      <c r="BM1057" s="4" t="e">
        <f t="shared" si="239"/>
        <v>#VALUE!</v>
      </c>
      <c r="BN1057" s="7" t="e">
        <f t="shared" si="240"/>
        <v>#VALUE!</v>
      </c>
      <c r="BO1057" s="4" t="e">
        <f t="shared" si="241"/>
        <v>#VALUE!</v>
      </c>
      <c r="BP1057" s="4" t="e">
        <f t="shared" si="242"/>
        <v>#VALUE!</v>
      </c>
      <c r="BQ1057" s="7" t="e">
        <f t="shared" si="243"/>
        <v>#VALUE!</v>
      </c>
    </row>
    <row r="1058" spans="1:69" ht="15" customHeight="1" x14ac:dyDescent="0.3">
      <c r="A1058" s="5"/>
      <c r="B1058" s="5"/>
      <c r="C1058" s="5"/>
      <c r="D1058" s="5"/>
      <c r="F1058" s="6" t="s">
        <v>17</v>
      </c>
      <c r="G1058" s="4" t="e">
        <f t="shared" si="244"/>
        <v>#VALUE!</v>
      </c>
      <c r="H1058" s="4" t="e">
        <f t="shared" si="245"/>
        <v>#VALUE!</v>
      </c>
      <c r="I1058" s="4" t="str">
        <f t="shared" si="234"/>
        <v/>
      </c>
      <c r="J1058" s="4" t="e">
        <f>CLEAN(SUBSTITUTE(MID(A1058,G1058,H1058-G1058)," ",""))</f>
        <v>#VALUE!</v>
      </c>
      <c r="K1058" s="4" t="e">
        <f>FIND("Filing or 371 (c) date",A1058)+LEN("Filing or 371 (c) date")</f>
        <v>#VALUE!</v>
      </c>
      <c r="L1058" s="4" t="e">
        <f>FIND("Status",A1058,K1058)</f>
        <v>#VALUE!</v>
      </c>
      <c r="M1058" s="4" t="e">
        <f>TRIM(CLEAN(MID(A1058,K1058,L1058-K1058)))</f>
        <v>#VALUE!</v>
      </c>
      <c r="N1058" s="4" t="e">
        <f>FIND("Patent #",A1058)+LEN("Patent #")</f>
        <v>#VALUE!</v>
      </c>
      <c r="O1058" s="4" t="e">
        <f>FIND("Filing or 371 (c) date",A1058)</f>
        <v>#VALUE!</v>
      </c>
      <c r="P1058" s="4" t="e">
        <f>MID(A1058,N1058,O1058-N1058)</f>
        <v>#VALUE!</v>
      </c>
      <c r="Q1058" s="4" t="e">
        <f t="shared" si="235"/>
        <v>#VALUE!</v>
      </c>
      <c r="R1058" s="4" t="e">
        <f>CLEAN(SUBSTITUTE(MID(P1058,1,FIND("open",P1058)-1)," ",""))</f>
        <v>#VALUE!</v>
      </c>
      <c r="S1058" s="4" t="e">
        <f>FIND("open_in_new",P1058)+LEN("open_in_new")</f>
        <v>#VALUE!</v>
      </c>
      <c r="T1058" s="4" t="e">
        <f>FIND("-",P1058,S1058)</f>
        <v>#VALUE!</v>
      </c>
      <c r="U1058" s="4" t="e">
        <f>CLEAN(SUBSTITUTE(MID(P1058,S1058,T1058-S1058)," ",""))</f>
        <v>#VALUE!</v>
      </c>
      <c r="V1058" s="4" t="e">
        <f>RIGHT(CLEAN(SUBSTITUTE(P1058," ","")),10)</f>
        <v>#VALUE!</v>
      </c>
      <c r="W1058" s="4" t="e">
        <f>FIND("Status",A1058,K1058)+LEN("Status")</f>
        <v>#VALUE!</v>
      </c>
      <c r="X1058" s="4" t="e">
        <f>FIND("Application Data 
Documents &amp; Transactions",A1058)</f>
        <v>#VALUE!</v>
      </c>
      <c r="Y1058" s="4" t="e">
        <f>MID(A1058,W1058,(X1058-11)-W1058)</f>
        <v>#VALUE!</v>
      </c>
      <c r="Z1058" s="4" t="e">
        <f t="shared" si="232"/>
        <v>#VALUE!</v>
      </c>
      <c r="AA1058" s="4" t="e">
        <f>FIND("Earliest publication #",A1058)+LEN("Earliest publication #
")</f>
        <v>#VALUE!</v>
      </c>
      <c r="AB1058" s="4" t="e">
        <f>FIND("Earliest publication date",A1058,AA1058)</f>
        <v>#VALUE!</v>
      </c>
      <c r="AC1058" s="4" t="e">
        <f>CLEAN(TRIM(MID(A1058,AA1058,AB1058-AA1058)))</f>
        <v>#VALUE!</v>
      </c>
      <c r="AD1058" s="4" t="e">
        <f t="shared" si="233"/>
        <v>#VALUE!</v>
      </c>
      <c r="AE1058" s="4" t="e">
        <f>FIND("Earliest publication date",A1058,AA1058)+LEN("Earliest publication date")</f>
        <v>#VALUE!</v>
      </c>
      <c r="AF1058" s="4" t="e">
        <f>FIND("Assignee for publication",A1058)</f>
        <v>#VALUE!</v>
      </c>
      <c r="AG1058" s="4" t="e">
        <f>CLEAN(SUBSTITUTE(MID(A1058,AE1058,AF1058-AE1058)," ",""))</f>
        <v>#VALUE!</v>
      </c>
      <c r="AH1058" s="4" t="e">
        <f>FIND("Entity status",A1058)+LEN("Entity status")</f>
        <v>#VALUE!</v>
      </c>
      <c r="AI1058" s="4" t="e">
        <f>FIND("Earliest publication #",A1058,AH1058)</f>
        <v>#VALUE!</v>
      </c>
      <c r="AJ1058" s="4" t="e">
        <f>CLEAN(TRIM(MID(A1058,AH1058,AI1058-AH1058)))</f>
        <v>#VALUE!</v>
      </c>
      <c r="AK1058" s="4" t="e">
        <f>FIND("Applicants",A1058)+LEN("Applicants")</f>
        <v>#VALUE!</v>
      </c>
      <c r="AL1058" s="4" t="e">
        <f>FIND("United States Patent and Trademark Office 
United States Patent and Trademark Office 
 Browse By Topic",A1058,AK1058)</f>
        <v>#VALUE!</v>
      </c>
      <c r="AM1058" s="4" t="e">
        <f>TRIM(CLEAN(MID(A1058,AK1058,AL1058-AK1058)))</f>
        <v>#VALUE!</v>
      </c>
      <c r="AN1058" s="4" t="e">
        <f>FIND("Assignee for publication",A1058)+LEN("Assignee for publication")</f>
        <v>#VALUE!</v>
      </c>
      <c r="AO1058" s="4" t="e">
        <f>FIND("Confirmation #",A1058,AN1058)</f>
        <v>#VALUE!</v>
      </c>
      <c r="AP1058" s="4" t="e">
        <f>MID(A1058,AN1058,AO1058-AN1058)</f>
        <v>#VALUE!</v>
      </c>
      <c r="AQ1058" s="4" t="e">
        <f>FIND("Inventors",A1058)+LEN("Inventors")</f>
        <v>#VALUE!</v>
      </c>
      <c r="AR1058" s="4" t="e">
        <f>FIND("Applicants",A1058,AQ1058)</f>
        <v>#VALUE!</v>
      </c>
      <c r="AS1058" s="4" t="e">
        <f>FIND("Show all inventors",A1058)</f>
        <v>#VALUE!</v>
      </c>
      <c r="AT1058" s="4" t="str">
        <f>IFERROR(MID(A1058,AS1058,24),"")</f>
        <v/>
      </c>
      <c r="AU1058" s="7" t="e">
        <f>CLEAN(TRIM(MID(A1058,AQ1058,AR1058-AQ1058)))</f>
        <v>#VALUE!</v>
      </c>
      <c r="BJ1058" s="4">
        <f t="shared" si="236"/>
        <v>0</v>
      </c>
      <c r="BK1058" s="4" t="str">
        <f t="shared" si="237"/>
        <v/>
      </c>
      <c r="BL1058" s="4" t="e">
        <f t="shared" si="238"/>
        <v>#VALUE!</v>
      </c>
      <c r="BM1058" s="4" t="e">
        <f t="shared" si="239"/>
        <v>#VALUE!</v>
      </c>
      <c r="BN1058" s="7" t="e">
        <f t="shared" si="240"/>
        <v>#VALUE!</v>
      </c>
      <c r="BO1058" s="4" t="e">
        <f t="shared" si="241"/>
        <v>#VALUE!</v>
      </c>
      <c r="BP1058" s="4" t="e">
        <f t="shared" si="242"/>
        <v>#VALUE!</v>
      </c>
      <c r="BQ1058" s="7" t="e">
        <f t="shared" si="243"/>
        <v>#VALUE!</v>
      </c>
    </row>
    <row r="1059" spans="1:69" ht="15" customHeight="1" x14ac:dyDescent="0.3">
      <c r="A1059" s="5"/>
      <c r="B1059" s="5"/>
      <c r="C1059" s="5"/>
      <c r="D1059" s="5"/>
      <c r="F1059" s="6" t="s">
        <v>17</v>
      </c>
      <c r="G1059" s="4" t="e">
        <f t="shared" si="244"/>
        <v>#VALUE!</v>
      </c>
      <c r="H1059" s="4" t="e">
        <f t="shared" si="245"/>
        <v>#VALUE!</v>
      </c>
      <c r="I1059" s="4" t="str">
        <f t="shared" si="234"/>
        <v/>
      </c>
      <c r="J1059" s="4" t="e">
        <f>CLEAN(SUBSTITUTE(MID(A1059,G1059,H1059-G1059)," ",""))</f>
        <v>#VALUE!</v>
      </c>
      <c r="K1059" s="4" t="e">
        <f>FIND("Filing or 371 (c) date",A1059)+LEN("Filing or 371 (c) date")</f>
        <v>#VALUE!</v>
      </c>
      <c r="L1059" s="4" t="e">
        <f>FIND("Status",A1059,K1059)</f>
        <v>#VALUE!</v>
      </c>
      <c r="M1059" s="4" t="e">
        <f>TRIM(CLEAN(MID(A1059,K1059,L1059-K1059)))</f>
        <v>#VALUE!</v>
      </c>
      <c r="N1059" s="4" t="e">
        <f>FIND("Patent #",A1059)+LEN("Patent #")</f>
        <v>#VALUE!</v>
      </c>
      <c r="O1059" s="4" t="e">
        <f>FIND("Filing or 371 (c) date",A1059)</f>
        <v>#VALUE!</v>
      </c>
      <c r="P1059" s="4" t="e">
        <f>MID(A1059,N1059,O1059-N1059)</f>
        <v>#VALUE!</v>
      </c>
      <c r="Q1059" s="4" t="e">
        <f t="shared" si="235"/>
        <v>#VALUE!</v>
      </c>
      <c r="R1059" s="4" t="e">
        <f>CLEAN(SUBSTITUTE(MID(P1059,1,FIND("open",P1059)-1)," ",""))</f>
        <v>#VALUE!</v>
      </c>
      <c r="S1059" s="4" t="e">
        <f>FIND("open_in_new",P1059)+LEN("open_in_new")</f>
        <v>#VALUE!</v>
      </c>
      <c r="T1059" s="4" t="e">
        <f>FIND("-",P1059,S1059)</f>
        <v>#VALUE!</v>
      </c>
      <c r="U1059" s="4" t="e">
        <f>CLEAN(SUBSTITUTE(MID(P1059,S1059,T1059-S1059)," ",""))</f>
        <v>#VALUE!</v>
      </c>
      <c r="V1059" s="4" t="e">
        <f>RIGHT(CLEAN(SUBSTITUTE(P1059," ","")),10)</f>
        <v>#VALUE!</v>
      </c>
      <c r="W1059" s="4" t="e">
        <f>FIND("Status",A1059,K1059)+LEN("Status")</f>
        <v>#VALUE!</v>
      </c>
      <c r="X1059" s="4" t="e">
        <f>FIND("Application Data 
Documents &amp; Transactions",A1059)</f>
        <v>#VALUE!</v>
      </c>
      <c r="Y1059" s="4" t="e">
        <f>MID(A1059,W1059,(X1059-11)-W1059)</f>
        <v>#VALUE!</v>
      </c>
      <c r="Z1059" s="4" t="e">
        <f t="shared" si="232"/>
        <v>#VALUE!</v>
      </c>
      <c r="AA1059" s="4" t="e">
        <f>FIND("Earliest publication #",A1059)+LEN("Earliest publication #
")</f>
        <v>#VALUE!</v>
      </c>
      <c r="AB1059" s="4" t="e">
        <f>FIND("Earliest publication date",A1059,AA1059)</f>
        <v>#VALUE!</v>
      </c>
      <c r="AC1059" s="4" t="e">
        <f>CLEAN(TRIM(MID(A1059,AA1059,AB1059-AA1059)))</f>
        <v>#VALUE!</v>
      </c>
      <c r="AD1059" s="4" t="e">
        <f t="shared" si="233"/>
        <v>#VALUE!</v>
      </c>
      <c r="AE1059" s="4" t="e">
        <f>FIND("Earliest publication date",A1059,AA1059)+LEN("Earliest publication date")</f>
        <v>#VALUE!</v>
      </c>
      <c r="AF1059" s="4" t="e">
        <f>FIND("Assignee for publication",A1059)</f>
        <v>#VALUE!</v>
      </c>
      <c r="AG1059" s="4" t="e">
        <f>CLEAN(SUBSTITUTE(MID(A1059,AE1059,AF1059-AE1059)," ",""))</f>
        <v>#VALUE!</v>
      </c>
      <c r="AH1059" s="4" t="e">
        <f>FIND("Entity status",A1059)+LEN("Entity status")</f>
        <v>#VALUE!</v>
      </c>
      <c r="AI1059" s="4" t="e">
        <f>FIND("Earliest publication #",A1059,AH1059)</f>
        <v>#VALUE!</v>
      </c>
      <c r="AJ1059" s="4" t="e">
        <f>CLEAN(TRIM(MID(A1059,AH1059,AI1059-AH1059)))</f>
        <v>#VALUE!</v>
      </c>
      <c r="AK1059" s="4" t="e">
        <f>FIND("Applicants",A1059)+LEN("Applicants")</f>
        <v>#VALUE!</v>
      </c>
      <c r="AL1059" s="4" t="e">
        <f>FIND("United States Patent and Trademark Office 
United States Patent and Trademark Office 
 Browse By Topic",A1059,AK1059)</f>
        <v>#VALUE!</v>
      </c>
      <c r="AM1059" s="4" t="e">
        <f>TRIM(CLEAN(MID(A1059,AK1059,AL1059-AK1059)))</f>
        <v>#VALUE!</v>
      </c>
      <c r="AN1059" s="4" t="e">
        <f>FIND("Assignee for publication",A1059)+LEN("Assignee for publication")</f>
        <v>#VALUE!</v>
      </c>
      <c r="AO1059" s="4" t="e">
        <f>FIND("Confirmation #",A1059,AN1059)</f>
        <v>#VALUE!</v>
      </c>
      <c r="AP1059" s="4" t="e">
        <f>MID(A1059,AN1059,AO1059-AN1059)</f>
        <v>#VALUE!</v>
      </c>
      <c r="AQ1059" s="4" t="e">
        <f>FIND("Inventors",A1059)+LEN("Inventors")</f>
        <v>#VALUE!</v>
      </c>
      <c r="AR1059" s="4" t="e">
        <f>FIND("Applicants",A1059,AQ1059)</f>
        <v>#VALUE!</v>
      </c>
      <c r="AS1059" s="4" t="e">
        <f>FIND("Show all inventors",A1059)</f>
        <v>#VALUE!</v>
      </c>
      <c r="AT1059" s="4" t="str">
        <f>IFERROR(MID(A1059,AS1059,24),"")</f>
        <v/>
      </c>
      <c r="AU1059" s="7" t="e">
        <f>CLEAN(TRIM(MID(A1059,AQ1059,AR1059-AQ1059)))</f>
        <v>#VALUE!</v>
      </c>
      <c r="BJ1059" s="4">
        <f t="shared" si="236"/>
        <v>0</v>
      </c>
      <c r="BK1059" s="4" t="str">
        <f t="shared" si="237"/>
        <v/>
      </c>
      <c r="BL1059" s="4" t="e">
        <f t="shared" si="238"/>
        <v>#VALUE!</v>
      </c>
      <c r="BM1059" s="4" t="e">
        <f t="shared" si="239"/>
        <v>#VALUE!</v>
      </c>
      <c r="BN1059" s="7" t="e">
        <f t="shared" si="240"/>
        <v>#VALUE!</v>
      </c>
      <c r="BO1059" s="4" t="e">
        <f t="shared" si="241"/>
        <v>#VALUE!</v>
      </c>
      <c r="BP1059" s="4" t="e">
        <f t="shared" si="242"/>
        <v>#VALUE!</v>
      </c>
      <c r="BQ1059" s="7" t="e">
        <f t="shared" si="243"/>
        <v>#VALUE!</v>
      </c>
    </row>
    <row r="1060" spans="1:69" ht="15" customHeight="1" x14ac:dyDescent="0.3">
      <c r="A1060" s="5"/>
      <c r="B1060" s="5"/>
      <c r="C1060" s="5"/>
      <c r="D1060" s="5"/>
      <c r="F1060" s="6" t="s">
        <v>17</v>
      </c>
      <c r="G1060" s="4" t="e">
        <f t="shared" si="244"/>
        <v>#VALUE!</v>
      </c>
      <c r="H1060" s="4" t="e">
        <f t="shared" si="245"/>
        <v>#VALUE!</v>
      </c>
      <c r="I1060" s="4" t="str">
        <f t="shared" si="234"/>
        <v/>
      </c>
      <c r="J1060" s="4" t="e">
        <f>CLEAN(SUBSTITUTE(MID(A1060,G1060,H1060-G1060)," ",""))</f>
        <v>#VALUE!</v>
      </c>
      <c r="K1060" s="4" t="e">
        <f>FIND("Filing or 371 (c) date",A1060)+LEN("Filing or 371 (c) date")</f>
        <v>#VALUE!</v>
      </c>
      <c r="L1060" s="4" t="e">
        <f>FIND("Status",A1060,K1060)</f>
        <v>#VALUE!</v>
      </c>
      <c r="M1060" s="4" t="e">
        <f>TRIM(CLEAN(MID(A1060,K1060,L1060-K1060)))</f>
        <v>#VALUE!</v>
      </c>
      <c r="N1060" s="4" t="e">
        <f>FIND("Patent #",A1060)+LEN("Patent #")</f>
        <v>#VALUE!</v>
      </c>
      <c r="O1060" s="4" t="e">
        <f>FIND("Filing or 371 (c) date",A1060)</f>
        <v>#VALUE!</v>
      </c>
      <c r="P1060" s="4" t="e">
        <f>MID(A1060,N1060,O1060-N1060)</f>
        <v>#VALUE!</v>
      </c>
      <c r="Q1060" s="4" t="e">
        <f t="shared" si="235"/>
        <v>#VALUE!</v>
      </c>
      <c r="R1060" s="4" t="e">
        <f>CLEAN(SUBSTITUTE(MID(P1060,1,FIND("open",P1060)-1)," ",""))</f>
        <v>#VALUE!</v>
      </c>
      <c r="S1060" s="4" t="e">
        <f>FIND("open_in_new",P1060)+LEN("open_in_new")</f>
        <v>#VALUE!</v>
      </c>
      <c r="T1060" s="4" t="e">
        <f>FIND("-",P1060,S1060)</f>
        <v>#VALUE!</v>
      </c>
      <c r="U1060" s="4" t="e">
        <f>CLEAN(SUBSTITUTE(MID(P1060,S1060,T1060-S1060)," ",""))</f>
        <v>#VALUE!</v>
      </c>
      <c r="V1060" s="4" t="e">
        <f>RIGHT(CLEAN(SUBSTITUTE(P1060," ","")),10)</f>
        <v>#VALUE!</v>
      </c>
      <c r="W1060" s="4" t="e">
        <f>FIND("Status",A1060,K1060)+LEN("Status")</f>
        <v>#VALUE!</v>
      </c>
      <c r="X1060" s="4" t="e">
        <f>FIND("Application Data 
Documents &amp; Transactions",A1060)</f>
        <v>#VALUE!</v>
      </c>
      <c r="Y1060" s="4" t="e">
        <f>MID(A1060,W1060,(X1060-11)-W1060)</f>
        <v>#VALUE!</v>
      </c>
      <c r="Z1060" s="4" t="e">
        <f t="shared" si="232"/>
        <v>#VALUE!</v>
      </c>
      <c r="AA1060" s="4" t="e">
        <f>FIND("Earliest publication #",A1060)+LEN("Earliest publication #
")</f>
        <v>#VALUE!</v>
      </c>
      <c r="AB1060" s="4" t="e">
        <f>FIND("Earliest publication date",A1060,AA1060)</f>
        <v>#VALUE!</v>
      </c>
      <c r="AC1060" s="4" t="e">
        <f>CLEAN(TRIM(MID(A1060,AA1060,AB1060-AA1060)))</f>
        <v>#VALUE!</v>
      </c>
      <c r="AD1060" s="4" t="e">
        <f t="shared" si="233"/>
        <v>#VALUE!</v>
      </c>
      <c r="AE1060" s="4" t="e">
        <f>FIND("Earliest publication date",A1060,AA1060)+LEN("Earliest publication date")</f>
        <v>#VALUE!</v>
      </c>
      <c r="AF1060" s="4" t="e">
        <f>FIND("Assignee for publication",A1060)</f>
        <v>#VALUE!</v>
      </c>
      <c r="AG1060" s="4" t="e">
        <f>CLEAN(SUBSTITUTE(MID(A1060,AE1060,AF1060-AE1060)," ",""))</f>
        <v>#VALUE!</v>
      </c>
      <c r="AH1060" s="4" t="e">
        <f>FIND("Entity status",A1060)+LEN("Entity status")</f>
        <v>#VALUE!</v>
      </c>
      <c r="AI1060" s="4" t="e">
        <f>FIND("Earliest publication #",A1060,AH1060)</f>
        <v>#VALUE!</v>
      </c>
      <c r="AJ1060" s="4" t="e">
        <f>CLEAN(TRIM(MID(A1060,AH1060,AI1060-AH1060)))</f>
        <v>#VALUE!</v>
      </c>
      <c r="AK1060" s="4" t="e">
        <f>FIND("Applicants",A1060)+LEN("Applicants")</f>
        <v>#VALUE!</v>
      </c>
      <c r="AL1060" s="4" t="e">
        <f>FIND("United States Patent and Trademark Office 
United States Patent and Trademark Office 
 Browse By Topic",A1060,AK1060)</f>
        <v>#VALUE!</v>
      </c>
      <c r="AM1060" s="4" t="e">
        <f>TRIM(CLEAN(MID(A1060,AK1060,AL1060-AK1060)))</f>
        <v>#VALUE!</v>
      </c>
      <c r="AN1060" s="4" t="e">
        <f>FIND("Assignee for publication",A1060)+LEN("Assignee for publication")</f>
        <v>#VALUE!</v>
      </c>
      <c r="AO1060" s="4" t="e">
        <f>FIND("Confirmation #",A1060,AN1060)</f>
        <v>#VALUE!</v>
      </c>
      <c r="AP1060" s="4" t="e">
        <f>MID(A1060,AN1060,AO1060-AN1060)</f>
        <v>#VALUE!</v>
      </c>
      <c r="AQ1060" s="4" t="e">
        <f>FIND("Inventors",A1060)+LEN("Inventors")</f>
        <v>#VALUE!</v>
      </c>
      <c r="AR1060" s="4" t="e">
        <f>FIND("Applicants",A1060,AQ1060)</f>
        <v>#VALUE!</v>
      </c>
      <c r="AS1060" s="4" t="e">
        <f>FIND("Show all inventors",A1060)</f>
        <v>#VALUE!</v>
      </c>
      <c r="AT1060" s="4" t="str">
        <f>IFERROR(MID(A1060,AS1060,24),"")</f>
        <v/>
      </c>
      <c r="AU1060" s="7" t="e">
        <f>CLEAN(TRIM(MID(A1060,AQ1060,AR1060-AQ1060)))</f>
        <v>#VALUE!</v>
      </c>
      <c r="BJ1060" s="4">
        <f t="shared" si="236"/>
        <v>0</v>
      </c>
      <c r="BK1060" s="4" t="str">
        <f t="shared" si="237"/>
        <v/>
      </c>
      <c r="BL1060" s="4" t="e">
        <f t="shared" si="238"/>
        <v>#VALUE!</v>
      </c>
      <c r="BM1060" s="4" t="e">
        <f t="shared" si="239"/>
        <v>#VALUE!</v>
      </c>
      <c r="BN1060" s="7" t="e">
        <f t="shared" si="240"/>
        <v>#VALUE!</v>
      </c>
      <c r="BO1060" s="4" t="e">
        <f t="shared" si="241"/>
        <v>#VALUE!</v>
      </c>
      <c r="BP1060" s="4" t="e">
        <f t="shared" si="242"/>
        <v>#VALUE!</v>
      </c>
      <c r="BQ1060" s="7" t="e">
        <f t="shared" si="243"/>
        <v>#VALUE!</v>
      </c>
    </row>
    <row r="1061" spans="1:69" ht="15" customHeight="1" x14ac:dyDescent="0.3">
      <c r="A1061" s="5"/>
      <c r="B1061" s="5"/>
      <c r="C1061" s="5"/>
      <c r="D1061" s="5"/>
      <c r="F1061" s="6" t="s">
        <v>17</v>
      </c>
      <c r="G1061" s="4" t="e">
        <f t="shared" si="244"/>
        <v>#VALUE!</v>
      </c>
      <c r="H1061" s="4" t="e">
        <f t="shared" si="245"/>
        <v>#VALUE!</v>
      </c>
      <c r="I1061" s="4" t="str">
        <f t="shared" si="234"/>
        <v/>
      </c>
      <c r="J1061" s="4" t="e">
        <f>CLEAN(SUBSTITUTE(MID(A1061,G1061,H1061-G1061)," ",""))</f>
        <v>#VALUE!</v>
      </c>
      <c r="K1061" s="4" t="e">
        <f>FIND("Filing or 371 (c) date",A1061)+LEN("Filing or 371 (c) date")</f>
        <v>#VALUE!</v>
      </c>
      <c r="L1061" s="4" t="e">
        <f>FIND("Status",A1061,K1061)</f>
        <v>#VALUE!</v>
      </c>
      <c r="M1061" s="4" t="e">
        <f>TRIM(CLEAN(MID(A1061,K1061,L1061-K1061)))</f>
        <v>#VALUE!</v>
      </c>
      <c r="N1061" s="4" t="e">
        <f>FIND("Patent #",A1061)+LEN("Patent #")</f>
        <v>#VALUE!</v>
      </c>
      <c r="O1061" s="4" t="e">
        <f>FIND("Filing or 371 (c) date",A1061)</f>
        <v>#VALUE!</v>
      </c>
      <c r="P1061" s="4" t="e">
        <f>MID(A1061,N1061,O1061-N1061)</f>
        <v>#VALUE!</v>
      </c>
      <c r="Q1061" s="4" t="e">
        <f t="shared" si="235"/>
        <v>#VALUE!</v>
      </c>
      <c r="R1061" s="4" t="e">
        <f>CLEAN(SUBSTITUTE(MID(P1061,1,FIND("open",P1061)-1)," ",""))</f>
        <v>#VALUE!</v>
      </c>
      <c r="S1061" s="4" t="e">
        <f>FIND("open_in_new",P1061)+LEN("open_in_new")</f>
        <v>#VALUE!</v>
      </c>
      <c r="T1061" s="4" t="e">
        <f>FIND("-",P1061,S1061)</f>
        <v>#VALUE!</v>
      </c>
      <c r="U1061" s="4" t="e">
        <f>CLEAN(SUBSTITUTE(MID(P1061,S1061,T1061-S1061)," ",""))</f>
        <v>#VALUE!</v>
      </c>
      <c r="V1061" s="4" t="e">
        <f>RIGHT(CLEAN(SUBSTITUTE(P1061," ","")),10)</f>
        <v>#VALUE!</v>
      </c>
      <c r="W1061" s="4" t="e">
        <f>FIND("Status",A1061,K1061)+LEN("Status")</f>
        <v>#VALUE!</v>
      </c>
      <c r="X1061" s="4" t="e">
        <f>FIND("Application Data 
Documents &amp; Transactions",A1061)</f>
        <v>#VALUE!</v>
      </c>
      <c r="Y1061" s="4" t="e">
        <f>MID(A1061,W1061,(X1061-11)-W1061)</f>
        <v>#VALUE!</v>
      </c>
      <c r="Z1061" s="4" t="e">
        <f t="shared" si="232"/>
        <v>#VALUE!</v>
      </c>
      <c r="AA1061" s="4" t="e">
        <f>FIND("Earliest publication #",A1061)+LEN("Earliest publication #
")</f>
        <v>#VALUE!</v>
      </c>
      <c r="AB1061" s="4" t="e">
        <f>FIND("Earliest publication date",A1061,AA1061)</f>
        <v>#VALUE!</v>
      </c>
      <c r="AC1061" s="4" t="e">
        <f>CLEAN(TRIM(MID(A1061,AA1061,AB1061-AA1061)))</f>
        <v>#VALUE!</v>
      </c>
      <c r="AD1061" s="4" t="e">
        <f t="shared" si="233"/>
        <v>#VALUE!</v>
      </c>
      <c r="AE1061" s="4" t="e">
        <f>FIND("Earliest publication date",A1061,AA1061)+LEN("Earliest publication date")</f>
        <v>#VALUE!</v>
      </c>
      <c r="AF1061" s="4" t="e">
        <f>FIND("Assignee for publication",A1061)</f>
        <v>#VALUE!</v>
      </c>
      <c r="AG1061" s="4" t="e">
        <f>CLEAN(SUBSTITUTE(MID(A1061,AE1061,AF1061-AE1061)," ",""))</f>
        <v>#VALUE!</v>
      </c>
      <c r="AH1061" s="4" t="e">
        <f>FIND("Entity status",A1061)+LEN("Entity status")</f>
        <v>#VALUE!</v>
      </c>
      <c r="AI1061" s="4" t="e">
        <f>FIND("Earliest publication #",A1061,AH1061)</f>
        <v>#VALUE!</v>
      </c>
      <c r="AJ1061" s="4" t="e">
        <f>CLEAN(TRIM(MID(A1061,AH1061,AI1061-AH1061)))</f>
        <v>#VALUE!</v>
      </c>
      <c r="AK1061" s="4" t="e">
        <f>FIND("Applicants",A1061)+LEN("Applicants")</f>
        <v>#VALUE!</v>
      </c>
      <c r="AL1061" s="4" t="e">
        <f>FIND("United States Patent and Trademark Office 
United States Patent and Trademark Office 
 Browse By Topic",A1061,AK1061)</f>
        <v>#VALUE!</v>
      </c>
      <c r="AM1061" s="4" t="e">
        <f>TRIM(CLEAN(MID(A1061,AK1061,AL1061-AK1061)))</f>
        <v>#VALUE!</v>
      </c>
      <c r="AN1061" s="4" t="e">
        <f>FIND("Assignee for publication",A1061)+LEN("Assignee for publication")</f>
        <v>#VALUE!</v>
      </c>
      <c r="AO1061" s="4" t="e">
        <f>FIND("Confirmation #",A1061,AN1061)</f>
        <v>#VALUE!</v>
      </c>
      <c r="AP1061" s="4" t="e">
        <f>MID(A1061,AN1061,AO1061-AN1061)</f>
        <v>#VALUE!</v>
      </c>
      <c r="AQ1061" s="4" t="e">
        <f>FIND("Inventors",A1061)+LEN("Inventors")</f>
        <v>#VALUE!</v>
      </c>
      <c r="AR1061" s="4" t="e">
        <f>FIND("Applicants",A1061,AQ1061)</f>
        <v>#VALUE!</v>
      </c>
      <c r="AS1061" s="4" t="e">
        <f>FIND("Show all inventors",A1061)</f>
        <v>#VALUE!</v>
      </c>
      <c r="AT1061" s="4" t="str">
        <f>IFERROR(MID(A1061,AS1061,24),"")</f>
        <v/>
      </c>
      <c r="AU1061" s="7" t="e">
        <f>CLEAN(TRIM(MID(A1061,AQ1061,AR1061-AQ1061)))</f>
        <v>#VALUE!</v>
      </c>
      <c r="BJ1061" s="4">
        <f t="shared" si="236"/>
        <v>0</v>
      </c>
      <c r="BK1061" s="4" t="str">
        <f t="shared" si="237"/>
        <v/>
      </c>
      <c r="BL1061" s="4" t="e">
        <f t="shared" si="238"/>
        <v>#VALUE!</v>
      </c>
      <c r="BM1061" s="4" t="e">
        <f t="shared" si="239"/>
        <v>#VALUE!</v>
      </c>
      <c r="BN1061" s="7" t="e">
        <f t="shared" si="240"/>
        <v>#VALUE!</v>
      </c>
      <c r="BO1061" s="4" t="e">
        <f t="shared" si="241"/>
        <v>#VALUE!</v>
      </c>
      <c r="BP1061" s="4" t="e">
        <f t="shared" si="242"/>
        <v>#VALUE!</v>
      </c>
      <c r="BQ1061" s="7" t="e">
        <f t="shared" si="243"/>
        <v>#VALUE!</v>
      </c>
    </row>
    <row r="1062" spans="1:69" ht="15" customHeight="1" x14ac:dyDescent="0.3">
      <c r="A1062" s="5"/>
      <c r="B1062" s="5"/>
      <c r="C1062" s="5"/>
      <c r="D1062" s="5"/>
      <c r="F1062" s="6" t="s">
        <v>17</v>
      </c>
      <c r="G1062" s="4" t="e">
        <f t="shared" si="244"/>
        <v>#VALUE!</v>
      </c>
      <c r="H1062" s="4" t="e">
        <f t="shared" si="245"/>
        <v>#VALUE!</v>
      </c>
      <c r="I1062" s="4" t="str">
        <f t="shared" si="234"/>
        <v/>
      </c>
      <c r="J1062" s="4" t="e">
        <f>CLEAN(SUBSTITUTE(MID(A1062,G1062,H1062-G1062)," ",""))</f>
        <v>#VALUE!</v>
      </c>
      <c r="K1062" s="4" t="e">
        <f>FIND("Filing or 371 (c) date",A1062)+LEN("Filing or 371 (c) date")</f>
        <v>#VALUE!</v>
      </c>
      <c r="L1062" s="4" t="e">
        <f>FIND("Status",A1062,K1062)</f>
        <v>#VALUE!</v>
      </c>
      <c r="M1062" s="4" t="e">
        <f>TRIM(CLEAN(MID(A1062,K1062,L1062-K1062)))</f>
        <v>#VALUE!</v>
      </c>
      <c r="N1062" s="4" t="e">
        <f>FIND("Patent #",A1062)+LEN("Patent #")</f>
        <v>#VALUE!</v>
      </c>
      <c r="O1062" s="4" t="e">
        <f>FIND("Filing or 371 (c) date",A1062)</f>
        <v>#VALUE!</v>
      </c>
      <c r="P1062" s="4" t="e">
        <f>MID(A1062,N1062,O1062-N1062)</f>
        <v>#VALUE!</v>
      </c>
      <c r="Q1062" s="4" t="e">
        <f t="shared" si="235"/>
        <v>#VALUE!</v>
      </c>
      <c r="R1062" s="4" t="e">
        <f>CLEAN(SUBSTITUTE(MID(P1062,1,FIND("open",P1062)-1)," ",""))</f>
        <v>#VALUE!</v>
      </c>
      <c r="S1062" s="4" t="e">
        <f>FIND("open_in_new",P1062)+LEN("open_in_new")</f>
        <v>#VALUE!</v>
      </c>
      <c r="T1062" s="4" t="e">
        <f>FIND("-",P1062,S1062)</f>
        <v>#VALUE!</v>
      </c>
      <c r="U1062" s="4" t="e">
        <f>CLEAN(SUBSTITUTE(MID(P1062,S1062,T1062-S1062)," ",""))</f>
        <v>#VALUE!</v>
      </c>
      <c r="V1062" s="4" t="e">
        <f>RIGHT(CLEAN(SUBSTITUTE(P1062," ","")),10)</f>
        <v>#VALUE!</v>
      </c>
      <c r="W1062" s="4" t="e">
        <f>FIND("Status",A1062,K1062)+LEN("Status")</f>
        <v>#VALUE!</v>
      </c>
      <c r="X1062" s="4" t="e">
        <f>FIND("Application Data 
Documents &amp; Transactions",A1062)</f>
        <v>#VALUE!</v>
      </c>
      <c r="Y1062" s="4" t="e">
        <f>MID(A1062,W1062,(X1062-11)-W1062)</f>
        <v>#VALUE!</v>
      </c>
      <c r="Z1062" s="4" t="e">
        <f t="shared" si="232"/>
        <v>#VALUE!</v>
      </c>
      <c r="AA1062" s="4" t="e">
        <f>FIND("Earliest publication #",A1062)+LEN("Earliest publication #
")</f>
        <v>#VALUE!</v>
      </c>
      <c r="AB1062" s="4" t="e">
        <f>FIND("Earliest publication date",A1062,AA1062)</f>
        <v>#VALUE!</v>
      </c>
      <c r="AC1062" s="4" t="e">
        <f>CLEAN(TRIM(MID(A1062,AA1062,AB1062-AA1062)))</f>
        <v>#VALUE!</v>
      </c>
      <c r="AD1062" s="4" t="e">
        <f t="shared" si="233"/>
        <v>#VALUE!</v>
      </c>
      <c r="AE1062" s="4" t="e">
        <f>FIND("Earliest publication date",A1062,AA1062)+LEN("Earliest publication date")</f>
        <v>#VALUE!</v>
      </c>
      <c r="AF1062" s="4" t="e">
        <f>FIND("Assignee for publication",A1062)</f>
        <v>#VALUE!</v>
      </c>
      <c r="AG1062" s="4" t="e">
        <f>CLEAN(SUBSTITUTE(MID(A1062,AE1062,AF1062-AE1062)," ",""))</f>
        <v>#VALUE!</v>
      </c>
      <c r="AH1062" s="4" t="e">
        <f>FIND("Entity status",A1062)+LEN("Entity status")</f>
        <v>#VALUE!</v>
      </c>
      <c r="AI1062" s="4" t="e">
        <f>FIND("Earliest publication #",A1062,AH1062)</f>
        <v>#VALUE!</v>
      </c>
      <c r="AJ1062" s="4" t="e">
        <f>CLEAN(TRIM(MID(A1062,AH1062,AI1062-AH1062)))</f>
        <v>#VALUE!</v>
      </c>
      <c r="AK1062" s="4" t="e">
        <f>FIND("Applicants",A1062)+LEN("Applicants")</f>
        <v>#VALUE!</v>
      </c>
      <c r="AL1062" s="4" t="e">
        <f>FIND("United States Patent and Trademark Office 
United States Patent and Trademark Office 
 Browse By Topic",A1062,AK1062)</f>
        <v>#VALUE!</v>
      </c>
      <c r="AM1062" s="4" t="e">
        <f>TRIM(CLEAN(MID(A1062,AK1062,AL1062-AK1062)))</f>
        <v>#VALUE!</v>
      </c>
      <c r="AN1062" s="4" t="e">
        <f>FIND("Assignee for publication",A1062)+LEN("Assignee for publication")</f>
        <v>#VALUE!</v>
      </c>
      <c r="AO1062" s="4" t="e">
        <f>FIND("Confirmation #",A1062,AN1062)</f>
        <v>#VALUE!</v>
      </c>
      <c r="AP1062" s="4" t="e">
        <f>MID(A1062,AN1062,AO1062-AN1062)</f>
        <v>#VALUE!</v>
      </c>
      <c r="AQ1062" s="4" t="e">
        <f>FIND("Inventors",A1062)+LEN("Inventors")</f>
        <v>#VALUE!</v>
      </c>
      <c r="AR1062" s="4" t="e">
        <f>FIND("Applicants",A1062,AQ1062)</f>
        <v>#VALUE!</v>
      </c>
      <c r="AS1062" s="4" t="e">
        <f>FIND("Show all inventors",A1062)</f>
        <v>#VALUE!</v>
      </c>
      <c r="AT1062" s="4" t="str">
        <f>IFERROR(MID(A1062,AS1062,24),"")</f>
        <v/>
      </c>
      <c r="AU1062" s="7" t="e">
        <f>CLEAN(TRIM(MID(A1062,AQ1062,AR1062-AQ1062)))</f>
        <v>#VALUE!</v>
      </c>
      <c r="BJ1062" s="4">
        <f t="shared" si="236"/>
        <v>0</v>
      </c>
      <c r="BK1062" s="4" t="str">
        <f t="shared" si="237"/>
        <v/>
      </c>
      <c r="BL1062" s="4" t="e">
        <f t="shared" si="238"/>
        <v>#VALUE!</v>
      </c>
      <c r="BM1062" s="4" t="e">
        <f t="shared" si="239"/>
        <v>#VALUE!</v>
      </c>
      <c r="BN1062" s="7" t="e">
        <f t="shared" si="240"/>
        <v>#VALUE!</v>
      </c>
      <c r="BO1062" s="4" t="e">
        <f t="shared" si="241"/>
        <v>#VALUE!</v>
      </c>
      <c r="BP1062" s="4" t="e">
        <f t="shared" si="242"/>
        <v>#VALUE!</v>
      </c>
      <c r="BQ1062" s="7" t="e">
        <f t="shared" si="243"/>
        <v>#VALUE!</v>
      </c>
    </row>
    <row r="1063" spans="1:69" ht="15" customHeight="1" x14ac:dyDescent="0.3">
      <c r="A1063" s="5"/>
      <c r="B1063" s="5"/>
      <c r="C1063" s="5"/>
      <c r="D1063" s="5"/>
      <c r="F1063" s="6" t="s">
        <v>17</v>
      </c>
      <c r="G1063" s="4" t="e">
        <f t="shared" si="244"/>
        <v>#VALUE!</v>
      </c>
      <c r="H1063" s="4" t="e">
        <f t="shared" si="245"/>
        <v>#VALUE!</v>
      </c>
      <c r="I1063" s="4" t="str">
        <f t="shared" si="234"/>
        <v/>
      </c>
      <c r="J1063" s="4" t="e">
        <f>CLEAN(SUBSTITUTE(MID(A1063,G1063,H1063-G1063)," ",""))</f>
        <v>#VALUE!</v>
      </c>
      <c r="K1063" s="4" t="e">
        <f>FIND("Filing or 371 (c) date",A1063)+LEN("Filing or 371 (c) date")</f>
        <v>#VALUE!</v>
      </c>
      <c r="L1063" s="4" t="e">
        <f>FIND("Status",A1063,K1063)</f>
        <v>#VALUE!</v>
      </c>
      <c r="M1063" s="4" t="e">
        <f>TRIM(CLEAN(MID(A1063,K1063,L1063-K1063)))</f>
        <v>#VALUE!</v>
      </c>
      <c r="N1063" s="4" t="e">
        <f>FIND("Patent #",A1063)+LEN("Patent #")</f>
        <v>#VALUE!</v>
      </c>
      <c r="O1063" s="4" t="e">
        <f>FIND("Filing or 371 (c) date",A1063)</f>
        <v>#VALUE!</v>
      </c>
      <c r="P1063" s="4" t="e">
        <f>MID(A1063,N1063,O1063-N1063)</f>
        <v>#VALUE!</v>
      </c>
      <c r="Q1063" s="4" t="e">
        <f t="shared" si="235"/>
        <v>#VALUE!</v>
      </c>
      <c r="R1063" s="4" t="e">
        <f>CLEAN(SUBSTITUTE(MID(P1063,1,FIND("open",P1063)-1)," ",""))</f>
        <v>#VALUE!</v>
      </c>
      <c r="S1063" s="4" t="e">
        <f>FIND("open_in_new",P1063)+LEN("open_in_new")</f>
        <v>#VALUE!</v>
      </c>
      <c r="T1063" s="4" t="e">
        <f>FIND("-",P1063,S1063)</f>
        <v>#VALUE!</v>
      </c>
      <c r="U1063" s="4" t="e">
        <f>CLEAN(SUBSTITUTE(MID(P1063,S1063,T1063-S1063)," ",""))</f>
        <v>#VALUE!</v>
      </c>
      <c r="V1063" s="4" t="e">
        <f>RIGHT(CLEAN(SUBSTITUTE(P1063," ","")),10)</f>
        <v>#VALUE!</v>
      </c>
      <c r="W1063" s="4" t="e">
        <f>FIND("Status",A1063,K1063)+LEN("Status")</f>
        <v>#VALUE!</v>
      </c>
      <c r="X1063" s="4" t="e">
        <f>FIND("Application Data 
Documents &amp; Transactions",A1063)</f>
        <v>#VALUE!</v>
      </c>
      <c r="Y1063" s="4" t="e">
        <f>MID(A1063,W1063,(X1063-11)-W1063)</f>
        <v>#VALUE!</v>
      </c>
      <c r="Z1063" s="4" t="e">
        <f t="shared" si="232"/>
        <v>#VALUE!</v>
      </c>
      <c r="AA1063" s="4" t="e">
        <f>FIND("Earliest publication #",A1063)+LEN("Earliest publication #
")</f>
        <v>#VALUE!</v>
      </c>
      <c r="AB1063" s="4" t="e">
        <f>FIND("Earliest publication date",A1063,AA1063)</f>
        <v>#VALUE!</v>
      </c>
      <c r="AC1063" s="4" t="e">
        <f>CLEAN(TRIM(MID(A1063,AA1063,AB1063-AA1063)))</f>
        <v>#VALUE!</v>
      </c>
      <c r="AD1063" s="4" t="e">
        <f t="shared" si="233"/>
        <v>#VALUE!</v>
      </c>
      <c r="AE1063" s="4" t="e">
        <f>FIND("Earliest publication date",A1063,AA1063)+LEN("Earliest publication date")</f>
        <v>#VALUE!</v>
      </c>
      <c r="AF1063" s="4" t="e">
        <f>FIND("Assignee for publication",A1063)</f>
        <v>#VALUE!</v>
      </c>
      <c r="AG1063" s="4" t="e">
        <f>CLEAN(SUBSTITUTE(MID(A1063,AE1063,AF1063-AE1063)," ",""))</f>
        <v>#VALUE!</v>
      </c>
      <c r="AH1063" s="4" t="e">
        <f>FIND("Entity status",A1063)+LEN("Entity status")</f>
        <v>#VALUE!</v>
      </c>
      <c r="AI1063" s="4" t="e">
        <f>FIND("Earliest publication #",A1063,AH1063)</f>
        <v>#VALUE!</v>
      </c>
      <c r="AJ1063" s="4" t="e">
        <f>CLEAN(TRIM(MID(A1063,AH1063,AI1063-AH1063)))</f>
        <v>#VALUE!</v>
      </c>
      <c r="AK1063" s="4" t="e">
        <f>FIND("Applicants",A1063)+LEN("Applicants")</f>
        <v>#VALUE!</v>
      </c>
      <c r="AL1063" s="4" t="e">
        <f>FIND("United States Patent and Trademark Office 
United States Patent and Trademark Office 
 Browse By Topic",A1063,AK1063)</f>
        <v>#VALUE!</v>
      </c>
      <c r="AM1063" s="4" t="e">
        <f>TRIM(CLEAN(MID(A1063,AK1063,AL1063-AK1063)))</f>
        <v>#VALUE!</v>
      </c>
      <c r="AN1063" s="4" t="e">
        <f>FIND("Assignee for publication",A1063)+LEN("Assignee for publication")</f>
        <v>#VALUE!</v>
      </c>
      <c r="AO1063" s="4" t="e">
        <f>FIND("Confirmation #",A1063,AN1063)</f>
        <v>#VALUE!</v>
      </c>
      <c r="AP1063" s="4" t="e">
        <f>MID(A1063,AN1063,AO1063-AN1063)</f>
        <v>#VALUE!</v>
      </c>
      <c r="AQ1063" s="4" t="e">
        <f>FIND("Inventors",A1063)+LEN("Inventors")</f>
        <v>#VALUE!</v>
      </c>
      <c r="AR1063" s="4" t="e">
        <f>FIND("Applicants",A1063,AQ1063)</f>
        <v>#VALUE!</v>
      </c>
      <c r="AS1063" s="4" t="e">
        <f>FIND("Show all inventors",A1063)</f>
        <v>#VALUE!</v>
      </c>
      <c r="AT1063" s="4" t="str">
        <f>IFERROR(MID(A1063,AS1063,24),"")</f>
        <v/>
      </c>
      <c r="AU1063" s="7" t="e">
        <f>CLEAN(TRIM(MID(A1063,AQ1063,AR1063-AQ1063)))</f>
        <v>#VALUE!</v>
      </c>
      <c r="BJ1063" s="4">
        <f t="shared" si="236"/>
        <v>0</v>
      </c>
      <c r="BK1063" s="4" t="str">
        <f t="shared" si="237"/>
        <v/>
      </c>
      <c r="BL1063" s="4" t="e">
        <f t="shared" si="238"/>
        <v>#VALUE!</v>
      </c>
      <c r="BM1063" s="4" t="e">
        <f t="shared" si="239"/>
        <v>#VALUE!</v>
      </c>
      <c r="BN1063" s="7" t="e">
        <f t="shared" si="240"/>
        <v>#VALUE!</v>
      </c>
      <c r="BO1063" s="4" t="e">
        <f t="shared" si="241"/>
        <v>#VALUE!</v>
      </c>
      <c r="BP1063" s="4" t="e">
        <f t="shared" si="242"/>
        <v>#VALUE!</v>
      </c>
      <c r="BQ1063" s="7" t="e">
        <f t="shared" si="243"/>
        <v>#VALUE!</v>
      </c>
    </row>
    <row r="1064" spans="1:69" ht="15" customHeight="1" x14ac:dyDescent="0.3">
      <c r="A1064" s="5"/>
      <c r="B1064" s="5"/>
      <c r="C1064" s="5"/>
      <c r="D1064" s="5"/>
      <c r="F1064" s="6" t="s">
        <v>17</v>
      </c>
      <c r="G1064" s="4" t="e">
        <f t="shared" si="244"/>
        <v>#VALUE!</v>
      </c>
      <c r="H1064" s="4" t="e">
        <f t="shared" si="245"/>
        <v>#VALUE!</v>
      </c>
      <c r="I1064" s="4" t="str">
        <f t="shared" si="234"/>
        <v/>
      </c>
      <c r="J1064" s="4" t="e">
        <f>CLEAN(SUBSTITUTE(MID(A1064,G1064,H1064-G1064)," ",""))</f>
        <v>#VALUE!</v>
      </c>
      <c r="K1064" s="4" t="e">
        <f>FIND("Filing or 371 (c) date",A1064)+LEN("Filing or 371 (c) date")</f>
        <v>#VALUE!</v>
      </c>
      <c r="L1064" s="4" t="e">
        <f>FIND("Status",A1064,K1064)</f>
        <v>#VALUE!</v>
      </c>
      <c r="M1064" s="4" t="e">
        <f>TRIM(CLEAN(MID(A1064,K1064,L1064-K1064)))</f>
        <v>#VALUE!</v>
      </c>
      <c r="N1064" s="4" t="e">
        <f>FIND("Patent #",A1064)+LEN("Patent #")</f>
        <v>#VALUE!</v>
      </c>
      <c r="O1064" s="4" t="e">
        <f>FIND("Filing or 371 (c) date",A1064)</f>
        <v>#VALUE!</v>
      </c>
      <c r="P1064" s="4" t="e">
        <f>MID(A1064,N1064,O1064-N1064)</f>
        <v>#VALUE!</v>
      </c>
      <c r="Q1064" s="4" t="e">
        <f t="shared" si="235"/>
        <v>#VALUE!</v>
      </c>
      <c r="R1064" s="4" t="e">
        <f>CLEAN(SUBSTITUTE(MID(P1064,1,FIND("open",P1064)-1)," ",""))</f>
        <v>#VALUE!</v>
      </c>
      <c r="S1064" s="4" t="e">
        <f>FIND("open_in_new",P1064)+LEN("open_in_new")</f>
        <v>#VALUE!</v>
      </c>
      <c r="T1064" s="4" t="e">
        <f>FIND("-",P1064,S1064)</f>
        <v>#VALUE!</v>
      </c>
      <c r="U1064" s="4" t="e">
        <f>CLEAN(SUBSTITUTE(MID(P1064,S1064,T1064-S1064)," ",""))</f>
        <v>#VALUE!</v>
      </c>
      <c r="V1064" s="4" t="e">
        <f>RIGHT(CLEAN(SUBSTITUTE(P1064," ","")),10)</f>
        <v>#VALUE!</v>
      </c>
      <c r="W1064" s="4" t="e">
        <f>FIND("Status",A1064,K1064)+LEN("Status")</f>
        <v>#VALUE!</v>
      </c>
      <c r="X1064" s="4" t="e">
        <f>FIND("Application Data 
Documents &amp; Transactions",A1064)</f>
        <v>#VALUE!</v>
      </c>
      <c r="Y1064" s="4" t="e">
        <f>MID(A1064,W1064,(X1064-11)-W1064)</f>
        <v>#VALUE!</v>
      </c>
      <c r="Z1064" s="4" t="e">
        <f t="shared" si="232"/>
        <v>#VALUE!</v>
      </c>
      <c r="AA1064" s="4" t="e">
        <f>FIND("Earliest publication #",A1064)+LEN("Earliest publication #
")</f>
        <v>#VALUE!</v>
      </c>
      <c r="AB1064" s="4" t="e">
        <f>FIND("Earliest publication date",A1064,AA1064)</f>
        <v>#VALUE!</v>
      </c>
      <c r="AC1064" s="4" t="e">
        <f>CLEAN(TRIM(MID(A1064,AA1064,AB1064-AA1064)))</f>
        <v>#VALUE!</v>
      </c>
      <c r="AD1064" s="4" t="e">
        <f t="shared" si="233"/>
        <v>#VALUE!</v>
      </c>
      <c r="AE1064" s="4" t="e">
        <f>FIND("Earliest publication date",A1064,AA1064)+LEN("Earliest publication date")</f>
        <v>#VALUE!</v>
      </c>
      <c r="AF1064" s="4" t="e">
        <f>FIND("Assignee for publication",A1064)</f>
        <v>#VALUE!</v>
      </c>
      <c r="AG1064" s="4" t="e">
        <f>CLEAN(SUBSTITUTE(MID(A1064,AE1064,AF1064-AE1064)," ",""))</f>
        <v>#VALUE!</v>
      </c>
      <c r="AH1064" s="4" t="e">
        <f>FIND("Entity status",A1064)+LEN("Entity status")</f>
        <v>#VALUE!</v>
      </c>
      <c r="AI1064" s="4" t="e">
        <f>FIND("Earliest publication #",A1064,AH1064)</f>
        <v>#VALUE!</v>
      </c>
      <c r="AJ1064" s="4" t="e">
        <f>CLEAN(TRIM(MID(A1064,AH1064,AI1064-AH1064)))</f>
        <v>#VALUE!</v>
      </c>
      <c r="AK1064" s="4" t="e">
        <f>FIND("Applicants",A1064)+LEN("Applicants")</f>
        <v>#VALUE!</v>
      </c>
      <c r="AL1064" s="4" t="e">
        <f>FIND("United States Patent and Trademark Office 
United States Patent and Trademark Office 
 Browse By Topic",A1064,AK1064)</f>
        <v>#VALUE!</v>
      </c>
      <c r="AM1064" s="4" t="e">
        <f>TRIM(CLEAN(MID(A1064,AK1064,AL1064-AK1064)))</f>
        <v>#VALUE!</v>
      </c>
      <c r="AN1064" s="4" t="e">
        <f>FIND("Assignee for publication",A1064)+LEN("Assignee for publication")</f>
        <v>#VALUE!</v>
      </c>
      <c r="AO1064" s="4" t="e">
        <f>FIND("Confirmation #",A1064,AN1064)</f>
        <v>#VALUE!</v>
      </c>
      <c r="AP1064" s="4" t="e">
        <f>MID(A1064,AN1064,AO1064-AN1064)</f>
        <v>#VALUE!</v>
      </c>
      <c r="AQ1064" s="4" t="e">
        <f>FIND("Inventors",A1064)+LEN("Inventors")</f>
        <v>#VALUE!</v>
      </c>
      <c r="AR1064" s="4" t="e">
        <f>FIND("Applicants",A1064,AQ1064)</f>
        <v>#VALUE!</v>
      </c>
      <c r="AS1064" s="4" t="e">
        <f>FIND("Show all inventors",A1064)</f>
        <v>#VALUE!</v>
      </c>
      <c r="AT1064" s="4" t="str">
        <f>IFERROR(MID(A1064,AS1064,24),"")</f>
        <v/>
      </c>
      <c r="AU1064" s="7" t="e">
        <f>CLEAN(TRIM(MID(A1064,AQ1064,AR1064-AQ1064)))</f>
        <v>#VALUE!</v>
      </c>
      <c r="BJ1064" s="4">
        <f t="shared" si="236"/>
        <v>0</v>
      </c>
      <c r="BK1064" s="4" t="str">
        <f t="shared" si="237"/>
        <v/>
      </c>
      <c r="BL1064" s="4" t="e">
        <f t="shared" si="238"/>
        <v>#VALUE!</v>
      </c>
      <c r="BM1064" s="4" t="e">
        <f t="shared" si="239"/>
        <v>#VALUE!</v>
      </c>
      <c r="BN1064" s="7" t="e">
        <f t="shared" si="240"/>
        <v>#VALUE!</v>
      </c>
      <c r="BO1064" s="4" t="e">
        <f t="shared" si="241"/>
        <v>#VALUE!</v>
      </c>
      <c r="BP1064" s="4" t="e">
        <f t="shared" si="242"/>
        <v>#VALUE!</v>
      </c>
      <c r="BQ1064" s="7" t="e">
        <f t="shared" si="243"/>
        <v>#VALUE!</v>
      </c>
    </row>
    <row r="1065" spans="1:69" ht="15" customHeight="1" x14ac:dyDescent="0.3">
      <c r="A1065" s="5"/>
      <c r="B1065" s="5"/>
      <c r="C1065" s="5"/>
      <c r="D1065" s="5"/>
      <c r="F1065" s="6" t="s">
        <v>17</v>
      </c>
      <c r="G1065" s="4" t="e">
        <f t="shared" si="244"/>
        <v>#VALUE!</v>
      </c>
      <c r="H1065" s="4" t="e">
        <f t="shared" si="245"/>
        <v>#VALUE!</v>
      </c>
      <c r="I1065" s="4" t="str">
        <f t="shared" si="234"/>
        <v/>
      </c>
      <c r="J1065" s="4" t="e">
        <f>CLEAN(SUBSTITUTE(MID(A1065,G1065,H1065-G1065)," ",""))</f>
        <v>#VALUE!</v>
      </c>
      <c r="K1065" s="4" t="e">
        <f>FIND("Filing or 371 (c) date",A1065)+LEN("Filing or 371 (c) date")</f>
        <v>#VALUE!</v>
      </c>
      <c r="L1065" s="4" t="e">
        <f>FIND("Status",A1065,K1065)</f>
        <v>#VALUE!</v>
      </c>
      <c r="M1065" s="4" t="e">
        <f>TRIM(CLEAN(MID(A1065,K1065,L1065-K1065)))</f>
        <v>#VALUE!</v>
      </c>
      <c r="N1065" s="4" t="e">
        <f>FIND("Patent #",A1065)+LEN("Patent #")</f>
        <v>#VALUE!</v>
      </c>
      <c r="O1065" s="4" t="e">
        <f>FIND("Filing or 371 (c) date",A1065)</f>
        <v>#VALUE!</v>
      </c>
      <c r="P1065" s="4" t="e">
        <f>MID(A1065,N1065,O1065-N1065)</f>
        <v>#VALUE!</v>
      </c>
      <c r="Q1065" s="4" t="e">
        <f t="shared" si="235"/>
        <v>#VALUE!</v>
      </c>
      <c r="R1065" s="4" t="e">
        <f>CLEAN(SUBSTITUTE(MID(P1065,1,FIND("open",P1065)-1)," ",""))</f>
        <v>#VALUE!</v>
      </c>
      <c r="S1065" s="4" t="e">
        <f>FIND("open_in_new",P1065)+LEN("open_in_new")</f>
        <v>#VALUE!</v>
      </c>
      <c r="T1065" s="4" t="e">
        <f>FIND("-",P1065,S1065)</f>
        <v>#VALUE!</v>
      </c>
      <c r="U1065" s="4" t="e">
        <f>CLEAN(SUBSTITUTE(MID(P1065,S1065,T1065-S1065)," ",""))</f>
        <v>#VALUE!</v>
      </c>
      <c r="V1065" s="4" t="e">
        <f>RIGHT(CLEAN(SUBSTITUTE(P1065," ","")),10)</f>
        <v>#VALUE!</v>
      </c>
      <c r="W1065" s="4" t="e">
        <f>FIND("Status",A1065,K1065)+LEN("Status")</f>
        <v>#VALUE!</v>
      </c>
      <c r="X1065" s="4" t="e">
        <f>FIND("Application Data 
Documents &amp; Transactions",A1065)</f>
        <v>#VALUE!</v>
      </c>
      <c r="Y1065" s="4" t="e">
        <f>MID(A1065,W1065,(X1065-11)-W1065)</f>
        <v>#VALUE!</v>
      </c>
      <c r="Z1065" s="4" t="e">
        <f t="shared" si="232"/>
        <v>#VALUE!</v>
      </c>
      <c r="AA1065" s="4" t="e">
        <f>FIND("Earliest publication #",A1065)+LEN("Earliest publication #
")</f>
        <v>#VALUE!</v>
      </c>
      <c r="AB1065" s="4" t="e">
        <f>FIND("Earliest publication date",A1065,AA1065)</f>
        <v>#VALUE!</v>
      </c>
      <c r="AC1065" s="4" t="e">
        <f>CLEAN(TRIM(MID(A1065,AA1065,AB1065-AA1065)))</f>
        <v>#VALUE!</v>
      </c>
      <c r="AD1065" s="4" t="e">
        <f t="shared" si="233"/>
        <v>#VALUE!</v>
      </c>
      <c r="AE1065" s="4" t="e">
        <f>FIND("Earliest publication date",A1065,AA1065)+LEN("Earliest publication date")</f>
        <v>#VALUE!</v>
      </c>
      <c r="AF1065" s="4" t="e">
        <f>FIND("Assignee for publication",A1065)</f>
        <v>#VALUE!</v>
      </c>
      <c r="AG1065" s="4" t="e">
        <f>CLEAN(SUBSTITUTE(MID(A1065,AE1065,AF1065-AE1065)," ",""))</f>
        <v>#VALUE!</v>
      </c>
      <c r="AH1065" s="4" t="e">
        <f>FIND("Entity status",A1065)+LEN("Entity status")</f>
        <v>#VALUE!</v>
      </c>
      <c r="AI1065" s="4" t="e">
        <f>FIND("Earliest publication #",A1065,AH1065)</f>
        <v>#VALUE!</v>
      </c>
      <c r="AJ1065" s="4" t="e">
        <f>CLEAN(TRIM(MID(A1065,AH1065,AI1065-AH1065)))</f>
        <v>#VALUE!</v>
      </c>
      <c r="AK1065" s="4" t="e">
        <f>FIND("Applicants",A1065)+LEN("Applicants")</f>
        <v>#VALUE!</v>
      </c>
      <c r="AL1065" s="4" t="e">
        <f>FIND("United States Patent and Trademark Office 
United States Patent and Trademark Office 
 Browse By Topic",A1065,AK1065)</f>
        <v>#VALUE!</v>
      </c>
      <c r="AM1065" s="4" t="e">
        <f>TRIM(CLEAN(MID(A1065,AK1065,AL1065-AK1065)))</f>
        <v>#VALUE!</v>
      </c>
      <c r="AN1065" s="4" t="e">
        <f>FIND("Assignee for publication",A1065)+LEN("Assignee for publication")</f>
        <v>#VALUE!</v>
      </c>
      <c r="AO1065" s="4" t="e">
        <f>FIND("Confirmation #",A1065,AN1065)</f>
        <v>#VALUE!</v>
      </c>
      <c r="AP1065" s="4" t="e">
        <f>MID(A1065,AN1065,AO1065-AN1065)</f>
        <v>#VALUE!</v>
      </c>
      <c r="AQ1065" s="4" t="e">
        <f>FIND("Inventors",A1065)+LEN("Inventors")</f>
        <v>#VALUE!</v>
      </c>
      <c r="AR1065" s="4" t="e">
        <f>FIND("Applicants",A1065,AQ1065)</f>
        <v>#VALUE!</v>
      </c>
      <c r="AS1065" s="4" t="e">
        <f>FIND("Show all inventors",A1065)</f>
        <v>#VALUE!</v>
      </c>
      <c r="AT1065" s="4" t="str">
        <f>IFERROR(MID(A1065,AS1065,24),"")</f>
        <v/>
      </c>
      <c r="AU1065" s="7" t="e">
        <f>CLEAN(TRIM(MID(A1065,AQ1065,AR1065-AQ1065)))</f>
        <v>#VALUE!</v>
      </c>
      <c r="BJ1065" s="4">
        <f t="shared" si="236"/>
        <v>0</v>
      </c>
      <c r="BK1065" s="4" t="str">
        <f t="shared" si="237"/>
        <v/>
      </c>
      <c r="BL1065" s="4" t="e">
        <f t="shared" si="238"/>
        <v>#VALUE!</v>
      </c>
      <c r="BM1065" s="4" t="e">
        <f t="shared" si="239"/>
        <v>#VALUE!</v>
      </c>
      <c r="BN1065" s="7" t="e">
        <f t="shared" si="240"/>
        <v>#VALUE!</v>
      </c>
      <c r="BO1065" s="4" t="e">
        <f t="shared" si="241"/>
        <v>#VALUE!</v>
      </c>
      <c r="BP1065" s="4" t="e">
        <f t="shared" si="242"/>
        <v>#VALUE!</v>
      </c>
      <c r="BQ1065" s="7" t="e">
        <f t="shared" si="243"/>
        <v>#VALUE!</v>
      </c>
    </row>
    <row r="1066" spans="1:69" ht="15" customHeight="1" x14ac:dyDescent="0.3">
      <c r="A1066" s="5"/>
      <c r="B1066" s="5"/>
      <c r="C1066" s="5"/>
      <c r="D1066" s="5"/>
      <c r="F1066" s="6" t="s">
        <v>17</v>
      </c>
      <c r="G1066" s="4" t="e">
        <f t="shared" si="244"/>
        <v>#VALUE!</v>
      </c>
      <c r="H1066" s="4" t="e">
        <f t="shared" si="245"/>
        <v>#VALUE!</v>
      </c>
      <c r="I1066" s="4" t="str">
        <f t="shared" si="234"/>
        <v/>
      </c>
      <c r="J1066" s="4" t="e">
        <f>CLEAN(SUBSTITUTE(MID(A1066,G1066,H1066-G1066)," ",""))</f>
        <v>#VALUE!</v>
      </c>
      <c r="K1066" s="4" t="e">
        <f>FIND("Filing or 371 (c) date",A1066)+LEN("Filing or 371 (c) date")</f>
        <v>#VALUE!</v>
      </c>
      <c r="L1066" s="4" t="e">
        <f>FIND("Status",A1066,K1066)</f>
        <v>#VALUE!</v>
      </c>
      <c r="M1066" s="4" t="e">
        <f>TRIM(CLEAN(MID(A1066,K1066,L1066-K1066)))</f>
        <v>#VALUE!</v>
      </c>
      <c r="N1066" s="4" t="e">
        <f>FIND("Patent #",A1066)+LEN("Patent #")</f>
        <v>#VALUE!</v>
      </c>
      <c r="O1066" s="4" t="e">
        <f>FIND("Filing or 371 (c) date",A1066)</f>
        <v>#VALUE!</v>
      </c>
      <c r="P1066" s="4" t="e">
        <f>MID(A1066,N1066,O1066-N1066)</f>
        <v>#VALUE!</v>
      </c>
      <c r="Q1066" s="4" t="e">
        <f t="shared" si="235"/>
        <v>#VALUE!</v>
      </c>
      <c r="R1066" s="4" t="e">
        <f>CLEAN(SUBSTITUTE(MID(P1066,1,FIND("open",P1066)-1)," ",""))</f>
        <v>#VALUE!</v>
      </c>
      <c r="S1066" s="4" t="e">
        <f>FIND("open_in_new",P1066)+LEN("open_in_new")</f>
        <v>#VALUE!</v>
      </c>
      <c r="T1066" s="4" t="e">
        <f>FIND("-",P1066,S1066)</f>
        <v>#VALUE!</v>
      </c>
      <c r="U1066" s="4" t="e">
        <f>CLEAN(SUBSTITUTE(MID(P1066,S1066,T1066-S1066)," ",""))</f>
        <v>#VALUE!</v>
      </c>
      <c r="V1066" s="4" t="e">
        <f>RIGHT(CLEAN(SUBSTITUTE(P1066," ","")),10)</f>
        <v>#VALUE!</v>
      </c>
      <c r="W1066" s="4" t="e">
        <f>FIND("Status",A1066,K1066)+LEN("Status")</f>
        <v>#VALUE!</v>
      </c>
      <c r="X1066" s="4" t="e">
        <f>FIND("Application Data 
Documents &amp; Transactions",A1066)</f>
        <v>#VALUE!</v>
      </c>
      <c r="Y1066" s="4" t="e">
        <f>MID(A1066,W1066,(X1066-11)-W1066)</f>
        <v>#VALUE!</v>
      </c>
      <c r="Z1066" s="4" t="e">
        <f t="shared" si="232"/>
        <v>#VALUE!</v>
      </c>
      <c r="AA1066" s="4" t="e">
        <f>FIND("Earliest publication #",A1066)+LEN("Earliest publication #
")</f>
        <v>#VALUE!</v>
      </c>
      <c r="AB1066" s="4" t="e">
        <f>FIND("Earliest publication date",A1066,AA1066)</f>
        <v>#VALUE!</v>
      </c>
      <c r="AC1066" s="4" t="e">
        <f>CLEAN(TRIM(MID(A1066,AA1066,AB1066-AA1066)))</f>
        <v>#VALUE!</v>
      </c>
      <c r="AD1066" s="4" t="e">
        <f t="shared" si="233"/>
        <v>#VALUE!</v>
      </c>
      <c r="AE1066" s="4" t="e">
        <f>FIND("Earliest publication date",A1066,AA1066)+LEN("Earliest publication date")</f>
        <v>#VALUE!</v>
      </c>
      <c r="AF1066" s="4" t="e">
        <f>FIND("Assignee for publication",A1066)</f>
        <v>#VALUE!</v>
      </c>
      <c r="AG1066" s="4" t="e">
        <f>CLEAN(SUBSTITUTE(MID(A1066,AE1066,AF1066-AE1066)," ",""))</f>
        <v>#VALUE!</v>
      </c>
      <c r="AH1066" s="4" t="e">
        <f>FIND("Entity status",A1066)+LEN("Entity status")</f>
        <v>#VALUE!</v>
      </c>
      <c r="AI1066" s="4" t="e">
        <f>FIND("Earliest publication #",A1066,AH1066)</f>
        <v>#VALUE!</v>
      </c>
      <c r="AJ1066" s="4" t="e">
        <f>CLEAN(TRIM(MID(A1066,AH1066,AI1066-AH1066)))</f>
        <v>#VALUE!</v>
      </c>
      <c r="AK1066" s="4" t="e">
        <f>FIND("Applicants",A1066)+LEN("Applicants")</f>
        <v>#VALUE!</v>
      </c>
      <c r="AL1066" s="4" t="e">
        <f>FIND("United States Patent and Trademark Office 
United States Patent and Trademark Office 
 Browse By Topic",A1066,AK1066)</f>
        <v>#VALUE!</v>
      </c>
      <c r="AM1066" s="4" t="e">
        <f>TRIM(CLEAN(MID(A1066,AK1066,AL1066-AK1066)))</f>
        <v>#VALUE!</v>
      </c>
      <c r="AN1066" s="4" t="e">
        <f>FIND("Assignee for publication",A1066)+LEN("Assignee for publication")</f>
        <v>#VALUE!</v>
      </c>
      <c r="AO1066" s="4" t="e">
        <f>FIND("Confirmation #",A1066,AN1066)</f>
        <v>#VALUE!</v>
      </c>
      <c r="AP1066" s="4" t="e">
        <f>MID(A1066,AN1066,AO1066-AN1066)</f>
        <v>#VALUE!</v>
      </c>
      <c r="AQ1066" s="4" t="e">
        <f>FIND("Inventors",A1066)+LEN("Inventors")</f>
        <v>#VALUE!</v>
      </c>
      <c r="AR1066" s="4" t="e">
        <f>FIND("Applicants",A1066,AQ1066)</f>
        <v>#VALUE!</v>
      </c>
      <c r="AS1066" s="4" t="e">
        <f>FIND("Show all inventors",A1066)</f>
        <v>#VALUE!</v>
      </c>
      <c r="AT1066" s="4" t="str">
        <f>IFERROR(MID(A1066,AS1066,24),"")</f>
        <v/>
      </c>
      <c r="AU1066" s="7" t="e">
        <f>CLEAN(TRIM(MID(A1066,AQ1066,AR1066-AQ1066)))</f>
        <v>#VALUE!</v>
      </c>
      <c r="BJ1066" s="4">
        <f t="shared" si="236"/>
        <v>0</v>
      </c>
      <c r="BK1066" s="4" t="str">
        <f t="shared" si="237"/>
        <v/>
      </c>
      <c r="BL1066" s="4" t="e">
        <f t="shared" si="238"/>
        <v>#VALUE!</v>
      </c>
      <c r="BM1066" s="4" t="e">
        <f t="shared" si="239"/>
        <v>#VALUE!</v>
      </c>
      <c r="BN1066" s="7" t="e">
        <f t="shared" si="240"/>
        <v>#VALUE!</v>
      </c>
      <c r="BO1066" s="4" t="e">
        <f t="shared" si="241"/>
        <v>#VALUE!</v>
      </c>
      <c r="BP1066" s="4" t="e">
        <f t="shared" si="242"/>
        <v>#VALUE!</v>
      </c>
      <c r="BQ1066" s="7" t="e">
        <f t="shared" si="243"/>
        <v>#VALUE!</v>
      </c>
    </row>
    <row r="1067" spans="1:69" ht="15" customHeight="1" x14ac:dyDescent="0.3">
      <c r="A1067" s="5"/>
      <c r="B1067" s="5"/>
      <c r="C1067" s="5"/>
      <c r="D1067" s="5"/>
      <c r="F1067" s="6" t="s">
        <v>17</v>
      </c>
      <c r="G1067" s="4" t="e">
        <f t="shared" si="244"/>
        <v>#VALUE!</v>
      </c>
      <c r="H1067" s="4" t="e">
        <f t="shared" si="245"/>
        <v>#VALUE!</v>
      </c>
      <c r="I1067" s="4" t="str">
        <f t="shared" si="234"/>
        <v/>
      </c>
      <c r="J1067" s="4" t="e">
        <f>CLEAN(SUBSTITUTE(MID(A1067,G1067,H1067-G1067)," ",""))</f>
        <v>#VALUE!</v>
      </c>
      <c r="K1067" s="4" t="e">
        <f>FIND("Filing or 371 (c) date",A1067)+LEN("Filing or 371 (c) date")</f>
        <v>#VALUE!</v>
      </c>
      <c r="L1067" s="4" t="e">
        <f>FIND("Status",A1067,K1067)</f>
        <v>#VALUE!</v>
      </c>
      <c r="M1067" s="4" t="e">
        <f>TRIM(CLEAN(MID(A1067,K1067,L1067-K1067)))</f>
        <v>#VALUE!</v>
      </c>
      <c r="N1067" s="4" t="e">
        <f>FIND("Patent #",A1067)+LEN("Patent #")</f>
        <v>#VALUE!</v>
      </c>
      <c r="O1067" s="4" t="e">
        <f>FIND("Filing or 371 (c) date",A1067)</f>
        <v>#VALUE!</v>
      </c>
      <c r="P1067" s="4" t="e">
        <f>MID(A1067,N1067,O1067-N1067)</f>
        <v>#VALUE!</v>
      </c>
      <c r="Q1067" s="4" t="e">
        <f t="shared" si="235"/>
        <v>#VALUE!</v>
      </c>
      <c r="R1067" s="4" t="e">
        <f>CLEAN(SUBSTITUTE(MID(P1067,1,FIND("open",P1067)-1)," ",""))</f>
        <v>#VALUE!</v>
      </c>
      <c r="S1067" s="4" t="e">
        <f>FIND("open_in_new",P1067)+LEN("open_in_new")</f>
        <v>#VALUE!</v>
      </c>
      <c r="T1067" s="4" t="e">
        <f>FIND("-",P1067,S1067)</f>
        <v>#VALUE!</v>
      </c>
      <c r="U1067" s="4" t="e">
        <f>CLEAN(SUBSTITUTE(MID(P1067,S1067,T1067-S1067)," ",""))</f>
        <v>#VALUE!</v>
      </c>
      <c r="V1067" s="4" t="e">
        <f>RIGHT(CLEAN(SUBSTITUTE(P1067," ","")),10)</f>
        <v>#VALUE!</v>
      </c>
      <c r="W1067" s="4" t="e">
        <f>FIND("Status",A1067,K1067)+LEN("Status")</f>
        <v>#VALUE!</v>
      </c>
      <c r="X1067" s="4" t="e">
        <f>FIND("Application Data 
Documents &amp; Transactions",A1067)</f>
        <v>#VALUE!</v>
      </c>
      <c r="Y1067" s="4" t="e">
        <f>MID(A1067,W1067,(X1067-11)-W1067)</f>
        <v>#VALUE!</v>
      </c>
      <c r="Z1067" s="4" t="e">
        <f t="shared" si="232"/>
        <v>#VALUE!</v>
      </c>
      <c r="AA1067" s="4" t="e">
        <f>FIND("Earliest publication #",A1067)+LEN("Earliest publication #
")</f>
        <v>#VALUE!</v>
      </c>
      <c r="AB1067" s="4" t="e">
        <f>FIND("Earliest publication date",A1067,AA1067)</f>
        <v>#VALUE!</v>
      </c>
      <c r="AC1067" s="4" t="e">
        <f>CLEAN(TRIM(MID(A1067,AA1067,AB1067-AA1067)))</f>
        <v>#VALUE!</v>
      </c>
      <c r="AD1067" s="4" t="e">
        <f t="shared" si="233"/>
        <v>#VALUE!</v>
      </c>
      <c r="AE1067" s="4" t="e">
        <f>FIND("Earliest publication date",A1067,AA1067)+LEN("Earliest publication date")</f>
        <v>#VALUE!</v>
      </c>
      <c r="AF1067" s="4" t="e">
        <f>FIND("Assignee for publication",A1067)</f>
        <v>#VALUE!</v>
      </c>
      <c r="AG1067" s="4" t="e">
        <f>CLEAN(SUBSTITUTE(MID(A1067,AE1067,AF1067-AE1067)," ",""))</f>
        <v>#VALUE!</v>
      </c>
      <c r="AH1067" s="4" t="e">
        <f>FIND("Entity status",A1067)+LEN("Entity status")</f>
        <v>#VALUE!</v>
      </c>
      <c r="AI1067" s="4" t="e">
        <f>FIND("Earliest publication #",A1067,AH1067)</f>
        <v>#VALUE!</v>
      </c>
      <c r="AJ1067" s="4" t="e">
        <f>CLEAN(TRIM(MID(A1067,AH1067,AI1067-AH1067)))</f>
        <v>#VALUE!</v>
      </c>
      <c r="AK1067" s="4" t="e">
        <f>FIND("Applicants",A1067)+LEN("Applicants")</f>
        <v>#VALUE!</v>
      </c>
      <c r="AL1067" s="4" t="e">
        <f>FIND("United States Patent and Trademark Office 
United States Patent and Trademark Office 
 Browse By Topic",A1067,AK1067)</f>
        <v>#VALUE!</v>
      </c>
      <c r="AM1067" s="4" t="e">
        <f>TRIM(CLEAN(MID(A1067,AK1067,AL1067-AK1067)))</f>
        <v>#VALUE!</v>
      </c>
      <c r="AN1067" s="4" t="e">
        <f>FIND("Assignee for publication",A1067)+LEN("Assignee for publication")</f>
        <v>#VALUE!</v>
      </c>
      <c r="AO1067" s="4" t="e">
        <f>FIND("Confirmation #",A1067,AN1067)</f>
        <v>#VALUE!</v>
      </c>
      <c r="AP1067" s="4" t="e">
        <f>MID(A1067,AN1067,AO1067-AN1067)</f>
        <v>#VALUE!</v>
      </c>
      <c r="AQ1067" s="4" t="e">
        <f>FIND("Inventors",A1067)+LEN("Inventors")</f>
        <v>#VALUE!</v>
      </c>
      <c r="AR1067" s="4" t="e">
        <f>FIND("Applicants",A1067,AQ1067)</f>
        <v>#VALUE!</v>
      </c>
      <c r="AS1067" s="4" t="e">
        <f>FIND("Show all inventors",A1067)</f>
        <v>#VALUE!</v>
      </c>
      <c r="AT1067" s="4" t="str">
        <f>IFERROR(MID(A1067,AS1067,24),"")</f>
        <v/>
      </c>
      <c r="AU1067" s="7" t="e">
        <f>CLEAN(TRIM(MID(A1067,AQ1067,AR1067-AQ1067)))</f>
        <v>#VALUE!</v>
      </c>
      <c r="BJ1067" s="4">
        <f t="shared" si="236"/>
        <v>0</v>
      </c>
      <c r="BK1067" s="4" t="str">
        <f t="shared" si="237"/>
        <v/>
      </c>
      <c r="BL1067" s="4" t="e">
        <f t="shared" si="238"/>
        <v>#VALUE!</v>
      </c>
      <c r="BM1067" s="4" t="e">
        <f t="shared" si="239"/>
        <v>#VALUE!</v>
      </c>
      <c r="BN1067" s="7" t="e">
        <f t="shared" si="240"/>
        <v>#VALUE!</v>
      </c>
      <c r="BO1067" s="4" t="e">
        <f t="shared" si="241"/>
        <v>#VALUE!</v>
      </c>
      <c r="BP1067" s="4" t="e">
        <f t="shared" si="242"/>
        <v>#VALUE!</v>
      </c>
      <c r="BQ1067" s="7" t="e">
        <f t="shared" si="243"/>
        <v>#VALUE!</v>
      </c>
    </row>
    <row r="1068" spans="1:69" ht="15" customHeight="1" x14ac:dyDescent="0.3">
      <c r="A1068" s="5"/>
      <c r="B1068" s="5"/>
      <c r="C1068" s="5"/>
      <c r="D1068" s="5"/>
      <c r="F1068" s="6" t="s">
        <v>17</v>
      </c>
      <c r="G1068" s="4" t="e">
        <f t="shared" si="244"/>
        <v>#VALUE!</v>
      </c>
      <c r="H1068" s="4" t="e">
        <f t="shared" si="245"/>
        <v>#VALUE!</v>
      </c>
      <c r="I1068" s="4" t="str">
        <f t="shared" si="234"/>
        <v/>
      </c>
      <c r="J1068" s="4" t="e">
        <f>CLEAN(SUBSTITUTE(MID(A1068,G1068,H1068-G1068)," ",""))</f>
        <v>#VALUE!</v>
      </c>
      <c r="K1068" s="4" t="e">
        <f>FIND("Filing or 371 (c) date",A1068)+LEN("Filing or 371 (c) date")</f>
        <v>#VALUE!</v>
      </c>
      <c r="L1068" s="4" t="e">
        <f>FIND("Status",A1068,K1068)</f>
        <v>#VALUE!</v>
      </c>
      <c r="M1068" s="4" t="e">
        <f>TRIM(CLEAN(MID(A1068,K1068,L1068-K1068)))</f>
        <v>#VALUE!</v>
      </c>
      <c r="N1068" s="4" t="e">
        <f>FIND("Patent #",A1068)+LEN("Patent #")</f>
        <v>#VALUE!</v>
      </c>
      <c r="O1068" s="4" t="e">
        <f>FIND("Filing or 371 (c) date",A1068)</f>
        <v>#VALUE!</v>
      </c>
      <c r="P1068" s="4" t="e">
        <f>MID(A1068,N1068,O1068-N1068)</f>
        <v>#VALUE!</v>
      </c>
      <c r="Q1068" s="4" t="e">
        <f t="shared" si="235"/>
        <v>#VALUE!</v>
      </c>
      <c r="R1068" s="4" t="e">
        <f>CLEAN(SUBSTITUTE(MID(P1068,1,FIND("open",P1068)-1)," ",""))</f>
        <v>#VALUE!</v>
      </c>
      <c r="S1068" s="4" t="e">
        <f>FIND("open_in_new",P1068)+LEN("open_in_new")</f>
        <v>#VALUE!</v>
      </c>
      <c r="T1068" s="4" t="e">
        <f>FIND("-",P1068,S1068)</f>
        <v>#VALUE!</v>
      </c>
      <c r="U1068" s="4" t="e">
        <f>CLEAN(SUBSTITUTE(MID(P1068,S1068,T1068-S1068)," ",""))</f>
        <v>#VALUE!</v>
      </c>
      <c r="V1068" s="4" t="e">
        <f>RIGHT(CLEAN(SUBSTITUTE(P1068," ","")),10)</f>
        <v>#VALUE!</v>
      </c>
      <c r="W1068" s="4" t="e">
        <f>FIND("Status",A1068,K1068)+LEN("Status")</f>
        <v>#VALUE!</v>
      </c>
      <c r="X1068" s="4" t="e">
        <f>FIND("Application Data 
Documents &amp; Transactions",A1068)</f>
        <v>#VALUE!</v>
      </c>
      <c r="Y1068" s="4" t="e">
        <f>MID(A1068,W1068,(X1068-11)-W1068)</f>
        <v>#VALUE!</v>
      </c>
      <c r="Z1068" s="4" t="e">
        <f t="shared" si="232"/>
        <v>#VALUE!</v>
      </c>
      <c r="AA1068" s="4" t="e">
        <f>FIND("Earliest publication #",A1068)+LEN("Earliest publication #
")</f>
        <v>#VALUE!</v>
      </c>
      <c r="AB1068" s="4" t="e">
        <f>FIND("Earliest publication date",A1068,AA1068)</f>
        <v>#VALUE!</v>
      </c>
      <c r="AC1068" s="4" t="e">
        <f>CLEAN(TRIM(MID(A1068,AA1068,AB1068-AA1068)))</f>
        <v>#VALUE!</v>
      </c>
      <c r="AD1068" s="4" t="e">
        <f t="shared" si="233"/>
        <v>#VALUE!</v>
      </c>
      <c r="AE1068" s="4" t="e">
        <f>FIND("Earliest publication date",A1068,AA1068)+LEN("Earliest publication date")</f>
        <v>#VALUE!</v>
      </c>
      <c r="AF1068" s="4" t="e">
        <f>FIND("Assignee for publication",A1068)</f>
        <v>#VALUE!</v>
      </c>
      <c r="AG1068" s="4" t="e">
        <f>CLEAN(SUBSTITUTE(MID(A1068,AE1068,AF1068-AE1068)," ",""))</f>
        <v>#VALUE!</v>
      </c>
      <c r="AH1068" s="4" t="e">
        <f>FIND("Entity status",A1068)+LEN("Entity status")</f>
        <v>#VALUE!</v>
      </c>
      <c r="AI1068" s="4" t="e">
        <f>FIND("Earliest publication #",A1068,AH1068)</f>
        <v>#VALUE!</v>
      </c>
      <c r="AJ1068" s="4" t="e">
        <f>CLEAN(TRIM(MID(A1068,AH1068,AI1068-AH1068)))</f>
        <v>#VALUE!</v>
      </c>
      <c r="AK1068" s="4" t="e">
        <f>FIND("Applicants",A1068)+LEN("Applicants")</f>
        <v>#VALUE!</v>
      </c>
      <c r="AL1068" s="4" t="e">
        <f>FIND("United States Patent and Trademark Office 
United States Patent and Trademark Office 
 Browse By Topic",A1068,AK1068)</f>
        <v>#VALUE!</v>
      </c>
      <c r="AM1068" s="4" t="e">
        <f>TRIM(CLEAN(MID(A1068,AK1068,AL1068-AK1068)))</f>
        <v>#VALUE!</v>
      </c>
      <c r="AN1068" s="4" t="e">
        <f>FIND("Assignee for publication",A1068)+LEN("Assignee for publication")</f>
        <v>#VALUE!</v>
      </c>
      <c r="AO1068" s="4" t="e">
        <f>FIND("Confirmation #",A1068,AN1068)</f>
        <v>#VALUE!</v>
      </c>
      <c r="AP1068" s="4" t="e">
        <f>MID(A1068,AN1068,AO1068-AN1068)</f>
        <v>#VALUE!</v>
      </c>
      <c r="AQ1068" s="4" t="e">
        <f>FIND("Inventors",A1068)+LEN("Inventors")</f>
        <v>#VALUE!</v>
      </c>
      <c r="AR1068" s="4" t="e">
        <f>FIND("Applicants",A1068,AQ1068)</f>
        <v>#VALUE!</v>
      </c>
      <c r="AS1068" s="4" t="e">
        <f>FIND("Show all inventors",A1068)</f>
        <v>#VALUE!</v>
      </c>
      <c r="AT1068" s="4" t="str">
        <f>IFERROR(MID(A1068,AS1068,24),"")</f>
        <v/>
      </c>
      <c r="AU1068" s="7" t="e">
        <f>CLEAN(TRIM(MID(A1068,AQ1068,AR1068-AQ1068)))</f>
        <v>#VALUE!</v>
      </c>
      <c r="BJ1068" s="4">
        <f t="shared" si="236"/>
        <v>0</v>
      </c>
      <c r="BK1068" s="4" t="str">
        <f t="shared" si="237"/>
        <v/>
      </c>
      <c r="BL1068" s="4" t="e">
        <f t="shared" si="238"/>
        <v>#VALUE!</v>
      </c>
      <c r="BM1068" s="4" t="e">
        <f t="shared" si="239"/>
        <v>#VALUE!</v>
      </c>
      <c r="BN1068" s="7" t="e">
        <f t="shared" si="240"/>
        <v>#VALUE!</v>
      </c>
      <c r="BO1068" s="4" t="e">
        <f t="shared" si="241"/>
        <v>#VALUE!</v>
      </c>
      <c r="BP1068" s="4" t="e">
        <f t="shared" si="242"/>
        <v>#VALUE!</v>
      </c>
      <c r="BQ1068" s="7" t="e">
        <f t="shared" si="243"/>
        <v>#VALUE!</v>
      </c>
    </row>
    <row r="1069" spans="1:69" ht="15" customHeight="1" x14ac:dyDescent="0.3">
      <c r="A1069" s="5"/>
      <c r="B1069" s="5"/>
      <c r="C1069" s="5"/>
      <c r="D1069" s="5"/>
      <c r="F1069" s="6" t="s">
        <v>17</v>
      </c>
      <c r="G1069" s="4" t="e">
        <f t="shared" si="244"/>
        <v>#VALUE!</v>
      </c>
      <c r="H1069" s="4" t="e">
        <f t="shared" si="245"/>
        <v>#VALUE!</v>
      </c>
      <c r="I1069" s="4" t="str">
        <f t="shared" si="234"/>
        <v/>
      </c>
      <c r="J1069" s="4" t="e">
        <f>CLEAN(SUBSTITUTE(MID(A1069,G1069,H1069-G1069)," ",""))</f>
        <v>#VALUE!</v>
      </c>
      <c r="K1069" s="4" t="e">
        <f>FIND("Filing or 371 (c) date",A1069)+LEN("Filing or 371 (c) date")</f>
        <v>#VALUE!</v>
      </c>
      <c r="L1069" s="4" t="e">
        <f>FIND("Status",A1069,K1069)</f>
        <v>#VALUE!</v>
      </c>
      <c r="M1069" s="4" t="e">
        <f>TRIM(CLEAN(MID(A1069,K1069,L1069-K1069)))</f>
        <v>#VALUE!</v>
      </c>
      <c r="N1069" s="4" t="e">
        <f>FIND("Patent #",A1069)+LEN("Patent #")</f>
        <v>#VALUE!</v>
      </c>
      <c r="O1069" s="4" t="e">
        <f>FIND("Filing or 371 (c) date",A1069)</f>
        <v>#VALUE!</v>
      </c>
      <c r="P1069" s="4" t="e">
        <f>MID(A1069,N1069,O1069-N1069)</f>
        <v>#VALUE!</v>
      </c>
      <c r="Q1069" s="4" t="e">
        <f t="shared" si="235"/>
        <v>#VALUE!</v>
      </c>
      <c r="R1069" s="4" t="e">
        <f>CLEAN(SUBSTITUTE(MID(P1069,1,FIND("open",P1069)-1)," ",""))</f>
        <v>#VALUE!</v>
      </c>
      <c r="S1069" s="4" t="e">
        <f>FIND("open_in_new",P1069)+LEN("open_in_new")</f>
        <v>#VALUE!</v>
      </c>
      <c r="T1069" s="4" t="e">
        <f>FIND("-",P1069,S1069)</f>
        <v>#VALUE!</v>
      </c>
      <c r="U1069" s="4" t="e">
        <f>CLEAN(SUBSTITUTE(MID(P1069,S1069,T1069-S1069)," ",""))</f>
        <v>#VALUE!</v>
      </c>
      <c r="V1069" s="4" t="e">
        <f>RIGHT(CLEAN(SUBSTITUTE(P1069," ","")),10)</f>
        <v>#VALUE!</v>
      </c>
      <c r="W1069" s="4" t="e">
        <f>FIND("Status",A1069,K1069)+LEN("Status")</f>
        <v>#VALUE!</v>
      </c>
      <c r="X1069" s="4" t="e">
        <f>FIND("Application Data 
Documents &amp; Transactions",A1069)</f>
        <v>#VALUE!</v>
      </c>
      <c r="Y1069" s="4" t="e">
        <f>MID(A1069,W1069,(X1069-11)-W1069)</f>
        <v>#VALUE!</v>
      </c>
      <c r="Z1069" s="4" t="e">
        <f t="shared" si="232"/>
        <v>#VALUE!</v>
      </c>
      <c r="AA1069" s="4" t="e">
        <f>FIND("Earliest publication #",A1069)+LEN("Earliest publication #
")</f>
        <v>#VALUE!</v>
      </c>
      <c r="AB1069" s="4" t="e">
        <f>FIND("Earliest publication date",A1069,AA1069)</f>
        <v>#VALUE!</v>
      </c>
      <c r="AC1069" s="4" t="e">
        <f>CLEAN(TRIM(MID(A1069,AA1069,AB1069-AA1069)))</f>
        <v>#VALUE!</v>
      </c>
      <c r="AD1069" s="4" t="e">
        <f t="shared" si="233"/>
        <v>#VALUE!</v>
      </c>
      <c r="AE1069" s="4" t="e">
        <f>FIND("Earliest publication date",A1069,AA1069)+LEN("Earliest publication date")</f>
        <v>#VALUE!</v>
      </c>
      <c r="AF1069" s="4" t="e">
        <f>FIND("Assignee for publication",A1069)</f>
        <v>#VALUE!</v>
      </c>
      <c r="AG1069" s="4" t="e">
        <f>CLEAN(SUBSTITUTE(MID(A1069,AE1069,AF1069-AE1069)," ",""))</f>
        <v>#VALUE!</v>
      </c>
      <c r="AH1069" s="4" t="e">
        <f>FIND("Entity status",A1069)+LEN("Entity status")</f>
        <v>#VALUE!</v>
      </c>
      <c r="AI1069" s="4" t="e">
        <f>FIND("Earliest publication #",A1069,AH1069)</f>
        <v>#VALUE!</v>
      </c>
      <c r="AJ1069" s="4" t="e">
        <f>CLEAN(TRIM(MID(A1069,AH1069,AI1069-AH1069)))</f>
        <v>#VALUE!</v>
      </c>
      <c r="AK1069" s="4" t="e">
        <f>FIND("Applicants",A1069)+LEN("Applicants")</f>
        <v>#VALUE!</v>
      </c>
      <c r="AL1069" s="4" t="e">
        <f>FIND("United States Patent and Trademark Office 
United States Patent and Trademark Office 
 Browse By Topic",A1069,AK1069)</f>
        <v>#VALUE!</v>
      </c>
      <c r="AM1069" s="4" t="e">
        <f>TRIM(CLEAN(MID(A1069,AK1069,AL1069-AK1069)))</f>
        <v>#VALUE!</v>
      </c>
      <c r="AN1069" s="4" t="e">
        <f>FIND("Assignee for publication",A1069)+LEN("Assignee for publication")</f>
        <v>#VALUE!</v>
      </c>
      <c r="AO1069" s="4" t="e">
        <f>FIND("Confirmation #",A1069,AN1069)</f>
        <v>#VALUE!</v>
      </c>
      <c r="AP1069" s="4" t="e">
        <f>MID(A1069,AN1069,AO1069-AN1069)</f>
        <v>#VALUE!</v>
      </c>
      <c r="AQ1069" s="4" t="e">
        <f>FIND("Inventors",A1069)+LEN("Inventors")</f>
        <v>#VALUE!</v>
      </c>
      <c r="AR1069" s="4" t="e">
        <f>FIND("Applicants",A1069,AQ1069)</f>
        <v>#VALUE!</v>
      </c>
      <c r="AS1069" s="4" t="e">
        <f>FIND("Show all inventors",A1069)</f>
        <v>#VALUE!</v>
      </c>
      <c r="AT1069" s="4" t="str">
        <f>IFERROR(MID(A1069,AS1069,24),"")</f>
        <v/>
      </c>
      <c r="AU1069" s="7" t="e">
        <f>CLEAN(TRIM(MID(A1069,AQ1069,AR1069-AQ1069)))</f>
        <v>#VALUE!</v>
      </c>
      <c r="BJ1069" s="4">
        <f t="shared" si="236"/>
        <v>0</v>
      </c>
      <c r="BK1069" s="4" t="str">
        <f t="shared" si="237"/>
        <v/>
      </c>
      <c r="BL1069" s="4" t="e">
        <f t="shared" si="238"/>
        <v>#VALUE!</v>
      </c>
      <c r="BM1069" s="4" t="e">
        <f t="shared" si="239"/>
        <v>#VALUE!</v>
      </c>
      <c r="BN1069" s="7" t="e">
        <f t="shared" si="240"/>
        <v>#VALUE!</v>
      </c>
      <c r="BO1069" s="4" t="e">
        <f t="shared" si="241"/>
        <v>#VALUE!</v>
      </c>
      <c r="BP1069" s="4" t="e">
        <f t="shared" si="242"/>
        <v>#VALUE!</v>
      </c>
      <c r="BQ1069" s="7" t="e">
        <f t="shared" si="243"/>
        <v>#VALUE!</v>
      </c>
    </row>
    <row r="1070" spans="1:69" ht="15" customHeight="1" x14ac:dyDescent="0.3">
      <c r="A1070" s="5"/>
      <c r="B1070" s="5"/>
      <c r="C1070" s="5"/>
      <c r="D1070" s="5"/>
      <c r="F1070" s="6" t="s">
        <v>17</v>
      </c>
      <c r="G1070" s="4" t="e">
        <f t="shared" si="244"/>
        <v>#VALUE!</v>
      </c>
      <c r="H1070" s="4" t="e">
        <f t="shared" si="245"/>
        <v>#VALUE!</v>
      </c>
      <c r="I1070" s="4" t="str">
        <f t="shared" si="234"/>
        <v/>
      </c>
      <c r="J1070" s="4" t="e">
        <f>CLEAN(SUBSTITUTE(MID(A1070,G1070,H1070-G1070)," ",""))</f>
        <v>#VALUE!</v>
      </c>
      <c r="K1070" s="4" t="e">
        <f>FIND("Filing or 371 (c) date",A1070)+LEN("Filing or 371 (c) date")</f>
        <v>#VALUE!</v>
      </c>
      <c r="L1070" s="4" t="e">
        <f>FIND("Status",A1070,K1070)</f>
        <v>#VALUE!</v>
      </c>
      <c r="M1070" s="4" t="e">
        <f>TRIM(CLEAN(MID(A1070,K1070,L1070-K1070)))</f>
        <v>#VALUE!</v>
      </c>
      <c r="N1070" s="4" t="e">
        <f>FIND("Patent #",A1070)+LEN("Patent #")</f>
        <v>#VALUE!</v>
      </c>
      <c r="O1070" s="4" t="e">
        <f>FIND("Filing or 371 (c) date",A1070)</f>
        <v>#VALUE!</v>
      </c>
      <c r="P1070" s="4" t="e">
        <f>MID(A1070,N1070,O1070-N1070)</f>
        <v>#VALUE!</v>
      </c>
      <c r="Q1070" s="4" t="e">
        <f t="shared" si="235"/>
        <v>#VALUE!</v>
      </c>
      <c r="R1070" s="4" t="e">
        <f>CLEAN(SUBSTITUTE(MID(P1070,1,FIND("open",P1070)-1)," ",""))</f>
        <v>#VALUE!</v>
      </c>
      <c r="S1070" s="4" t="e">
        <f>FIND("open_in_new",P1070)+LEN("open_in_new")</f>
        <v>#VALUE!</v>
      </c>
      <c r="T1070" s="4" t="e">
        <f>FIND("-",P1070,S1070)</f>
        <v>#VALUE!</v>
      </c>
      <c r="U1070" s="4" t="e">
        <f>CLEAN(SUBSTITUTE(MID(P1070,S1070,T1070-S1070)," ",""))</f>
        <v>#VALUE!</v>
      </c>
      <c r="V1070" s="4" t="e">
        <f>RIGHT(CLEAN(SUBSTITUTE(P1070," ","")),10)</f>
        <v>#VALUE!</v>
      </c>
      <c r="W1070" s="4" t="e">
        <f>FIND("Status",A1070,K1070)+LEN("Status")</f>
        <v>#VALUE!</v>
      </c>
      <c r="X1070" s="4" t="e">
        <f>FIND("Application Data 
Documents &amp; Transactions",A1070)</f>
        <v>#VALUE!</v>
      </c>
      <c r="Y1070" s="4" t="e">
        <f>MID(A1070,W1070,(X1070-11)-W1070)</f>
        <v>#VALUE!</v>
      </c>
      <c r="Z1070" s="4" t="e">
        <f t="shared" si="232"/>
        <v>#VALUE!</v>
      </c>
      <c r="AA1070" s="4" t="e">
        <f>FIND("Earliest publication #",A1070)+LEN("Earliest publication #
")</f>
        <v>#VALUE!</v>
      </c>
      <c r="AB1070" s="4" t="e">
        <f>FIND("Earliest publication date",A1070,AA1070)</f>
        <v>#VALUE!</v>
      </c>
      <c r="AC1070" s="4" t="e">
        <f>CLEAN(TRIM(MID(A1070,AA1070,AB1070-AA1070)))</f>
        <v>#VALUE!</v>
      </c>
      <c r="AD1070" s="4" t="e">
        <f t="shared" si="233"/>
        <v>#VALUE!</v>
      </c>
      <c r="AE1070" s="4" t="e">
        <f>FIND("Earliest publication date",A1070,AA1070)+LEN("Earliest publication date")</f>
        <v>#VALUE!</v>
      </c>
      <c r="AF1070" s="4" t="e">
        <f>FIND("Assignee for publication",A1070)</f>
        <v>#VALUE!</v>
      </c>
      <c r="AG1070" s="4" t="e">
        <f>CLEAN(SUBSTITUTE(MID(A1070,AE1070,AF1070-AE1070)," ",""))</f>
        <v>#VALUE!</v>
      </c>
      <c r="AH1070" s="4" t="e">
        <f>FIND("Entity status",A1070)+LEN("Entity status")</f>
        <v>#VALUE!</v>
      </c>
      <c r="AI1070" s="4" t="e">
        <f>FIND("Earliest publication #",A1070,AH1070)</f>
        <v>#VALUE!</v>
      </c>
      <c r="AJ1070" s="4" t="e">
        <f>CLEAN(TRIM(MID(A1070,AH1070,AI1070-AH1070)))</f>
        <v>#VALUE!</v>
      </c>
      <c r="AK1070" s="4" t="e">
        <f>FIND("Applicants",A1070)+LEN("Applicants")</f>
        <v>#VALUE!</v>
      </c>
      <c r="AL1070" s="4" t="e">
        <f>FIND("United States Patent and Trademark Office 
United States Patent and Trademark Office 
 Browse By Topic",A1070,AK1070)</f>
        <v>#VALUE!</v>
      </c>
      <c r="AM1070" s="4" t="e">
        <f>TRIM(CLEAN(MID(A1070,AK1070,AL1070-AK1070)))</f>
        <v>#VALUE!</v>
      </c>
      <c r="AN1070" s="4" t="e">
        <f>FIND("Assignee for publication",A1070)+LEN("Assignee for publication")</f>
        <v>#VALUE!</v>
      </c>
      <c r="AO1070" s="4" t="e">
        <f>FIND("Confirmation #",A1070,AN1070)</f>
        <v>#VALUE!</v>
      </c>
      <c r="AP1070" s="4" t="e">
        <f>MID(A1070,AN1070,AO1070-AN1070)</f>
        <v>#VALUE!</v>
      </c>
      <c r="AQ1070" s="4" t="e">
        <f>FIND("Inventors",A1070)+LEN("Inventors")</f>
        <v>#VALUE!</v>
      </c>
      <c r="AR1070" s="4" t="e">
        <f>FIND("Applicants",A1070,AQ1070)</f>
        <v>#VALUE!</v>
      </c>
      <c r="AS1070" s="4" t="e">
        <f>FIND("Show all inventors",A1070)</f>
        <v>#VALUE!</v>
      </c>
      <c r="AT1070" s="4" t="str">
        <f>IFERROR(MID(A1070,AS1070,24),"")</f>
        <v/>
      </c>
      <c r="AU1070" s="7" t="e">
        <f>CLEAN(TRIM(MID(A1070,AQ1070,AR1070-AQ1070)))</f>
        <v>#VALUE!</v>
      </c>
      <c r="BJ1070" s="4">
        <f t="shared" si="236"/>
        <v>0</v>
      </c>
      <c r="BK1070" s="4" t="str">
        <f t="shared" si="237"/>
        <v/>
      </c>
      <c r="BL1070" s="4" t="e">
        <f t="shared" si="238"/>
        <v>#VALUE!</v>
      </c>
      <c r="BM1070" s="4" t="e">
        <f t="shared" si="239"/>
        <v>#VALUE!</v>
      </c>
      <c r="BN1070" s="7" t="e">
        <f t="shared" si="240"/>
        <v>#VALUE!</v>
      </c>
      <c r="BO1070" s="4" t="e">
        <f t="shared" si="241"/>
        <v>#VALUE!</v>
      </c>
      <c r="BP1070" s="4" t="e">
        <f t="shared" si="242"/>
        <v>#VALUE!</v>
      </c>
      <c r="BQ1070" s="7" t="e">
        <f t="shared" si="243"/>
        <v>#VALUE!</v>
      </c>
    </row>
    <row r="1071" spans="1:69" ht="15" customHeight="1" x14ac:dyDescent="0.3">
      <c r="A1071" s="5"/>
      <c r="B1071" s="5"/>
      <c r="C1071" s="5"/>
      <c r="D1071" s="5"/>
      <c r="F1071" s="6" t="s">
        <v>17</v>
      </c>
      <c r="G1071" s="4" t="e">
        <f t="shared" si="244"/>
        <v>#VALUE!</v>
      </c>
      <c r="H1071" s="4" t="e">
        <f t="shared" si="245"/>
        <v>#VALUE!</v>
      </c>
      <c r="I1071" s="4" t="str">
        <f t="shared" si="234"/>
        <v/>
      </c>
      <c r="J1071" s="4" t="e">
        <f>CLEAN(SUBSTITUTE(MID(A1071,G1071,H1071-G1071)," ",""))</f>
        <v>#VALUE!</v>
      </c>
      <c r="K1071" s="4" t="e">
        <f>FIND("Filing or 371 (c) date",A1071)+LEN("Filing or 371 (c) date")</f>
        <v>#VALUE!</v>
      </c>
      <c r="L1071" s="4" t="e">
        <f>FIND("Status",A1071,K1071)</f>
        <v>#VALUE!</v>
      </c>
      <c r="M1071" s="4" t="e">
        <f>TRIM(CLEAN(MID(A1071,K1071,L1071-K1071)))</f>
        <v>#VALUE!</v>
      </c>
      <c r="N1071" s="4" t="e">
        <f>FIND("Patent #",A1071)+LEN("Patent #")</f>
        <v>#VALUE!</v>
      </c>
      <c r="O1071" s="4" t="e">
        <f>FIND("Filing or 371 (c) date",A1071)</f>
        <v>#VALUE!</v>
      </c>
      <c r="P1071" s="4" t="e">
        <f>MID(A1071,N1071,O1071-N1071)</f>
        <v>#VALUE!</v>
      </c>
      <c r="Q1071" s="4" t="e">
        <f t="shared" si="235"/>
        <v>#VALUE!</v>
      </c>
      <c r="R1071" s="4" t="e">
        <f>CLEAN(SUBSTITUTE(MID(P1071,1,FIND("open",P1071)-1)," ",""))</f>
        <v>#VALUE!</v>
      </c>
      <c r="S1071" s="4" t="e">
        <f>FIND("open_in_new",P1071)+LEN("open_in_new")</f>
        <v>#VALUE!</v>
      </c>
      <c r="T1071" s="4" t="e">
        <f>FIND("-",P1071,S1071)</f>
        <v>#VALUE!</v>
      </c>
      <c r="U1071" s="4" t="e">
        <f>CLEAN(SUBSTITUTE(MID(P1071,S1071,T1071-S1071)," ",""))</f>
        <v>#VALUE!</v>
      </c>
      <c r="V1071" s="4" t="e">
        <f>RIGHT(CLEAN(SUBSTITUTE(P1071," ","")),10)</f>
        <v>#VALUE!</v>
      </c>
      <c r="W1071" s="4" t="e">
        <f>FIND("Status",A1071,K1071)+LEN("Status")</f>
        <v>#VALUE!</v>
      </c>
      <c r="X1071" s="4" t="e">
        <f>FIND("Application Data 
Documents &amp; Transactions",A1071)</f>
        <v>#VALUE!</v>
      </c>
      <c r="Y1071" s="4" t="e">
        <f>MID(A1071,W1071,(X1071-11)-W1071)</f>
        <v>#VALUE!</v>
      </c>
      <c r="Z1071" s="4" t="e">
        <f t="shared" si="232"/>
        <v>#VALUE!</v>
      </c>
      <c r="AA1071" s="4" t="e">
        <f>FIND("Earliest publication #",A1071)+LEN("Earliest publication #
")</f>
        <v>#VALUE!</v>
      </c>
      <c r="AB1071" s="4" t="e">
        <f>FIND("Earliest publication date",A1071,AA1071)</f>
        <v>#VALUE!</v>
      </c>
      <c r="AC1071" s="4" t="e">
        <f>CLEAN(TRIM(MID(A1071,AA1071,AB1071-AA1071)))</f>
        <v>#VALUE!</v>
      </c>
      <c r="AD1071" s="4" t="e">
        <f t="shared" si="233"/>
        <v>#VALUE!</v>
      </c>
      <c r="AE1071" s="4" t="e">
        <f>FIND("Earliest publication date",A1071,AA1071)+LEN("Earliest publication date")</f>
        <v>#VALUE!</v>
      </c>
      <c r="AF1071" s="4" t="e">
        <f>FIND("Assignee for publication",A1071)</f>
        <v>#VALUE!</v>
      </c>
      <c r="AG1071" s="4" t="e">
        <f>CLEAN(SUBSTITUTE(MID(A1071,AE1071,AF1071-AE1071)," ",""))</f>
        <v>#VALUE!</v>
      </c>
      <c r="AH1071" s="4" t="e">
        <f>FIND("Entity status",A1071)+LEN("Entity status")</f>
        <v>#VALUE!</v>
      </c>
      <c r="AI1071" s="4" t="e">
        <f>FIND("Earliest publication #",A1071,AH1071)</f>
        <v>#VALUE!</v>
      </c>
      <c r="AJ1071" s="4" t="e">
        <f>CLEAN(TRIM(MID(A1071,AH1071,AI1071-AH1071)))</f>
        <v>#VALUE!</v>
      </c>
      <c r="AK1071" s="4" t="e">
        <f>FIND("Applicants",A1071)+LEN("Applicants")</f>
        <v>#VALUE!</v>
      </c>
      <c r="AL1071" s="4" t="e">
        <f>FIND("United States Patent and Trademark Office 
United States Patent and Trademark Office 
 Browse By Topic",A1071,AK1071)</f>
        <v>#VALUE!</v>
      </c>
      <c r="AM1071" s="4" t="e">
        <f>TRIM(CLEAN(MID(A1071,AK1071,AL1071-AK1071)))</f>
        <v>#VALUE!</v>
      </c>
      <c r="AN1071" s="4" t="e">
        <f>FIND("Assignee for publication",A1071)+LEN("Assignee for publication")</f>
        <v>#VALUE!</v>
      </c>
      <c r="AO1071" s="4" t="e">
        <f>FIND("Confirmation #",A1071,AN1071)</f>
        <v>#VALUE!</v>
      </c>
      <c r="AP1071" s="4" t="e">
        <f>MID(A1071,AN1071,AO1071-AN1071)</f>
        <v>#VALUE!</v>
      </c>
      <c r="AQ1071" s="4" t="e">
        <f>FIND("Inventors",A1071)+LEN("Inventors")</f>
        <v>#VALUE!</v>
      </c>
      <c r="AR1071" s="4" t="e">
        <f>FIND("Applicants",A1071,AQ1071)</f>
        <v>#VALUE!</v>
      </c>
      <c r="AS1071" s="4" t="e">
        <f>FIND("Show all inventors",A1071)</f>
        <v>#VALUE!</v>
      </c>
      <c r="AT1071" s="4" t="str">
        <f>IFERROR(MID(A1071,AS1071,24),"")</f>
        <v/>
      </c>
      <c r="AU1071" s="7" t="e">
        <f>CLEAN(TRIM(MID(A1071,AQ1071,AR1071-AQ1071)))</f>
        <v>#VALUE!</v>
      </c>
      <c r="BJ1071" s="4">
        <f t="shared" si="236"/>
        <v>0</v>
      </c>
      <c r="BK1071" s="4" t="str">
        <f t="shared" si="237"/>
        <v/>
      </c>
      <c r="BL1071" s="4" t="e">
        <f t="shared" si="238"/>
        <v>#VALUE!</v>
      </c>
      <c r="BM1071" s="4" t="e">
        <f t="shared" si="239"/>
        <v>#VALUE!</v>
      </c>
      <c r="BN1071" s="7" t="e">
        <f t="shared" si="240"/>
        <v>#VALUE!</v>
      </c>
      <c r="BO1071" s="4" t="e">
        <f t="shared" si="241"/>
        <v>#VALUE!</v>
      </c>
      <c r="BP1071" s="4" t="e">
        <f t="shared" si="242"/>
        <v>#VALUE!</v>
      </c>
      <c r="BQ1071" s="7" t="e">
        <f t="shared" si="243"/>
        <v>#VALUE!</v>
      </c>
    </row>
    <row r="1072" spans="1:69" ht="15" customHeight="1" x14ac:dyDescent="0.3">
      <c r="A1072" s="5"/>
      <c r="B1072" s="5"/>
      <c r="C1072" s="5"/>
      <c r="D1072" s="5"/>
      <c r="F1072" s="6" t="s">
        <v>17</v>
      </c>
      <c r="G1072" s="4" t="e">
        <f t="shared" si="244"/>
        <v>#VALUE!</v>
      </c>
      <c r="H1072" s="4" t="e">
        <f t="shared" si="245"/>
        <v>#VALUE!</v>
      </c>
      <c r="I1072" s="4" t="str">
        <f t="shared" si="234"/>
        <v/>
      </c>
      <c r="J1072" s="4" t="e">
        <f>CLEAN(SUBSTITUTE(MID(A1072,G1072,H1072-G1072)," ",""))</f>
        <v>#VALUE!</v>
      </c>
      <c r="K1072" s="4" t="e">
        <f>FIND("Filing or 371 (c) date",A1072)+LEN("Filing or 371 (c) date")</f>
        <v>#VALUE!</v>
      </c>
      <c r="L1072" s="4" t="e">
        <f>FIND("Status",A1072,K1072)</f>
        <v>#VALUE!</v>
      </c>
      <c r="M1072" s="4" t="e">
        <f>TRIM(CLEAN(MID(A1072,K1072,L1072-K1072)))</f>
        <v>#VALUE!</v>
      </c>
      <c r="N1072" s="4" t="e">
        <f>FIND("Patent #",A1072)+LEN("Patent #")</f>
        <v>#VALUE!</v>
      </c>
      <c r="O1072" s="4" t="e">
        <f>FIND("Filing or 371 (c) date",A1072)</f>
        <v>#VALUE!</v>
      </c>
      <c r="P1072" s="4" t="e">
        <f>MID(A1072,N1072,O1072-N1072)</f>
        <v>#VALUE!</v>
      </c>
      <c r="Q1072" s="4" t="e">
        <f t="shared" si="235"/>
        <v>#VALUE!</v>
      </c>
      <c r="R1072" s="4" t="e">
        <f>CLEAN(SUBSTITUTE(MID(P1072,1,FIND("open",P1072)-1)," ",""))</f>
        <v>#VALUE!</v>
      </c>
      <c r="S1072" s="4" t="e">
        <f>FIND("open_in_new",P1072)+LEN("open_in_new")</f>
        <v>#VALUE!</v>
      </c>
      <c r="T1072" s="4" t="e">
        <f>FIND("-",P1072,S1072)</f>
        <v>#VALUE!</v>
      </c>
      <c r="U1072" s="4" t="e">
        <f>CLEAN(SUBSTITUTE(MID(P1072,S1072,T1072-S1072)," ",""))</f>
        <v>#VALUE!</v>
      </c>
      <c r="V1072" s="4" t="e">
        <f>RIGHT(CLEAN(SUBSTITUTE(P1072," ","")),10)</f>
        <v>#VALUE!</v>
      </c>
      <c r="W1072" s="4" t="e">
        <f>FIND("Status",A1072,K1072)+LEN("Status")</f>
        <v>#VALUE!</v>
      </c>
      <c r="X1072" s="4" t="e">
        <f>FIND("Application Data 
Documents &amp; Transactions",A1072)</f>
        <v>#VALUE!</v>
      </c>
      <c r="Y1072" s="4" t="e">
        <f>MID(A1072,W1072,(X1072-11)-W1072)</f>
        <v>#VALUE!</v>
      </c>
      <c r="Z1072" s="4" t="e">
        <f t="shared" si="232"/>
        <v>#VALUE!</v>
      </c>
      <c r="AA1072" s="4" t="e">
        <f>FIND("Earliest publication #",A1072)+LEN("Earliest publication #
")</f>
        <v>#VALUE!</v>
      </c>
      <c r="AB1072" s="4" t="e">
        <f>FIND("Earliest publication date",A1072,AA1072)</f>
        <v>#VALUE!</v>
      </c>
      <c r="AC1072" s="4" t="e">
        <f>CLEAN(TRIM(MID(A1072,AA1072,AB1072-AA1072)))</f>
        <v>#VALUE!</v>
      </c>
      <c r="AD1072" s="4" t="e">
        <f t="shared" si="233"/>
        <v>#VALUE!</v>
      </c>
      <c r="AE1072" s="4" t="e">
        <f>FIND("Earliest publication date",A1072,AA1072)+LEN("Earliest publication date")</f>
        <v>#VALUE!</v>
      </c>
      <c r="AF1072" s="4" t="e">
        <f>FIND("Assignee for publication",A1072)</f>
        <v>#VALUE!</v>
      </c>
      <c r="AG1072" s="4" t="e">
        <f>CLEAN(SUBSTITUTE(MID(A1072,AE1072,AF1072-AE1072)," ",""))</f>
        <v>#VALUE!</v>
      </c>
      <c r="AH1072" s="4" t="e">
        <f>FIND("Entity status",A1072)+LEN("Entity status")</f>
        <v>#VALUE!</v>
      </c>
      <c r="AI1072" s="4" t="e">
        <f>FIND("Earliest publication #",A1072,AH1072)</f>
        <v>#VALUE!</v>
      </c>
      <c r="AJ1072" s="4" t="e">
        <f>CLEAN(TRIM(MID(A1072,AH1072,AI1072-AH1072)))</f>
        <v>#VALUE!</v>
      </c>
      <c r="AK1072" s="4" t="e">
        <f>FIND("Applicants",A1072)+LEN("Applicants")</f>
        <v>#VALUE!</v>
      </c>
      <c r="AL1072" s="4" t="e">
        <f>FIND("United States Patent and Trademark Office 
United States Patent and Trademark Office 
 Browse By Topic",A1072,AK1072)</f>
        <v>#VALUE!</v>
      </c>
      <c r="AM1072" s="4" t="e">
        <f>TRIM(CLEAN(MID(A1072,AK1072,AL1072-AK1072)))</f>
        <v>#VALUE!</v>
      </c>
      <c r="AN1072" s="4" t="e">
        <f>FIND("Assignee for publication",A1072)+LEN("Assignee for publication")</f>
        <v>#VALUE!</v>
      </c>
      <c r="AO1072" s="4" t="e">
        <f>FIND("Confirmation #",A1072,AN1072)</f>
        <v>#VALUE!</v>
      </c>
      <c r="AP1072" s="4" t="e">
        <f>MID(A1072,AN1072,AO1072-AN1072)</f>
        <v>#VALUE!</v>
      </c>
      <c r="AQ1072" s="4" t="e">
        <f>FIND("Inventors",A1072)+LEN("Inventors")</f>
        <v>#VALUE!</v>
      </c>
      <c r="AR1072" s="4" t="e">
        <f>FIND("Applicants",A1072,AQ1072)</f>
        <v>#VALUE!</v>
      </c>
      <c r="AS1072" s="4" t="e">
        <f>FIND("Show all inventors",A1072)</f>
        <v>#VALUE!</v>
      </c>
      <c r="AT1072" s="4" t="str">
        <f>IFERROR(MID(A1072,AS1072,24),"")</f>
        <v/>
      </c>
      <c r="AU1072" s="7" t="e">
        <f>CLEAN(TRIM(MID(A1072,AQ1072,AR1072-AQ1072)))</f>
        <v>#VALUE!</v>
      </c>
      <c r="BJ1072" s="4">
        <f t="shared" si="236"/>
        <v>0</v>
      </c>
      <c r="BK1072" s="4" t="str">
        <f t="shared" si="237"/>
        <v/>
      </c>
      <c r="BL1072" s="4" t="e">
        <f t="shared" si="238"/>
        <v>#VALUE!</v>
      </c>
      <c r="BM1072" s="4" t="e">
        <f t="shared" si="239"/>
        <v>#VALUE!</v>
      </c>
      <c r="BN1072" s="7" t="e">
        <f t="shared" si="240"/>
        <v>#VALUE!</v>
      </c>
      <c r="BO1072" s="4" t="e">
        <f t="shared" si="241"/>
        <v>#VALUE!</v>
      </c>
      <c r="BP1072" s="4" t="e">
        <f t="shared" si="242"/>
        <v>#VALUE!</v>
      </c>
      <c r="BQ1072" s="7" t="e">
        <f t="shared" si="243"/>
        <v>#VALUE!</v>
      </c>
    </row>
    <row r="1073" spans="1:69" ht="15" customHeight="1" x14ac:dyDescent="0.3">
      <c r="A1073" s="5"/>
      <c r="B1073" s="5"/>
      <c r="C1073" s="5"/>
      <c r="D1073" s="5"/>
      <c r="F1073" s="6" t="s">
        <v>17</v>
      </c>
      <c r="G1073" s="4" t="e">
        <f t="shared" si="244"/>
        <v>#VALUE!</v>
      </c>
      <c r="H1073" s="4" t="e">
        <f t="shared" si="245"/>
        <v>#VALUE!</v>
      </c>
      <c r="I1073" s="4" t="str">
        <f t="shared" si="234"/>
        <v/>
      </c>
      <c r="J1073" s="4" t="e">
        <f>CLEAN(SUBSTITUTE(MID(A1073,G1073,H1073-G1073)," ",""))</f>
        <v>#VALUE!</v>
      </c>
      <c r="K1073" s="4" t="e">
        <f>FIND("Filing or 371 (c) date",A1073)+LEN("Filing or 371 (c) date")</f>
        <v>#VALUE!</v>
      </c>
      <c r="L1073" s="4" t="e">
        <f>FIND("Status",A1073,K1073)</f>
        <v>#VALUE!</v>
      </c>
      <c r="M1073" s="4" t="e">
        <f>TRIM(CLEAN(MID(A1073,K1073,L1073-K1073)))</f>
        <v>#VALUE!</v>
      </c>
      <c r="N1073" s="4" t="e">
        <f>FIND("Patent #",A1073)+LEN("Patent #")</f>
        <v>#VALUE!</v>
      </c>
      <c r="O1073" s="4" t="e">
        <f>FIND("Filing or 371 (c) date",A1073)</f>
        <v>#VALUE!</v>
      </c>
      <c r="P1073" s="4" t="e">
        <f>MID(A1073,N1073,O1073-N1073)</f>
        <v>#VALUE!</v>
      </c>
      <c r="Q1073" s="4" t="e">
        <f t="shared" si="235"/>
        <v>#VALUE!</v>
      </c>
      <c r="R1073" s="4" t="e">
        <f>CLEAN(SUBSTITUTE(MID(P1073,1,FIND("open",P1073)-1)," ",""))</f>
        <v>#VALUE!</v>
      </c>
      <c r="S1073" s="4" t="e">
        <f>FIND("open_in_new",P1073)+LEN("open_in_new")</f>
        <v>#VALUE!</v>
      </c>
      <c r="T1073" s="4" t="e">
        <f>FIND("-",P1073,S1073)</f>
        <v>#VALUE!</v>
      </c>
      <c r="U1073" s="4" t="e">
        <f>CLEAN(SUBSTITUTE(MID(P1073,S1073,T1073-S1073)," ",""))</f>
        <v>#VALUE!</v>
      </c>
      <c r="V1073" s="4" t="e">
        <f>RIGHT(CLEAN(SUBSTITUTE(P1073," ","")),10)</f>
        <v>#VALUE!</v>
      </c>
      <c r="W1073" s="4" t="e">
        <f>FIND("Status",A1073,K1073)+LEN("Status")</f>
        <v>#VALUE!</v>
      </c>
      <c r="X1073" s="4" t="e">
        <f>FIND("Application Data 
Documents &amp; Transactions",A1073)</f>
        <v>#VALUE!</v>
      </c>
      <c r="Y1073" s="4" t="e">
        <f>MID(A1073,W1073,(X1073-11)-W1073)</f>
        <v>#VALUE!</v>
      </c>
      <c r="Z1073" s="4" t="e">
        <f t="shared" si="232"/>
        <v>#VALUE!</v>
      </c>
      <c r="AA1073" s="4" t="e">
        <f>FIND("Earliest publication #",A1073)+LEN("Earliest publication #
")</f>
        <v>#VALUE!</v>
      </c>
      <c r="AB1073" s="4" t="e">
        <f>FIND("Earliest publication date",A1073,AA1073)</f>
        <v>#VALUE!</v>
      </c>
      <c r="AC1073" s="4" t="e">
        <f>CLEAN(TRIM(MID(A1073,AA1073,AB1073-AA1073)))</f>
        <v>#VALUE!</v>
      </c>
      <c r="AD1073" s="4" t="e">
        <f t="shared" si="233"/>
        <v>#VALUE!</v>
      </c>
      <c r="AE1073" s="4" t="e">
        <f>FIND("Earliest publication date",A1073,AA1073)+LEN("Earliest publication date")</f>
        <v>#VALUE!</v>
      </c>
      <c r="AF1073" s="4" t="e">
        <f>FIND("Assignee for publication",A1073)</f>
        <v>#VALUE!</v>
      </c>
      <c r="AG1073" s="4" t="e">
        <f>CLEAN(SUBSTITUTE(MID(A1073,AE1073,AF1073-AE1073)," ",""))</f>
        <v>#VALUE!</v>
      </c>
      <c r="AH1073" s="4" t="e">
        <f>FIND("Entity status",A1073)+LEN("Entity status")</f>
        <v>#VALUE!</v>
      </c>
      <c r="AI1073" s="4" t="e">
        <f>FIND("Earliest publication #",A1073,AH1073)</f>
        <v>#VALUE!</v>
      </c>
      <c r="AJ1073" s="4" t="e">
        <f>CLEAN(TRIM(MID(A1073,AH1073,AI1073-AH1073)))</f>
        <v>#VALUE!</v>
      </c>
      <c r="AK1073" s="4" t="e">
        <f>FIND("Applicants",A1073)+LEN("Applicants")</f>
        <v>#VALUE!</v>
      </c>
      <c r="AL1073" s="4" t="e">
        <f>FIND("United States Patent and Trademark Office 
United States Patent and Trademark Office 
 Browse By Topic",A1073,AK1073)</f>
        <v>#VALUE!</v>
      </c>
      <c r="AM1073" s="4" t="e">
        <f>TRIM(CLEAN(MID(A1073,AK1073,AL1073-AK1073)))</f>
        <v>#VALUE!</v>
      </c>
      <c r="AN1073" s="4" t="e">
        <f>FIND("Assignee for publication",A1073)+LEN("Assignee for publication")</f>
        <v>#VALUE!</v>
      </c>
      <c r="AO1073" s="4" t="e">
        <f>FIND("Confirmation #",A1073,AN1073)</f>
        <v>#VALUE!</v>
      </c>
      <c r="AP1073" s="4" t="e">
        <f>MID(A1073,AN1073,AO1073-AN1073)</f>
        <v>#VALUE!</v>
      </c>
      <c r="AQ1073" s="4" t="e">
        <f>FIND("Inventors",A1073)+LEN("Inventors")</f>
        <v>#VALUE!</v>
      </c>
      <c r="AR1073" s="4" t="e">
        <f>FIND("Applicants",A1073,AQ1073)</f>
        <v>#VALUE!</v>
      </c>
      <c r="AS1073" s="4" t="e">
        <f>FIND("Show all inventors",A1073)</f>
        <v>#VALUE!</v>
      </c>
      <c r="AT1073" s="4" t="str">
        <f>IFERROR(MID(A1073,AS1073,24),"")</f>
        <v/>
      </c>
      <c r="AU1073" s="7" t="e">
        <f>CLEAN(TRIM(MID(A1073,AQ1073,AR1073-AQ1073)))</f>
        <v>#VALUE!</v>
      </c>
      <c r="BJ1073" s="4">
        <f t="shared" si="236"/>
        <v>0</v>
      </c>
      <c r="BK1073" s="4" t="str">
        <f t="shared" si="237"/>
        <v/>
      </c>
      <c r="BL1073" s="4" t="e">
        <f t="shared" si="238"/>
        <v>#VALUE!</v>
      </c>
      <c r="BM1073" s="4" t="e">
        <f t="shared" si="239"/>
        <v>#VALUE!</v>
      </c>
      <c r="BN1073" s="7" t="e">
        <f t="shared" si="240"/>
        <v>#VALUE!</v>
      </c>
      <c r="BO1073" s="4" t="e">
        <f t="shared" si="241"/>
        <v>#VALUE!</v>
      </c>
      <c r="BP1073" s="4" t="e">
        <f t="shared" si="242"/>
        <v>#VALUE!</v>
      </c>
      <c r="BQ1073" s="7" t="e">
        <f t="shared" si="243"/>
        <v>#VALUE!</v>
      </c>
    </row>
    <row r="1074" spans="1:69" ht="15" customHeight="1" x14ac:dyDescent="0.3">
      <c r="A1074" s="5"/>
      <c r="B1074" s="5"/>
      <c r="C1074" s="5"/>
      <c r="D1074" s="5"/>
      <c r="F1074" s="6" t="s">
        <v>17</v>
      </c>
      <c r="G1074" s="4" t="e">
        <f t="shared" si="244"/>
        <v>#VALUE!</v>
      </c>
      <c r="H1074" s="4" t="e">
        <f t="shared" si="245"/>
        <v>#VALUE!</v>
      </c>
      <c r="I1074" s="4" t="str">
        <f t="shared" si="234"/>
        <v/>
      </c>
      <c r="J1074" s="4" t="e">
        <f>CLEAN(SUBSTITUTE(MID(A1074,G1074,H1074-G1074)," ",""))</f>
        <v>#VALUE!</v>
      </c>
      <c r="K1074" s="4" t="e">
        <f>FIND("Filing or 371 (c) date",A1074)+LEN("Filing or 371 (c) date")</f>
        <v>#VALUE!</v>
      </c>
      <c r="L1074" s="4" t="e">
        <f>FIND("Status",A1074,K1074)</f>
        <v>#VALUE!</v>
      </c>
      <c r="M1074" s="4" t="e">
        <f>TRIM(CLEAN(MID(A1074,K1074,L1074-K1074)))</f>
        <v>#VALUE!</v>
      </c>
      <c r="N1074" s="4" t="e">
        <f>FIND("Patent #",A1074)+LEN("Patent #")</f>
        <v>#VALUE!</v>
      </c>
      <c r="O1074" s="4" t="e">
        <f>FIND("Filing or 371 (c) date",A1074)</f>
        <v>#VALUE!</v>
      </c>
      <c r="P1074" s="4" t="e">
        <f>MID(A1074,N1074,O1074-N1074)</f>
        <v>#VALUE!</v>
      </c>
      <c r="Q1074" s="4" t="e">
        <f t="shared" si="235"/>
        <v>#VALUE!</v>
      </c>
      <c r="R1074" s="4" t="e">
        <f>CLEAN(SUBSTITUTE(MID(P1074,1,FIND("open",P1074)-1)," ",""))</f>
        <v>#VALUE!</v>
      </c>
      <c r="S1074" s="4" t="e">
        <f>FIND("open_in_new",P1074)+LEN("open_in_new")</f>
        <v>#VALUE!</v>
      </c>
      <c r="T1074" s="4" t="e">
        <f>FIND("-",P1074,S1074)</f>
        <v>#VALUE!</v>
      </c>
      <c r="U1074" s="4" t="e">
        <f>CLEAN(SUBSTITUTE(MID(P1074,S1074,T1074-S1074)," ",""))</f>
        <v>#VALUE!</v>
      </c>
      <c r="V1074" s="4" t="e">
        <f>RIGHT(CLEAN(SUBSTITUTE(P1074," ","")),10)</f>
        <v>#VALUE!</v>
      </c>
      <c r="W1074" s="4" t="e">
        <f>FIND("Status",A1074,K1074)+LEN("Status")</f>
        <v>#VALUE!</v>
      </c>
      <c r="X1074" s="4" t="e">
        <f>FIND("Application Data 
Documents &amp; Transactions",A1074)</f>
        <v>#VALUE!</v>
      </c>
      <c r="Y1074" s="4" t="e">
        <f>MID(A1074,W1074,(X1074-11)-W1074)</f>
        <v>#VALUE!</v>
      </c>
      <c r="Z1074" s="4" t="e">
        <f t="shared" si="232"/>
        <v>#VALUE!</v>
      </c>
      <c r="AA1074" s="4" t="e">
        <f>FIND("Earliest publication #",A1074)+LEN("Earliest publication #
")</f>
        <v>#VALUE!</v>
      </c>
      <c r="AB1074" s="4" t="e">
        <f>FIND("Earliest publication date",A1074,AA1074)</f>
        <v>#VALUE!</v>
      </c>
      <c r="AC1074" s="4" t="e">
        <f>CLEAN(TRIM(MID(A1074,AA1074,AB1074-AA1074)))</f>
        <v>#VALUE!</v>
      </c>
      <c r="AD1074" s="4" t="e">
        <f t="shared" si="233"/>
        <v>#VALUE!</v>
      </c>
      <c r="AE1074" s="4" t="e">
        <f>FIND("Earliest publication date",A1074,AA1074)+LEN("Earliest publication date")</f>
        <v>#VALUE!</v>
      </c>
      <c r="AF1074" s="4" t="e">
        <f>FIND("Assignee for publication",A1074)</f>
        <v>#VALUE!</v>
      </c>
      <c r="AG1074" s="4" t="e">
        <f>CLEAN(SUBSTITUTE(MID(A1074,AE1074,AF1074-AE1074)," ",""))</f>
        <v>#VALUE!</v>
      </c>
      <c r="AH1074" s="4" t="e">
        <f>FIND("Entity status",A1074)+LEN("Entity status")</f>
        <v>#VALUE!</v>
      </c>
      <c r="AI1074" s="4" t="e">
        <f>FIND("Earliest publication #",A1074,AH1074)</f>
        <v>#VALUE!</v>
      </c>
      <c r="AJ1074" s="4" t="e">
        <f>CLEAN(TRIM(MID(A1074,AH1074,AI1074-AH1074)))</f>
        <v>#VALUE!</v>
      </c>
      <c r="AK1074" s="4" t="e">
        <f>FIND("Applicants",A1074)+LEN("Applicants")</f>
        <v>#VALUE!</v>
      </c>
      <c r="AL1074" s="4" t="e">
        <f>FIND("United States Patent and Trademark Office 
United States Patent and Trademark Office 
 Browse By Topic",A1074,AK1074)</f>
        <v>#VALUE!</v>
      </c>
      <c r="AM1074" s="4" t="e">
        <f>TRIM(CLEAN(MID(A1074,AK1074,AL1074-AK1074)))</f>
        <v>#VALUE!</v>
      </c>
      <c r="AN1074" s="4" t="e">
        <f>FIND("Assignee for publication",A1074)+LEN("Assignee for publication")</f>
        <v>#VALUE!</v>
      </c>
      <c r="AO1074" s="4" t="e">
        <f>FIND("Confirmation #",A1074,AN1074)</f>
        <v>#VALUE!</v>
      </c>
      <c r="AP1074" s="4" t="e">
        <f>MID(A1074,AN1074,AO1074-AN1074)</f>
        <v>#VALUE!</v>
      </c>
      <c r="AQ1074" s="4" t="e">
        <f>FIND("Inventors",A1074)+LEN("Inventors")</f>
        <v>#VALUE!</v>
      </c>
      <c r="AR1074" s="4" t="e">
        <f>FIND("Applicants",A1074,AQ1074)</f>
        <v>#VALUE!</v>
      </c>
      <c r="AS1074" s="4" t="e">
        <f>FIND("Show all inventors",A1074)</f>
        <v>#VALUE!</v>
      </c>
      <c r="AT1074" s="4" t="str">
        <f>IFERROR(MID(A1074,AS1074,24),"")</f>
        <v/>
      </c>
      <c r="AU1074" s="7" t="e">
        <f>CLEAN(TRIM(MID(A1074,AQ1074,AR1074-AQ1074)))</f>
        <v>#VALUE!</v>
      </c>
      <c r="BJ1074" s="4">
        <f t="shared" si="236"/>
        <v>0</v>
      </c>
      <c r="BK1074" s="4" t="str">
        <f t="shared" si="237"/>
        <v/>
      </c>
      <c r="BL1074" s="4" t="e">
        <f t="shared" si="238"/>
        <v>#VALUE!</v>
      </c>
      <c r="BM1074" s="4" t="e">
        <f t="shared" si="239"/>
        <v>#VALUE!</v>
      </c>
      <c r="BN1074" s="7" t="e">
        <f t="shared" si="240"/>
        <v>#VALUE!</v>
      </c>
      <c r="BO1074" s="4" t="e">
        <f t="shared" si="241"/>
        <v>#VALUE!</v>
      </c>
      <c r="BP1074" s="4" t="e">
        <f t="shared" si="242"/>
        <v>#VALUE!</v>
      </c>
      <c r="BQ1074" s="7" t="e">
        <f t="shared" si="243"/>
        <v>#VALUE!</v>
      </c>
    </row>
    <row r="1075" spans="1:69" ht="15" customHeight="1" x14ac:dyDescent="0.3">
      <c r="A1075" s="5"/>
      <c r="B1075" s="5"/>
      <c r="C1075" s="5"/>
      <c r="D1075" s="5"/>
      <c r="F1075" s="6" t="s">
        <v>17</v>
      </c>
      <c r="G1075" s="4" t="e">
        <f t="shared" si="244"/>
        <v>#VALUE!</v>
      </c>
      <c r="H1075" s="4" t="e">
        <f t="shared" si="245"/>
        <v>#VALUE!</v>
      </c>
      <c r="I1075" s="4" t="str">
        <f t="shared" si="234"/>
        <v/>
      </c>
      <c r="J1075" s="4" t="e">
        <f>CLEAN(SUBSTITUTE(MID(A1075,G1075,H1075-G1075)," ",""))</f>
        <v>#VALUE!</v>
      </c>
      <c r="K1075" s="4" t="e">
        <f>FIND("Filing or 371 (c) date",A1075)+LEN("Filing or 371 (c) date")</f>
        <v>#VALUE!</v>
      </c>
      <c r="L1075" s="4" t="e">
        <f>FIND("Status",A1075,K1075)</f>
        <v>#VALUE!</v>
      </c>
      <c r="M1075" s="4" t="e">
        <f>TRIM(CLEAN(MID(A1075,K1075,L1075-K1075)))</f>
        <v>#VALUE!</v>
      </c>
      <c r="N1075" s="4" t="e">
        <f>FIND("Patent #",A1075)+LEN("Patent #")</f>
        <v>#VALUE!</v>
      </c>
      <c r="O1075" s="4" t="e">
        <f>FIND("Filing or 371 (c) date",A1075)</f>
        <v>#VALUE!</v>
      </c>
      <c r="P1075" s="4" t="e">
        <f>MID(A1075,N1075,O1075-N1075)</f>
        <v>#VALUE!</v>
      </c>
      <c r="Q1075" s="4" t="e">
        <f t="shared" si="235"/>
        <v>#VALUE!</v>
      </c>
      <c r="R1075" s="4" t="e">
        <f>CLEAN(SUBSTITUTE(MID(P1075,1,FIND("open",P1075)-1)," ",""))</f>
        <v>#VALUE!</v>
      </c>
      <c r="S1075" s="4" t="e">
        <f>FIND("open_in_new",P1075)+LEN("open_in_new")</f>
        <v>#VALUE!</v>
      </c>
      <c r="T1075" s="4" t="e">
        <f>FIND("-",P1075,S1075)</f>
        <v>#VALUE!</v>
      </c>
      <c r="U1075" s="4" t="e">
        <f>CLEAN(SUBSTITUTE(MID(P1075,S1075,T1075-S1075)," ",""))</f>
        <v>#VALUE!</v>
      </c>
      <c r="V1075" s="4" t="e">
        <f>RIGHT(CLEAN(SUBSTITUTE(P1075," ","")),10)</f>
        <v>#VALUE!</v>
      </c>
      <c r="W1075" s="4" t="e">
        <f>FIND("Status",A1075,K1075)+LEN("Status")</f>
        <v>#VALUE!</v>
      </c>
      <c r="X1075" s="4" t="e">
        <f>FIND("Application Data 
Documents &amp; Transactions",A1075)</f>
        <v>#VALUE!</v>
      </c>
      <c r="Y1075" s="4" t="e">
        <f>MID(A1075,W1075,(X1075-11)-W1075)</f>
        <v>#VALUE!</v>
      </c>
      <c r="Z1075" s="4" t="e">
        <f t="shared" si="232"/>
        <v>#VALUE!</v>
      </c>
      <c r="AA1075" s="4" t="e">
        <f>FIND("Earliest publication #",A1075)+LEN("Earliest publication #
")</f>
        <v>#VALUE!</v>
      </c>
      <c r="AB1075" s="4" t="e">
        <f>FIND("Earliest publication date",A1075,AA1075)</f>
        <v>#VALUE!</v>
      </c>
      <c r="AC1075" s="4" t="e">
        <f>CLEAN(TRIM(MID(A1075,AA1075,AB1075-AA1075)))</f>
        <v>#VALUE!</v>
      </c>
      <c r="AD1075" s="4" t="e">
        <f t="shared" si="233"/>
        <v>#VALUE!</v>
      </c>
      <c r="AE1075" s="4" t="e">
        <f>FIND("Earliest publication date",A1075,AA1075)+LEN("Earliest publication date")</f>
        <v>#VALUE!</v>
      </c>
      <c r="AF1075" s="4" t="e">
        <f>FIND("Assignee for publication",A1075)</f>
        <v>#VALUE!</v>
      </c>
      <c r="AG1075" s="4" t="e">
        <f>CLEAN(SUBSTITUTE(MID(A1075,AE1075,AF1075-AE1075)," ",""))</f>
        <v>#VALUE!</v>
      </c>
      <c r="AH1075" s="4" t="e">
        <f>FIND("Entity status",A1075)+LEN("Entity status")</f>
        <v>#VALUE!</v>
      </c>
      <c r="AI1075" s="4" t="e">
        <f>FIND("Earliest publication #",A1075,AH1075)</f>
        <v>#VALUE!</v>
      </c>
      <c r="AJ1075" s="4" t="e">
        <f>CLEAN(TRIM(MID(A1075,AH1075,AI1075-AH1075)))</f>
        <v>#VALUE!</v>
      </c>
      <c r="AK1075" s="4" t="e">
        <f>FIND("Applicants",A1075)+LEN("Applicants")</f>
        <v>#VALUE!</v>
      </c>
      <c r="AL1075" s="4" t="e">
        <f>FIND("United States Patent and Trademark Office 
United States Patent and Trademark Office 
 Browse By Topic",A1075,AK1075)</f>
        <v>#VALUE!</v>
      </c>
      <c r="AM1075" s="4" t="e">
        <f>TRIM(CLEAN(MID(A1075,AK1075,AL1075-AK1075)))</f>
        <v>#VALUE!</v>
      </c>
      <c r="AN1075" s="4" t="e">
        <f>FIND("Assignee for publication",A1075)+LEN("Assignee for publication")</f>
        <v>#VALUE!</v>
      </c>
      <c r="AO1075" s="4" t="e">
        <f>FIND("Confirmation #",A1075,AN1075)</f>
        <v>#VALUE!</v>
      </c>
      <c r="AP1075" s="4" t="e">
        <f>MID(A1075,AN1075,AO1075-AN1075)</f>
        <v>#VALUE!</v>
      </c>
      <c r="AQ1075" s="4" t="e">
        <f>FIND("Inventors",A1075)+LEN("Inventors")</f>
        <v>#VALUE!</v>
      </c>
      <c r="AR1075" s="4" t="e">
        <f>FIND("Applicants",A1075,AQ1075)</f>
        <v>#VALUE!</v>
      </c>
      <c r="AS1075" s="4" t="e">
        <f>FIND("Show all inventors",A1075)</f>
        <v>#VALUE!</v>
      </c>
      <c r="AT1075" s="4" t="str">
        <f>IFERROR(MID(A1075,AS1075,24),"")</f>
        <v/>
      </c>
      <c r="AU1075" s="7" t="e">
        <f>CLEAN(TRIM(MID(A1075,AQ1075,AR1075-AQ1075)))</f>
        <v>#VALUE!</v>
      </c>
      <c r="BJ1075" s="4">
        <f t="shared" si="236"/>
        <v>0</v>
      </c>
      <c r="BK1075" s="4" t="str">
        <f t="shared" si="237"/>
        <v/>
      </c>
      <c r="BL1075" s="4" t="e">
        <f t="shared" si="238"/>
        <v>#VALUE!</v>
      </c>
      <c r="BM1075" s="4" t="e">
        <f t="shared" si="239"/>
        <v>#VALUE!</v>
      </c>
      <c r="BN1075" s="7" t="e">
        <f t="shared" si="240"/>
        <v>#VALUE!</v>
      </c>
      <c r="BO1075" s="4" t="e">
        <f t="shared" si="241"/>
        <v>#VALUE!</v>
      </c>
      <c r="BP1075" s="4" t="e">
        <f t="shared" si="242"/>
        <v>#VALUE!</v>
      </c>
      <c r="BQ1075" s="7" t="e">
        <f t="shared" si="243"/>
        <v>#VALUE!</v>
      </c>
    </row>
    <row r="1076" spans="1:69" ht="15" customHeight="1" x14ac:dyDescent="0.3">
      <c r="A1076" s="5"/>
      <c r="B1076" s="5"/>
      <c r="C1076" s="5"/>
      <c r="D1076" s="5"/>
      <c r="F1076" s="6" t="s">
        <v>17</v>
      </c>
      <c r="G1076" s="4" t="e">
        <f t="shared" si="244"/>
        <v>#VALUE!</v>
      </c>
      <c r="H1076" s="4" t="e">
        <f t="shared" si="245"/>
        <v>#VALUE!</v>
      </c>
      <c r="I1076" s="4" t="str">
        <f t="shared" si="234"/>
        <v/>
      </c>
      <c r="J1076" s="4" t="e">
        <f>CLEAN(SUBSTITUTE(MID(A1076,G1076,H1076-G1076)," ",""))</f>
        <v>#VALUE!</v>
      </c>
      <c r="K1076" s="4" t="e">
        <f>FIND("Filing or 371 (c) date",A1076)+LEN("Filing or 371 (c) date")</f>
        <v>#VALUE!</v>
      </c>
      <c r="L1076" s="4" t="e">
        <f>FIND("Status",A1076,K1076)</f>
        <v>#VALUE!</v>
      </c>
      <c r="M1076" s="4" t="e">
        <f>TRIM(CLEAN(MID(A1076,K1076,L1076-K1076)))</f>
        <v>#VALUE!</v>
      </c>
      <c r="N1076" s="4" t="e">
        <f>FIND("Patent #",A1076)+LEN("Patent #")</f>
        <v>#VALUE!</v>
      </c>
      <c r="O1076" s="4" t="e">
        <f>FIND("Filing or 371 (c) date",A1076)</f>
        <v>#VALUE!</v>
      </c>
      <c r="P1076" s="4" t="e">
        <f>MID(A1076,N1076,O1076-N1076)</f>
        <v>#VALUE!</v>
      </c>
      <c r="Q1076" s="4" t="e">
        <f t="shared" si="235"/>
        <v>#VALUE!</v>
      </c>
      <c r="R1076" s="4" t="e">
        <f>CLEAN(SUBSTITUTE(MID(P1076,1,FIND("open",P1076)-1)," ",""))</f>
        <v>#VALUE!</v>
      </c>
      <c r="S1076" s="4" t="e">
        <f>FIND("open_in_new",P1076)+LEN("open_in_new")</f>
        <v>#VALUE!</v>
      </c>
      <c r="T1076" s="4" t="e">
        <f>FIND("-",P1076,S1076)</f>
        <v>#VALUE!</v>
      </c>
      <c r="U1076" s="4" t="e">
        <f>CLEAN(SUBSTITUTE(MID(P1076,S1076,T1076-S1076)," ",""))</f>
        <v>#VALUE!</v>
      </c>
      <c r="V1076" s="4" t="e">
        <f>RIGHT(CLEAN(SUBSTITUTE(P1076," ","")),10)</f>
        <v>#VALUE!</v>
      </c>
      <c r="W1076" s="4" t="e">
        <f>FIND("Status",A1076,K1076)+LEN("Status")</f>
        <v>#VALUE!</v>
      </c>
      <c r="X1076" s="4" t="e">
        <f>FIND("Application Data 
Documents &amp; Transactions",A1076)</f>
        <v>#VALUE!</v>
      </c>
      <c r="Y1076" s="4" t="e">
        <f>MID(A1076,W1076,(X1076-11)-W1076)</f>
        <v>#VALUE!</v>
      </c>
      <c r="Z1076" s="4" t="e">
        <f t="shared" si="232"/>
        <v>#VALUE!</v>
      </c>
      <c r="AA1076" s="4" t="e">
        <f>FIND("Earliest publication #",A1076)+LEN("Earliest publication #
")</f>
        <v>#VALUE!</v>
      </c>
      <c r="AB1076" s="4" t="e">
        <f>FIND("Earliest publication date",A1076,AA1076)</f>
        <v>#VALUE!</v>
      </c>
      <c r="AC1076" s="4" t="e">
        <f>CLEAN(TRIM(MID(A1076,AA1076,AB1076-AA1076)))</f>
        <v>#VALUE!</v>
      </c>
      <c r="AD1076" s="4" t="e">
        <f t="shared" si="233"/>
        <v>#VALUE!</v>
      </c>
      <c r="AE1076" s="4" t="e">
        <f>FIND("Earliest publication date",A1076,AA1076)+LEN("Earliest publication date")</f>
        <v>#VALUE!</v>
      </c>
      <c r="AF1076" s="4" t="e">
        <f>FIND("Assignee for publication",A1076)</f>
        <v>#VALUE!</v>
      </c>
      <c r="AG1076" s="4" t="e">
        <f>CLEAN(SUBSTITUTE(MID(A1076,AE1076,AF1076-AE1076)," ",""))</f>
        <v>#VALUE!</v>
      </c>
      <c r="AH1076" s="4" t="e">
        <f>FIND("Entity status",A1076)+LEN("Entity status")</f>
        <v>#VALUE!</v>
      </c>
      <c r="AI1076" s="4" t="e">
        <f>FIND("Earliest publication #",A1076,AH1076)</f>
        <v>#VALUE!</v>
      </c>
      <c r="AJ1076" s="4" t="e">
        <f>CLEAN(TRIM(MID(A1076,AH1076,AI1076-AH1076)))</f>
        <v>#VALUE!</v>
      </c>
      <c r="AK1076" s="4" t="e">
        <f>FIND("Applicants",A1076)+LEN("Applicants")</f>
        <v>#VALUE!</v>
      </c>
      <c r="AL1076" s="4" t="e">
        <f>FIND("United States Patent and Trademark Office 
United States Patent and Trademark Office 
 Browse By Topic",A1076,AK1076)</f>
        <v>#VALUE!</v>
      </c>
      <c r="AM1076" s="4" t="e">
        <f>TRIM(CLEAN(MID(A1076,AK1076,AL1076-AK1076)))</f>
        <v>#VALUE!</v>
      </c>
      <c r="AN1076" s="4" t="e">
        <f>FIND("Assignee for publication",A1076)+LEN("Assignee for publication")</f>
        <v>#VALUE!</v>
      </c>
      <c r="AO1076" s="4" t="e">
        <f>FIND("Confirmation #",A1076,AN1076)</f>
        <v>#VALUE!</v>
      </c>
      <c r="AP1076" s="4" t="e">
        <f>MID(A1076,AN1076,AO1076-AN1076)</f>
        <v>#VALUE!</v>
      </c>
      <c r="AQ1076" s="4" t="e">
        <f>FIND("Inventors",A1076)+LEN("Inventors")</f>
        <v>#VALUE!</v>
      </c>
      <c r="AR1076" s="4" t="e">
        <f>FIND("Applicants",A1076,AQ1076)</f>
        <v>#VALUE!</v>
      </c>
      <c r="AS1076" s="4" t="e">
        <f>FIND("Show all inventors",A1076)</f>
        <v>#VALUE!</v>
      </c>
      <c r="AT1076" s="4" t="str">
        <f>IFERROR(MID(A1076,AS1076,24),"")</f>
        <v/>
      </c>
      <c r="AU1076" s="7" t="e">
        <f>CLEAN(TRIM(MID(A1076,AQ1076,AR1076-AQ1076)))</f>
        <v>#VALUE!</v>
      </c>
      <c r="BJ1076" s="4">
        <f t="shared" si="236"/>
        <v>0</v>
      </c>
      <c r="BK1076" s="4" t="str">
        <f t="shared" si="237"/>
        <v/>
      </c>
      <c r="BL1076" s="4" t="e">
        <f t="shared" si="238"/>
        <v>#VALUE!</v>
      </c>
      <c r="BM1076" s="4" t="e">
        <f t="shared" si="239"/>
        <v>#VALUE!</v>
      </c>
      <c r="BN1076" s="7" t="e">
        <f t="shared" si="240"/>
        <v>#VALUE!</v>
      </c>
      <c r="BO1076" s="4" t="e">
        <f t="shared" si="241"/>
        <v>#VALUE!</v>
      </c>
      <c r="BP1076" s="4" t="e">
        <f t="shared" si="242"/>
        <v>#VALUE!</v>
      </c>
      <c r="BQ1076" s="7" t="e">
        <f t="shared" si="243"/>
        <v>#VALUE!</v>
      </c>
    </row>
    <row r="1077" spans="1:69" ht="15" customHeight="1" x14ac:dyDescent="0.3">
      <c r="A1077" s="5"/>
      <c r="B1077" s="5"/>
      <c r="C1077" s="5"/>
      <c r="D1077" s="5"/>
      <c r="F1077" s="6" t="s">
        <v>17</v>
      </c>
      <c r="G1077" s="4" t="e">
        <f t="shared" si="244"/>
        <v>#VALUE!</v>
      </c>
      <c r="H1077" s="4" t="e">
        <f t="shared" si="245"/>
        <v>#VALUE!</v>
      </c>
      <c r="I1077" s="4" t="str">
        <f t="shared" si="234"/>
        <v/>
      </c>
      <c r="J1077" s="4" t="e">
        <f>CLEAN(SUBSTITUTE(MID(A1077,G1077,H1077-G1077)," ",""))</f>
        <v>#VALUE!</v>
      </c>
      <c r="K1077" s="4" t="e">
        <f>FIND("Filing or 371 (c) date",A1077)+LEN("Filing or 371 (c) date")</f>
        <v>#VALUE!</v>
      </c>
      <c r="L1077" s="4" t="e">
        <f>FIND("Status",A1077,K1077)</f>
        <v>#VALUE!</v>
      </c>
      <c r="M1077" s="4" t="e">
        <f>TRIM(CLEAN(MID(A1077,K1077,L1077-K1077)))</f>
        <v>#VALUE!</v>
      </c>
      <c r="N1077" s="4" t="e">
        <f>FIND("Patent #",A1077)+LEN("Patent #")</f>
        <v>#VALUE!</v>
      </c>
      <c r="O1077" s="4" t="e">
        <f>FIND("Filing or 371 (c) date",A1077)</f>
        <v>#VALUE!</v>
      </c>
      <c r="P1077" s="4" t="e">
        <f>MID(A1077,N1077,O1077-N1077)</f>
        <v>#VALUE!</v>
      </c>
      <c r="Q1077" s="4" t="e">
        <f t="shared" si="235"/>
        <v>#VALUE!</v>
      </c>
      <c r="R1077" s="4" t="e">
        <f>CLEAN(SUBSTITUTE(MID(P1077,1,FIND("open",P1077)-1)," ",""))</f>
        <v>#VALUE!</v>
      </c>
      <c r="S1077" s="4" t="e">
        <f>FIND("open_in_new",P1077)+LEN("open_in_new")</f>
        <v>#VALUE!</v>
      </c>
      <c r="T1077" s="4" t="e">
        <f>FIND("-",P1077,S1077)</f>
        <v>#VALUE!</v>
      </c>
      <c r="U1077" s="4" t="e">
        <f>CLEAN(SUBSTITUTE(MID(P1077,S1077,T1077-S1077)," ",""))</f>
        <v>#VALUE!</v>
      </c>
      <c r="V1077" s="4" t="e">
        <f>RIGHT(CLEAN(SUBSTITUTE(P1077," ","")),10)</f>
        <v>#VALUE!</v>
      </c>
      <c r="W1077" s="4" t="e">
        <f>FIND("Status",A1077,K1077)+LEN("Status")</f>
        <v>#VALUE!</v>
      </c>
      <c r="X1077" s="4" t="e">
        <f>FIND("Application Data 
Documents &amp; Transactions",A1077)</f>
        <v>#VALUE!</v>
      </c>
      <c r="Y1077" s="4" t="e">
        <f>MID(A1077,W1077,(X1077-11)-W1077)</f>
        <v>#VALUE!</v>
      </c>
      <c r="Z1077" s="4" t="e">
        <f t="shared" si="232"/>
        <v>#VALUE!</v>
      </c>
      <c r="AA1077" s="4" t="e">
        <f>FIND("Earliest publication #",A1077)+LEN("Earliest publication #
")</f>
        <v>#VALUE!</v>
      </c>
      <c r="AB1077" s="4" t="e">
        <f>FIND("Earliest publication date",A1077,AA1077)</f>
        <v>#VALUE!</v>
      </c>
      <c r="AC1077" s="4" t="e">
        <f>CLEAN(TRIM(MID(A1077,AA1077,AB1077-AA1077)))</f>
        <v>#VALUE!</v>
      </c>
      <c r="AD1077" s="4" t="e">
        <f t="shared" si="233"/>
        <v>#VALUE!</v>
      </c>
      <c r="AE1077" s="4" t="e">
        <f>FIND("Earliest publication date",A1077,AA1077)+LEN("Earliest publication date")</f>
        <v>#VALUE!</v>
      </c>
      <c r="AF1077" s="4" t="e">
        <f>FIND("Assignee for publication",A1077)</f>
        <v>#VALUE!</v>
      </c>
      <c r="AG1077" s="4" t="e">
        <f>CLEAN(SUBSTITUTE(MID(A1077,AE1077,AF1077-AE1077)," ",""))</f>
        <v>#VALUE!</v>
      </c>
      <c r="AH1077" s="4" t="e">
        <f>FIND("Entity status",A1077)+LEN("Entity status")</f>
        <v>#VALUE!</v>
      </c>
      <c r="AI1077" s="4" t="e">
        <f>FIND("Earliest publication #",A1077,AH1077)</f>
        <v>#VALUE!</v>
      </c>
      <c r="AJ1077" s="4" t="e">
        <f>CLEAN(TRIM(MID(A1077,AH1077,AI1077-AH1077)))</f>
        <v>#VALUE!</v>
      </c>
      <c r="AK1077" s="4" t="e">
        <f>FIND("Applicants",A1077)+LEN("Applicants")</f>
        <v>#VALUE!</v>
      </c>
      <c r="AL1077" s="4" t="e">
        <f>FIND("United States Patent and Trademark Office 
United States Patent and Trademark Office 
 Browse By Topic",A1077,AK1077)</f>
        <v>#VALUE!</v>
      </c>
      <c r="AM1077" s="4" t="e">
        <f>TRIM(CLEAN(MID(A1077,AK1077,AL1077-AK1077)))</f>
        <v>#VALUE!</v>
      </c>
      <c r="AN1077" s="4" t="e">
        <f>FIND("Assignee for publication",A1077)+LEN("Assignee for publication")</f>
        <v>#VALUE!</v>
      </c>
      <c r="AO1077" s="4" t="e">
        <f>FIND("Confirmation #",A1077,AN1077)</f>
        <v>#VALUE!</v>
      </c>
      <c r="AP1077" s="4" t="e">
        <f>MID(A1077,AN1077,AO1077-AN1077)</f>
        <v>#VALUE!</v>
      </c>
      <c r="AQ1077" s="4" t="e">
        <f>FIND("Inventors",A1077)+LEN("Inventors")</f>
        <v>#VALUE!</v>
      </c>
      <c r="AR1077" s="4" t="e">
        <f>FIND("Applicants",A1077,AQ1077)</f>
        <v>#VALUE!</v>
      </c>
      <c r="AS1077" s="4" t="e">
        <f>FIND("Show all inventors",A1077)</f>
        <v>#VALUE!</v>
      </c>
      <c r="AT1077" s="4" t="str">
        <f>IFERROR(MID(A1077,AS1077,24),"")</f>
        <v/>
      </c>
      <c r="AU1077" s="7" t="e">
        <f>CLEAN(TRIM(MID(A1077,AQ1077,AR1077-AQ1077)))</f>
        <v>#VALUE!</v>
      </c>
      <c r="BJ1077" s="4">
        <f t="shared" si="236"/>
        <v>0</v>
      </c>
      <c r="BK1077" s="4" t="str">
        <f t="shared" si="237"/>
        <v/>
      </c>
      <c r="BL1077" s="4" t="e">
        <f t="shared" si="238"/>
        <v>#VALUE!</v>
      </c>
      <c r="BM1077" s="4" t="e">
        <f t="shared" si="239"/>
        <v>#VALUE!</v>
      </c>
      <c r="BN1077" s="7" t="e">
        <f t="shared" si="240"/>
        <v>#VALUE!</v>
      </c>
      <c r="BO1077" s="4" t="e">
        <f t="shared" si="241"/>
        <v>#VALUE!</v>
      </c>
      <c r="BP1077" s="4" t="e">
        <f t="shared" si="242"/>
        <v>#VALUE!</v>
      </c>
      <c r="BQ1077" s="7" t="e">
        <f t="shared" si="243"/>
        <v>#VALUE!</v>
      </c>
    </row>
    <row r="1078" spans="1:69" ht="15" customHeight="1" x14ac:dyDescent="0.3">
      <c r="A1078" s="5"/>
      <c r="B1078" s="5"/>
      <c r="C1078" s="5"/>
      <c r="D1078" s="5"/>
      <c r="F1078" s="6" t="s">
        <v>17</v>
      </c>
      <c r="G1078" s="4" t="e">
        <f t="shared" si="244"/>
        <v>#VALUE!</v>
      </c>
      <c r="H1078" s="4" t="e">
        <f t="shared" si="245"/>
        <v>#VALUE!</v>
      </c>
      <c r="I1078" s="4" t="str">
        <f t="shared" si="234"/>
        <v/>
      </c>
      <c r="J1078" s="4" t="e">
        <f>CLEAN(SUBSTITUTE(MID(A1078,G1078,H1078-G1078)," ",""))</f>
        <v>#VALUE!</v>
      </c>
      <c r="K1078" s="4" t="e">
        <f>FIND("Filing or 371 (c) date",A1078)+LEN("Filing or 371 (c) date")</f>
        <v>#VALUE!</v>
      </c>
      <c r="L1078" s="4" t="e">
        <f>FIND("Status",A1078,K1078)</f>
        <v>#VALUE!</v>
      </c>
      <c r="M1078" s="4" t="e">
        <f>TRIM(CLEAN(MID(A1078,K1078,L1078-K1078)))</f>
        <v>#VALUE!</v>
      </c>
      <c r="N1078" s="4" t="e">
        <f>FIND("Patent #",A1078)+LEN("Patent #")</f>
        <v>#VALUE!</v>
      </c>
      <c r="O1078" s="4" t="e">
        <f>FIND("Filing or 371 (c) date",A1078)</f>
        <v>#VALUE!</v>
      </c>
      <c r="P1078" s="4" t="e">
        <f>MID(A1078,N1078,O1078-N1078)</f>
        <v>#VALUE!</v>
      </c>
      <c r="Q1078" s="4" t="e">
        <f t="shared" si="235"/>
        <v>#VALUE!</v>
      </c>
      <c r="R1078" s="4" t="e">
        <f>CLEAN(SUBSTITUTE(MID(P1078,1,FIND("open",P1078)-1)," ",""))</f>
        <v>#VALUE!</v>
      </c>
      <c r="S1078" s="4" t="e">
        <f>FIND("open_in_new",P1078)+LEN("open_in_new")</f>
        <v>#VALUE!</v>
      </c>
      <c r="T1078" s="4" t="e">
        <f>FIND("-",P1078,S1078)</f>
        <v>#VALUE!</v>
      </c>
      <c r="U1078" s="4" t="e">
        <f>CLEAN(SUBSTITUTE(MID(P1078,S1078,T1078-S1078)," ",""))</f>
        <v>#VALUE!</v>
      </c>
      <c r="V1078" s="4" t="e">
        <f>RIGHT(CLEAN(SUBSTITUTE(P1078," ","")),10)</f>
        <v>#VALUE!</v>
      </c>
      <c r="W1078" s="4" t="e">
        <f>FIND("Status",A1078,K1078)+LEN("Status")</f>
        <v>#VALUE!</v>
      </c>
      <c r="X1078" s="4" t="e">
        <f>FIND("Application Data 
Documents &amp; Transactions",A1078)</f>
        <v>#VALUE!</v>
      </c>
      <c r="Y1078" s="4" t="e">
        <f>MID(A1078,W1078,(X1078-11)-W1078)</f>
        <v>#VALUE!</v>
      </c>
      <c r="Z1078" s="4" t="e">
        <f t="shared" si="232"/>
        <v>#VALUE!</v>
      </c>
      <c r="AA1078" s="4" t="e">
        <f>FIND("Earliest publication #",A1078)+LEN("Earliest publication #
")</f>
        <v>#VALUE!</v>
      </c>
      <c r="AB1078" s="4" t="e">
        <f>FIND("Earliest publication date",A1078,AA1078)</f>
        <v>#VALUE!</v>
      </c>
      <c r="AC1078" s="4" t="e">
        <f>CLEAN(TRIM(MID(A1078,AA1078,AB1078-AA1078)))</f>
        <v>#VALUE!</v>
      </c>
      <c r="AD1078" s="4" t="e">
        <f t="shared" si="233"/>
        <v>#VALUE!</v>
      </c>
      <c r="AE1078" s="4" t="e">
        <f>FIND("Earliest publication date",A1078,AA1078)+LEN("Earliest publication date")</f>
        <v>#VALUE!</v>
      </c>
      <c r="AF1078" s="4" t="e">
        <f>FIND("Assignee for publication",A1078)</f>
        <v>#VALUE!</v>
      </c>
      <c r="AG1078" s="4" t="e">
        <f>CLEAN(SUBSTITUTE(MID(A1078,AE1078,AF1078-AE1078)," ",""))</f>
        <v>#VALUE!</v>
      </c>
      <c r="AH1078" s="4" t="e">
        <f>FIND("Entity status",A1078)+LEN("Entity status")</f>
        <v>#VALUE!</v>
      </c>
      <c r="AI1078" s="4" t="e">
        <f>FIND("Earliest publication #",A1078,AH1078)</f>
        <v>#VALUE!</v>
      </c>
      <c r="AJ1078" s="4" t="e">
        <f>CLEAN(TRIM(MID(A1078,AH1078,AI1078-AH1078)))</f>
        <v>#VALUE!</v>
      </c>
      <c r="AK1078" s="4" t="e">
        <f>FIND("Applicants",A1078)+LEN("Applicants")</f>
        <v>#VALUE!</v>
      </c>
      <c r="AL1078" s="4" t="e">
        <f>FIND("United States Patent and Trademark Office 
United States Patent and Trademark Office 
 Browse By Topic",A1078,AK1078)</f>
        <v>#VALUE!</v>
      </c>
      <c r="AM1078" s="4" t="e">
        <f>TRIM(CLEAN(MID(A1078,AK1078,AL1078-AK1078)))</f>
        <v>#VALUE!</v>
      </c>
      <c r="AN1078" s="4" t="e">
        <f>FIND("Assignee for publication",A1078)+LEN("Assignee for publication")</f>
        <v>#VALUE!</v>
      </c>
      <c r="AO1078" s="4" t="e">
        <f>FIND("Confirmation #",A1078,AN1078)</f>
        <v>#VALUE!</v>
      </c>
      <c r="AP1078" s="4" t="e">
        <f>MID(A1078,AN1078,AO1078-AN1078)</f>
        <v>#VALUE!</v>
      </c>
      <c r="AQ1078" s="4" t="e">
        <f>FIND("Inventors",A1078)+LEN("Inventors")</f>
        <v>#VALUE!</v>
      </c>
      <c r="AR1078" s="4" t="e">
        <f>FIND("Applicants",A1078,AQ1078)</f>
        <v>#VALUE!</v>
      </c>
      <c r="AS1078" s="4" t="e">
        <f>FIND("Show all inventors",A1078)</f>
        <v>#VALUE!</v>
      </c>
      <c r="AT1078" s="4" t="str">
        <f>IFERROR(MID(A1078,AS1078,24),"")</f>
        <v/>
      </c>
      <c r="AU1078" s="7" t="e">
        <f>CLEAN(TRIM(MID(A1078,AQ1078,AR1078-AQ1078)))</f>
        <v>#VALUE!</v>
      </c>
      <c r="BJ1078" s="4">
        <f t="shared" si="236"/>
        <v>0</v>
      </c>
      <c r="BK1078" s="4" t="str">
        <f t="shared" si="237"/>
        <v/>
      </c>
      <c r="BL1078" s="4" t="e">
        <f t="shared" si="238"/>
        <v>#VALUE!</v>
      </c>
      <c r="BM1078" s="4" t="e">
        <f t="shared" si="239"/>
        <v>#VALUE!</v>
      </c>
      <c r="BN1078" s="7" t="e">
        <f t="shared" si="240"/>
        <v>#VALUE!</v>
      </c>
      <c r="BO1078" s="4" t="e">
        <f t="shared" si="241"/>
        <v>#VALUE!</v>
      </c>
      <c r="BP1078" s="4" t="e">
        <f t="shared" si="242"/>
        <v>#VALUE!</v>
      </c>
      <c r="BQ1078" s="7" t="e">
        <f t="shared" si="243"/>
        <v>#VALUE!</v>
      </c>
    </row>
    <row r="1079" spans="1:69" ht="15" customHeight="1" x14ac:dyDescent="0.3">
      <c r="A1079" s="5"/>
      <c r="B1079" s="5"/>
      <c r="C1079" s="5"/>
      <c r="D1079" s="5"/>
      <c r="F1079" s="6" t="s">
        <v>17</v>
      </c>
      <c r="G1079" s="4" t="e">
        <f t="shared" si="244"/>
        <v>#VALUE!</v>
      </c>
      <c r="H1079" s="4" t="e">
        <f t="shared" si="245"/>
        <v>#VALUE!</v>
      </c>
      <c r="I1079" s="4" t="str">
        <f t="shared" si="234"/>
        <v/>
      </c>
      <c r="J1079" s="4" t="e">
        <f>CLEAN(SUBSTITUTE(MID(A1079,G1079,H1079-G1079)," ",""))</f>
        <v>#VALUE!</v>
      </c>
      <c r="K1079" s="4" t="e">
        <f>FIND("Filing or 371 (c) date",A1079)+LEN("Filing or 371 (c) date")</f>
        <v>#VALUE!</v>
      </c>
      <c r="L1079" s="4" t="e">
        <f>FIND("Status",A1079,K1079)</f>
        <v>#VALUE!</v>
      </c>
      <c r="M1079" s="4" t="e">
        <f>TRIM(CLEAN(MID(A1079,K1079,L1079-K1079)))</f>
        <v>#VALUE!</v>
      </c>
      <c r="N1079" s="4" t="e">
        <f>FIND("Patent #",A1079)+LEN("Patent #")</f>
        <v>#VALUE!</v>
      </c>
      <c r="O1079" s="4" t="e">
        <f>FIND("Filing or 371 (c) date",A1079)</f>
        <v>#VALUE!</v>
      </c>
      <c r="P1079" s="4" t="e">
        <f>MID(A1079,N1079,O1079-N1079)</f>
        <v>#VALUE!</v>
      </c>
      <c r="Q1079" s="4" t="e">
        <f t="shared" si="235"/>
        <v>#VALUE!</v>
      </c>
      <c r="R1079" s="4" t="e">
        <f>CLEAN(SUBSTITUTE(MID(P1079,1,FIND("open",P1079)-1)," ",""))</f>
        <v>#VALUE!</v>
      </c>
      <c r="S1079" s="4" t="e">
        <f>FIND("open_in_new",P1079)+LEN("open_in_new")</f>
        <v>#VALUE!</v>
      </c>
      <c r="T1079" s="4" t="e">
        <f>FIND("-",P1079,S1079)</f>
        <v>#VALUE!</v>
      </c>
      <c r="U1079" s="4" t="e">
        <f>CLEAN(SUBSTITUTE(MID(P1079,S1079,T1079-S1079)," ",""))</f>
        <v>#VALUE!</v>
      </c>
      <c r="V1079" s="4" t="e">
        <f>RIGHT(CLEAN(SUBSTITUTE(P1079," ","")),10)</f>
        <v>#VALUE!</v>
      </c>
      <c r="W1079" s="4" t="e">
        <f>FIND("Status",A1079,K1079)+LEN("Status")</f>
        <v>#VALUE!</v>
      </c>
      <c r="X1079" s="4" t="e">
        <f>FIND("Application Data 
Documents &amp; Transactions",A1079)</f>
        <v>#VALUE!</v>
      </c>
      <c r="Y1079" s="4" t="e">
        <f>MID(A1079,W1079,(X1079-11)-W1079)</f>
        <v>#VALUE!</v>
      </c>
      <c r="Z1079" s="4" t="e">
        <f t="shared" si="232"/>
        <v>#VALUE!</v>
      </c>
      <c r="AA1079" s="4" t="e">
        <f>FIND("Earliest publication #",A1079)+LEN("Earliest publication #
")</f>
        <v>#VALUE!</v>
      </c>
      <c r="AB1079" s="4" t="e">
        <f>FIND("Earliest publication date",A1079,AA1079)</f>
        <v>#VALUE!</v>
      </c>
      <c r="AC1079" s="4" t="e">
        <f>CLEAN(TRIM(MID(A1079,AA1079,AB1079-AA1079)))</f>
        <v>#VALUE!</v>
      </c>
      <c r="AD1079" s="4" t="e">
        <f t="shared" si="233"/>
        <v>#VALUE!</v>
      </c>
      <c r="AE1079" s="4" t="e">
        <f>FIND("Earliest publication date",A1079,AA1079)+LEN("Earliest publication date")</f>
        <v>#VALUE!</v>
      </c>
      <c r="AF1079" s="4" t="e">
        <f>FIND("Assignee for publication",A1079)</f>
        <v>#VALUE!</v>
      </c>
      <c r="AG1079" s="4" t="e">
        <f>CLEAN(SUBSTITUTE(MID(A1079,AE1079,AF1079-AE1079)," ",""))</f>
        <v>#VALUE!</v>
      </c>
      <c r="AH1079" s="4" t="e">
        <f>FIND("Entity status",A1079)+LEN("Entity status")</f>
        <v>#VALUE!</v>
      </c>
      <c r="AI1079" s="4" t="e">
        <f>FIND("Earliest publication #",A1079,AH1079)</f>
        <v>#VALUE!</v>
      </c>
      <c r="AJ1079" s="4" t="e">
        <f>CLEAN(TRIM(MID(A1079,AH1079,AI1079-AH1079)))</f>
        <v>#VALUE!</v>
      </c>
      <c r="AK1079" s="4" t="e">
        <f>FIND("Applicants",A1079)+LEN("Applicants")</f>
        <v>#VALUE!</v>
      </c>
      <c r="AL1079" s="4" t="e">
        <f>FIND("United States Patent and Trademark Office 
United States Patent and Trademark Office 
 Browse By Topic",A1079,AK1079)</f>
        <v>#VALUE!</v>
      </c>
      <c r="AM1079" s="4" t="e">
        <f>TRIM(CLEAN(MID(A1079,AK1079,AL1079-AK1079)))</f>
        <v>#VALUE!</v>
      </c>
      <c r="AN1079" s="4" t="e">
        <f>FIND("Assignee for publication",A1079)+LEN("Assignee for publication")</f>
        <v>#VALUE!</v>
      </c>
      <c r="AO1079" s="4" t="e">
        <f>FIND("Confirmation #",A1079,AN1079)</f>
        <v>#VALUE!</v>
      </c>
      <c r="AP1079" s="4" t="e">
        <f>MID(A1079,AN1079,AO1079-AN1079)</f>
        <v>#VALUE!</v>
      </c>
      <c r="AQ1079" s="4" t="e">
        <f>FIND("Inventors",A1079)+LEN("Inventors")</f>
        <v>#VALUE!</v>
      </c>
      <c r="AR1079" s="4" t="e">
        <f>FIND("Applicants",A1079,AQ1079)</f>
        <v>#VALUE!</v>
      </c>
      <c r="AS1079" s="4" t="e">
        <f>FIND("Show all inventors",A1079)</f>
        <v>#VALUE!</v>
      </c>
      <c r="AT1079" s="4" t="str">
        <f>IFERROR(MID(A1079,AS1079,24),"")</f>
        <v/>
      </c>
      <c r="AU1079" s="7" t="e">
        <f>CLEAN(TRIM(MID(A1079,AQ1079,AR1079-AQ1079)))</f>
        <v>#VALUE!</v>
      </c>
      <c r="BJ1079" s="4">
        <f t="shared" si="236"/>
        <v>0</v>
      </c>
      <c r="BK1079" s="4" t="str">
        <f t="shared" si="237"/>
        <v/>
      </c>
      <c r="BL1079" s="4" t="e">
        <f t="shared" si="238"/>
        <v>#VALUE!</v>
      </c>
      <c r="BM1079" s="4" t="e">
        <f t="shared" si="239"/>
        <v>#VALUE!</v>
      </c>
      <c r="BN1079" s="7" t="e">
        <f t="shared" si="240"/>
        <v>#VALUE!</v>
      </c>
      <c r="BO1079" s="4" t="e">
        <f t="shared" si="241"/>
        <v>#VALUE!</v>
      </c>
      <c r="BP1079" s="4" t="e">
        <f t="shared" si="242"/>
        <v>#VALUE!</v>
      </c>
      <c r="BQ1079" s="7" t="e">
        <f t="shared" si="243"/>
        <v>#VALUE!</v>
      </c>
    </row>
    <row r="1080" spans="1:69" ht="15" customHeight="1" x14ac:dyDescent="0.3">
      <c r="A1080" s="5"/>
      <c r="B1080" s="5"/>
      <c r="C1080" s="5"/>
      <c r="D1080" s="5"/>
      <c r="F1080" s="6" t="s">
        <v>17</v>
      </c>
      <c r="G1080" s="4" t="e">
        <f t="shared" si="244"/>
        <v>#VALUE!</v>
      </c>
      <c r="H1080" s="4" t="e">
        <f t="shared" si="245"/>
        <v>#VALUE!</v>
      </c>
      <c r="I1080" s="4" t="str">
        <f t="shared" si="234"/>
        <v/>
      </c>
      <c r="J1080" s="4" t="e">
        <f>CLEAN(SUBSTITUTE(MID(A1080,G1080,H1080-G1080)," ",""))</f>
        <v>#VALUE!</v>
      </c>
      <c r="K1080" s="4" t="e">
        <f>FIND("Filing or 371 (c) date",A1080)+LEN("Filing or 371 (c) date")</f>
        <v>#VALUE!</v>
      </c>
      <c r="L1080" s="4" t="e">
        <f>FIND("Status",A1080,K1080)</f>
        <v>#VALUE!</v>
      </c>
      <c r="M1080" s="4" t="e">
        <f>TRIM(CLEAN(MID(A1080,K1080,L1080-K1080)))</f>
        <v>#VALUE!</v>
      </c>
      <c r="N1080" s="4" t="e">
        <f>FIND("Patent #",A1080)+LEN("Patent #")</f>
        <v>#VALUE!</v>
      </c>
      <c r="O1080" s="4" t="e">
        <f>FIND("Filing or 371 (c) date",A1080)</f>
        <v>#VALUE!</v>
      </c>
      <c r="P1080" s="4" t="e">
        <f>MID(A1080,N1080,O1080-N1080)</f>
        <v>#VALUE!</v>
      </c>
      <c r="Q1080" s="4" t="e">
        <f t="shared" si="235"/>
        <v>#VALUE!</v>
      </c>
      <c r="R1080" s="4" t="e">
        <f>CLEAN(SUBSTITUTE(MID(P1080,1,FIND("open",P1080)-1)," ",""))</f>
        <v>#VALUE!</v>
      </c>
      <c r="S1080" s="4" t="e">
        <f>FIND("open_in_new",P1080)+LEN("open_in_new")</f>
        <v>#VALUE!</v>
      </c>
      <c r="T1080" s="4" t="e">
        <f>FIND("-",P1080,S1080)</f>
        <v>#VALUE!</v>
      </c>
      <c r="U1080" s="4" t="e">
        <f>CLEAN(SUBSTITUTE(MID(P1080,S1080,T1080-S1080)," ",""))</f>
        <v>#VALUE!</v>
      </c>
      <c r="V1080" s="4" t="e">
        <f>RIGHT(CLEAN(SUBSTITUTE(P1080," ","")),10)</f>
        <v>#VALUE!</v>
      </c>
      <c r="W1080" s="4" t="e">
        <f>FIND("Status",A1080,K1080)+LEN("Status")</f>
        <v>#VALUE!</v>
      </c>
      <c r="X1080" s="4" t="e">
        <f>FIND("Application Data 
Documents &amp; Transactions",A1080)</f>
        <v>#VALUE!</v>
      </c>
      <c r="Y1080" s="4" t="e">
        <f>MID(A1080,W1080,(X1080-11)-W1080)</f>
        <v>#VALUE!</v>
      </c>
      <c r="Z1080" s="4" t="e">
        <f t="shared" si="232"/>
        <v>#VALUE!</v>
      </c>
      <c r="AA1080" s="4" t="e">
        <f>FIND("Earliest publication #",A1080)+LEN("Earliest publication #
")</f>
        <v>#VALUE!</v>
      </c>
      <c r="AB1080" s="4" t="e">
        <f>FIND("Earliest publication date",A1080,AA1080)</f>
        <v>#VALUE!</v>
      </c>
      <c r="AC1080" s="4" t="e">
        <f>CLEAN(TRIM(MID(A1080,AA1080,AB1080-AA1080)))</f>
        <v>#VALUE!</v>
      </c>
      <c r="AD1080" s="4" t="e">
        <f t="shared" si="233"/>
        <v>#VALUE!</v>
      </c>
      <c r="AE1080" s="4" t="e">
        <f>FIND("Earliest publication date",A1080,AA1080)+LEN("Earliest publication date")</f>
        <v>#VALUE!</v>
      </c>
      <c r="AF1080" s="4" t="e">
        <f>FIND("Assignee for publication",A1080)</f>
        <v>#VALUE!</v>
      </c>
      <c r="AG1080" s="4" t="e">
        <f>CLEAN(SUBSTITUTE(MID(A1080,AE1080,AF1080-AE1080)," ",""))</f>
        <v>#VALUE!</v>
      </c>
      <c r="AH1080" s="4" t="e">
        <f>FIND("Entity status",A1080)+LEN("Entity status")</f>
        <v>#VALUE!</v>
      </c>
      <c r="AI1080" s="4" t="e">
        <f>FIND("Earliest publication #",A1080,AH1080)</f>
        <v>#VALUE!</v>
      </c>
      <c r="AJ1080" s="4" t="e">
        <f>CLEAN(TRIM(MID(A1080,AH1080,AI1080-AH1080)))</f>
        <v>#VALUE!</v>
      </c>
      <c r="AK1080" s="4" t="e">
        <f>FIND("Applicants",A1080)+LEN("Applicants")</f>
        <v>#VALUE!</v>
      </c>
      <c r="AL1080" s="4" t="e">
        <f>FIND("United States Patent and Trademark Office 
United States Patent and Trademark Office 
 Browse By Topic",A1080,AK1080)</f>
        <v>#VALUE!</v>
      </c>
      <c r="AM1080" s="4" t="e">
        <f>TRIM(CLEAN(MID(A1080,AK1080,AL1080-AK1080)))</f>
        <v>#VALUE!</v>
      </c>
      <c r="AN1080" s="4" t="e">
        <f>FIND("Assignee for publication",A1080)+LEN("Assignee for publication")</f>
        <v>#VALUE!</v>
      </c>
      <c r="AO1080" s="4" t="e">
        <f>FIND("Confirmation #",A1080,AN1080)</f>
        <v>#VALUE!</v>
      </c>
      <c r="AP1080" s="4" t="e">
        <f>MID(A1080,AN1080,AO1080-AN1080)</f>
        <v>#VALUE!</v>
      </c>
      <c r="AQ1080" s="4" t="e">
        <f>FIND("Inventors",A1080)+LEN("Inventors")</f>
        <v>#VALUE!</v>
      </c>
      <c r="AR1080" s="4" t="e">
        <f>FIND("Applicants",A1080,AQ1080)</f>
        <v>#VALUE!</v>
      </c>
      <c r="AS1080" s="4" t="e">
        <f>FIND("Show all inventors",A1080)</f>
        <v>#VALUE!</v>
      </c>
      <c r="AT1080" s="4" t="str">
        <f>IFERROR(MID(A1080,AS1080,24),"")</f>
        <v/>
      </c>
      <c r="AU1080" s="7" t="e">
        <f>CLEAN(TRIM(MID(A1080,AQ1080,AR1080-AQ1080)))</f>
        <v>#VALUE!</v>
      </c>
      <c r="BJ1080" s="4">
        <f t="shared" si="236"/>
        <v>0</v>
      </c>
      <c r="BK1080" s="4" t="str">
        <f t="shared" si="237"/>
        <v/>
      </c>
      <c r="BL1080" s="4" t="e">
        <f t="shared" si="238"/>
        <v>#VALUE!</v>
      </c>
      <c r="BM1080" s="4" t="e">
        <f t="shared" si="239"/>
        <v>#VALUE!</v>
      </c>
      <c r="BN1080" s="7" t="e">
        <f t="shared" si="240"/>
        <v>#VALUE!</v>
      </c>
      <c r="BO1080" s="4" t="e">
        <f t="shared" si="241"/>
        <v>#VALUE!</v>
      </c>
      <c r="BP1080" s="4" t="e">
        <f t="shared" si="242"/>
        <v>#VALUE!</v>
      </c>
      <c r="BQ1080" s="7" t="e">
        <f t="shared" si="243"/>
        <v>#VALUE!</v>
      </c>
    </row>
    <row r="1081" spans="1:69" ht="15" customHeight="1" x14ac:dyDescent="0.3">
      <c r="A1081" s="5"/>
      <c r="B1081" s="5"/>
      <c r="C1081" s="5"/>
      <c r="D1081" s="5"/>
      <c r="F1081" s="6" t="s">
        <v>17</v>
      </c>
      <c r="G1081" s="4" t="e">
        <f t="shared" si="244"/>
        <v>#VALUE!</v>
      </c>
      <c r="H1081" s="4" t="e">
        <f t="shared" si="245"/>
        <v>#VALUE!</v>
      </c>
      <c r="I1081" s="4" t="str">
        <f t="shared" si="234"/>
        <v/>
      </c>
      <c r="J1081" s="4" t="e">
        <f>CLEAN(SUBSTITUTE(MID(A1081,G1081,H1081-G1081)," ",""))</f>
        <v>#VALUE!</v>
      </c>
      <c r="K1081" s="4" t="e">
        <f>FIND("Filing or 371 (c) date",A1081)+LEN("Filing or 371 (c) date")</f>
        <v>#VALUE!</v>
      </c>
      <c r="L1081" s="4" t="e">
        <f>FIND("Status",A1081,K1081)</f>
        <v>#VALUE!</v>
      </c>
      <c r="M1081" s="4" t="e">
        <f>TRIM(CLEAN(MID(A1081,K1081,L1081-K1081)))</f>
        <v>#VALUE!</v>
      </c>
      <c r="N1081" s="4" t="e">
        <f>FIND("Patent #",A1081)+LEN("Patent #")</f>
        <v>#VALUE!</v>
      </c>
      <c r="O1081" s="4" t="e">
        <f>FIND("Filing or 371 (c) date",A1081)</f>
        <v>#VALUE!</v>
      </c>
      <c r="P1081" s="4" t="e">
        <f>MID(A1081,N1081,O1081-N1081)</f>
        <v>#VALUE!</v>
      </c>
      <c r="Q1081" s="4" t="e">
        <f t="shared" si="235"/>
        <v>#VALUE!</v>
      </c>
      <c r="R1081" s="4" t="e">
        <f>CLEAN(SUBSTITUTE(MID(P1081,1,FIND("open",P1081)-1)," ",""))</f>
        <v>#VALUE!</v>
      </c>
      <c r="S1081" s="4" t="e">
        <f>FIND("open_in_new",P1081)+LEN("open_in_new")</f>
        <v>#VALUE!</v>
      </c>
      <c r="T1081" s="4" t="e">
        <f>FIND("-",P1081,S1081)</f>
        <v>#VALUE!</v>
      </c>
      <c r="U1081" s="4" t="e">
        <f>CLEAN(SUBSTITUTE(MID(P1081,S1081,T1081-S1081)," ",""))</f>
        <v>#VALUE!</v>
      </c>
      <c r="V1081" s="4" t="e">
        <f>RIGHT(CLEAN(SUBSTITUTE(P1081," ","")),10)</f>
        <v>#VALUE!</v>
      </c>
      <c r="W1081" s="4" t="e">
        <f>FIND("Status",A1081,K1081)+LEN("Status")</f>
        <v>#VALUE!</v>
      </c>
      <c r="X1081" s="4" t="e">
        <f>FIND("Application Data 
Documents &amp; Transactions",A1081)</f>
        <v>#VALUE!</v>
      </c>
      <c r="Y1081" s="4" t="e">
        <f>MID(A1081,W1081,(X1081-11)-W1081)</f>
        <v>#VALUE!</v>
      </c>
      <c r="Z1081" s="4" t="e">
        <f t="shared" si="232"/>
        <v>#VALUE!</v>
      </c>
      <c r="AA1081" s="4" t="e">
        <f>FIND("Earliest publication #",A1081)+LEN("Earliest publication #
")</f>
        <v>#VALUE!</v>
      </c>
      <c r="AB1081" s="4" t="e">
        <f>FIND("Earliest publication date",A1081,AA1081)</f>
        <v>#VALUE!</v>
      </c>
      <c r="AC1081" s="4" t="e">
        <f>CLEAN(TRIM(MID(A1081,AA1081,AB1081-AA1081)))</f>
        <v>#VALUE!</v>
      </c>
      <c r="AD1081" s="4" t="e">
        <f t="shared" si="233"/>
        <v>#VALUE!</v>
      </c>
      <c r="AE1081" s="4" t="e">
        <f>FIND("Earliest publication date",A1081,AA1081)+LEN("Earliest publication date")</f>
        <v>#VALUE!</v>
      </c>
      <c r="AF1081" s="4" t="e">
        <f>FIND("Assignee for publication",A1081)</f>
        <v>#VALUE!</v>
      </c>
      <c r="AG1081" s="4" t="e">
        <f>CLEAN(SUBSTITUTE(MID(A1081,AE1081,AF1081-AE1081)," ",""))</f>
        <v>#VALUE!</v>
      </c>
      <c r="AH1081" s="4" t="e">
        <f>FIND("Entity status",A1081)+LEN("Entity status")</f>
        <v>#VALUE!</v>
      </c>
      <c r="AI1081" s="4" t="e">
        <f>FIND("Earliest publication #",A1081,AH1081)</f>
        <v>#VALUE!</v>
      </c>
      <c r="AJ1081" s="4" t="e">
        <f>CLEAN(TRIM(MID(A1081,AH1081,AI1081-AH1081)))</f>
        <v>#VALUE!</v>
      </c>
      <c r="AK1081" s="4" t="e">
        <f>FIND("Applicants",A1081)+LEN("Applicants")</f>
        <v>#VALUE!</v>
      </c>
      <c r="AL1081" s="4" t="e">
        <f>FIND("United States Patent and Trademark Office 
United States Patent and Trademark Office 
 Browse By Topic",A1081,AK1081)</f>
        <v>#VALUE!</v>
      </c>
      <c r="AM1081" s="4" t="e">
        <f>TRIM(CLEAN(MID(A1081,AK1081,AL1081-AK1081)))</f>
        <v>#VALUE!</v>
      </c>
      <c r="AN1081" s="4" t="e">
        <f>FIND("Assignee for publication",A1081)+LEN("Assignee for publication")</f>
        <v>#VALUE!</v>
      </c>
      <c r="AO1081" s="4" t="e">
        <f>FIND("Confirmation #",A1081,AN1081)</f>
        <v>#VALUE!</v>
      </c>
      <c r="AP1081" s="4" t="e">
        <f>MID(A1081,AN1081,AO1081-AN1081)</f>
        <v>#VALUE!</v>
      </c>
      <c r="AQ1081" s="4" t="e">
        <f>FIND("Inventors",A1081)+LEN("Inventors")</f>
        <v>#VALUE!</v>
      </c>
      <c r="AR1081" s="4" t="e">
        <f>FIND("Applicants",A1081,AQ1081)</f>
        <v>#VALUE!</v>
      </c>
      <c r="AS1081" s="4" t="e">
        <f>FIND("Show all inventors",A1081)</f>
        <v>#VALUE!</v>
      </c>
      <c r="AT1081" s="4" t="str">
        <f>IFERROR(MID(A1081,AS1081,24),"")</f>
        <v/>
      </c>
      <c r="AU1081" s="7" t="e">
        <f>CLEAN(TRIM(MID(A1081,AQ1081,AR1081-AQ1081)))</f>
        <v>#VALUE!</v>
      </c>
      <c r="BJ1081" s="4">
        <f t="shared" si="236"/>
        <v>0</v>
      </c>
      <c r="BK1081" s="4" t="str">
        <f t="shared" si="237"/>
        <v/>
      </c>
      <c r="BL1081" s="4" t="e">
        <f t="shared" si="238"/>
        <v>#VALUE!</v>
      </c>
      <c r="BM1081" s="4" t="e">
        <f t="shared" si="239"/>
        <v>#VALUE!</v>
      </c>
      <c r="BN1081" s="7" t="e">
        <f t="shared" si="240"/>
        <v>#VALUE!</v>
      </c>
      <c r="BO1081" s="4" t="e">
        <f t="shared" si="241"/>
        <v>#VALUE!</v>
      </c>
      <c r="BP1081" s="4" t="e">
        <f t="shared" si="242"/>
        <v>#VALUE!</v>
      </c>
      <c r="BQ1081" s="7" t="e">
        <f t="shared" si="243"/>
        <v>#VALUE!</v>
      </c>
    </row>
    <row r="1082" spans="1:69" ht="15" customHeight="1" x14ac:dyDescent="0.3">
      <c r="A1082" s="5"/>
      <c r="B1082" s="5"/>
      <c r="C1082" s="5"/>
      <c r="D1082" s="5"/>
      <c r="F1082" s="6" t="s">
        <v>17</v>
      </c>
      <c r="G1082" s="4" t="e">
        <f t="shared" si="244"/>
        <v>#VALUE!</v>
      </c>
      <c r="H1082" s="4" t="e">
        <f t="shared" si="245"/>
        <v>#VALUE!</v>
      </c>
      <c r="I1082" s="4" t="str">
        <f t="shared" si="234"/>
        <v/>
      </c>
      <c r="J1082" s="4" t="e">
        <f>CLEAN(SUBSTITUTE(MID(A1082,G1082,H1082-G1082)," ",""))</f>
        <v>#VALUE!</v>
      </c>
      <c r="K1082" s="4" t="e">
        <f>FIND("Filing or 371 (c) date",A1082)+LEN("Filing or 371 (c) date")</f>
        <v>#VALUE!</v>
      </c>
      <c r="L1082" s="4" t="e">
        <f>FIND("Status",A1082,K1082)</f>
        <v>#VALUE!</v>
      </c>
      <c r="M1082" s="4" t="e">
        <f>TRIM(CLEAN(MID(A1082,K1082,L1082-K1082)))</f>
        <v>#VALUE!</v>
      </c>
      <c r="N1082" s="4" t="e">
        <f>FIND("Patent #",A1082)+LEN("Patent #")</f>
        <v>#VALUE!</v>
      </c>
      <c r="O1082" s="4" t="e">
        <f>FIND("Filing or 371 (c) date",A1082)</f>
        <v>#VALUE!</v>
      </c>
      <c r="P1082" s="4" t="e">
        <f>MID(A1082,N1082,O1082-N1082)</f>
        <v>#VALUE!</v>
      </c>
      <c r="Q1082" s="4" t="e">
        <f t="shared" si="235"/>
        <v>#VALUE!</v>
      </c>
      <c r="R1082" s="4" t="e">
        <f>CLEAN(SUBSTITUTE(MID(P1082,1,FIND("open",P1082)-1)," ",""))</f>
        <v>#VALUE!</v>
      </c>
      <c r="S1082" s="4" t="e">
        <f>FIND("open_in_new",P1082)+LEN("open_in_new")</f>
        <v>#VALUE!</v>
      </c>
      <c r="T1082" s="4" t="e">
        <f>FIND("-",P1082,S1082)</f>
        <v>#VALUE!</v>
      </c>
      <c r="U1082" s="4" t="e">
        <f>CLEAN(SUBSTITUTE(MID(P1082,S1082,T1082-S1082)," ",""))</f>
        <v>#VALUE!</v>
      </c>
      <c r="V1082" s="4" t="e">
        <f>RIGHT(CLEAN(SUBSTITUTE(P1082," ","")),10)</f>
        <v>#VALUE!</v>
      </c>
      <c r="W1082" s="4" t="e">
        <f>FIND("Status",A1082,K1082)+LEN("Status")</f>
        <v>#VALUE!</v>
      </c>
      <c r="X1082" s="4" t="e">
        <f>FIND("Application Data 
Documents &amp; Transactions",A1082)</f>
        <v>#VALUE!</v>
      </c>
      <c r="Y1082" s="4" t="e">
        <f>MID(A1082,W1082,(X1082-11)-W1082)</f>
        <v>#VALUE!</v>
      </c>
      <c r="Z1082" s="4" t="e">
        <f t="shared" si="232"/>
        <v>#VALUE!</v>
      </c>
      <c r="AA1082" s="4" t="e">
        <f>FIND("Earliest publication #",A1082)+LEN("Earliest publication #
")</f>
        <v>#VALUE!</v>
      </c>
      <c r="AB1082" s="4" t="e">
        <f>FIND("Earliest publication date",A1082,AA1082)</f>
        <v>#VALUE!</v>
      </c>
      <c r="AC1082" s="4" t="e">
        <f>CLEAN(TRIM(MID(A1082,AA1082,AB1082-AA1082)))</f>
        <v>#VALUE!</v>
      </c>
      <c r="AD1082" s="4" t="e">
        <f t="shared" si="233"/>
        <v>#VALUE!</v>
      </c>
      <c r="AE1082" s="4" t="e">
        <f>FIND("Earliest publication date",A1082,AA1082)+LEN("Earliest publication date")</f>
        <v>#VALUE!</v>
      </c>
      <c r="AF1082" s="4" t="e">
        <f>FIND("Assignee for publication",A1082)</f>
        <v>#VALUE!</v>
      </c>
      <c r="AG1082" s="4" t="e">
        <f>CLEAN(SUBSTITUTE(MID(A1082,AE1082,AF1082-AE1082)," ",""))</f>
        <v>#VALUE!</v>
      </c>
      <c r="AH1082" s="4" t="e">
        <f>FIND("Entity status",A1082)+LEN("Entity status")</f>
        <v>#VALUE!</v>
      </c>
      <c r="AI1082" s="4" t="e">
        <f>FIND("Earliest publication #",A1082,AH1082)</f>
        <v>#VALUE!</v>
      </c>
      <c r="AJ1082" s="4" t="e">
        <f>CLEAN(TRIM(MID(A1082,AH1082,AI1082-AH1082)))</f>
        <v>#VALUE!</v>
      </c>
      <c r="AK1082" s="4" t="e">
        <f>FIND("Applicants",A1082)+LEN("Applicants")</f>
        <v>#VALUE!</v>
      </c>
      <c r="AL1082" s="4" t="e">
        <f>FIND("United States Patent and Trademark Office 
United States Patent and Trademark Office 
 Browse By Topic",A1082,AK1082)</f>
        <v>#VALUE!</v>
      </c>
      <c r="AM1082" s="4" t="e">
        <f>TRIM(CLEAN(MID(A1082,AK1082,AL1082-AK1082)))</f>
        <v>#VALUE!</v>
      </c>
      <c r="AN1082" s="4" t="e">
        <f>FIND("Assignee for publication",A1082)+LEN("Assignee for publication")</f>
        <v>#VALUE!</v>
      </c>
      <c r="AO1082" s="4" t="e">
        <f>FIND("Confirmation #",A1082,AN1082)</f>
        <v>#VALUE!</v>
      </c>
      <c r="AP1082" s="4" t="e">
        <f>MID(A1082,AN1082,AO1082-AN1082)</f>
        <v>#VALUE!</v>
      </c>
      <c r="AQ1082" s="4" t="e">
        <f>FIND("Inventors",A1082)+LEN("Inventors")</f>
        <v>#VALUE!</v>
      </c>
      <c r="AR1082" s="4" t="e">
        <f>FIND("Applicants",A1082,AQ1082)</f>
        <v>#VALUE!</v>
      </c>
      <c r="AS1082" s="4" t="e">
        <f>FIND("Show all inventors",A1082)</f>
        <v>#VALUE!</v>
      </c>
      <c r="AT1082" s="4" t="str">
        <f>IFERROR(MID(A1082,AS1082,24),"")</f>
        <v/>
      </c>
      <c r="AU1082" s="7" t="e">
        <f>CLEAN(TRIM(MID(A1082,AQ1082,AR1082-AQ1082)))</f>
        <v>#VALUE!</v>
      </c>
      <c r="BJ1082" s="4">
        <f t="shared" si="236"/>
        <v>0</v>
      </c>
      <c r="BK1082" s="4" t="str">
        <f t="shared" si="237"/>
        <v/>
      </c>
      <c r="BL1082" s="4" t="e">
        <f t="shared" si="238"/>
        <v>#VALUE!</v>
      </c>
      <c r="BM1082" s="4" t="e">
        <f t="shared" si="239"/>
        <v>#VALUE!</v>
      </c>
      <c r="BN1082" s="7" t="e">
        <f t="shared" si="240"/>
        <v>#VALUE!</v>
      </c>
      <c r="BO1082" s="4" t="e">
        <f t="shared" si="241"/>
        <v>#VALUE!</v>
      </c>
      <c r="BP1082" s="4" t="e">
        <f t="shared" si="242"/>
        <v>#VALUE!</v>
      </c>
      <c r="BQ1082" s="7" t="e">
        <f t="shared" si="243"/>
        <v>#VALUE!</v>
      </c>
    </row>
    <row r="1083" spans="1:69" ht="15" customHeight="1" x14ac:dyDescent="0.3">
      <c r="A1083" s="5"/>
      <c r="B1083" s="5"/>
      <c r="C1083" s="5"/>
      <c r="D1083" s="5"/>
      <c r="F1083" s="6" t="s">
        <v>17</v>
      </c>
      <c r="G1083" s="4" t="e">
        <f t="shared" si="244"/>
        <v>#VALUE!</v>
      </c>
      <c r="H1083" s="4" t="e">
        <f t="shared" si="245"/>
        <v>#VALUE!</v>
      </c>
      <c r="I1083" s="4" t="str">
        <f t="shared" si="234"/>
        <v/>
      </c>
      <c r="J1083" s="4" t="e">
        <f>CLEAN(SUBSTITUTE(MID(A1083,G1083,H1083-G1083)," ",""))</f>
        <v>#VALUE!</v>
      </c>
      <c r="K1083" s="4" t="e">
        <f>FIND("Filing or 371 (c) date",A1083)+LEN("Filing or 371 (c) date")</f>
        <v>#VALUE!</v>
      </c>
      <c r="L1083" s="4" t="e">
        <f>FIND("Status",A1083,K1083)</f>
        <v>#VALUE!</v>
      </c>
      <c r="M1083" s="4" t="e">
        <f>TRIM(CLEAN(MID(A1083,K1083,L1083-K1083)))</f>
        <v>#VALUE!</v>
      </c>
      <c r="N1083" s="4" t="e">
        <f>FIND("Patent #",A1083)+LEN("Patent #")</f>
        <v>#VALUE!</v>
      </c>
      <c r="O1083" s="4" t="e">
        <f>FIND("Filing or 371 (c) date",A1083)</f>
        <v>#VALUE!</v>
      </c>
      <c r="P1083" s="4" t="e">
        <f>MID(A1083,N1083,O1083-N1083)</f>
        <v>#VALUE!</v>
      </c>
      <c r="Q1083" s="4" t="e">
        <f t="shared" si="235"/>
        <v>#VALUE!</v>
      </c>
      <c r="R1083" s="4" t="e">
        <f>CLEAN(SUBSTITUTE(MID(P1083,1,FIND("open",P1083)-1)," ",""))</f>
        <v>#VALUE!</v>
      </c>
      <c r="S1083" s="4" t="e">
        <f>FIND("open_in_new",P1083)+LEN("open_in_new")</f>
        <v>#VALUE!</v>
      </c>
      <c r="T1083" s="4" t="e">
        <f>FIND("-",P1083,S1083)</f>
        <v>#VALUE!</v>
      </c>
      <c r="U1083" s="4" t="e">
        <f>CLEAN(SUBSTITUTE(MID(P1083,S1083,T1083-S1083)," ",""))</f>
        <v>#VALUE!</v>
      </c>
      <c r="V1083" s="4" t="e">
        <f>RIGHT(CLEAN(SUBSTITUTE(P1083," ","")),10)</f>
        <v>#VALUE!</v>
      </c>
      <c r="W1083" s="4" t="e">
        <f>FIND("Status",A1083,K1083)+LEN("Status")</f>
        <v>#VALUE!</v>
      </c>
      <c r="X1083" s="4" t="e">
        <f>FIND("Application Data 
Documents &amp; Transactions",A1083)</f>
        <v>#VALUE!</v>
      </c>
      <c r="Y1083" s="4" t="e">
        <f>MID(A1083,W1083,(X1083-11)-W1083)</f>
        <v>#VALUE!</v>
      </c>
      <c r="Z1083" s="4" t="e">
        <f t="shared" si="232"/>
        <v>#VALUE!</v>
      </c>
      <c r="AA1083" s="4" t="e">
        <f>FIND("Earliest publication #",A1083)+LEN("Earliest publication #
")</f>
        <v>#VALUE!</v>
      </c>
      <c r="AB1083" s="4" t="e">
        <f>FIND("Earliest publication date",A1083,AA1083)</f>
        <v>#VALUE!</v>
      </c>
      <c r="AC1083" s="4" t="e">
        <f>CLEAN(TRIM(MID(A1083,AA1083,AB1083-AA1083)))</f>
        <v>#VALUE!</v>
      </c>
      <c r="AD1083" s="4" t="e">
        <f t="shared" si="233"/>
        <v>#VALUE!</v>
      </c>
      <c r="AE1083" s="4" t="e">
        <f>FIND("Earliest publication date",A1083,AA1083)+LEN("Earliest publication date")</f>
        <v>#VALUE!</v>
      </c>
      <c r="AF1083" s="4" t="e">
        <f>FIND("Assignee for publication",A1083)</f>
        <v>#VALUE!</v>
      </c>
      <c r="AG1083" s="4" t="e">
        <f>CLEAN(SUBSTITUTE(MID(A1083,AE1083,AF1083-AE1083)," ",""))</f>
        <v>#VALUE!</v>
      </c>
      <c r="AH1083" s="4" t="e">
        <f>FIND("Entity status",A1083)+LEN("Entity status")</f>
        <v>#VALUE!</v>
      </c>
      <c r="AI1083" s="4" t="e">
        <f>FIND("Earliest publication #",A1083,AH1083)</f>
        <v>#VALUE!</v>
      </c>
      <c r="AJ1083" s="4" t="e">
        <f>CLEAN(TRIM(MID(A1083,AH1083,AI1083-AH1083)))</f>
        <v>#VALUE!</v>
      </c>
      <c r="AK1083" s="4" t="e">
        <f>FIND("Applicants",A1083)+LEN("Applicants")</f>
        <v>#VALUE!</v>
      </c>
      <c r="AL1083" s="4" t="e">
        <f>FIND("United States Patent and Trademark Office 
United States Patent and Trademark Office 
 Browse By Topic",A1083,AK1083)</f>
        <v>#VALUE!</v>
      </c>
      <c r="AM1083" s="4" t="e">
        <f>TRIM(CLEAN(MID(A1083,AK1083,AL1083-AK1083)))</f>
        <v>#VALUE!</v>
      </c>
      <c r="AN1083" s="4" t="e">
        <f>FIND("Assignee for publication",A1083)+LEN("Assignee for publication")</f>
        <v>#VALUE!</v>
      </c>
      <c r="AO1083" s="4" t="e">
        <f>FIND("Confirmation #",A1083,AN1083)</f>
        <v>#VALUE!</v>
      </c>
      <c r="AP1083" s="4" t="e">
        <f>MID(A1083,AN1083,AO1083-AN1083)</f>
        <v>#VALUE!</v>
      </c>
      <c r="AQ1083" s="4" t="e">
        <f>FIND("Inventors",A1083)+LEN("Inventors")</f>
        <v>#VALUE!</v>
      </c>
      <c r="AR1083" s="4" t="e">
        <f>FIND("Applicants",A1083,AQ1083)</f>
        <v>#VALUE!</v>
      </c>
      <c r="AS1083" s="4" t="e">
        <f>FIND("Show all inventors",A1083)</f>
        <v>#VALUE!</v>
      </c>
      <c r="AT1083" s="4" t="str">
        <f>IFERROR(MID(A1083,AS1083,24),"")</f>
        <v/>
      </c>
      <c r="AU1083" s="7" t="e">
        <f>CLEAN(TRIM(MID(A1083,AQ1083,AR1083-AQ1083)))</f>
        <v>#VALUE!</v>
      </c>
      <c r="BJ1083" s="4">
        <f t="shared" si="236"/>
        <v>0</v>
      </c>
      <c r="BK1083" s="4" t="str">
        <f t="shared" si="237"/>
        <v/>
      </c>
      <c r="BL1083" s="4" t="e">
        <f t="shared" si="238"/>
        <v>#VALUE!</v>
      </c>
      <c r="BM1083" s="4" t="e">
        <f t="shared" si="239"/>
        <v>#VALUE!</v>
      </c>
      <c r="BN1083" s="7" t="e">
        <f t="shared" si="240"/>
        <v>#VALUE!</v>
      </c>
      <c r="BO1083" s="4" t="e">
        <f t="shared" si="241"/>
        <v>#VALUE!</v>
      </c>
      <c r="BP1083" s="4" t="e">
        <f t="shared" si="242"/>
        <v>#VALUE!</v>
      </c>
      <c r="BQ1083" s="7" t="e">
        <f t="shared" si="243"/>
        <v>#VALUE!</v>
      </c>
    </row>
    <row r="1084" spans="1:69" ht="15" customHeight="1" x14ac:dyDescent="0.3">
      <c r="A1084" s="5"/>
      <c r="B1084" s="5"/>
      <c r="C1084" s="5"/>
      <c r="D1084" s="5"/>
      <c r="F1084" s="6" t="s">
        <v>17</v>
      </c>
      <c r="G1084" s="4" t="e">
        <f t="shared" si="244"/>
        <v>#VALUE!</v>
      </c>
      <c r="H1084" s="4" t="e">
        <f t="shared" si="245"/>
        <v>#VALUE!</v>
      </c>
      <c r="I1084" s="4" t="str">
        <f t="shared" si="234"/>
        <v/>
      </c>
      <c r="J1084" s="4" t="e">
        <f>CLEAN(SUBSTITUTE(MID(A1084,G1084,H1084-G1084)," ",""))</f>
        <v>#VALUE!</v>
      </c>
      <c r="K1084" s="4" t="e">
        <f>FIND("Filing or 371 (c) date",A1084)+LEN("Filing or 371 (c) date")</f>
        <v>#VALUE!</v>
      </c>
      <c r="L1084" s="4" t="e">
        <f>FIND("Status",A1084,K1084)</f>
        <v>#VALUE!</v>
      </c>
      <c r="M1084" s="4" t="e">
        <f>TRIM(CLEAN(MID(A1084,K1084,L1084-K1084)))</f>
        <v>#VALUE!</v>
      </c>
      <c r="N1084" s="4" t="e">
        <f>FIND("Patent #",A1084)+LEN("Patent #")</f>
        <v>#VALUE!</v>
      </c>
      <c r="O1084" s="4" t="e">
        <f>FIND("Filing or 371 (c) date",A1084)</f>
        <v>#VALUE!</v>
      </c>
      <c r="P1084" s="4" t="e">
        <f>MID(A1084,N1084,O1084-N1084)</f>
        <v>#VALUE!</v>
      </c>
      <c r="Q1084" s="4" t="e">
        <f t="shared" si="235"/>
        <v>#VALUE!</v>
      </c>
      <c r="R1084" s="4" t="e">
        <f>CLEAN(SUBSTITUTE(MID(P1084,1,FIND("open",P1084)-1)," ",""))</f>
        <v>#VALUE!</v>
      </c>
      <c r="S1084" s="4" t="e">
        <f>FIND("open_in_new",P1084)+LEN("open_in_new")</f>
        <v>#VALUE!</v>
      </c>
      <c r="T1084" s="4" t="e">
        <f>FIND("-",P1084,S1084)</f>
        <v>#VALUE!</v>
      </c>
      <c r="U1084" s="4" t="e">
        <f>CLEAN(SUBSTITUTE(MID(P1084,S1084,T1084-S1084)," ",""))</f>
        <v>#VALUE!</v>
      </c>
      <c r="V1084" s="4" t="e">
        <f>RIGHT(CLEAN(SUBSTITUTE(P1084," ","")),10)</f>
        <v>#VALUE!</v>
      </c>
      <c r="W1084" s="4" t="e">
        <f>FIND("Status",A1084,K1084)+LEN("Status")</f>
        <v>#VALUE!</v>
      </c>
      <c r="X1084" s="4" t="e">
        <f>FIND("Application Data 
Documents &amp; Transactions",A1084)</f>
        <v>#VALUE!</v>
      </c>
      <c r="Y1084" s="4" t="e">
        <f>MID(A1084,W1084,(X1084-11)-W1084)</f>
        <v>#VALUE!</v>
      </c>
      <c r="Z1084" s="4" t="e">
        <f t="shared" si="232"/>
        <v>#VALUE!</v>
      </c>
      <c r="AA1084" s="4" t="e">
        <f>FIND("Earliest publication #",A1084)+LEN("Earliest publication #
")</f>
        <v>#VALUE!</v>
      </c>
      <c r="AB1084" s="4" t="e">
        <f>FIND("Earliest publication date",A1084,AA1084)</f>
        <v>#VALUE!</v>
      </c>
      <c r="AC1084" s="4" t="e">
        <f>CLEAN(TRIM(MID(A1084,AA1084,AB1084-AA1084)))</f>
        <v>#VALUE!</v>
      </c>
      <c r="AD1084" s="4" t="e">
        <f t="shared" si="233"/>
        <v>#VALUE!</v>
      </c>
      <c r="AE1084" s="4" t="e">
        <f>FIND("Earliest publication date",A1084,AA1084)+LEN("Earliest publication date")</f>
        <v>#VALUE!</v>
      </c>
      <c r="AF1084" s="4" t="e">
        <f>FIND("Assignee for publication",A1084)</f>
        <v>#VALUE!</v>
      </c>
      <c r="AG1084" s="4" t="e">
        <f>CLEAN(SUBSTITUTE(MID(A1084,AE1084,AF1084-AE1084)," ",""))</f>
        <v>#VALUE!</v>
      </c>
      <c r="AH1084" s="4" t="e">
        <f>FIND("Entity status",A1084)+LEN("Entity status")</f>
        <v>#VALUE!</v>
      </c>
      <c r="AI1084" s="4" t="e">
        <f>FIND("Earliest publication #",A1084,AH1084)</f>
        <v>#VALUE!</v>
      </c>
      <c r="AJ1084" s="4" t="e">
        <f>CLEAN(TRIM(MID(A1084,AH1084,AI1084-AH1084)))</f>
        <v>#VALUE!</v>
      </c>
      <c r="AK1084" s="4" t="e">
        <f>FIND("Applicants",A1084)+LEN("Applicants")</f>
        <v>#VALUE!</v>
      </c>
      <c r="AL1084" s="4" t="e">
        <f>FIND("United States Patent and Trademark Office 
United States Patent and Trademark Office 
 Browse By Topic",A1084,AK1084)</f>
        <v>#VALUE!</v>
      </c>
      <c r="AM1084" s="4" t="e">
        <f>TRIM(CLEAN(MID(A1084,AK1084,AL1084-AK1084)))</f>
        <v>#VALUE!</v>
      </c>
      <c r="AN1084" s="4" t="e">
        <f>FIND("Assignee for publication",A1084)+LEN("Assignee for publication")</f>
        <v>#VALUE!</v>
      </c>
      <c r="AO1084" s="4" t="e">
        <f>FIND("Confirmation #",A1084,AN1084)</f>
        <v>#VALUE!</v>
      </c>
      <c r="AP1084" s="4" t="e">
        <f>MID(A1084,AN1084,AO1084-AN1084)</f>
        <v>#VALUE!</v>
      </c>
      <c r="AQ1084" s="4" t="e">
        <f>FIND("Inventors",A1084)+LEN("Inventors")</f>
        <v>#VALUE!</v>
      </c>
      <c r="AR1084" s="4" t="e">
        <f>FIND("Applicants",A1084,AQ1084)</f>
        <v>#VALUE!</v>
      </c>
      <c r="AS1084" s="4" t="e">
        <f>FIND("Show all inventors",A1084)</f>
        <v>#VALUE!</v>
      </c>
      <c r="AT1084" s="4" t="str">
        <f>IFERROR(MID(A1084,AS1084,24),"")</f>
        <v/>
      </c>
      <c r="AU1084" s="7" t="e">
        <f>CLEAN(TRIM(MID(A1084,AQ1084,AR1084-AQ1084)))</f>
        <v>#VALUE!</v>
      </c>
      <c r="BJ1084" s="4">
        <f t="shared" si="236"/>
        <v>0</v>
      </c>
      <c r="BK1084" s="4" t="str">
        <f t="shared" si="237"/>
        <v/>
      </c>
      <c r="BL1084" s="4" t="e">
        <f t="shared" si="238"/>
        <v>#VALUE!</v>
      </c>
      <c r="BM1084" s="4" t="e">
        <f t="shared" si="239"/>
        <v>#VALUE!</v>
      </c>
      <c r="BN1084" s="7" t="e">
        <f t="shared" si="240"/>
        <v>#VALUE!</v>
      </c>
      <c r="BO1084" s="4" t="e">
        <f t="shared" si="241"/>
        <v>#VALUE!</v>
      </c>
      <c r="BP1084" s="4" t="e">
        <f t="shared" si="242"/>
        <v>#VALUE!</v>
      </c>
      <c r="BQ1084" s="7" t="e">
        <f t="shared" si="243"/>
        <v>#VALUE!</v>
      </c>
    </row>
    <row r="1085" spans="1:69" ht="15" customHeight="1" x14ac:dyDescent="0.3">
      <c r="A1085" s="5"/>
      <c r="B1085" s="5"/>
      <c r="C1085" s="5"/>
      <c r="D1085" s="5"/>
      <c r="F1085" s="6" t="s">
        <v>17</v>
      </c>
      <c r="G1085" s="4" t="e">
        <f t="shared" si="244"/>
        <v>#VALUE!</v>
      </c>
      <c r="H1085" s="4" t="e">
        <f t="shared" si="245"/>
        <v>#VALUE!</v>
      </c>
      <c r="I1085" s="4" t="str">
        <f t="shared" si="234"/>
        <v/>
      </c>
      <c r="J1085" s="4" t="e">
        <f>CLEAN(SUBSTITUTE(MID(A1085,G1085,H1085-G1085)," ",""))</f>
        <v>#VALUE!</v>
      </c>
      <c r="K1085" s="4" t="e">
        <f>FIND("Filing or 371 (c) date",A1085)+LEN("Filing or 371 (c) date")</f>
        <v>#VALUE!</v>
      </c>
      <c r="L1085" s="4" t="e">
        <f>FIND("Status",A1085,K1085)</f>
        <v>#VALUE!</v>
      </c>
      <c r="M1085" s="4" t="e">
        <f>TRIM(CLEAN(MID(A1085,K1085,L1085-K1085)))</f>
        <v>#VALUE!</v>
      </c>
      <c r="N1085" s="4" t="e">
        <f>FIND("Patent #",A1085)+LEN("Patent #")</f>
        <v>#VALUE!</v>
      </c>
      <c r="O1085" s="4" t="e">
        <f>FIND("Filing or 371 (c) date",A1085)</f>
        <v>#VALUE!</v>
      </c>
      <c r="P1085" s="4" t="e">
        <f>MID(A1085,N1085,O1085-N1085)</f>
        <v>#VALUE!</v>
      </c>
      <c r="Q1085" s="4" t="e">
        <f t="shared" si="235"/>
        <v>#VALUE!</v>
      </c>
      <c r="R1085" s="4" t="e">
        <f>CLEAN(SUBSTITUTE(MID(P1085,1,FIND("open",P1085)-1)," ",""))</f>
        <v>#VALUE!</v>
      </c>
      <c r="S1085" s="4" t="e">
        <f>FIND("open_in_new",P1085)+LEN("open_in_new")</f>
        <v>#VALUE!</v>
      </c>
      <c r="T1085" s="4" t="e">
        <f>FIND("-",P1085,S1085)</f>
        <v>#VALUE!</v>
      </c>
      <c r="U1085" s="4" t="e">
        <f>CLEAN(SUBSTITUTE(MID(P1085,S1085,T1085-S1085)," ",""))</f>
        <v>#VALUE!</v>
      </c>
      <c r="V1085" s="4" t="e">
        <f>RIGHT(CLEAN(SUBSTITUTE(P1085," ","")),10)</f>
        <v>#VALUE!</v>
      </c>
      <c r="W1085" s="4" t="e">
        <f>FIND("Status",A1085,K1085)+LEN("Status")</f>
        <v>#VALUE!</v>
      </c>
      <c r="X1085" s="4" t="e">
        <f>FIND("Application Data 
Documents &amp; Transactions",A1085)</f>
        <v>#VALUE!</v>
      </c>
      <c r="Y1085" s="4" t="e">
        <f>MID(A1085,W1085,(X1085-11)-W1085)</f>
        <v>#VALUE!</v>
      </c>
      <c r="Z1085" s="4" t="e">
        <f t="shared" si="232"/>
        <v>#VALUE!</v>
      </c>
      <c r="AA1085" s="4" t="e">
        <f>FIND("Earliest publication #",A1085)+LEN("Earliest publication #
")</f>
        <v>#VALUE!</v>
      </c>
      <c r="AB1085" s="4" t="e">
        <f>FIND("Earliest publication date",A1085,AA1085)</f>
        <v>#VALUE!</v>
      </c>
      <c r="AC1085" s="4" t="e">
        <f>CLEAN(TRIM(MID(A1085,AA1085,AB1085-AA1085)))</f>
        <v>#VALUE!</v>
      </c>
      <c r="AD1085" s="4" t="e">
        <f t="shared" si="233"/>
        <v>#VALUE!</v>
      </c>
      <c r="AE1085" s="4" t="e">
        <f>FIND("Earliest publication date",A1085,AA1085)+LEN("Earliest publication date")</f>
        <v>#VALUE!</v>
      </c>
      <c r="AF1085" s="4" t="e">
        <f>FIND("Assignee for publication",A1085)</f>
        <v>#VALUE!</v>
      </c>
      <c r="AG1085" s="4" t="e">
        <f>CLEAN(SUBSTITUTE(MID(A1085,AE1085,AF1085-AE1085)," ",""))</f>
        <v>#VALUE!</v>
      </c>
      <c r="AH1085" s="4" t="e">
        <f>FIND("Entity status",A1085)+LEN("Entity status")</f>
        <v>#VALUE!</v>
      </c>
      <c r="AI1085" s="4" t="e">
        <f>FIND("Earliest publication #",A1085,AH1085)</f>
        <v>#VALUE!</v>
      </c>
      <c r="AJ1085" s="4" t="e">
        <f>CLEAN(TRIM(MID(A1085,AH1085,AI1085-AH1085)))</f>
        <v>#VALUE!</v>
      </c>
      <c r="AK1085" s="4" t="e">
        <f>FIND("Applicants",A1085)+LEN("Applicants")</f>
        <v>#VALUE!</v>
      </c>
      <c r="AL1085" s="4" t="e">
        <f>FIND("United States Patent and Trademark Office 
United States Patent and Trademark Office 
 Browse By Topic",A1085,AK1085)</f>
        <v>#VALUE!</v>
      </c>
      <c r="AM1085" s="4" t="e">
        <f>TRIM(CLEAN(MID(A1085,AK1085,AL1085-AK1085)))</f>
        <v>#VALUE!</v>
      </c>
      <c r="AN1085" s="4" t="e">
        <f>FIND("Assignee for publication",A1085)+LEN("Assignee for publication")</f>
        <v>#VALUE!</v>
      </c>
      <c r="AO1085" s="4" t="e">
        <f>FIND("Confirmation #",A1085,AN1085)</f>
        <v>#VALUE!</v>
      </c>
      <c r="AP1085" s="4" t="e">
        <f>MID(A1085,AN1085,AO1085-AN1085)</f>
        <v>#VALUE!</v>
      </c>
      <c r="AQ1085" s="4" t="e">
        <f>FIND("Inventors",A1085)+LEN("Inventors")</f>
        <v>#VALUE!</v>
      </c>
      <c r="AR1085" s="4" t="e">
        <f>FIND("Applicants",A1085,AQ1085)</f>
        <v>#VALUE!</v>
      </c>
      <c r="AS1085" s="4" t="e">
        <f>FIND("Show all inventors",A1085)</f>
        <v>#VALUE!</v>
      </c>
      <c r="AT1085" s="4" t="str">
        <f>IFERROR(MID(A1085,AS1085,24),"")</f>
        <v/>
      </c>
      <c r="AU1085" s="7" t="e">
        <f>CLEAN(TRIM(MID(A1085,AQ1085,AR1085-AQ1085)))</f>
        <v>#VALUE!</v>
      </c>
      <c r="BJ1085" s="4">
        <f t="shared" si="236"/>
        <v>0</v>
      </c>
      <c r="BK1085" s="4" t="str">
        <f t="shared" si="237"/>
        <v/>
      </c>
      <c r="BL1085" s="4" t="e">
        <f t="shared" si="238"/>
        <v>#VALUE!</v>
      </c>
      <c r="BM1085" s="4" t="e">
        <f t="shared" si="239"/>
        <v>#VALUE!</v>
      </c>
      <c r="BN1085" s="7" t="e">
        <f t="shared" si="240"/>
        <v>#VALUE!</v>
      </c>
      <c r="BO1085" s="4" t="e">
        <f t="shared" si="241"/>
        <v>#VALUE!</v>
      </c>
      <c r="BP1085" s="4" t="e">
        <f t="shared" si="242"/>
        <v>#VALUE!</v>
      </c>
      <c r="BQ1085" s="7" t="e">
        <f t="shared" si="243"/>
        <v>#VALUE!</v>
      </c>
    </row>
    <row r="1086" spans="1:69" ht="15" customHeight="1" x14ac:dyDescent="0.3">
      <c r="A1086" s="5"/>
      <c r="B1086" s="5"/>
      <c r="C1086" s="5"/>
      <c r="D1086" s="5"/>
      <c r="F1086" s="6" t="s">
        <v>17</v>
      </c>
      <c r="G1086" s="4" t="e">
        <f t="shared" si="244"/>
        <v>#VALUE!</v>
      </c>
      <c r="H1086" s="4" t="e">
        <f t="shared" si="245"/>
        <v>#VALUE!</v>
      </c>
      <c r="I1086" s="4" t="str">
        <f t="shared" si="234"/>
        <v/>
      </c>
      <c r="J1086" s="4" t="e">
        <f>CLEAN(SUBSTITUTE(MID(A1086,G1086,H1086-G1086)," ",""))</f>
        <v>#VALUE!</v>
      </c>
      <c r="K1086" s="4" t="e">
        <f>FIND("Filing or 371 (c) date",A1086)+LEN("Filing or 371 (c) date")</f>
        <v>#VALUE!</v>
      </c>
      <c r="L1086" s="4" t="e">
        <f>FIND("Status",A1086,K1086)</f>
        <v>#VALUE!</v>
      </c>
      <c r="M1086" s="4" t="e">
        <f>TRIM(CLEAN(MID(A1086,K1086,L1086-K1086)))</f>
        <v>#VALUE!</v>
      </c>
      <c r="N1086" s="4" t="e">
        <f>FIND("Patent #",A1086)+LEN("Patent #")</f>
        <v>#VALUE!</v>
      </c>
      <c r="O1086" s="4" t="e">
        <f>FIND("Filing or 371 (c) date",A1086)</f>
        <v>#VALUE!</v>
      </c>
      <c r="P1086" s="4" t="e">
        <f>MID(A1086,N1086,O1086-N1086)</f>
        <v>#VALUE!</v>
      </c>
      <c r="Q1086" s="4" t="e">
        <f t="shared" si="235"/>
        <v>#VALUE!</v>
      </c>
      <c r="R1086" s="4" t="e">
        <f>CLEAN(SUBSTITUTE(MID(P1086,1,FIND("open",P1086)-1)," ",""))</f>
        <v>#VALUE!</v>
      </c>
      <c r="S1086" s="4" t="e">
        <f>FIND("open_in_new",P1086)+LEN("open_in_new")</f>
        <v>#VALUE!</v>
      </c>
      <c r="T1086" s="4" t="e">
        <f>FIND("-",P1086,S1086)</f>
        <v>#VALUE!</v>
      </c>
      <c r="U1086" s="4" t="e">
        <f>CLEAN(SUBSTITUTE(MID(P1086,S1086,T1086-S1086)," ",""))</f>
        <v>#VALUE!</v>
      </c>
      <c r="V1086" s="4" t="e">
        <f>RIGHT(CLEAN(SUBSTITUTE(P1086," ","")),10)</f>
        <v>#VALUE!</v>
      </c>
      <c r="W1086" s="4" t="e">
        <f>FIND("Status",A1086,K1086)+LEN("Status")</f>
        <v>#VALUE!</v>
      </c>
      <c r="X1086" s="4" t="e">
        <f>FIND("Application Data 
Documents &amp; Transactions",A1086)</f>
        <v>#VALUE!</v>
      </c>
      <c r="Y1086" s="4" t="e">
        <f>MID(A1086,W1086,(X1086-11)-W1086)</f>
        <v>#VALUE!</v>
      </c>
      <c r="Z1086" s="4" t="e">
        <f t="shared" si="232"/>
        <v>#VALUE!</v>
      </c>
      <c r="AA1086" s="4" t="e">
        <f>FIND("Earliest publication #",A1086)+LEN("Earliest publication #
")</f>
        <v>#VALUE!</v>
      </c>
      <c r="AB1086" s="4" t="e">
        <f>FIND("Earliest publication date",A1086,AA1086)</f>
        <v>#VALUE!</v>
      </c>
      <c r="AC1086" s="4" t="e">
        <f>CLEAN(TRIM(MID(A1086,AA1086,AB1086-AA1086)))</f>
        <v>#VALUE!</v>
      </c>
      <c r="AD1086" s="4" t="e">
        <f t="shared" si="233"/>
        <v>#VALUE!</v>
      </c>
      <c r="AE1086" s="4" t="e">
        <f>FIND("Earliest publication date",A1086,AA1086)+LEN("Earliest publication date")</f>
        <v>#VALUE!</v>
      </c>
      <c r="AF1086" s="4" t="e">
        <f>FIND("Assignee for publication",A1086)</f>
        <v>#VALUE!</v>
      </c>
      <c r="AG1086" s="4" t="e">
        <f>CLEAN(SUBSTITUTE(MID(A1086,AE1086,AF1086-AE1086)," ",""))</f>
        <v>#VALUE!</v>
      </c>
      <c r="AH1086" s="4" t="e">
        <f>FIND("Entity status",A1086)+LEN("Entity status")</f>
        <v>#VALUE!</v>
      </c>
      <c r="AI1086" s="4" t="e">
        <f>FIND("Earliest publication #",A1086,AH1086)</f>
        <v>#VALUE!</v>
      </c>
      <c r="AJ1086" s="4" t="e">
        <f>CLEAN(TRIM(MID(A1086,AH1086,AI1086-AH1086)))</f>
        <v>#VALUE!</v>
      </c>
      <c r="AK1086" s="4" t="e">
        <f>FIND("Applicants",A1086)+LEN("Applicants")</f>
        <v>#VALUE!</v>
      </c>
      <c r="AL1086" s="4" t="e">
        <f>FIND("United States Patent and Trademark Office 
United States Patent and Trademark Office 
 Browse By Topic",A1086,AK1086)</f>
        <v>#VALUE!</v>
      </c>
      <c r="AM1086" s="4" t="e">
        <f>TRIM(CLEAN(MID(A1086,AK1086,AL1086-AK1086)))</f>
        <v>#VALUE!</v>
      </c>
      <c r="AN1086" s="4" t="e">
        <f>FIND("Assignee for publication",A1086)+LEN("Assignee for publication")</f>
        <v>#VALUE!</v>
      </c>
      <c r="AO1086" s="4" t="e">
        <f>FIND("Confirmation #",A1086,AN1086)</f>
        <v>#VALUE!</v>
      </c>
      <c r="AP1086" s="4" t="e">
        <f>MID(A1086,AN1086,AO1086-AN1086)</f>
        <v>#VALUE!</v>
      </c>
      <c r="AQ1086" s="4" t="e">
        <f>FIND("Inventors",A1086)+LEN("Inventors")</f>
        <v>#VALUE!</v>
      </c>
      <c r="AR1086" s="4" t="e">
        <f>FIND("Applicants",A1086,AQ1086)</f>
        <v>#VALUE!</v>
      </c>
      <c r="AS1086" s="4" t="e">
        <f>FIND("Show all inventors",A1086)</f>
        <v>#VALUE!</v>
      </c>
      <c r="AT1086" s="4" t="str">
        <f>IFERROR(MID(A1086,AS1086,24),"")</f>
        <v/>
      </c>
      <c r="AU1086" s="7" t="e">
        <f>CLEAN(TRIM(MID(A1086,AQ1086,AR1086-AQ1086)))</f>
        <v>#VALUE!</v>
      </c>
      <c r="BJ1086" s="4">
        <f t="shared" si="236"/>
        <v>0</v>
      </c>
      <c r="BK1086" s="4" t="str">
        <f t="shared" si="237"/>
        <v/>
      </c>
      <c r="BL1086" s="4" t="e">
        <f t="shared" si="238"/>
        <v>#VALUE!</v>
      </c>
      <c r="BM1086" s="4" t="e">
        <f t="shared" si="239"/>
        <v>#VALUE!</v>
      </c>
      <c r="BN1086" s="7" t="e">
        <f t="shared" si="240"/>
        <v>#VALUE!</v>
      </c>
      <c r="BO1086" s="4" t="e">
        <f t="shared" si="241"/>
        <v>#VALUE!</v>
      </c>
      <c r="BP1086" s="4" t="e">
        <f t="shared" si="242"/>
        <v>#VALUE!</v>
      </c>
      <c r="BQ1086" s="7" t="e">
        <f t="shared" si="243"/>
        <v>#VALUE!</v>
      </c>
    </row>
    <row r="1087" spans="1:69" ht="15" customHeight="1" x14ac:dyDescent="0.3">
      <c r="A1087" s="5"/>
      <c r="B1087" s="5"/>
      <c r="C1087" s="5"/>
      <c r="D1087" s="5"/>
      <c r="F1087" s="6" t="s">
        <v>17</v>
      </c>
      <c r="G1087" s="4" t="e">
        <f t="shared" si="244"/>
        <v>#VALUE!</v>
      </c>
      <c r="H1087" s="4" t="e">
        <f t="shared" si="245"/>
        <v>#VALUE!</v>
      </c>
      <c r="I1087" s="4" t="str">
        <f t="shared" si="234"/>
        <v/>
      </c>
      <c r="J1087" s="4" t="e">
        <f>CLEAN(SUBSTITUTE(MID(A1087,G1087,H1087-G1087)," ",""))</f>
        <v>#VALUE!</v>
      </c>
      <c r="K1087" s="4" t="e">
        <f>FIND("Filing or 371 (c) date",A1087)+LEN("Filing or 371 (c) date")</f>
        <v>#VALUE!</v>
      </c>
      <c r="L1087" s="4" t="e">
        <f>FIND("Status",A1087,K1087)</f>
        <v>#VALUE!</v>
      </c>
      <c r="M1087" s="4" t="e">
        <f>TRIM(CLEAN(MID(A1087,K1087,L1087-K1087)))</f>
        <v>#VALUE!</v>
      </c>
      <c r="N1087" s="4" t="e">
        <f>FIND("Patent #",A1087)+LEN("Patent #")</f>
        <v>#VALUE!</v>
      </c>
      <c r="O1087" s="4" t="e">
        <f>FIND("Filing or 371 (c) date",A1087)</f>
        <v>#VALUE!</v>
      </c>
      <c r="P1087" s="4" t="e">
        <f>MID(A1087,N1087,O1087-N1087)</f>
        <v>#VALUE!</v>
      </c>
      <c r="Q1087" s="4" t="e">
        <f t="shared" si="235"/>
        <v>#VALUE!</v>
      </c>
      <c r="R1087" s="4" t="e">
        <f>CLEAN(SUBSTITUTE(MID(P1087,1,FIND("open",P1087)-1)," ",""))</f>
        <v>#VALUE!</v>
      </c>
      <c r="S1087" s="4" t="e">
        <f>FIND("open_in_new",P1087)+LEN("open_in_new")</f>
        <v>#VALUE!</v>
      </c>
      <c r="T1087" s="4" t="e">
        <f>FIND("-",P1087,S1087)</f>
        <v>#VALUE!</v>
      </c>
      <c r="U1087" s="4" t="e">
        <f>CLEAN(SUBSTITUTE(MID(P1087,S1087,T1087-S1087)," ",""))</f>
        <v>#VALUE!</v>
      </c>
      <c r="V1087" s="4" t="e">
        <f>RIGHT(CLEAN(SUBSTITUTE(P1087," ","")),10)</f>
        <v>#VALUE!</v>
      </c>
      <c r="W1087" s="4" t="e">
        <f>FIND("Status",A1087,K1087)+LEN("Status")</f>
        <v>#VALUE!</v>
      </c>
      <c r="X1087" s="4" t="e">
        <f>FIND("Application Data 
Documents &amp; Transactions",A1087)</f>
        <v>#VALUE!</v>
      </c>
      <c r="Y1087" s="4" t="e">
        <f>MID(A1087,W1087,(X1087-11)-W1087)</f>
        <v>#VALUE!</v>
      </c>
      <c r="Z1087" s="4" t="e">
        <f t="shared" si="232"/>
        <v>#VALUE!</v>
      </c>
      <c r="AA1087" s="4" t="e">
        <f>FIND("Earliest publication #",A1087)+LEN("Earliest publication #
")</f>
        <v>#VALUE!</v>
      </c>
      <c r="AB1087" s="4" t="e">
        <f>FIND("Earliest publication date",A1087,AA1087)</f>
        <v>#VALUE!</v>
      </c>
      <c r="AC1087" s="4" t="e">
        <f>CLEAN(TRIM(MID(A1087,AA1087,AB1087-AA1087)))</f>
        <v>#VALUE!</v>
      </c>
      <c r="AD1087" s="4" t="e">
        <f t="shared" si="233"/>
        <v>#VALUE!</v>
      </c>
      <c r="AE1087" s="4" t="e">
        <f>FIND("Earliest publication date",A1087,AA1087)+LEN("Earliest publication date")</f>
        <v>#VALUE!</v>
      </c>
      <c r="AF1087" s="4" t="e">
        <f>FIND("Assignee for publication",A1087)</f>
        <v>#VALUE!</v>
      </c>
      <c r="AG1087" s="4" t="e">
        <f>CLEAN(SUBSTITUTE(MID(A1087,AE1087,AF1087-AE1087)," ",""))</f>
        <v>#VALUE!</v>
      </c>
      <c r="AH1087" s="4" t="e">
        <f>FIND("Entity status",A1087)+LEN("Entity status")</f>
        <v>#VALUE!</v>
      </c>
      <c r="AI1087" s="4" t="e">
        <f>FIND("Earliest publication #",A1087,AH1087)</f>
        <v>#VALUE!</v>
      </c>
      <c r="AJ1087" s="4" t="e">
        <f>CLEAN(TRIM(MID(A1087,AH1087,AI1087-AH1087)))</f>
        <v>#VALUE!</v>
      </c>
      <c r="AK1087" s="4" t="e">
        <f>FIND("Applicants",A1087)+LEN("Applicants")</f>
        <v>#VALUE!</v>
      </c>
      <c r="AL1087" s="4" t="e">
        <f>FIND("United States Patent and Trademark Office 
United States Patent and Trademark Office 
 Browse By Topic",A1087,AK1087)</f>
        <v>#VALUE!</v>
      </c>
      <c r="AM1087" s="4" t="e">
        <f>TRIM(CLEAN(MID(A1087,AK1087,AL1087-AK1087)))</f>
        <v>#VALUE!</v>
      </c>
      <c r="AN1087" s="4" t="e">
        <f>FIND("Assignee for publication",A1087)+LEN("Assignee for publication")</f>
        <v>#VALUE!</v>
      </c>
      <c r="AO1087" s="4" t="e">
        <f>FIND("Confirmation #",A1087,AN1087)</f>
        <v>#VALUE!</v>
      </c>
      <c r="AP1087" s="4" t="e">
        <f>MID(A1087,AN1087,AO1087-AN1087)</f>
        <v>#VALUE!</v>
      </c>
      <c r="AQ1087" s="4" t="e">
        <f>FIND("Inventors",A1087)+LEN("Inventors")</f>
        <v>#VALUE!</v>
      </c>
      <c r="AR1087" s="4" t="e">
        <f>FIND("Applicants",A1087,AQ1087)</f>
        <v>#VALUE!</v>
      </c>
      <c r="AS1087" s="4" t="e">
        <f>FIND("Show all inventors",A1087)</f>
        <v>#VALUE!</v>
      </c>
      <c r="AT1087" s="4" t="str">
        <f>IFERROR(MID(A1087,AS1087,24),"")</f>
        <v/>
      </c>
      <c r="AU1087" s="7" t="e">
        <f>CLEAN(TRIM(MID(A1087,AQ1087,AR1087-AQ1087)))</f>
        <v>#VALUE!</v>
      </c>
      <c r="BJ1087" s="4">
        <f t="shared" si="236"/>
        <v>0</v>
      </c>
      <c r="BK1087" s="4" t="str">
        <f t="shared" si="237"/>
        <v/>
      </c>
      <c r="BL1087" s="4" t="e">
        <f t="shared" si="238"/>
        <v>#VALUE!</v>
      </c>
      <c r="BM1087" s="4" t="e">
        <f t="shared" si="239"/>
        <v>#VALUE!</v>
      </c>
      <c r="BN1087" s="7" t="e">
        <f t="shared" si="240"/>
        <v>#VALUE!</v>
      </c>
      <c r="BO1087" s="4" t="e">
        <f t="shared" si="241"/>
        <v>#VALUE!</v>
      </c>
      <c r="BP1087" s="4" t="e">
        <f t="shared" si="242"/>
        <v>#VALUE!</v>
      </c>
      <c r="BQ1087" s="7" t="e">
        <f t="shared" si="243"/>
        <v>#VALUE!</v>
      </c>
    </row>
    <row r="1088" spans="1:69" ht="15" customHeight="1" x14ac:dyDescent="0.3">
      <c r="A1088" s="5"/>
      <c r="B1088" s="5"/>
      <c r="C1088" s="5"/>
      <c r="D1088" s="5"/>
      <c r="F1088" s="6" t="s">
        <v>17</v>
      </c>
      <c r="G1088" s="4" t="e">
        <f t="shared" si="244"/>
        <v>#VALUE!</v>
      </c>
      <c r="H1088" s="4" t="e">
        <f t="shared" si="245"/>
        <v>#VALUE!</v>
      </c>
      <c r="I1088" s="4" t="str">
        <f t="shared" si="234"/>
        <v/>
      </c>
      <c r="J1088" s="4" t="e">
        <f>CLEAN(SUBSTITUTE(MID(A1088,G1088,H1088-G1088)," ",""))</f>
        <v>#VALUE!</v>
      </c>
      <c r="K1088" s="4" t="e">
        <f>FIND("Filing or 371 (c) date",A1088)+LEN("Filing or 371 (c) date")</f>
        <v>#VALUE!</v>
      </c>
      <c r="L1088" s="4" t="e">
        <f>FIND("Status",A1088,K1088)</f>
        <v>#VALUE!</v>
      </c>
      <c r="M1088" s="4" t="e">
        <f>TRIM(CLEAN(MID(A1088,K1088,L1088-K1088)))</f>
        <v>#VALUE!</v>
      </c>
      <c r="N1088" s="4" t="e">
        <f>FIND("Patent #",A1088)+LEN("Patent #")</f>
        <v>#VALUE!</v>
      </c>
      <c r="O1088" s="4" t="e">
        <f>FIND("Filing or 371 (c) date",A1088)</f>
        <v>#VALUE!</v>
      </c>
      <c r="P1088" s="4" t="e">
        <f>MID(A1088,N1088,O1088-N1088)</f>
        <v>#VALUE!</v>
      </c>
      <c r="Q1088" s="4" t="e">
        <f t="shared" si="235"/>
        <v>#VALUE!</v>
      </c>
      <c r="R1088" s="4" t="e">
        <f>CLEAN(SUBSTITUTE(MID(P1088,1,FIND("open",P1088)-1)," ",""))</f>
        <v>#VALUE!</v>
      </c>
      <c r="S1088" s="4" t="e">
        <f>FIND("open_in_new",P1088)+LEN("open_in_new")</f>
        <v>#VALUE!</v>
      </c>
      <c r="T1088" s="4" t="e">
        <f>FIND("-",P1088,S1088)</f>
        <v>#VALUE!</v>
      </c>
      <c r="U1088" s="4" t="e">
        <f>CLEAN(SUBSTITUTE(MID(P1088,S1088,T1088-S1088)," ",""))</f>
        <v>#VALUE!</v>
      </c>
      <c r="V1088" s="4" t="e">
        <f>RIGHT(CLEAN(SUBSTITUTE(P1088," ","")),10)</f>
        <v>#VALUE!</v>
      </c>
      <c r="W1088" s="4" t="e">
        <f>FIND("Status",A1088,K1088)+LEN("Status")</f>
        <v>#VALUE!</v>
      </c>
      <c r="X1088" s="4" t="e">
        <f>FIND("Application Data 
Documents &amp; Transactions",A1088)</f>
        <v>#VALUE!</v>
      </c>
      <c r="Y1088" s="4" t="e">
        <f>MID(A1088,W1088,(X1088-11)-W1088)</f>
        <v>#VALUE!</v>
      </c>
      <c r="Z1088" s="4" t="e">
        <f t="shared" si="232"/>
        <v>#VALUE!</v>
      </c>
      <c r="AA1088" s="4" t="e">
        <f>FIND("Earliest publication #",A1088)+LEN("Earliest publication #
")</f>
        <v>#VALUE!</v>
      </c>
      <c r="AB1088" s="4" t="e">
        <f>FIND("Earliest publication date",A1088,AA1088)</f>
        <v>#VALUE!</v>
      </c>
      <c r="AC1088" s="4" t="e">
        <f>CLEAN(TRIM(MID(A1088,AA1088,AB1088-AA1088)))</f>
        <v>#VALUE!</v>
      </c>
      <c r="AD1088" s="4" t="e">
        <f t="shared" si="233"/>
        <v>#VALUE!</v>
      </c>
      <c r="AE1088" s="4" t="e">
        <f>FIND("Earliest publication date",A1088,AA1088)+LEN("Earliest publication date")</f>
        <v>#VALUE!</v>
      </c>
      <c r="AF1088" s="4" t="e">
        <f>FIND("Assignee for publication",A1088)</f>
        <v>#VALUE!</v>
      </c>
      <c r="AG1088" s="4" t="e">
        <f>CLEAN(SUBSTITUTE(MID(A1088,AE1088,AF1088-AE1088)," ",""))</f>
        <v>#VALUE!</v>
      </c>
      <c r="AH1088" s="4" t="e">
        <f>FIND("Entity status",A1088)+LEN("Entity status")</f>
        <v>#VALUE!</v>
      </c>
      <c r="AI1088" s="4" t="e">
        <f>FIND("Earliest publication #",A1088,AH1088)</f>
        <v>#VALUE!</v>
      </c>
      <c r="AJ1088" s="4" t="e">
        <f>CLEAN(TRIM(MID(A1088,AH1088,AI1088-AH1088)))</f>
        <v>#VALUE!</v>
      </c>
      <c r="AK1088" s="4" t="e">
        <f>FIND("Applicants",A1088)+LEN("Applicants")</f>
        <v>#VALUE!</v>
      </c>
      <c r="AL1088" s="4" t="e">
        <f>FIND("United States Patent and Trademark Office 
United States Patent and Trademark Office 
 Browse By Topic",A1088,AK1088)</f>
        <v>#VALUE!</v>
      </c>
      <c r="AM1088" s="4" t="e">
        <f>TRIM(CLEAN(MID(A1088,AK1088,AL1088-AK1088)))</f>
        <v>#VALUE!</v>
      </c>
      <c r="AN1088" s="4" t="e">
        <f>FIND("Assignee for publication",A1088)+LEN("Assignee for publication")</f>
        <v>#VALUE!</v>
      </c>
      <c r="AO1088" s="4" t="e">
        <f>FIND("Confirmation #",A1088,AN1088)</f>
        <v>#VALUE!</v>
      </c>
      <c r="AP1088" s="4" t="e">
        <f>MID(A1088,AN1088,AO1088-AN1088)</f>
        <v>#VALUE!</v>
      </c>
      <c r="AQ1088" s="4" t="e">
        <f>FIND("Inventors",A1088)+LEN("Inventors")</f>
        <v>#VALUE!</v>
      </c>
      <c r="AR1088" s="4" t="e">
        <f>FIND("Applicants",A1088,AQ1088)</f>
        <v>#VALUE!</v>
      </c>
      <c r="AS1088" s="4" t="e">
        <f>FIND("Show all inventors",A1088)</f>
        <v>#VALUE!</v>
      </c>
      <c r="AT1088" s="4" t="str">
        <f>IFERROR(MID(A1088,AS1088,24),"")</f>
        <v/>
      </c>
      <c r="AU1088" s="7" t="e">
        <f>CLEAN(TRIM(MID(A1088,AQ1088,AR1088-AQ1088)))</f>
        <v>#VALUE!</v>
      </c>
      <c r="BJ1088" s="4">
        <f t="shared" si="236"/>
        <v>0</v>
      </c>
      <c r="BK1088" s="4" t="str">
        <f t="shared" si="237"/>
        <v/>
      </c>
      <c r="BL1088" s="4" t="e">
        <f t="shared" si="238"/>
        <v>#VALUE!</v>
      </c>
      <c r="BM1088" s="4" t="e">
        <f t="shared" si="239"/>
        <v>#VALUE!</v>
      </c>
      <c r="BN1088" s="7" t="e">
        <f t="shared" si="240"/>
        <v>#VALUE!</v>
      </c>
      <c r="BO1088" s="4" t="e">
        <f t="shared" si="241"/>
        <v>#VALUE!</v>
      </c>
      <c r="BP1088" s="4" t="e">
        <f t="shared" si="242"/>
        <v>#VALUE!</v>
      </c>
      <c r="BQ1088" s="7" t="e">
        <f t="shared" si="243"/>
        <v>#VALUE!</v>
      </c>
    </row>
    <row r="1089" spans="1:69" ht="15" customHeight="1" x14ac:dyDescent="0.3">
      <c r="A1089" s="5"/>
      <c r="B1089" s="5"/>
      <c r="C1089" s="5"/>
      <c r="D1089" s="5"/>
      <c r="F1089" s="6" t="s">
        <v>17</v>
      </c>
      <c r="G1089" s="4" t="e">
        <f t="shared" si="244"/>
        <v>#VALUE!</v>
      </c>
      <c r="H1089" s="4" t="e">
        <f t="shared" si="245"/>
        <v>#VALUE!</v>
      </c>
      <c r="I1089" s="4" t="str">
        <f t="shared" si="234"/>
        <v/>
      </c>
      <c r="J1089" s="4" t="e">
        <f>CLEAN(SUBSTITUTE(MID(A1089,G1089,H1089-G1089)," ",""))</f>
        <v>#VALUE!</v>
      </c>
      <c r="K1089" s="4" t="e">
        <f>FIND("Filing or 371 (c) date",A1089)+LEN("Filing or 371 (c) date")</f>
        <v>#VALUE!</v>
      </c>
      <c r="L1089" s="4" t="e">
        <f>FIND("Status",A1089,K1089)</f>
        <v>#VALUE!</v>
      </c>
      <c r="M1089" s="4" t="e">
        <f>TRIM(CLEAN(MID(A1089,K1089,L1089-K1089)))</f>
        <v>#VALUE!</v>
      </c>
      <c r="N1089" s="4" t="e">
        <f>FIND("Patent #",A1089)+LEN("Patent #")</f>
        <v>#VALUE!</v>
      </c>
      <c r="O1089" s="4" t="e">
        <f>FIND("Filing or 371 (c) date",A1089)</f>
        <v>#VALUE!</v>
      </c>
      <c r="P1089" s="4" t="e">
        <f>MID(A1089,N1089,O1089-N1089)</f>
        <v>#VALUE!</v>
      </c>
      <c r="Q1089" s="4" t="e">
        <f t="shared" si="235"/>
        <v>#VALUE!</v>
      </c>
      <c r="R1089" s="4" t="e">
        <f>CLEAN(SUBSTITUTE(MID(P1089,1,FIND("open",P1089)-1)," ",""))</f>
        <v>#VALUE!</v>
      </c>
      <c r="S1089" s="4" t="e">
        <f>FIND("open_in_new",P1089)+LEN("open_in_new")</f>
        <v>#VALUE!</v>
      </c>
      <c r="T1089" s="4" t="e">
        <f>FIND("-",P1089,S1089)</f>
        <v>#VALUE!</v>
      </c>
      <c r="U1089" s="4" t="e">
        <f>CLEAN(SUBSTITUTE(MID(P1089,S1089,T1089-S1089)," ",""))</f>
        <v>#VALUE!</v>
      </c>
      <c r="V1089" s="4" t="e">
        <f>RIGHT(CLEAN(SUBSTITUTE(P1089," ","")),10)</f>
        <v>#VALUE!</v>
      </c>
      <c r="W1089" s="4" t="e">
        <f>FIND("Status",A1089,K1089)+LEN("Status")</f>
        <v>#VALUE!</v>
      </c>
      <c r="X1089" s="4" t="e">
        <f>FIND("Application Data 
Documents &amp; Transactions",A1089)</f>
        <v>#VALUE!</v>
      </c>
      <c r="Y1089" s="4" t="e">
        <f>MID(A1089,W1089,(X1089-11)-W1089)</f>
        <v>#VALUE!</v>
      </c>
      <c r="Z1089" s="4" t="e">
        <f t="shared" si="232"/>
        <v>#VALUE!</v>
      </c>
      <c r="AA1089" s="4" t="e">
        <f>FIND("Earliest publication #",A1089)+LEN("Earliest publication #
")</f>
        <v>#VALUE!</v>
      </c>
      <c r="AB1089" s="4" t="e">
        <f>FIND("Earliest publication date",A1089,AA1089)</f>
        <v>#VALUE!</v>
      </c>
      <c r="AC1089" s="4" t="e">
        <f>CLEAN(TRIM(MID(A1089,AA1089,AB1089-AA1089)))</f>
        <v>#VALUE!</v>
      </c>
      <c r="AD1089" s="4" t="e">
        <f t="shared" si="233"/>
        <v>#VALUE!</v>
      </c>
      <c r="AE1089" s="4" t="e">
        <f>FIND("Earliest publication date",A1089,AA1089)+LEN("Earliest publication date")</f>
        <v>#VALUE!</v>
      </c>
      <c r="AF1089" s="4" t="e">
        <f>FIND("Assignee for publication",A1089)</f>
        <v>#VALUE!</v>
      </c>
      <c r="AG1089" s="4" t="e">
        <f>CLEAN(SUBSTITUTE(MID(A1089,AE1089,AF1089-AE1089)," ",""))</f>
        <v>#VALUE!</v>
      </c>
      <c r="AH1089" s="4" t="e">
        <f>FIND("Entity status",A1089)+LEN("Entity status")</f>
        <v>#VALUE!</v>
      </c>
      <c r="AI1089" s="4" t="e">
        <f>FIND("Earliest publication #",A1089,AH1089)</f>
        <v>#VALUE!</v>
      </c>
      <c r="AJ1089" s="4" t="e">
        <f>CLEAN(TRIM(MID(A1089,AH1089,AI1089-AH1089)))</f>
        <v>#VALUE!</v>
      </c>
      <c r="AK1089" s="4" t="e">
        <f>FIND("Applicants",A1089)+LEN("Applicants")</f>
        <v>#VALUE!</v>
      </c>
      <c r="AL1089" s="4" t="e">
        <f>FIND("United States Patent and Trademark Office 
United States Patent and Trademark Office 
 Browse By Topic",A1089,AK1089)</f>
        <v>#VALUE!</v>
      </c>
      <c r="AM1089" s="4" t="e">
        <f>TRIM(CLEAN(MID(A1089,AK1089,AL1089-AK1089)))</f>
        <v>#VALUE!</v>
      </c>
      <c r="AN1089" s="4" t="e">
        <f>FIND("Assignee for publication",A1089)+LEN("Assignee for publication")</f>
        <v>#VALUE!</v>
      </c>
      <c r="AO1089" s="4" t="e">
        <f>FIND("Confirmation #",A1089,AN1089)</f>
        <v>#VALUE!</v>
      </c>
      <c r="AP1089" s="4" t="e">
        <f>MID(A1089,AN1089,AO1089-AN1089)</f>
        <v>#VALUE!</v>
      </c>
      <c r="AQ1089" s="4" t="e">
        <f>FIND("Inventors",A1089)+LEN("Inventors")</f>
        <v>#VALUE!</v>
      </c>
      <c r="AR1089" s="4" t="e">
        <f>FIND("Applicants",A1089,AQ1089)</f>
        <v>#VALUE!</v>
      </c>
      <c r="AS1089" s="4" t="e">
        <f>FIND("Show all inventors",A1089)</f>
        <v>#VALUE!</v>
      </c>
      <c r="AT1089" s="4" t="str">
        <f>IFERROR(MID(A1089,AS1089,24),"")</f>
        <v/>
      </c>
      <c r="AU1089" s="7" t="e">
        <f>CLEAN(TRIM(MID(A1089,AQ1089,AR1089-AQ1089)))</f>
        <v>#VALUE!</v>
      </c>
      <c r="BJ1089" s="4">
        <f t="shared" si="236"/>
        <v>0</v>
      </c>
      <c r="BK1089" s="4" t="str">
        <f t="shared" si="237"/>
        <v/>
      </c>
      <c r="BL1089" s="4" t="e">
        <f t="shared" si="238"/>
        <v>#VALUE!</v>
      </c>
      <c r="BM1089" s="4" t="e">
        <f t="shared" si="239"/>
        <v>#VALUE!</v>
      </c>
      <c r="BN1089" s="7" t="e">
        <f t="shared" si="240"/>
        <v>#VALUE!</v>
      </c>
      <c r="BO1089" s="4" t="e">
        <f t="shared" si="241"/>
        <v>#VALUE!</v>
      </c>
      <c r="BP1089" s="4" t="e">
        <f t="shared" si="242"/>
        <v>#VALUE!</v>
      </c>
      <c r="BQ1089" s="7" t="e">
        <f t="shared" si="243"/>
        <v>#VALUE!</v>
      </c>
    </row>
    <row r="1090" spans="1:69" ht="15" customHeight="1" x14ac:dyDescent="0.3">
      <c r="A1090" s="5"/>
      <c r="B1090" s="5"/>
      <c r="C1090" s="5"/>
      <c r="D1090" s="5"/>
      <c r="F1090" s="6" t="s">
        <v>17</v>
      </c>
      <c r="G1090" s="4" t="e">
        <f t="shared" si="244"/>
        <v>#VALUE!</v>
      </c>
      <c r="H1090" s="4" t="e">
        <f t="shared" si="245"/>
        <v>#VALUE!</v>
      </c>
      <c r="I1090" s="4" t="str">
        <f t="shared" si="234"/>
        <v/>
      </c>
      <c r="J1090" s="4" t="e">
        <f>CLEAN(SUBSTITUTE(MID(A1090,G1090,H1090-G1090)," ",""))</f>
        <v>#VALUE!</v>
      </c>
      <c r="K1090" s="4" t="e">
        <f>FIND("Filing or 371 (c) date",A1090)+LEN("Filing or 371 (c) date")</f>
        <v>#VALUE!</v>
      </c>
      <c r="L1090" s="4" t="e">
        <f>FIND("Status",A1090,K1090)</f>
        <v>#VALUE!</v>
      </c>
      <c r="M1090" s="4" t="e">
        <f>TRIM(CLEAN(MID(A1090,K1090,L1090-K1090)))</f>
        <v>#VALUE!</v>
      </c>
      <c r="N1090" s="4" t="e">
        <f>FIND("Patent #",A1090)+LEN("Patent #")</f>
        <v>#VALUE!</v>
      </c>
      <c r="O1090" s="4" t="e">
        <f>FIND("Filing or 371 (c) date",A1090)</f>
        <v>#VALUE!</v>
      </c>
      <c r="P1090" s="4" t="e">
        <f>MID(A1090,N1090,O1090-N1090)</f>
        <v>#VALUE!</v>
      </c>
      <c r="Q1090" s="4" t="e">
        <f t="shared" si="235"/>
        <v>#VALUE!</v>
      </c>
      <c r="R1090" s="4" t="e">
        <f>CLEAN(SUBSTITUTE(MID(P1090,1,FIND("open",P1090)-1)," ",""))</f>
        <v>#VALUE!</v>
      </c>
      <c r="S1090" s="4" t="e">
        <f>FIND("open_in_new",P1090)+LEN("open_in_new")</f>
        <v>#VALUE!</v>
      </c>
      <c r="T1090" s="4" t="e">
        <f>FIND("-",P1090,S1090)</f>
        <v>#VALUE!</v>
      </c>
      <c r="U1090" s="4" t="e">
        <f>CLEAN(SUBSTITUTE(MID(P1090,S1090,T1090-S1090)," ",""))</f>
        <v>#VALUE!</v>
      </c>
      <c r="V1090" s="4" t="e">
        <f>RIGHT(CLEAN(SUBSTITUTE(P1090," ","")),10)</f>
        <v>#VALUE!</v>
      </c>
      <c r="W1090" s="4" t="e">
        <f>FIND("Status",A1090,K1090)+LEN("Status")</f>
        <v>#VALUE!</v>
      </c>
      <c r="X1090" s="4" t="e">
        <f>FIND("Application Data 
Documents &amp; Transactions",A1090)</f>
        <v>#VALUE!</v>
      </c>
      <c r="Y1090" s="4" t="e">
        <f>MID(A1090,W1090,(X1090-11)-W1090)</f>
        <v>#VALUE!</v>
      </c>
      <c r="Z1090" s="4" t="e">
        <f t="shared" ref="Z1090:Z1153" si="246">TRIM(CLEAN(TRIM(MID(Y1090,1,FIND("/",Y1090)-3))))</f>
        <v>#VALUE!</v>
      </c>
      <c r="AA1090" s="4" t="e">
        <f>FIND("Earliest publication #",A1090)+LEN("Earliest publication #
")</f>
        <v>#VALUE!</v>
      </c>
      <c r="AB1090" s="4" t="e">
        <f>FIND("Earliest publication date",A1090,AA1090)</f>
        <v>#VALUE!</v>
      </c>
      <c r="AC1090" s="4" t="e">
        <f>CLEAN(TRIM(MID(A1090,AA1090,AB1090-AA1090)))</f>
        <v>#VALUE!</v>
      </c>
      <c r="AD1090" s="4" t="e">
        <f t="shared" ref="AD1090:AD1153" si="247">TRIM(CLEAN(SUBSTITUTE(AC1090,"open_in_new","")))</f>
        <v>#VALUE!</v>
      </c>
      <c r="AE1090" s="4" t="e">
        <f>FIND("Earliest publication date",A1090,AA1090)+LEN("Earliest publication date")</f>
        <v>#VALUE!</v>
      </c>
      <c r="AF1090" s="4" t="e">
        <f>FIND("Assignee for publication",A1090)</f>
        <v>#VALUE!</v>
      </c>
      <c r="AG1090" s="4" t="e">
        <f>CLEAN(SUBSTITUTE(MID(A1090,AE1090,AF1090-AE1090)," ",""))</f>
        <v>#VALUE!</v>
      </c>
      <c r="AH1090" s="4" t="e">
        <f>FIND("Entity status",A1090)+LEN("Entity status")</f>
        <v>#VALUE!</v>
      </c>
      <c r="AI1090" s="4" t="e">
        <f>FIND("Earliest publication #",A1090,AH1090)</f>
        <v>#VALUE!</v>
      </c>
      <c r="AJ1090" s="4" t="e">
        <f>CLEAN(TRIM(MID(A1090,AH1090,AI1090-AH1090)))</f>
        <v>#VALUE!</v>
      </c>
      <c r="AK1090" s="4" t="e">
        <f>FIND("Applicants",A1090)+LEN("Applicants")</f>
        <v>#VALUE!</v>
      </c>
      <c r="AL1090" s="4" t="e">
        <f>FIND("United States Patent and Trademark Office 
United States Patent and Trademark Office 
 Browse By Topic",A1090,AK1090)</f>
        <v>#VALUE!</v>
      </c>
      <c r="AM1090" s="4" t="e">
        <f>TRIM(CLEAN(MID(A1090,AK1090,AL1090-AK1090)))</f>
        <v>#VALUE!</v>
      </c>
      <c r="AN1090" s="4" t="e">
        <f>FIND("Assignee for publication",A1090)+LEN("Assignee for publication")</f>
        <v>#VALUE!</v>
      </c>
      <c r="AO1090" s="4" t="e">
        <f>FIND("Confirmation #",A1090,AN1090)</f>
        <v>#VALUE!</v>
      </c>
      <c r="AP1090" s="4" t="e">
        <f>MID(A1090,AN1090,AO1090-AN1090)</f>
        <v>#VALUE!</v>
      </c>
      <c r="AQ1090" s="4" t="e">
        <f>FIND("Inventors",A1090)+LEN("Inventors")</f>
        <v>#VALUE!</v>
      </c>
      <c r="AR1090" s="4" t="e">
        <f>FIND("Applicants",A1090,AQ1090)</f>
        <v>#VALUE!</v>
      </c>
      <c r="AS1090" s="4" t="e">
        <f>FIND("Show all inventors",A1090)</f>
        <v>#VALUE!</v>
      </c>
      <c r="AT1090" s="4" t="str">
        <f>IFERROR(MID(A1090,AS1090,24),"")</f>
        <v/>
      </c>
      <c r="AU1090" s="7" t="e">
        <f>CLEAN(TRIM(MID(A1090,AQ1090,AR1090-AQ1090)))</f>
        <v>#VALUE!</v>
      </c>
      <c r="BJ1090" s="4">
        <f t="shared" si="236"/>
        <v>0</v>
      </c>
      <c r="BK1090" s="4" t="str">
        <f t="shared" si="237"/>
        <v/>
      </c>
      <c r="BL1090" s="4" t="e">
        <f t="shared" si="238"/>
        <v>#VALUE!</v>
      </c>
      <c r="BM1090" s="4" t="e">
        <f t="shared" si="239"/>
        <v>#VALUE!</v>
      </c>
      <c r="BN1090" s="7" t="e">
        <f t="shared" si="240"/>
        <v>#VALUE!</v>
      </c>
      <c r="BO1090" s="4" t="e">
        <f t="shared" si="241"/>
        <v>#VALUE!</v>
      </c>
      <c r="BP1090" s="4" t="e">
        <f t="shared" si="242"/>
        <v>#VALUE!</v>
      </c>
      <c r="BQ1090" s="7" t="e">
        <f t="shared" si="243"/>
        <v>#VALUE!</v>
      </c>
    </row>
    <row r="1091" spans="1:69" ht="15" customHeight="1" x14ac:dyDescent="0.3">
      <c r="A1091" s="5"/>
      <c r="B1091" s="5"/>
      <c r="C1091" s="5"/>
      <c r="D1091" s="5"/>
      <c r="F1091" s="6" t="s">
        <v>17</v>
      </c>
      <c r="G1091" s="4" t="e">
        <f t="shared" si="244"/>
        <v>#VALUE!</v>
      </c>
      <c r="H1091" s="4" t="e">
        <f t="shared" si="245"/>
        <v>#VALUE!</v>
      </c>
      <c r="I1091" s="4" t="str">
        <f t="shared" ref="I1091:I1154" si="248">IFERROR(MID(A1091,FIND("Sorry, the entered Application Number",A1091),68),"")</f>
        <v/>
      </c>
      <c r="J1091" s="4" t="e">
        <f>CLEAN(SUBSTITUTE(MID(A1091,G1091,H1091-G1091)," ",""))</f>
        <v>#VALUE!</v>
      </c>
      <c r="K1091" s="4" t="e">
        <f>FIND("Filing or 371 (c) date",A1091)+LEN("Filing or 371 (c) date")</f>
        <v>#VALUE!</v>
      </c>
      <c r="L1091" s="4" t="e">
        <f>FIND("Status",A1091,K1091)</f>
        <v>#VALUE!</v>
      </c>
      <c r="M1091" s="4" t="e">
        <f>TRIM(CLEAN(MID(A1091,K1091,L1091-K1091)))</f>
        <v>#VALUE!</v>
      </c>
      <c r="N1091" s="4" t="e">
        <f>FIND("Patent #",A1091)+LEN("Patent #")</f>
        <v>#VALUE!</v>
      </c>
      <c r="O1091" s="4" t="e">
        <f>FIND("Filing or 371 (c) date",A1091)</f>
        <v>#VALUE!</v>
      </c>
      <c r="P1091" s="4" t="e">
        <f>MID(A1091,N1091,O1091-N1091)</f>
        <v>#VALUE!</v>
      </c>
      <c r="Q1091" s="4" t="e">
        <f t="shared" ref="Q1091:Q1154" si="249">TRIM(SUBSTITUTE(P1091,"open_in_new ",""))</f>
        <v>#VALUE!</v>
      </c>
      <c r="R1091" s="4" t="e">
        <f>CLEAN(SUBSTITUTE(MID(P1091,1,FIND("open",P1091)-1)," ",""))</f>
        <v>#VALUE!</v>
      </c>
      <c r="S1091" s="4" t="e">
        <f>FIND("open_in_new",P1091)+LEN("open_in_new")</f>
        <v>#VALUE!</v>
      </c>
      <c r="T1091" s="4" t="e">
        <f>FIND("-",P1091,S1091)</f>
        <v>#VALUE!</v>
      </c>
      <c r="U1091" s="4" t="e">
        <f>CLEAN(SUBSTITUTE(MID(P1091,S1091,T1091-S1091)," ",""))</f>
        <v>#VALUE!</v>
      </c>
      <c r="V1091" s="4" t="e">
        <f>RIGHT(CLEAN(SUBSTITUTE(P1091," ","")),10)</f>
        <v>#VALUE!</v>
      </c>
      <c r="W1091" s="4" t="e">
        <f>FIND("Status",A1091,K1091)+LEN("Status")</f>
        <v>#VALUE!</v>
      </c>
      <c r="X1091" s="4" t="e">
        <f>FIND("Application Data 
Documents &amp; Transactions",A1091)</f>
        <v>#VALUE!</v>
      </c>
      <c r="Y1091" s="4" t="e">
        <f>MID(A1091,W1091,(X1091-11)-W1091)</f>
        <v>#VALUE!</v>
      </c>
      <c r="Z1091" s="4" t="e">
        <f t="shared" si="246"/>
        <v>#VALUE!</v>
      </c>
      <c r="AA1091" s="4" t="e">
        <f>FIND("Earliest publication #",A1091)+LEN("Earliest publication #
")</f>
        <v>#VALUE!</v>
      </c>
      <c r="AB1091" s="4" t="e">
        <f>FIND("Earliest publication date",A1091,AA1091)</f>
        <v>#VALUE!</v>
      </c>
      <c r="AC1091" s="4" t="e">
        <f>CLEAN(TRIM(MID(A1091,AA1091,AB1091-AA1091)))</f>
        <v>#VALUE!</v>
      </c>
      <c r="AD1091" s="4" t="e">
        <f t="shared" si="247"/>
        <v>#VALUE!</v>
      </c>
      <c r="AE1091" s="4" t="e">
        <f>FIND("Earliest publication date",A1091,AA1091)+LEN("Earliest publication date")</f>
        <v>#VALUE!</v>
      </c>
      <c r="AF1091" s="4" t="e">
        <f>FIND("Assignee for publication",A1091)</f>
        <v>#VALUE!</v>
      </c>
      <c r="AG1091" s="4" t="e">
        <f>CLEAN(SUBSTITUTE(MID(A1091,AE1091,AF1091-AE1091)," ",""))</f>
        <v>#VALUE!</v>
      </c>
      <c r="AH1091" s="4" t="e">
        <f>FIND("Entity status",A1091)+LEN("Entity status")</f>
        <v>#VALUE!</v>
      </c>
      <c r="AI1091" s="4" t="e">
        <f>FIND("Earliest publication #",A1091,AH1091)</f>
        <v>#VALUE!</v>
      </c>
      <c r="AJ1091" s="4" t="e">
        <f>CLEAN(TRIM(MID(A1091,AH1091,AI1091-AH1091)))</f>
        <v>#VALUE!</v>
      </c>
      <c r="AK1091" s="4" t="e">
        <f>FIND("Applicants",A1091)+LEN("Applicants")</f>
        <v>#VALUE!</v>
      </c>
      <c r="AL1091" s="4" t="e">
        <f>FIND("United States Patent and Trademark Office 
United States Patent and Trademark Office 
 Browse By Topic",A1091,AK1091)</f>
        <v>#VALUE!</v>
      </c>
      <c r="AM1091" s="4" t="e">
        <f>TRIM(CLEAN(MID(A1091,AK1091,AL1091-AK1091)))</f>
        <v>#VALUE!</v>
      </c>
      <c r="AN1091" s="4" t="e">
        <f>FIND("Assignee for publication",A1091)+LEN("Assignee for publication")</f>
        <v>#VALUE!</v>
      </c>
      <c r="AO1091" s="4" t="e">
        <f>FIND("Confirmation #",A1091,AN1091)</f>
        <v>#VALUE!</v>
      </c>
      <c r="AP1091" s="4" t="e">
        <f>MID(A1091,AN1091,AO1091-AN1091)</f>
        <v>#VALUE!</v>
      </c>
      <c r="AQ1091" s="4" t="e">
        <f>FIND("Inventors",A1091)+LEN("Inventors")</f>
        <v>#VALUE!</v>
      </c>
      <c r="AR1091" s="4" t="e">
        <f>FIND("Applicants",A1091,AQ1091)</f>
        <v>#VALUE!</v>
      </c>
      <c r="AS1091" s="4" t="e">
        <f>FIND("Show all inventors",A1091)</f>
        <v>#VALUE!</v>
      </c>
      <c r="AT1091" s="4" t="str">
        <f>IFERROR(MID(A1091,AS1091,24),"")</f>
        <v/>
      </c>
      <c r="AU1091" s="7" t="e">
        <f>CLEAN(TRIM(MID(A1091,AQ1091,AR1091-AQ1091)))</f>
        <v>#VALUE!</v>
      </c>
      <c r="BJ1091" s="4">
        <f t="shared" ref="BJ1091:BJ1154" si="250">(LEN(BI1091)-LEN(SUBSTITUTE(BI1091,"Assignee","")))/LEN("Assignee")</f>
        <v>0</v>
      </c>
      <c r="BK1091" s="4" t="str">
        <f t="shared" ref="BK1091:BK1154" si="251">IF(LEN(BI1091)&lt;1,"",IF(BJ1091=0,"1 Assignee",BJ1091&amp;" Assignee"))</f>
        <v/>
      </c>
      <c r="BL1091" s="4" t="e">
        <f t="shared" ref="BL1091:BL1154" si="252">FIND("Power of attorney",D1091)+LEN("Power of attorney")</f>
        <v>#VALUE!</v>
      </c>
      <c r="BM1091" s="4" t="e">
        <f t="shared" ref="BM1091:BM1154" si="253">FIND("(",D1091,BL1091)</f>
        <v>#VALUE!</v>
      </c>
      <c r="BN1091" s="7" t="e">
        <f t="shared" ref="BN1091:BN1154" si="254">TRIM(MID(D1091,BL1091,BM1091-BL1091))</f>
        <v>#VALUE!</v>
      </c>
      <c r="BO1091" s="4" t="e">
        <f t="shared" ref="BO1091:BO1154" si="255">FIND("Correspondence address",D1091)+LEN("Correspondence address")</f>
        <v>#VALUE!</v>
      </c>
      <c r="BP1091" s="4" t="e">
        <f t="shared" ref="BP1091:BP1154" si="256">FIND("(",D1091,BO1091)</f>
        <v>#VALUE!</v>
      </c>
      <c r="BQ1091" s="7" t="e">
        <f t="shared" ref="BQ1091:BQ1154" si="257">TRIM(MID(D1091,BO1091,BP1091-BO1091))</f>
        <v>#VALUE!</v>
      </c>
    </row>
    <row r="1092" spans="1:69" ht="15" customHeight="1" x14ac:dyDescent="0.3">
      <c r="A1092" s="5"/>
      <c r="B1092" s="5"/>
      <c r="C1092" s="5"/>
      <c r="D1092" s="5"/>
      <c r="F1092" s="6" t="s">
        <v>17</v>
      </c>
      <c r="G1092" s="4" t="e">
        <f t="shared" ref="G1092:G1155" si="258">FIND("Application #",A1092)+LEN("Application #")</f>
        <v>#VALUE!</v>
      </c>
      <c r="H1092" s="4" t="e">
        <f t="shared" ref="H1092:H1155" si="259">FIND("Confirmation #",A1092)</f>
        <v>#VALUE!</v>
      </c>
      <c r="I1092" s="4" t="str">
        <f t="shared" si="248"/>
        <v/>
      </c>
      <c r="J1092" s="4" t="e">
        <f>CLEAN(SUBSTITUTE(MID(A1092,G1092,H1092-G1092)," ",""))</f>
        <v>#VALUE!</v>
      </c>
      <c r="K1092" s="4" t="e">
        <f>FIND("Filing or 371 (c) date",A1092)+LEN("Filing or 371 (c) date")</f>
        <v>#VALUE!</v>
      </c>
      <c r="L1092" s="4" t="e">
        <f>FIND("Status",A1092,K1092)</f>
        <v>#VALUE!</v>
      </c>
      <c r="M1092" s="4" t="e">
        <f>TRIM(CLEAN(MID(A1092,K1092,L1092-K1092)))</f>
        <v>#VALUE!</v>
      </c>
      <c r="N1092" s="4" t="e">
        <f>FIND("Patent #",A1092)+LEN("Patent #")</f>
        <v>#VALUE!</v>
      </c>
      <c r="O1092" s="4" t="e">
        <f>FIND("Filing or 371 (c) date",A1092)</f>
        <v>#VALUE!</v>
      </c>
      <c r="P1092" s="4" t="e">
        <f>MID(A1092,N1092,O1092-N1092)</f>
        <v>#VALUE!</v>
      </c>
      <c r="Q1092" s="4" t="e">
        <f t="shared" si="249"/>
        <v>#VALUE!</v>
      </c>
      <c r="R1092" s="4" t="e">
        <f>CLEAN(SUBSTITUTE(MID(P1092,1,FIND("open",P1092)-1)," ",""))</f>
        <v>#VALUE!</v>
      </c>
      <c r="S1092" s="4" t="e">
        <f>FIND("open_in_new",P1092)+LEN("open_in_new")</f>
        <v>#VALUE!</v>
      </c>
      <c r="T1092" s="4" t="e">
        <f>FIND("-",P1092,S1092)</f>
        <v>#VALUE!</v>
      </c>
      <c r="U1092" s="4" t="e">
        <f>CLEAN(SUBSTITUTE(MID(P1092,S1092,T1092-S1092)," ",""))</f>
        <v>#VALUE!</v>
      </c>
      <c r="V1092" s="4" t="e">
        <f>RIGHT(CLEAN(SUBSTITUTE(P1092," ","")),10)</f>
        <v>#VALUE!</v>
      </c>
      <c r="W1092" s="4" t="e">
        <f>FIND("Status",A1092,K1092)+LEN("Status")</f>
        <v>#VALUE!</v>
      </c>
      <c r="X1092" s="4" t="e">
        <f>FIND("Application Data 
Documents &amp; Transactions",A1092)</f>
        <v>#VALUE!</v>
      </c>
      <c r="Y1092" s="4" t="e">
        <f>MID(A1092,W1092,(X1092-11)-W1092)</f>
        <v>#VALUE!</v>
      </c>
      <c r="Z1092" s="4" t="e">
        <f t="shared" si="246"/>
        <v>#VALUE!</v>
      </c>
      <c r="AA1092" s="4" t="e">
        <f>FIND("Earliest publication #",A1092)+LEN("Earliest publication #
")</f>
        <v>#VALUE!</v>
      </c>
      <c r="AB1092" s="4" t="e">
        <f>FIND("Earliest publication date",A1092,AA1092)</f>
        <v>#VALUE!</v>
      </c>
      <c r="AC1092" s="4" t="e">
        <f>CLEAN(TRIM(MID(A1092,AA1092,AB1092-AA1092)))</f>
        <v>#VALUE!</v>
      </c>
      <c r="AD1092" s="4" t="e">
        <f t="shared" si="247"/>
        <v>#VALUE!</v>
      </c>
      <c r="AE1092" s="4" t="e">
        <f>FIND("Earliest publication date",A1092,AA1092)+LEN("Earliest publication date")</f>
        <v>#VALUE!</v>
      </c>
      <c r="AF1092" s="4" t="e">
        <f>FIND("Assignee for publication",A1092)</f>
        <v>#VALUE!</v>
      </c>
      <c r="AG1092" s="4" t="e">
        <f>CLEAN(SUBSTITUTE(MID(A1092,AE1092,AF1092-AE1092)," ",""))</f>
        <v>#VALUE!</v>
      </c>
      <c r="AH1092" s="4" t="e">
        <f>FIND("Entity status",A1092)+LEN("Entity status")</f>
        <v>#VALUE!</v>
      </c>
      <c r="AI1092" s="4" t="e">
        <f>FIND("Earliest publication #",A1092,AH1092)</f>
        <v>#VALUE!</v>
      </c>
      <c r="AJ1092" s="4" t="e">
        <f>CLEAN(TRIM(MID(A1092,AH1092,AI1092-AH1092)))</f>
        <v>#VALUE!</v>
      </c>
      <c r="AK1092" s="4" t="e">
        <f>FIND("Applicants",A1092)+LEN("Applicants")</f>
        <v>#VALUE!</v>
      </c>
      <c r="AL1092" s="4" t="e">
        <f>FIND("United States Patent and Trademark Office 
United States Patent and Trademark Office 
 Browse By Topic",A1092,AK1092)</f>
        <v>#VALUE!</v>
      </c>
      <c r="AM1092" s="4" t="e">
        <f>TRIM(CLEAN(MID(A1092,AK1092,AL1092-AK1092)))</f>
        <v>#VALUE!</v>
      </c>
      <c r="AN1092" s="4" t="e">
        <f>FIND("Assignee for publication",A1092)+LEN("Assignee for publication")</f>
        <v>#VALUE!</v>
      </c>
      <c r="AO1092" s="4" t="e">
        <f>FIND("Confirmation #",A1092,AN1092)</f>
        <v>#VALUE!</v>
      </c>
      <c r="AP1092" s="4" t="e">
        <f>MID(A1092,AN1092,AO1092-AN1092)</f>
        <v>#VALUE!</v>
      </c>
      <c r="AQ1092" s="4" t="e">
        <f>FIND("Inventors",A1092)+LEN("Inventors")</f>
        <v>#VALUE!</v>
      </c>
      <c r="AR1092" s="4" t="e">
        <f>FIND("Applicants",A1092,AQ1092)</f>
        <v>#VALUE!</v>
      </c>
      <c r="AS1092" s="4" t="e">
        <f>FIND("Show all inventors",A1092)</f>
        <v>#VALUE!</v>
      </c>
      <c r="AT1092" s="4" t="str">
        <f>IFERROR(MID(A1092,AS1092,24),"")</f>
        <v/>
      </c>
      <c r="AU1092" s="7" t="e">
        <f>CLEAN(TRIM(MID(A1092,AQ1092,AR1092-AQ1092)))</f>
        <v>#VALUE!</v>
      </c>
      <c r="BJ1092" s="4">
        <f t="shared" si="250"/>
        <v>0</v>
      </c>
      <c r="BK1092" s="4" t="str">
        <f t="shared" si="251"/>
        <v/>
      </c>
      <c r="BL1092" s="4" t="e">
        <f t="shared" si="252"/>
        <v>#VALUE!</v>
      </c>
      <c r="BM1092" s="4" t="e">
        <f t="shared" si="253"/>
        <v>#VALUE!</v>
      </c>
      <c r="BN1092" s="7" t="e">
        <f t="shared" si="254"/>
        <v>#VALUE!</v>
      </c>
      <c r="BO1092" s="4" t="e">
        <f t="shared" si="255"/>
        <v>#VALUE!</v>
      </c>
      <c r="BP1092" s="4" t="e">
        <f t="shared" si="256"/>
        <v>#VALUE!</v>
      </c>
      <c r="BQ1092" s="7" t="e">
        <f t="shared" si="257"/>
        <v>#VALUE!</v>
      </c>
    </row>
    <row r="1093" spans="1:69" ht="15" customHeight="1" x14ac:dyDescent="0.3">
      <c r="A1093" s="5"/>
      <c r="B1093" s="5"/>
      <c r="C1093" s="5"/>
      <c r="D1093" s="5"/>
      <c r="F1093" s="6" t="s">
        <v>17</v>
      </c>
      <c r="G1093" s="4" t="e">
        <f t="shared" si="258"/>
        <v>#VALUE!</v>
      </c>
      <c r="H1093" s="4" t="e">
        <f t="shared" si="259"/>
        <v>#VALUE!</v>
      </c>
      <c r="I1093" s="4" t="str">
        <f t="shared" si="248"/>
        <v/>
      </c>
      <c r="J1093" s="4" t="e">
        <f>CLEAN(SUBSTITUTE(MID(A1093,G1093,H1093-G1093)," ",""))</f>
        <v>#VALUE!</v>
      </c>
      <c r="K1093" s="4" t="e">
        <f>FIND("Filing or 371 (c) date",A1093)+LEN("Filing or 371 (c) date")</f>
        <v>#VALUE!</v>
      </c>
      <c r="L1093" s="4" t="e">
        <f>FIND("Status",A1093,K1093)</f>
        <v>#VALUE!</v>
      </c>
      <c r="M1093" s="4" t="e">
        <f>TRIM(CLEAN(MID(A1093,K1093,L1093-K1093)))</f>
        <v>#VALUE!</v>
      </c>
      <c r="N1093" s="4" t="e">
        <f>FIND("Patent #",A1093)+LEN("Patent #")</f>
        <v>#VALUE!</v>
      </c>
      <c r="O1093" s="4" t="e">
        <f>FIND("Filing or 371 (c) date",A1093)</f>
        <v>#VALUE!</v>
      </c>
      <c r="P1093" s="4" t="e">
        <f>MID(A1093,N1093,O1093-N1093)</f>
        <v>#VALUE!</v>
      </c>
      <c r="Q1093" s="4" t="e">
        <f t="shared" si="249"/>
        <v>#VALUE!</v>
      </c>
      <c r="R1093" s="4" t="e">
        <f>CLEAN(SUBSTITUTE(MID(P1093,1,FIND("open",P1093)-1)," ",""))</f>
        <v>#VALUE!</v>
      </c>
      <c r="S1093" s="4" t="e">
        <f>FIND("open_in_new",P1093)+LEN("open_in_new")</f>
        <v>#VALUE!</v>
      </c>
      <c r="T1093" s="4" t="e">
        <f>FIND("-",P1093,S1093)</f>
        <v>#VALUE!</v>
      </c>
      <c r="U1093" s="4" t="e">
        <f>CLEAN(SUBSTITUTE(MID(P1093,S1093,T1093-S1093)," ",""))</f>
        <v>#VALUE!</v>
      </c>
      <c r="V1093" s="4" t="e">
        <f>RIGHT(CLEAN(SUBSTITUTE(P1093," ","")),10)</f>
        <v>#VALUE!</v>
      </c>
      <c r="W1093" s="4" t="e">
        <f>FIND("Status",A1093,K1093)+LEN("Status")</f>
        <v>#VALUE!</v>
      </c>
      <c r="X1093" s="4" t="e">
        <f>FIND("Application Data 
Documents &amp; Transactions",A1093)</f>
        <v>#VALUE!</v>
      </c>
      <c r="Y1093" s="4" t="e">
        <f>MID(A1093,W1093,(X1093-11)-W1093)</f>
        <v>#VALUE!</v>
      </c>
      <c r="Z1093" s="4" t="e">
        <f t="shared" si="246"/>
        <v>#VALUE!</v>
      </c>
      <c r="AA1093" s="4" t="e">
        <f>FIND("Earliest publication #",A1093)+LEN("Earliest publication #
")</f>
        <v>#VALUE!</v>
      </c>
      <c r="AB1093" s="4" t="e">
        <f>FIND("Earliest publication date",A1093,AA1093)</f>
        <v>#VALUE!</v>
      </c>
      <c r="AC1093" s="4" t="e">
        <f>CLEAN(TRIM(MID(A1093,AA1093,AB1093-AA1093)))</f>
        <v>#VALUE!</v>
      </c>
      <c r="AD1093" s="4" t="e">
        <f t="shared" si="247"/>
        <v>#VALUE!</v>
      </c>
      <c r="AE1093" s="4" t="e">
        <f>FIND("Earliest publication date",A1093,AA1093)+LEN("Earliest publication date")</f>
        <v>#VALUE!</v>
      </c>
      <c r="AF1093" s="4" t="e">
        <f>FIND("Assignee for publication",A1093)</f>
        <v>#VALUE!</v>
      </c>
      <c r="AG1093" s="4" t="e">
        <f>CLEAN(SUBSTITUTE(MID(A1093,AE1093,AF1093-AE1093)," ",""))</f>
        <v>#VALUE!</v>
      </c>
      <c r="AH1093" s="4" t="e">
        <f>FIND("Entity status",A1093)+LEN("Entity status")</f>
        <v>#VALUE!</v>
      </c>
      <c r="AI1093" s="4" t="e">
        <f>FIND("Earliest publication #",A1093,AH1093)</f>
        <v>#VALUE!</v>
      </c>
      <c r="AJ1093" s="4" t="e">
        <f>CLEAN(TRIM(MID(A1093,AH1093,AI1093-AH1093)))</f>
        <v>#VALUE!</v>
      </c>
      <c r="AK1093" s="4" t="e">
        <f>FIND("Applicants",A1093)+LEN("Applicants")</f>
        <v>#VALUE!</v>
      </c>
      <c r="AL1093" s="4" t="e">
        <f>FIND("United States Patent and Trademark Office 
United States Patent and Trademark Office 
 Browse By Topic",A1093,AK1093)</f>
        <v>#VALUE!</v>
      </c>
      <c r="AM1093" s="4" t="e">
        <f>TRIM(CLEAN(MID(A1093,AK1093,AL1093-AK1093)))</f>
        <v>#VALUE!</v>
      </c>
      <c r="AN1093" s="4" t="e">
        <f>FIND("Assignee for publication",A1093)+LEN("Assignee for publication")</f>
        <v>#VALUE!</v>
      </c>
      <c r="AO1093" s="4" t="e">
        <f>FIND("Confirmation #",A1093,AN1093)</f>
        <v>#VALUE!</v>
      </c>
      <c r="AP1093" s="4" t="e">
        <f>MID(A1093,AN1093,AO1093-AN1093)</f>
        <v>#VALUE!</v>
      </c>
      <c r="AQ1093" s="4" t="e">
        <f>FIND("Inventors",A1093)+LEN("Inventors")</f>
        <v>#VALUE!</v>
      </c>
      <c r="AR1093" s="4" t="e">
        <f>FIND("Applicants",A1093,AQ1093)</f>
        <v>#VALUE!</v>
      </c>
      <c r="AS1093" s="4" t="e">
        <f>FIND("Show all inventors",A1093)</f>
        <v>#VALUE!</v>
      </c>
      <c r="AT1093" s="4" t="str">
        <f>IFERROR(MID(A1093,AS1093,24),"")</f>
        <v/>
      </c>
      <c r="AU1093" s="7" t="e">
        <f>CLEAN(TRIM(MID(A1093,AQ1093,AR1093-AQ1093)))</f>
        <v>#VALUE!</v>
      </c>
      <c r="BJ1093" s="4">
        <f t="shared" si="250"/>
        <v>0</v>
      </c>
      <c r="BK1093" s="4" t="str">
        <f t="shared" si="251"/>
        <v/>
      </c>
      <c r="BL1093" s="4" t="e">
        <f t="shared" si="252"/>
        <v>#VALUE!</v>
      </c>
      <c r="BM1093" s="4" t="e">
        <f t="shared" si="253"/>
        <v>#VALUE!</v>
      </c>
      <c r="BN1093" s="7" t="e">
        <f t="shared" si="254"/>
        <v>#VALUE!</v>
      </c>
      <c r="BO1093" s="4" t="e">
        <f t="shared" si="255"/>
        <v>#VALUE!</v>
      </c>
      <c r="BP1093" s="4" t="e">
        <f t="shared" si="256"/>
        <v>#VALUE!</v>
      </c>
      <c r="BQ1093" s="7" t="e">
        <f t="shared" si="257"/>
        <v>#VALUE!</v>
      </c>
    </row>
    <row r="1094" spans="1:69" ht="15" customHeight="1" x14ac:dyDescent="0.3">
      <c r="A1094" s="5"/>
      <c r="B1094" s="5"/>
      <c r="C1094" s="5"/>
      <c r="D1094" s="5"/>
      <c r="F1094" s="6" t="s">
        <v>17</v>
      </c>
      <c r="G1094" s="4" t="e">
        <f t="shared" si="258"/>
        <v>#VALUE!</v>
      </c>
      <c r="H1094" s="4" t="e">
        <f t="shared" si="259"/>
        <v>#VALUE!</v>
      </c>
      <c r="I1094" s="4" t="str">
        <f t="shared" si="248"/>
        <v/>
      </c>
      <c r="J1094" s="4" t="e">
        <f>CLEAN(SUBSTITUTE(MID(A1094,G1094,H1094-G1094)," ",""))</f>
        <v>#VALUE!</v>
      </c>
      <c r="K1094" s="4" t="e">
        <f>FIND("Filing or 371 (c) date",A1094)+LEN("Filing or 371 (c) date")</f>
        <v>#VALUE!</v>
      </c>
      <c r="L1094" s="4" t="e">
        <f>FIND("Status",A1094,K1094)</f>
        <v>#VALUE!</v>
      </c>
      <c r="M1094" s="4" t="e">
        <f>TRIM(CLEAN(MID(A1094,K1094,L1094-K1094)))</f>
        <v>#VALUE!</v>
      </c>
      <c r="N1094" s="4" t="e">
        <f>FIND("Patent #",A1094)+LEN("Patent #")</f>
        <v>#VALUE!</v>
      </c>
      <c r="O1094" s="4" t="e">
        <f>FIND("Filing or 371 (c) date",A1094)</f>
        <v>#VALUE!</v>
      </c>
      <c r="P1094" s="4" t="e">
        <f>MID(A1094,N1094,O1094-N1094)</f>
        <v>#VALUE!</v>
      </c>
      <c r="Q1094" s="4" t="e">
        <f t="shared" si="249"/>
        <v>#VALUE!</v>
      </c>
      <c r="R1094" s="4" t="e">
        <f>CLEAN(SUBSTITUTE(MID(P1094,1,FIND("open",P1094)-1)," ",""))</f>
        <v>#VALUE!</v>
      </c>
      <c r="S1094" s="4" t="e">
        <f>FIND("open_in_new",P1094)+LEN("open_in_new")</f>
        <v>#VALUE!</v>
      </c>
      <c r="T1094" s="4" t="e">
        <f>FIND("-",P1094,S1094)</f>
        <v>#VALUE!</v>
      </c>
      <c r="U1094" s="4" t="e">
        <f>CLEAN(SUBSTITUTE(MID(P1094,S1094,T1094-S1094)," ",""))</f>
        <v>#VALUE!</v>
      </c>
      <c r="V1094" s="4" t="e">
        <f>RIGHT(CLEAN(SUBSTITUTE(P1094," ","")),10)</f>
        <v>#VALUE!</v>
      </c>
      <c r="W1094" s="4" t="e">
        <f>FIND("Status",A1094,K1094)+LEN("Status")</f>
        <v>#VALUE!</v>
      </c>
      <c r="X1094" s="4" t="e">
        <f>FIND("Application Data 
Documents &amp; Transactions",A1094)</f>
        <v>#VALUE!</v>
      </c>
      <c r="Y1094" s="4" t="e">
        <f>MID(A1094,W1094,(X1094-11)-W1094)</f>
        <v>#VALUE!</v>
      </c>
      <c r="Z1094" s="4" t="e">
        <f t="shared" si="246"/>
        <v>#VALUE!</v>
      </c>
      <c r="AA1094" s="4" t="e">
        <f>FIND("Earliest publication #",A1094)+LEN("Earliest publication #
")</f>
        <v>#VALUE!</v>
      </c>
      <c r="AB1094" s="4" t="e">
        <f>FIND("Earliest publication date",A1094,AA1094)</f>
        <v>#VALUE!</v>
      </c>
      <c r="AC1094" s="4" t="e">
        <f>CLEAN(TRIM(MID(A1094,AA1094,AB1094-AA1094)))</f>
        <v>#VALUE!</v>
      </c>
      <c r="AD1094" s="4" t="e">
        <f t="shared" si="247"/>
        <v>#VALUE!</v>
      </c>
      <c r="AE1094" s="4" t="e">
        <f>FIND("Earliest publication date",A1094,AA1094)+LEN("Earliest publication date")</f>
        <v>#VALUE!</v>
      </c>
      <c r="AF1094" s="4" t="e">
        <f>FIND("Assignee for publication",A1094)</f>
        <v>#VALUE!</v>
      </c>
      <c r="AG1094" s="4" t="e">
        <f>CLEAN(SUBSTITUTE(MID(A1094,AE1094,AF1094-AE1094)," ",""))</f>
        <v>#VALUE!</v>
      </c>
      <c r="AH1094" s="4" t="e">
        <f>FIND("Entity status",A1094)+LEN("Entity status")</f>
        <v>#VALUE!</v>
      </c>
      <c r="AI1094" s="4" t="e">
        <f>FIND("Earliest publication #",A1094,AH1094)</f>
        <v>#VALUE!</v>
      </c>
      <c r="AJ1094" s="4" t="e">
        <f>CLEAN(TRIM(MID(A1094,AH1094,AI1094-AH1094)))</f>
        <v>#VALUE!</v>
      </c>
      <c r="AK1094" s="4" t="e">
        <f>FIND("Applicants",A1094)+LEN("Applicants")</f>
        <v>#VALUE!</v>
      </c>
      <c r="AL1094" s="4" t="e">
        <f>FIND("United States Patent and Trademark Office 
United States Patent and Trademark Office 
 Browse By Topic",A1094,AK1094)</f>
        <v>#VALUE!</v>
      </c>
      <c r="AM1094" s="4" t="e">
        <f>TRIM(CLEAN(MID(A1094,AK1094,AL1094-AK1094)))</f>
        <v>#VALUE!</v>
      </c>
      <c r="AN1094" s="4" t="e">
        <f>FIND("Assignee for publication",A1094)+LEN("Assignee for publication")</f>
        <v>#VALUE!</v>
      </c>
      <c r="AO1094" s="4" t="e">
        <f>FIND("Confirmation #",A1094,AN1094)</f>
        <v>#VALUE!</v>
      </c>
      <c r="AP1094" s="4" t="e">
        <f>MID(A1094,AN1094,AO1094-AN1094)</f>
        <v>#VALUE!</v>
      </c>
      <c r="AQ1094" s="4" t="e">
        <f>FIND("Inventors",A1094)+LEN("Inventors")</f>
        <v>#VALUE!</v>
      </c>
      <c r="AR1094" s="4" t="e">
        <f>FIND("Applicants",A1094,AQ1094)</f>
        <v>#VALUE!</v>
      </c>
      <c r="AS1094" s="4" t="e">
        <f>FIND("Show all inventors",A1094)</f>
        <v>#VALUE!</v>
      </c>
      <c r="AT1094" s="4" t="str">
        <f>IFERROR(MID(A1094,AS1094,24),"")</f>
        <v/>
      </c>
      <c r="AU1094" s="7" t="e">
        <f>CLEAN(TRIM(MID(A1094,AQ1094,AR1094-AQ1094)))</f>
        <v>#VALUE!</v>
      </c>
      <c r="BJ1094" s="4">
        <f t="shared" si="250"/>
        <v>0</v>
      </c>
      <c r="BK1094" s="4" t="str">
        <f t="shared" si="251"/>
        <v/>
      </c>
      <c r="BL1094" s="4" t="e">
        <f t="shared" si="252"/>
        <v>#VALUE!</v>
      </c>
      <c r="BM1094" s="4" t="e">
        <f t="shared" si="253"/>
        <v>#VALUE!</v>
      </c>
      <c r="BN1094" s="7" t="e">
        <f t="shared" si="254"/>
        <v>#VALUE!</v>
      </c>
      <c r="BO1094" s="4" t="e">
        <f t="shared" si="255"/>
        <v>#VALUE!</v>
      </c>
      <c r="BP1094" s="4" t="e">
        <f t="shared" si="256"/>
        <v>#VALUE!</v>
      </c>
      <c r="BQ1094" s="7" t="e">
        <f t="shared" si="257"/>
        <v>#VALUE!</v>
      </c>
    </row>
    <row r="1095" spans="1:69" ht="15" customHeight="1" x14ac:dyDescent="0.3">
      <c r="A1095" s="5"/>
      <c r="B1095" s="5"/>
      <c r="C1095" s="5"/>
      <c r="D1095" s="5"/>
      <c r="F1095" s="6" t="s">
        <v>17</v>
      </c>
      <c r="G1095" s="4" t="e">
        <f t="shared" si="258"/>
        <v>#VALUE!</v>
      </c>
      <c r="H1095" s="4" t="e">
        <f t="shared" si="259"/>
        <v>#VALUE!</v>
      </c>
      <c r="I1095" s="4" t="str">
        <f t="shared" si="248"/>
        <v/>
      </c>
      <c r="J1095" s="4" t="e">
        <f>CLEAN(SUBSTITUTE(MID(A1095,G1095,H1095-G1095)," ",""))</f>
        <v>#VALUE!</v>
      </c>
      <c r="K1095" s="4" t="e">
        <f>FIND("Filing or 371 (c) date",A1095)+LEN("Filing or 371 (c) date")</f>
        <v>#VALUE!</v>
      </c>
      <c r="L1095" s="4" t="e">
        <f>FIND("Status",A1095,K1095)</f>
        <v>#VALUE!</v>
      </c>
      <c r="M1095" s="4" t="e">
        <f>TRIM(CLEAN(MID(A1095,K1095,L1095-K1095)))</f>
        <v>#VALUE!</v>
      </c>
      <c r="N1095" s="4" t="e">
        <f>FIND("Patent #",A1095)+LEN("Patent #")</f>
        <v>#VALUE!</v>
      </c>
      <c r="O1095" s="4" t="e">
        <f>FIND("Filing or 371 (c) date",A1095)</f>
        <v>#VALUE!</v>
      </c>
      <c r="P1095" s="4" t="e">
        <f>MID(A1095,N1095,O1095-N1095)</f>
        <v>#VALUE!</v>
      </c>
      <c r="Q1095" s="4" t="e">
        <f t="shared" si="249"/>
        <v>#VALUE!</v>
      </c>
      <c r="R1095" s="4" t="e">
        <f>CLEAN(SUBSTITUTE(MID(P1095,1,FIND("open",P1095)-1)," ",""))</f>
        <v>#VALUE!</v>
      </c>
      <c r="S1095" s="4" t="e">
        <f>FIND("open_in_new",P1095)+LEN("open_in_new")</f>
        <v>#VALUE!</v>
      </c>
      <c r="T1095" s="4" t="e">
        <f>FIND("-",P1095,S1095)</f>
        <v>#VALUE!</v>
      </c>
      <c r="U1095" s="4" t="e">
        <f>CLEAN(SUBSTITUTE(MID(P1095,S1095,T1095-S1095)," ",""))</f>
        <v>#VALUE!</v>
      </c>
      <c r="V1095" s="4" t="e">
        <f>RIGHT(CLEAN(SUBSTITUTE(P1095," ","")),10)</f>
        <v>#VALUE!</v>
      </c>
      <c r="W1095" s="4" t="e">
        <f>FIND("Status",A1095,K1095)+LEN("Status")</f>
        <v>#VALUE!</v>
      </c>
      <c r="X1095" s="4" t="e">
        <f>FIND("Application Data 
Documents &amp; Transactions",A1095)</f>
        <v>#VALUE!</v>
      </c>
      <c r="Y1095" s="4" t="e">
        <f>MID(A1095,W1095,(X1095-11)-W1095)</f>
        <v>#VALUE!</v>
      </c>
      <c r="Z1095" s="4" t="e">
        <f t="shared" si="246"/>
        <v>#VALUE!</v>
      </c>
      <c r="AA1095" s="4" t="e">
        <f>FIND("Earliest publication #",A1095)+LEN("Earliest publication #
")</f>
        <v>#VALUE!</v>
      </c>
      <c r="AB1095" s="4" t="e">
        <f>FIND("Earliest publication date",A1095,AA1095)</f>
        <v>#VALUE!</v>
      </c>
      <c r="AC1095" s="4" t="e">
        <f>CLEAN(TRIM(MID(A1095,AA1095,AB1095-AA1095)))</f>
        <v>#VALUE!</v>
      </c>
      <c r="AD1095" s="4" t="e">
        <f t="shared" si="247"/>
        <v>#VALUE!</v>
      </c>
      <c r="AE1095" s="4" t="e">
        <f>FIND("Earliest publication date",A1095,AA1095)+LEN("Earliest publication date")</f>
        <v>#VALUE!</v>
      </c>
      <c r="AF1095" s="4" t="e">
        <f>FIND("Assignee for publication",A1095)</f>
        <v>#VALUE!</v>
      </c>
      <c r="AG1095" s="4" t="e">
        <f>CLEAN(SUBSTITUTE(MID(A1095,AE1095,AF1095-AE1095)," ",""))</f>
        <v>#VALUE!</v>
      </c>
      <c r="AH1095" s="4" t="e">
        <f>FIND("Entity status",A1095)+LEN("Entity status")</f>
        <v>#VALUE!</v>
      </c>
      <c r="AI1095" s="4" t="e">
        <f>FIND("Earliest publication #",A1095,AH1095)</f>
        <v>#VALUE!</v>
      </c>
      <c r="AJ1095" s="4" t="e">
        <f>CLEAN(TRIM(MID(A1095,AH1095,AI1095-AH1095)))</f>
        <v>#VALUE!</v>
      </c>
      <c r="AK1095" s="4" t="e">
        <f>FIND("Applicants",A1095)+LEN("Applicants")</f>
        <v>#VALUE!</v>
      </c>
      <c r="AL1095" s="4" t="e">
        <f>FIND("United States Patent and Trademark Office 
United States Patent and Trademark Office 
 Browse By Topic",A1095,AK1095)</f>
        <v>#VALUE!</v>
      </c>
      <c r="AM1095" s="4" t="e">
        <f>TRIM(CLEAN(MID(A1095,AK1095,AL1095-AK1095)))</f>
        <v>#VALUE!</v>
      </c>
      <c r="AN1095" s="4" t="e">
        <f>FIND("Assignee for publication",A1095)+LEN("Assignee for publication")</f>
        <v>#VALUE!</v>
      </c>
      <c r="AO1095" s="4" t="e">
        <f>FIND("Confirmation #",A1095,AN1095)</f>
        <v>#VALUE!</v>
      </c>
      <c r="AP1095" s="4" t="e">
        <f>MID(A1095,AN1095,AO1095-AN1095)</f>
        <v>#VALUE!</v>
      </c>
      <c r="AQ1095" s="4" t="e">
        <f>FIND("Inventors",A1095)+LEN("Inventors")</f>
        <v>#VALUE!</v>
      </c>
      <c r="AR1095" s="4" t="e">
        <f>FIND("Applicants",A1095,AQ1095)</f>
        <v>#VALUE!</v>
      </c>
      <c r="AS1095" s="4" t="e">
        <f>FIND("Show all inventors",A1095)</f>
        <v>#VALUE!</v>
      </c>
      <c r="AT1095" s="4" t="str">
        <f>IFERROR(MID(A1095,AS1095,24),"")</f>
        <v/>
      </c>
      <c r="AU1095" s="7" t="e">
        <f>CLEAN(TRIM(MID(A1095,AQ1095,AR1095-AQ1095)))</f>
        <v>#VALUE!</v>
      </c>
      <c r="BJ1095" s="4">
        <f t="shared" si="250"/>
        <v>0</v>
      </c>
      <c r="BK1095" s="4" t="str">
        <f t="shared" si="251"/>
        <v/>
      </c>
      <c r="BL1095" s="4" t="e">
        <f t="shared" si="252"/>
        <v>#VALUE!</v>
      </c>
      <c r="BM1095" s="4" t="e">
        <f t="shared" si="253"/>
        <v>#VALUE!</v>
      </c>
      <c r="BN1095" s="7" t="e">
        <f t="shared" si="254"/>
        <v>#VALUE!</v>
      </c>
      <c r="BO1095" s="4" t="e">
        <f t="shared" si="255"/>
        <v>#VALUE!</v>
      </c>
      <c r="BP1095" s="4" t="e">
        <f t="shared" si="256"/>
        <v>#VALUE!</v>
      </c>
      <c r="BQ1095" s="7" t="e">
        <f t="shared" si="257"/>
        <v>#VALUE!</v>
      </c>
    </row>
    <row r="1096" spans="1:69" ht="15" customHeight="1" x14ac:dyDescent="0.3">
      <c r="A1096" s="5"/>
      <c r="B1096" s="5"/>
      <c r="C1096" s="5"/>
      <c r="D1096" s="5"/>
      <c r="F1096" s="6" t="s">
        <v>17</v>
      </c>
      <c r="G1096" s="4" t="e">
        <f t="shared" si="258"/>
        <v>#VALUE!</v>
      </c>
      <c r="H1096" s="4" t="e">
        <f t="shared" si="259"/>
        <v>#VALUE!</v>
      </c>
      <c r="I1096" s="4" t="str">
        <f t="shared" si="248"/>
        <v/>
      </c>
      <c r="J1096" s="4" t="e">
        <f>CLEAN(SUBSTITUTE(MID(A1096,G1096,H1096-G1096)," ",""))</f>
        <v>#VALUE!</v>
      </c>
      <c r="K1096" s="4" t="e">
        <f>FIND("Filing or 371 (c) date",A1096)+LEN("Filing or 371 (c) date")</f>
        <v>#VALUE!</v>
      </c>
      <c r="L1096" s="4" t="e">
        <f>FIND("Status",A1096,K1096)</f>
        <v>#VALUE!</v>
      </c>
      <c r="M1096" s="4" t="e">
        <f>TRIM(CLEAN(MID(A1096,K1096,L1096-K1096)))</f>
        <v>#VALUE!</v>
      </c>
      <c r="N1096" s="4" t="e">
        <f>FIND("Patent #",A1096)+LEN("Patent #")</f>
        <v>#VALUE!</v>
      </c>
      <c r="O1096" s="4" t="e">
        <f>FIND("Filing or 371 (c) date",A1096)</f>
        <v>#VALUE!</v>
      </c>
      <c r="P1096" s="4" t="e">
        <f>MID(A1096,N1096,O1096-N1096)</f>
        <v>#VALUE!</v>
      </c>
      <c r="Q1096" s="4" t="e">
        <f t="shared" si="249"/>
        <v>#VALUE!</v>
      </c>
      <c r="R1096" s="4" t="e">
        <f>CLEAN(SUBSTITUTE(MID(P1096,1,FIND("open",P1096)-1)," ",""))</f>
        <v>#VALUE!</v>
      </c>
      <c r="S1096" s="4" t="e">
        <f>FIND("open_in_new",P1096)+LEN("open_in_new")</f>
        <v>#VALUE!</v>
      </c>
      <c r="T1096" s="4" t="e">
        <f>FIND("-",P1096,S1096)</f>
        <v>#VALUE!</v>
      </c>
      <c r="U1096" s="4" t="e">
        <f>CLEAN(SUBSTITUTE(MID(P1096,S1096,T1096-S1096)," ",""))</f>
        <v>#VALUE!</v>
      </c>
      <c r="V1096" s="4" t="e">
        <f>RIGHT(CLEAN(SUBSTITUTE(P1096," ","")),10)</f>
        <v>#VALUE!</v>
      </c>
      <c r="W1096" s="4" t="e">
        <f>FIND("Status",A1096,K1096)+LEN("Status")</f>
        <v>#VALUE!</v>
      </c>
      <c r="X1096" s="4" t="e">
        <f>FIND("Application Data 
Documents &amp; Transactions",A1096)</f>
        <v>#VALUE!</v>
      </c>
      <c r="Y1096" s="4" t="e">
        <f>MID(A1096,W1096,(X1096-11)-W1096)</f>
        <v>#VALUE!</v>
      </c>
      <c r="Z1096" s="4" t="e">
        <f t="shared" si="246"/>
        <v>#VALUE!</v>
      </c>
      <c r="AA1096" s="4" t="e">
        <f>FIND("Earliest publication #",A1096)+LEN("Earliest publication #
")</f>
        <v>#VALUE!</v>
      </c>
      <c r="AB1096" s="4" t="e">
        <f>FIND("Earliest publication date",A1096,AA1096)</f>
        <v>#VALUE!</v>
      </c>
      <c r="AC1096" s="4" t="e">
        <f>CLEAN(TRIM(MID(A1096,AA1096,AB1096-AA1096)))</f>
        <v>#VALUE!</v>
      </c>
      <c r="AD1096" s="4" t="e">
        <f t="shared" si="247"/>
        <v>#VALUE!</v>
      </c>
      <c r="AE1096" s="4" t="e">
        <f>FIND("Earliest publication date",A1096,AA1096)+LEN("Earliest publication date")</f>
        <v>#VALUE!</v>
      </c>
      <c r="AF1096" s="4" t="e">
        <f>FIND("Assignee for publication",A1096)</f>
        <v>#VALUE!</v>
      </c>
      <c r="AG1096" s="4" t="e">
        <f>CLEAN(SUBSTITUTE(MID(A1096,AE1096,AF1096-AE1096)," ",""))</f>
        <v>#VALUE!</v>
      </c>
      <c r="AH1096" s="4" t="e">
        <f>FIND("Entity status",A1096)+LEN("Entity status")</f>
        <v>#VALUE!</v>
      </c>
      <c r="AI1096" s="4" t="e">
        <f>FIND("Earliest publication #",A1096,AH1096)</f>
        <v>#VALUE!</v>
      </c>
      <c r="AJ1096" s="4" t="e">
        <f>CLEAN(TRIM(MID(A1096,AH1096,AI1096-AH1096)))</f>
        <v>#VALUE!</v>
      </c>
      <c r="AK1096" s="4" t="e">
        <f>FIND("Applicants",A1096)+LEN("Applicants")</f>
        <v>#VALUE!</v>
      </c>
      <c r="AL1096" s="4" t="e">
        <f>FIND("United States Patent and Trademark Office 
United States Patent and Trademark Office 
 Browse By Topic",A1096,AK1096)</f>
        <v>#VALUE!</v>
      </c>
      <c r="AM1096" s="4" t="e">
        <f>TRIM(CLEAN(MID(A1096,AK1096,AL1096-AK1096)))</f>
        <v>#VALUE!</v>
      </c>
      <c r="AN1096" s="4" t="e">
        <f>FIND("Assignee for publication",A1096)+LEN("Assignee for publication")</f>
        <v>#VALUE!</v>
      </c>
      <c r="AO1096" s="4" t="e">
        <f>FIND("Confirmation #",A1096,AN1096)</f>
        <v>#VALUE!</v>
      </c>
      <c r="AP1096" s="4" t="e">
        <f>MID(A1096,AN1096,AO1096-AN1096)</f>
        <v>#VALUE!</v>
      </c>
      <c r="AQ1096" s="4" t="e">
        <f>FIND("Inventors",A1096)+LEN("Inventors")</f>
        <v>#VALUE!</v>
      </c>
      <c r="AR1096" s="4" t="e">
        <f>FIND("Applicants",A1096,AQ1096)</f>
        <v>#VALUE!</v>
      </c>
      <c r="AS1096" s="4" t="e">
        <f>FIND("Show all inventors",A1096)</f>
        <v>#VALUE!</v>
      </c>
      <c r="AT1096" s="4" t="str">
        <f>IFERROR(MID(A1096,AS1096,24),"")</f>
        <v/>
      </c>
      <c r="AU1096" s="7" t="e">
        <f>CLEAN(TRIM(MID(A1096,AQ1096,AR1096-AQ1096)))</f>
        <v>#VALUE!</v>
      </c>
      <c r="BJ1096" s="4">
        <f t="shared" si="250"/>
        <v>0</v>
      </c>
      <c r="BK1096" s="4" t="str">
        <f t="shared" si="251"/>
        <v/>
      </c>
      <c r="BL1096" s="4" t="e">
        <f t="shared" si="252"/>
        <v>#VALUE!</v>
      </c>
      <c r="BM1096" s="4" t="e">
        <f t="shared" si="253"/>
        <v>#VALUE!</v>
      </c>
      <c r="BN1096" s="7" t="e">
        <f t="shared" si="254"/>
        <v>#VALUE!</v>
      </c>
      <c r="BO1096" s="4" t="e">
        <f t="shared" si="255"/>
        <v>#VALUE!</v>
      </c>
      <c r="BP1096" s="4" t="e">
        <f t="shared" si="256"/>
        <v>#VALUE!</v>
      </c>
      <c r="BQ1096" s="7" t="e">
        <f t="shared" si="257"/>
        <v>#VALUE!</v>
      </c>
    </row>
    <row r="1097" spans="1:69" ht="15" customHeight="1" x14ac:dyDescent="0.3">
      <c r="A1097" s="5"/>
      <c r="B1097" s="5"/>
      <c r="C1097" s="5"/>
      <c r="D1097" s="5"/>
      <c r="F1097" s="6" t="s">
        <v>17</v>
      </c>
      <c r="G1097" s="4" t="e">
        <f t="shared" si="258"/>
        <v>#VALUE!</v>
      </c>
      <c r="H1097" s="4" t="e">
        <f t="shared" si="259"/>
        <v>#VALUE!</v>
      </c>
      <c r="I1097" s="4" t="str">
        <f t="shared" si="248"/>
        <v/>
      </c>
      <c r="J1097" s="4" t="e">
        <f>CLEAN(SUBSTITUTE(MID(A1097,G1097,H1097-G1097)," ",""))</f>
        <v>#VALUE!</v>
      </c>
      <c r="K1097" s="4" t="e">
        <f>FIND("Filing or 371 (c) date",A1097)+LEN("Filing or 371 (c) date")</f>
        <v>#VALUE!</v>
      </c>
      <c r="L1097" s="4" t="e">
        <f>FIND("Status",A1097,K1097)</f>
        <v>#VALUE!</v>
      </c>
      <c r="M1097" s="4" t="e">
        <f>TRIM(CLEAN(MID(A1097,K1097,L1097-K1097)))</f>
        <v>#VALUE!</v>
      </c>
      <c r="N1097" s="4" t="e">
        <f>FIND("Patent #",A1097)+LEN("Patent #")</f>
        <v>#VALUE!</v>
      </c>
      <c r="O1097" s="4" t="e">
        <f>FIND("Filing or 371 (c) date",A1097)</f>
        <v>#VALUE!</v>
      </c>
      <c r="P1097" s="4" t="e">
        <f>MID(A1097,N1097,O1097-N1097)</f>
        <v>#VALUE!</v>
      </c>
      <c r="Q1097" s="4" t="e">
        <f t="shared" si="249"/>
        <v>#VALUE!</v>
      </c>
      <c r="R1097" s="4" t="e">
        <f>CLEAN(SUBSTITUTE(MID(P1097,1,FIND("open",P1097)-1)," ",""))</f>
        <v>#VALUE!</v>
      </c>
      <c r="S1097" s="4" t="e">
        <f>FIND("open_in_new",P1097)+LEN("open_in_new")</f>
        <v>#VALUE!</v>
      </c>
      <c r="T1097" s="4" t="e">
        <f>FIND("-",P1097,S1097)</f>
        <v>#VALUE!</v>
      </c>
      <c r="U1097" s="4" t="e">
        <f>CLEAN(SUBSTITUTE(MID(P1097,S1097,T1097-S1097)," ",""))</f>
        <v>#VALUE!</v>
      </c>
      <c r="V1097" s="4" t="e">
        <f>RIGHT(CLEAN(SUBSTITUTE(P1097," ","")),10)</f>
        <v>#VALUE!</v>
      </c>
      <c r="W1097" s="4" t="e">
        <f>FIND("Status",A1097,K1097)+LEN("Status")</f>
        <v>#VALUE!</v>
      </c>
      <c r="X1097" s="4" t="e">
        <f>FIND("Application Data 
Documents &amp; Transactions",A1097)</f>
        <v>#VALUE!</v>
      </c>
      <c r="Y1097" s="4" t="e">
        <f>MID(A1097,W1097,(X1097-11)-W1097)</f>
        <v>#VALUE!</v>
      </c>
      <c r="Z1097" s="4" t="e">
        <f t="shared" si="246"/>
        <v>#VALUE!</v>
      </c>
      <c r="AA1097" s="4" t="e">
        <f>FIND("Earliest publication #",A1097)+LEN("Earliest publication #
")</f>
        <v>#VALUE!</v>
      </c>
      <c r="AB1097" s="4" t="e">
        <f>FIND("Earliest publication date",A1097,AA1097)</f>
        <v>#VALUE!</v>
      </c>
      <c r="AC1097" s="4" t="e">
        <f>CLEAN(TRIM(MID(A1097,AA1097,AB1097-AA1097)))</f>
        <v>#VALUE!</v>
      </c>
      <c r="AD1097" s="4" t="e">
        <f t="shared" si="247"/>
        <v>#VALUE!</v>
      </c>
      <c r="AE1097" s="4" t="e">
        <f>FIND("Earliest publication date",A1097,AA1097)+LEN("Earliest publication date")</f>
        <v>#VALUE!</v>
      </c>
      <c r="AF1097" s="4" t="e">
        <f>FIND("Assignee for publication",A1097)</f>
        <v>#VALUE!</v>
      </c>
      <c r="AG1097" s="4" t="e">
        <f>CLEAN(SUBSTITUTE(MID(A1097,AE1097,AF1097-AE1097)," ",""))</f>
        <v>#VALUE!</v>
      </c>
      <c r="AH1097" s="4" t="e">
        <f>FIND("Entity status",A1097)+LEN("Entity status")</f>
        <v>#VALUE!</v>
      </c>
      <c r="AI1097" s="4" t="e">
        <f>FIND("Earliest publication #",A1097,AH1097)</f>
        <v>#VALUE!</v>
      </c>
      <c r="AJ1097" s="4" t="e">
        <f>CLEAN(TRIM(MID(A1097,AH1097,AI1097-AH1097)))</f>
        <v>#VALUE!</v>
      </c>
      <c r="AK1097" s="4" t="e">
        <f>FIND("Applicants",A1097)+LEN("Applicants")</f>
        <v>#VALUE!</v>
      </c>
      <c r="AL1097" s="4" t="e">
        <f>FIND("United States Patent and Trademark Office 
United States Patent and Trademark Office 
 Browse By Topic",A1097,AK1097)</f>
        <v>#VALUE!</v>
      </c>
      <c r="AM1097" s="4" t="e">
        <f>TRIM(CLEAN(MID(A1097,AK1097,AL1097-AK1097)))</f>
        <v>#VALUE!</v>
      </c>
      <c r="AN1097" s="4" t="e">
        <f>FIND("Assignee for publication",A1097)+LEN("Assignee for publication")</f>
        <v>#VALUE!</v>
      </c>
      <c r="AO1097" s="4" t="e">
        <f>FIND("Confirmation #",A1097,AN1097)</f>
        <v>#VALUE!</v>
      </c>
      <c r="AP1097" s="4" t="e">
        <f>MID(A1097,AN1097,AO1097-AN1097)</f>
        <v>#VALUE!</v>
      </c>
      <c r="AQ1097" s="4" t="e">
        <f>FIND("Inventors",A1097)+LEN("Inventors")</f>
        <v>#VALUE!</v>
      </c>
      <c r="AR1097" s="4" t="e">
        <f>FIND("Applicants",A1097,AQ1097)</f>
        <v>#VALUE!</v>
      </c>
      <c r="AS1097" s="4" t="e">
        <f>FIND("Show all inventors",A1097)</f>
        <v>#VALUE!</v>
      </c>
      <c r="AT1097" s="4" t="str">
        <f>IFERROR(MID(A1097,AS1097,24),"")</f>
        <v/>
      </c>
      <c r="AU1097" s="7" t="e">
        <f>CLEAN(TRIM(MID(A1097,AQ1097,AR1097-AQ1097)))</f>
        <v>#VALUE!</v>
      </c>
      <c r="BJ1097" s="4">
        <f t="shared" si="250"/>
        <v>0</v>
      </c>
      <c r="BK1097" s="4" t="str">
        <f t="shared" si="251"/>
        <v/>
      </c>
      <c r="BL1097" s="4" t="e">
        <f t="shared" si="252"/>
        <v>#VALUE!</v>
      </c>
      <c r="BM1097" s="4" t="e">
        <f t="shared" si="253"/>
        <v>#VALUE!</v>
      </c>
      <c r="BN1097" s="7" t="e">
        <f t="shared" si="254"/>
        <v>#VALUE!</v>
      </c>
      <c r="BO1097" s="4" t="e">
        <f t="shared" si="255"/>
        <v>#VALUE!</v>
      </c>
      <c r="BP1097" s="4" t="e">
        <f t="shared" si="256"/>
        <v>#VALUE!</v>
      </c>
      <c r="BQ1097" s="7" t="e">
        <f t="shared" si="257"/>
        <v>#VALUE!</v>
      </c>
    </row>
    <row r="1098" spans="1:69" ht="15" customHeight="1" x14ac:dyDescent="0.3">
      <c r="A1098" s="5"/>
      <c r="B1098" s="5"/>
      <c r="C1098" s="5"/>
      <c r="D1098" s="5"/>
      <c r="F1098" s="6" t="s">
        <v>17</v>
      </c>
      <c r="G1098" s="4" t="e">
        <f t="shared" si="258"/>
        <v>#VALUE!</v>
      </c>
      <c r="H1098" s="4" t="e">
        <f t="shared" si="259"/>
        <v>#VALUE!</v>
      </c>
      <c r="I1098" s="4" t="str">
        <f t="shared" si="248"/>
        <v/>
      </c>
      <c r="J1098" s="4" t="e">
        <f>CLEAN(SUBSTITUTE(MID(A1098,G1098,H1098-G1098)," ",""))</f>
        <v>#VALUE!</v>
      </c>
      <c r="K1098" s="4" t="e">
        <f>FIND("Filing or 371 (c) date",A1098)+LEN("Filing or 371 (c) date")</f>
        <v>#VALUE!</v>
      </c>
      <c r="L1098" s="4" t="e">
        <f>FIND("Status",A1098,K1098)</f>
        <v>#VALUE!</v>
      </c>
      <c r="M1098" s="4" t="e">
        <f>TRIM(CLEAN(MID(A1098,K1098,L1098-K1098)))</f>
        <v>#VALUE!</v>
      </c>
      <c r="N1098" s="4" t="e">
        <f>FIND("Patent #",A1098)+LEN("Patent #")</f>
        <v>#VALUE!</v>
      </c>
      <c r="O1098" s="4" t="e">
        <f>FIND("Filing or 371 (c) date",A1098)</f>
        <v>#VALUE!</v>
      </c>
      <c r="P1098" s="4" t="e">
        <f>MID(A1098,N1098,O1098-N1098)</f>
        <v>#VALUE!</v>
      </c>
      <c r="Q1098" s="4" t="e">
        <f t="shared" si="249"/>
        <v>#VALUE!</v>
      </c>
      <c r="R1098" s="4" t="e">
        <f>CLEAN(SUBSTITUTE(MID(P1098,1,FIND("open",P1098)-1)," ",""))</f>
        <v>#VALUE!</v>
      </c>
      <c r="S1098" s="4" t="e">
        <f>FIND("open_in_new",P1098)+LEN("open_in_new")</f>
        <v>#VALUE!</v>
      </c>
      <c r="T1098" s="4" t="e">
        <f>FIND("-",P1098,S1098)</f>
        <v>#VALUE!</v>
      </c>
      <c r="U1098" s="4" t="e">
        <f>CLEAN(SUBSTITUTE(MID(P1098,S1098,T1098-S1098)," ",""))</f>
        <v>#VALUE!</v>
      </c>
      <c r="V1098" s="4" t="e">
        <f>RIGHT(CLEAN(SUBSTITUTE(P1098," ","")),10)</f>
        <v>#VALUE!</v>
      </c>
      <c r="W1098" s="4" t="e">
        <f>FIND("Status",A1098,K1098)+LEN("Status")</f>
        <v>#VALUE!</v>
      </c>
      <c r="X1098" s="4" t="e">
        <f>FIND("Application Data 
Documents &amp; Transactions",A1098)</f>
        <v>#VALUE!</v>
      </c>
      <c r="Y1098" s="4" t="e">
        <f>MID(A1098,W1098,(X1098-11)-W1098)</f>
        <v>#VALUE!</v>
      </c>
      <c r="Z1098" s="4" t="e">
        <f t="shared" si="246"/>
        <v>#VALUE!</v>
      </c>
      <c r="AA1098" s="4" t="e">
        <f>FIND("Earliest publication #",A1098)+LEN("Earliest publication #
")</f>
        <v>#VALUE!</v>
      </c>
      <c r="AB1098" s="4" t="e">
        <f>FIND("Earliest publication date",A1098,AA1098)</f>
        <v>#VALUE!</v>
      </c>
      <c r="AC1098" s="4" t="e">
        <f>CLEAN(TRIM(MID(A1098,AA1098,AB1098-AA1098)))</f>
        <v>#VALUE!</v>
      </c>
      <c r="AD1098" s="4" t="e">
        <f t="shared" si="247"/>
        <v>#VALUE!</v>
      </c>
      <c r="AE1098" s="4" t="e">
        <f>FIND("Earliest publication date",A1098,AA1098)+LEN("Earliest publication date")</f>
        <v>#VALUE!</v>
      </c>
      <c r="AF1098" s="4" t="e">
        <f>FIND("Assignee for publication",A1098)</f>
        <v>#VALUE!</v>
      </c>
      <c r="AG1098" s="4" t="e">
        <f>CLEAN(SUBSTITUTE(MID(A1098,AE1098,AF1098-AE1098)," ",""))</f>
        <v>#VALUE!</v>
      </c>
      <c r="AH1098" s="4" t="e">
        <f>FIND("Entity status",A1098)+LEN("Entity status")</f>
        <v>#VALUE!</v>
      </c>
      <c r="AI1098" s="4" t="e">
        <f>FIND("Earliest publication #",A1098,AH1098)</f>
        <v>#VALUE!</v>
      </c>
      <c r="AJ1098" s="4" t="e">
        <f>CLEAN(TRIM(MID(A1098,AH1098,AI1098-AH1098)))</f>
        <v>#VALUE!</v>
      </c>
      <c r="AK1098" s="4" t="e">
        <f>FIND("Applicants",A1098)+LEN("Applicants")</f>
        <v>#VALUE!</v>
      </c>
      <c r="AL1098" s="4" t="e">
        <f>FIND("United States Patent and Trademark Office 
United States Patent and Trademark Office 
 Browse By Topic",A1098,AK1098)</f>
        <v>#VALUE!</v>
      </c>
      <c r="AM1098" s="4" t="e">
        <f>TRIM(CLEAN(MID(A1098,AK1098,AL1098-AK1098)))</f>
        <v>#VALUE!</v>
      </c>
      <c r="AN1098" s="4" t="e">
        <f>FIND("Assignee for publication",A1098)+LEN("Assignee for publication")</f>
        <v>#VALUE!</v>
      </c>
      <c r="AO1098" s="4" t="e">
        <f>FIND("Confirmation #",A1098,AN1098)</f>
        <v>#VALUE!</v>
      </c>
      <c r="AP1098" s="4" t="e">
        <f>MID(A1098,AN1098,AO1098-AN1098)</f>
        <v>#VALUE!</v>
      </c>
      <c r="AQ1098" s="4" t="e">
        <f>FIND("Inventors",A1098)+LEN("Inventors")</f>
        <v>#VALUE!</v>
      </c>
      <c r="AR1098" s="4" t="e">
        <f>FIND("Applicants",A1098,AQ1098)</f>
        <v>#VALUE!</v>
      </c>
      <c r="AS1098" s="4" t="e">
        <f>FIND("Show all inventors",A1098)</f>
        <v>#VALUE!</v>
      </c>
      <c r="AT1098" s="4" t="str">
        <f>IFERROR(MID(A1098,AS1098,24),"")</f>
        <v/>
      </c>
      <c r="AU1098" s="7" t="e">
        <f>CLEAN(TRIM(MID(A1098,AQ1098,AR1098-AQ1098)))</f>
        <v>#VALUE!</v>
      </c>
      <c r="BJ1098" s="4">
        <f t="shared" si="250"/>
        <v>0</v>
      </c>
      <c r="BK1098" s="4" t="str">
        <f t="shared" si="251"/>
        <v/>
      </c>
      <c r="BL1098" s="4" t="e">
        <f t="shared" si="252"/>
        <v>#VALUE!</v>
      </c>
      <c r="BM1098" s="4" t="e">
        <f t="shared" si="253"/>
        <v>#VALUE!</v>
      </c>
      <c r="BN1098" s="7" t="e">
        <f t="shared" si="254"/>
        <v>#VALUE!</v>
      </c>
      <c r="BO1098" s="4" t="e">
        <f t="shared" si="255"/>
        <v>#VALUE!</v>
      </c>
      <c r="BP1098" s="4" t="e">
        <f t="shared" si="256"/>
        <v>#VALUE!</v>
      </c>
      <c r="BQ1098" s="7" t="e">
        <f t="shared" si="257"/>
        <v>#VALUE!</v>
      </c>
    </row>
    <row r="1099" spans="1:69" ht="15" customHeight="1" x14ac:dyDescent="0.3">
      <c r="A1099" s="5"/>
      <c r="B1099" s="5"/>
      <c r="C1099" s="5"/>
      <c r="D1099" s="5"/>
      <c r="F1099" s="6" t="s">
        <v>17</v>
      </c>
      <c r="G1099" s="4" t="e">
        <f t="shared" si="258"/>
        <v>#VALUE!</v>
      </c>
      <c r="H1099" s="4" t="e">
        <f t="shared" si="259"/>
        <v>#VALUE!</v>
      </c>
      <c r="I1099" s="4" t="str">
        <f t="shared" si="248"/>
        <v/>
      </c>
      <c r="J1099" s="4" t="e">
        <f>CLEAN(SUBSTITUTE(MID(A1099,G1099,H1099-G1099)," ",""))</f>
        <v>#VALUE!</v>
      </c>
      <c r="K1099" s="4" t="e">
        <f>FIND("Filing or 371 (c) date",A1099)+LEN("Filing or 371 (c) date")</f>
        <v>#VALUE!</v>
      </c>
      <c r="L1099" s="4" t="e">
        <f>FIND("Status",A1099,K1099)</f>
        <v>#VALUE!</v>
      </c>
      <c r="M1099" s="4" t="e">
        <f>TRIM(CLEAN(MID(A1099,K1099,L1099-K1099)))</f>
        <v>#VALUE!</v>
      </c>
      <c r="N1099" s="4" t="e">
        <f>FIND("Patent #",A1099)+LEN("Patent #")</f>
        <v>#VALUE!</v>
      </c>
      <c r="O1099" s="4" t="e">
        <f>FIND("Filing or 371 (c) date",A1099)</f>
        <v>#VALUE!</v>
      </c>
      <c r="P1099" s="4" t="e">
        <f>MID(A1099,N1099,O1099-N1099)</f>
        <v>#VALUE!</v>
      </c>
      <c r="Q1099" s="4" t="e">
        <f t="shared" si="249"/>
        <v>#VALUE!</v>
      </c>
      <c r="R1099" s="4" t="e">
        <f>CLEAN(SUBSTITUTE(MID(P1099,1,FIND("open",P1099)-1)," ",""))</f>
        <v>#VALUE!</v>
      </c>
      <c r="S1099" s="4" t="e">
        <f>FIND("open_in_new",P1099)+LEN("open_in_new")</f>
        <v>#VALUE!</v>
      </c>
      <c r="T1099" s="4" t="e">
        <f>FIND("-",P1099,S1099)</f>
        <v>#VALUE!</v>
      </c>
      <c r="U1099" s="4" t="e">
        <f>CLEAN(SUBSTITUTE(MID(P1099,S1099,T1099-S1099)," ",""))</f>
        <v>#VALUE!</v>
      </c>
      <c r="V1099" s="4" t="e">
        <f>RIGHT(CLEAN(SUBSTITUTE(P1099," ","")),10)</f>
        <v>#VALUE!</v>
      </c>
      <c r="W1099" s="4" t="e">
        <f>FIND("Status",A1099,K1099)+LEN("Status")</f>
        <v>#VALUE!</v>
      </c>
      <c r="X1099" s="4" t="e">
        <f>FIND("Application Data 
Documents &amp; Transactions",A1099)</f>
        <v>#VALUE!</v>
      </c>
      <c r="Y1099" s="4" t="e">
        <f>MID(A1099,W1099,(X1099-11)-W1099)</f>
        <v>#VALUE!</v>
      </c>
      <c r="Z1099" s="4" t="e">
        <f t="shared" si="246"/>
        <v>#VALUE!</v>
      </c>
      <c r="AA1099" s="4" t="e">
        <f>FIND("Earliest publication #",A1099)+LEN("Earliest publication #
")</f>
        <v>#VALUE!</v>
      </c>
      <c r="AB1099" s="4" t="e">
        <f>FIND("Earliest publication date",A1099,AA1099)</f>
        <v>#VALUE!</v>
      </c>
      <c r="AC1099" s="4" t="e">
        <f>CLEAN(TRIM(MID(A1099,AA1099,AB1099-AA1099)))</f>
        <v>#VALUE!</v>
      </c>
      <c r="AD1099" s="4" t="e">
        <f t="shared" si="247"/>
        <v>#VALUE!</v>
      </c>
      <c r="AE1099" s="4" t="e">
        <f>FIND("Earliest publication date",A1099,AA1099)+LEN("Earliest publication date")</f>
        <v>#VALUE!</v>
      </c>
      <c r="AF1099" s="4" t="e">
        <f>FIND("Assignee for publication",A1099)</f>
        <v>#VALUE!</v>
      </c>
      <c r="AG1099" s="4" t="e">
        <f>CLEAN(SUBSTITUTE(MID(A1099,AE1099,AF1099-AE1099)," ",""))</f>
        <v>#VALUE!</v>
      </c>
      <c r="AH1099" s="4" t="e">
        <f>FIND("Entity status",A1099)+LEN("Entity status")</f>
        <v>#VALUE!</v>
      </c>
      <c r="AI1099" s="4" t="e">
        <f>FIND("Earliest publication #",A1099,AH1099)</f>
        <v>#VALUE!</v>
      </c>
      <c r="AJ1099" s="4" t="e">
        <f>CLEAN(TRIM(MID(A1099,AH1099,AI1099-AH1099)))</f>
        <v>#VALUE!</v>
      </c>
      <c r="AK1099" s="4" t="e">
        <f>FIND("Applicants",A1099)+LEN("Applicants")</f>
        <v>#VALUE!</v>
      </c>
      <c r="AL1099" s="4" t="e">
        <f>FIND("United States Patent and Trademark Office 
United States Patent and Trademark Office 
 Browse By Topic",A1099,AK1099)</f>
        <v>#VALUE!</v>
      </c>
      <c r="AM1099" s="4" t="e">
        <f>TRIM(CLEAN(MID(A1099,AK1099,AL1099-AK1099)))</f>
        <v>#VALUE!</v>
      </c>
      <c r="AN1099" s="4" t="e">
        <f>FIND("Assignee for publication",A1099)+LEN("Assignee for publication")</f>
        <v>#VALUE!</v>
      </c>
      <c r="AO1099" s="4" t="e">
        <f>FIND("Confirmation #",A1099,AN1099)</f>
        <v>#VALUE!</v>
      </c>
      <c r="AP1099" s="4" t="e">
        <f>MID(A1099,AN1099,AO1099-AN1099)</f>
        <v>#VALUE!</v>
      </c>
      <c r="AQ1099" s="4" t="e">
        <f>FIND("Inventors",A1099)+LEN("Inventors")</f>
        <v>#VALUE!</v>
      </c>
      <c r="AR1099" s="4" t="e">
        <f>FIND("Applicants",A1099,AQ1099)</f>
        <v>#VALUE!</v>
      </c>
      <c r="AS1099" s="4" t="e">
        <f>FIND("Show all inventors",A1099)</f>
        <v>#VALUE!</v>
      </c>
      <c r="AT1099" s="4" t="str">
        <f>IFERROR(MID(A1099,AS1099,24),"")</f>
        <v/>
      </c>
      <c r="AU1099" s="7" t="e">
        <f>CLEAN(TRIM(MID(A1099,AQ1099,AR1099-AQ1099)))</f>
        <v>#VALUE!</v>
      </c>
      <c r="BJ1099" s="4">
        <f t="shared" si="250"/>
        <v>0</v>
      </c>
      <c r="BK1099" s="4" t="str">
        <f t="shared" si="251"/>
        <v/>
      </c>
      <c r="BL1099" s="4" t="e">
        <f t="shared" si="252"/>
        <v>#VALUE!</v>
      </c>
      <c r="BM1099" s="4" t="e">
        <f t="shared" si="253"/>
        <v>#VALUE!</v>
      </c>
      <c r="BN1099" s="7" t="e">
        <f t="shared" si="254"/>
        <v>#VALUE!</v>
      </c>
      <c r="BO1099" s="4" t="e">
        <f t="shared" si="255"/>
        <v>#VALUE!</v>
      </c>
      <c r="BP1099" s="4" t="e">
        <f t="shared" si="256"/>
        <v>#VALUE!</v>
      </c>
      <c r="BQ1099" s="7" t="e">
        <f t="shared" si="257"/>
        <v>#VALUE!</v>
      </c>
    </row>
    <row r="1100" spans="1:69" ht="15" customHeight="1" x14ac:dyDescent="0.3">
      <c r="A1100" s="5"/>
      <c r="B1100" s="5"/>
      <c r="C1100" s="5"/>
      <c r="D1100" s="5"/>
      <c r="F1100" s="6" t="s">
        <v>17</v>
      </c>
      <c r="G1100" s="4" t="e">
        <f t="shared" si="258"/>
        <v>#VALUE!</v>
      </c>
      <c r="H1100" s="4" t="e">
        <f t="shared" si="259"/>
        <v>#VALUE!</v>
      </c>
      <c r="I1100" s="4" t="str">
        <f t="shared" si="248"/>
        <v/>
      </c>
      <c r="J1100" s="4" t="e">
        <f>CLEAN(SUBSTITUTE(MID(A1100,G1100,H1100-G1100)," ",""))</f>
        <v>#VALUE!</v>
      </c>
      <c r="K1100" s="4" t="e">
        <f>FIND("Filing or 371 (c) date",A1100)+LEN("Filing or 371 (c) date")</f>
        <v>#VALUE!</v>
      </c>
      <c r="L1100" s="4" t="e">
        <f>FIND("Status",A1100,K1100)</f>
        <v>#VALUE!</v>
      </c>
      <c r="M1100" s="4" t="e">
        <f>TRIM(CLEAN(MID(A1100,K1100,L1100-K1100)))</f>
        <v>#VALUE!</v>
      </c>
      <c r="N1100" s="4" t="e">
        <f>FIND("Patent #",A1100)+LEN("Patent #")</f>
        <v>#VALUE!</v>
      </c>
      <c r="O1100" s="4" t="e">
        <f>FIND("Filing or 371 (c) date",A1100)</f>
        <v>#VALUE!</v>
      </c>
      <c r="P1100" s="4" t="e">
        <f>MID(A1100,N1100,O1100-N1100)</f>
        <v>#VALUE!</v>
      </c>
      <c r="Q1100" s="4" t="e">
        <f t="shared" si="249"/>
        <v>#VALUE!</v>
      </c>
      <c r="R1100" s="4" t="e">
        <f>CLEAN(SUBSTITUTE(MID(P1100,1,FIND("open",P1100)-1)," ",""))</f>
        <v>#VALUE!</v>
      </c>
      <c r="S1100" s="4" t="e">
        <f>FIND("open_in_new",P1100)+LEN("open_in_new")</f>
        <v>#VALUE!</v>
      </c>
      <c r="T1100" s="4" t="e">
        <f>FIND("-",P1100,S1100)</f>
        <v>#VALUE!</v>
      </c>
      <c r="U1100" s="4" t="e">
        <f>CLEAN(SUBSTITUTE(MID(P1100,S1100,T1100-S1100)," ",""))</f>
        <v>#VALUE!</v>
      </c>
      <c r="V1100" s="4" t="e">
        <f>RIGHT(CLEAN(SUBSTITUTE(P1100," ","")),10)</f>
        <v>#VALUE!</v>
      </c>
      <c r="W1100" s="4" t="e">
        <f>FIND("Status",A1100,K1100)+LEN("Status")</f>
        <v>#VALUE!</v>
      </c>
      <c r="X1100" s="4" t="e">
        <f>FIND("Application Data 
Documents &amp; Transactions",A1100)</f>
        <v>#VALUE!</v>
      </c>
      <c r="Y1100" s="4" t="e">
        <f>MID(A1100,W1100,(X1100-11)-W1100)</f>
        <v>#VALUE!</v>
      </c>
      <c r="Z1100" s="4" t="e">
        <f t="shared" si="246"/>
        <v>#VALUE!</v>
      </c>
      <c r="AA1100" s="4" t="e">
        <f>FIND("Earliest publication #",A1100)+LEN("Earliest publication #
")</f>
        <v>#VALUE!</v>
      </c>
      <c r="AB1100" s="4" t="e">
        <f>FIND("Earliest publication date",A1100,AA1100)</f>
        <v>#VALUE!</v>
      </c>
      <c r="AC1100" s="4" t="e">
        <f>CLEAN(TRIM(MID(A1100,AA1100,AB1100-AA1100)))</f>
        <v>#VALUE!</v>
      </c>
      <c r="AD1100" s="4" t="e">
        <f t="shared" si="247"/>
        <v>#VALUE!</v>
      </c>
      <c r="AE1100" s="4" t="e">
        <f>FIND("Earliest publication date",A1100,AA1100)+LEN("Earliest publication date")</f>
        <v>#VALUE!</v>
      </c>
      <c r="AF1100" s="4" t="e">
        <f>FIND("Assignee for publication",A1100)</f>
        <v>#VALUE!</v>
      </c>
      <c r="AG1100" s="4" t="e">
        <f>CLEAN(SUBSTITUTE(MID(A1100,AE1100,AF1100-AE1100)," ",""))</f>
        <v>#VALUE!</v>
      </c>
      <c r="AH1100" s="4" t="e">
        <f>FIND("Entity status",A1100)+LEN("Entity status")</f>
        <v>#VALUE!</v>
      </c>
      <c r="AI1100" s="4" t="e">
        <f>FIND("Earliest publication #",A1100,AH1100)</f>
        <v>#VALUE!</v>
      </c>
      <c r="AJ1100" s="4" t="e">
        <f>CLEAN(TRIM(MID(A1100,AH1100,AI1100-AH1100)))</f>
        <v>#VALUE!</v>
      </c>
      <c r="AK1100" s="4" t="e">
        <f>FIND("Applicants",A1100)+LEN("Applicants")</f>
        <v>#VALUE!</v>
      </c>
      <c r="AL1100" s="4" t="e">
        <f>FIND("United States Patent and Trademark Office 
United States Patent and Trademark Office 
 Browse By Topic",A1100,AK1100)</f>
        <v>#VALUE!</v>
      </c>
      <c r="AM1100" s="4" t="e">
        <f>TRIM(CLEAN(MID(A1100,AK1100,AL1100-AK1100)))</f>
        <v>#VALUE!</v>
      </c>
      <c r="AN1100" s="4" t="e">
        <f>FIND("Assignee for publication",A1100)+LEN("Assignee for publication")</f>
        <v>#VALUE!</v>
      </c>
      <c r="AO1100" s="4" t="e">
        <f>FIND("Confirmation #",A1100,AN1100)</f>
        <v>#VALUE!</v>
      </c>
      <c r="AP1100" s="4" t="e">
        <f>MID(A1100,AN1100,AO1100-AN1100)</f>
        <v>#VALUE!</v>
      </c>
      <c r="AQ1100" s="4" t="e">
        <f>FIND("Inventors",A1100)+LEN("Inventors")</f>
        <v>#VALUE!</v>
      </c>
      <c r="AR1100" s="4" t="e">
        <f>FIND("Applicants",A1100,AQ1100)</f>
        <v>#VALUE!</v>
      </c>
      <c r="AS1100" s="4" t="e">
        <f>FIND("Show all inventors",A1100)</f>
        <v>#VALUE!</v>
      </c>
      <c r="AT1100" s="4" t="str">
        <f>IFERROR(MID(A1100,AS1100,24),"")</f>
        <v/>
      </c>
      <c r="AU1100" s="7" t="e">
        <f>CLEAN(TRIM(MID(A1100,AQ1100,AR1100-AQ1100)))</f>
        <v>#VALUE!</v>
      </c>
      <c r="BJ1100" s="4">
        <f t="shared" si="250"/>
        <v>0</v>
      </c>
      <c r="BK1100" s="4" t="str">
        <f t="shared" si="251"/>
        <v/>
      </c>
      <c r="BL1100" s="4" t="e">
        <f t="shared" si="252"/>
        <v>#VALUE!</v>
      </c>
      <c r="BM1100" s="4" t="e">
        <f t="shared" si="253"/>
        <v>#VALUE!</v>
      </c>
      <c r="BN1100" s="7" t="e">
        <f t="shared" si="254"/>
        <v>#VALUE!</v>
      </c>
      <c r="BO1100" s="4" t="e">
        <f t="shared" si="255"/>
        <v>#VALUE!</v>
      </c>
      <c r="BP1100" s="4" t="e">
        <f t="shared" si="256"/>
        <v>#VALUE!</v>
      </c>
      <c r="BQ1100" s="7" t="e">
        <f t="shared" si="257"/>
        <v>#VALUE!</v>
      </c>
    </row>
    <row r="1101" spans="1:69" ht="15" customHeight="1" x14ac:dyDescent="0.3">
      <c r="A1101" s="5"/>
      <c r="B1101" s="5"/>
      <c r="C1101" s="5"/>
      <c r="D1101" s="5"/>
      <c r="F1101" s="6" t="s">
        <v>17</v>
      </c>
      <c r="G1101" s="4" t="e">
        <f t="shared" si="258"/>
        <v>#VALUE!</v>
      </c>
      <c r="H1101" s="4" t="e">
        <f t="shared" si="259"/>
        <v>#VALUE!</v>
      </c>
      <c r="I1101" s="4" t="str">
        <f t="shared" si="248"/>
        <v/>
      </c>
      <c r="J1101" s="4" t="e">
        <f>CLEAN(SUBSTITUTE(MID(A1101,G1101,H1101-G1101)," ",""))</f>
        <v>#VALUE!</v>
      </c>
      <c r="K1101" s="4" t="e">
        <f>FIND("Filing or 371 (c) date",A1101)+LEN("Filing or 371 (c) date")</f>
        <v>#VALUE!</v>
      </c>
      <c r="L1101" s="4" t="e">
        <f>FIND("Status",A1101,K1101)</f>
        <v>#VALUE!</v>
      </c>
      <c r="M1101" s="4" t="e">
        <f>TRIM(CLEAN(MID(A1101,K1101,L1101-K1101)))</f>
        <v>#VALUE!</v>
      </c>
      <c r="N1101" s="4" t="e">
        <f>FIND("Patent #",A1101)+LEN("Patent #")</f>
        <v>#VALUE!</v>
      </c>
      <c r="O1101" s="4" t="e">
        <f>FIND("Filing or 371 (c) date",A1101)</f>
        <v>#VALUE!</v>
      </c>
      <c r="P1101" s="4" t="e">
        <f>MID(A1101,N1101,O1101-N1101)</f>
        <v>#VALUE!</v>
      </c>
      <c r="Q1101" s="4" t="e">
        <f t="shared" si="249"/>
        <v>#VALUE!</v>
      </c>
      <c r="R1101" s="4" t="e">
        <f>CLEAN(SUBSTITUTE(MID(P1101,1,FIND("open",P1101)-1)," ",""))</f>
        <v>#VALUE!</v>
      </c>
      <c r="S1101" s="4" t="e">
        <f>FIND("open_in_new",P1101)+LEN("open_in_new")</f>
        <v>#VALUE!</v>
      </c>
      <c r="T1101" s="4" t="e">
        <f>FIND("-",P1101,S1101)</f>
        <v>#VALUE!</v>
      </c>
      <c r="U1101" s="4" t="e">
        <f>CLEAN(SUBSTITUTE(MID(P1101,S1101,T1101-S1101)," ",""))</f>
        <v>#VALUE!</v>
      </c>
      <c r="V1101" s="4" t="e">
        <f>RIGHT(CLEAN(SUBSTITUTE(P1101," ","")),10)</f>
        <v>#VALUE!</v>
      </c>
      <c r="W1101" s="4" t="e">
        <f>FIND("Status",A1101,K1101)+LEN("Status")</f>
        <v>#VALUE!</v>
      </c>
      <c r="X1101" s="4" t="e">
        <f>FIND("Application Data 
Documents &amp; Transactions",A1101)</f>
        <v>#VALUE!</v>
      </c>
      <c r="Y1101" s="4" t="e">
        <f>MID(A1101,W1101,(X1101-11)-W1101)</f>
        <v>#VALUE!</v>
      </c>
      <c r="Z1101" s="4" t="e">
        <f t="shared" si="246"/>
        <v>#VALUE!</v>
      </c>
      <c r="AA1101" s="4" t="e">
        <f>FIND("Earliest publication #",A1101)+LEN("Earliest publication #
")</f>
        <v>#VALUE!</v>
      </c>
      <c r="AB1101" s="4" t="e">
        <f>FIND("Earliest publication date",A1101,AA1101)</f>
        <v>#VALUE!</v>
      </c>
      <c r="AC1101" s="4" t="e">
        <f>CLEAN(TRIM(MID(A1101,AA1101,AB1101-AA1101)))</f>
        <v>#VALUE!</v>
      </c>
      <c r="AD1101" s="4" t="e">
        <f t="shared" si="247"/>
        <v>#VALUE!</v>
      </c>
      <c r="AE1101" s="4" t="e">
        <f>FIND("Earliest publication date",A1101,AA1101)+LEN("Earliest publication date")</f>
        <v>#VALUE!</v>
      </c>
      <c r="AF1101" s="4" t="e">
        <f>FIND("Assignee for publication",A1101)</f>
        <v>#VALUE!</v>
      </c>
      <c r="AG1101" s="4" t="e">
        <f>CLEAN(SUBSTITUTE(MID(A1101,AE1101,AF1101-AE1101)," ",""))</f>
        <v>#VALUE!</v>
      </c>
      <c r="AH1101" s="4" t="e">
        <f>FIND("Entity status",A1101)+LEN("Entity status")</f>
        <v>#VALUE!</v>
      </c>
      <c r="AI1101" s="4" t="e">
        <f>FIND("Earliest publication #",A1101,AH1101)</f>
        <v>#VALUE!</v>
      </c>
      <c r="AJ1101" s="4" t="e">
        <f>CLEAN(TRIM(MID(A1101,AH1101,AI1101-AH1101)))</f>
        <v>#VALUE!</v>
      </c>
      <c r="AK1101" s="4" t="e">
        <f>FIND("Applicants",A1101)+LEN("Applicants")</f>
        <v>#VALUE!</v>
      </c>
      <c r="AL1101" s="4" t="e">
        <f>FIND("United States Patent and Trademark Office 
United States Patent and Trademark Office 
 Browse By Topic",A1101,AK1101)</f>
        <v>#VALUE!</v>
      </c>
      <c r="AM1101" s="4" t="e">
        <f>TRIM(CLEAN(MID(A1101,AK1101,AL1101-AK1101)))</f>
        <v>#VALUE!</v>
      </c>
      <c r="AN1101" s="4" t="e">
        <f>FIND("Assignee for publication",A1101)+LEN("Assignee for publication")</f>
        <v>#VALUE!</v>
      </c>
      <c r="AO1101" s="4" t="e">
        <f>FIND("Confirmation #",A1101,AN1101)</f>
        <v>#VALUE!</v>
      </c>
      <c r="AP1101" s="4" t="e">
        <f>MID(A1101,AN1101,AO1101-AN1101)</f>
        <v>#VALUE!</v>
      </c>
      <c r="AQ1101" s="4" t="e">
        <f>FIND("Inventors",A1101)+LEN("Inventors")</f>
        <v>#VALUE!</v>
      </c>
      <c r="AR1101" s="4" t="e">
        <f>FIND("Applicants",A1101,AQ1101)</f>
        <v>#VALUE!</v>
      </c>
      <c r="AS1101" s="4" t="e">
        <f>FIND("Show all inventors",A1101)</f>
        <v>#VALUE!</v>
      </c>
      <c r="AT1101" s="4" t="str">
        <f>IFERROR(MID(A1101,AS1101,24),"")</f>
        <v/>
      </c>
      <c r="AU1101" s="7" t="e">
        <f>CLEAN(TRIM(MID(A1101,AQ1101,AR1101-AQ1101)))</f>
        <v>#VALUE!</v>
      </c>
      <c r="BJ1101" s="4">
        <f t="shared" si="250"/>
        <v>0</v>
      </c>
      <c r="BK1101" s="4" t="str">
        <f t="shared" si="251"/>
        <v/>
      </c>
      <c r="BL1101" s="4" t="e">
        <f t="shared" si="252"/>
        <v>#VALUE!</v>
      </c>
      <c r="BM1101" s="4" t="e">
        <f t="shared" si="253"/>
        <v>#VALUE!</v>
      </c>
      <c r="BN1101" s="7" t="e">
        <f t="shared" si="254"/>
        <v>#VALUE!</v>
      </c>
      <c r="BO1101" s="4" t="e">
        <f t="shared" si="255"/>
        <v>#VALUE!</v>
      </c>
      <c r="BP1101" s="4" t="e">
        <f t="shared" si="256"/>
        <v>#VALUE!</v>
      </c>
      <c r="BQ1101" s="7" t="e">
        <f t="shared" si="257"/>
        <v>#VALUE!</v>
      </c>
    </row>
    <row r="1102" spans="1:69" ht="15" customHeight="1" x14ac:dyDescent="0.3">
      <c r="A1102" s="5"/>
      <c r="B1102" s="5"/>
      <c r="C1102" s="5"/>
      <c r="D1102" s="5"/>
      <c r="F1102" s="6" t="s">
        <v>17</v>
      </c>
      <c r="G1102" s="4" t="e">
        <f t="shared" si="258"/>
        <v>#VALUE!</v>
      </c>
      <c r="H1102" s="4" t="e">
        <f t="shared" si="259"/>
        <v>#VALUE!</v>
      </c>
      <c r="I1102" s="4" t="str">
        <f t="shared" si="248"/>
        <v/>
      </c>
      <c r="J1102" s="4" t="e">
        <f>CLEAN(SUBSTITUTE(MID(A1102,G1102,H1102-G1102)," ",""))</f>
        <v>#VALUE!</v>
      </c>
      <c r="K1102" s="4" t="e">
        <f>FIND("Filing or 371 (c) date",A1102)+LEN("Filing or 371 (c) date")</f>
        <v>#VALUE!</v>
      </c>
      <c r="L1102" s="4" t="e">
        <f>FIND("Status",A1102,K1102)</f>
        <v>#VALUE!</v>
      </c>
      <c r="M1102" s="4" t="e">
        <f>TRIM(CLEAN(MID(A1102,K1102,L1102-K1102)))</f>
        <v>#VALUE!</v>
      </c>
      <c r="N1102" s="4" t="e">
        <f>FIND("Patent #",A1102)+LEN("Patent #")</f>
        <v>#VALUE!</v>
      </c>
      <c r="O1102" s="4" t="e">
        <f>FIND("Filing or 371 (c) date",A1102)</f>
        <v>#VALUE!</v>
      </c>
      <c r="P1102" s="4" t="e">
        <f>MID(A1102,N1102,O1102-N1102)</f>
        <v>#VALUE!</v>
      </c>
      <c r="Q1102" s="4" t="e">
        <f t="shared" si="249"/>
        <v>#VALUE!</v>
      </c>
      <c r="R1102" s="4" t="e">
        <f>CLEAN(SUBSTITUTE(MID(P1102,1,FIND("open",P1102)-1)," ",""))</f>
        <v>#VALUE!</v>
      </c>
      <c r="S1102" s="4" t="e">
        <f>FIND("open_in_new",P1102)+LEN("open_in_new")</f>
        <v>#VALUE!</v>
      </c>
      <c r="T1102" s="4" t="e">
        <f>FIND("-",P1102,S1102)</f>
        <v>#VALUE!</v>
      </c>
      <c r="U1102" s="4" t="e">
        <f>CLEAN(SUBSTITUTE(MID(P1102,S1102,T1102-S1102)," ",""))</f>
        <v>#VALUE!</v>
      </c>
      <c r="V1102" s="4" t="e">
        <f>RIGHT(CLEAN(SUBSTITUTE(P1102," ","")),10)</f>
        <v>#VALUE!</v>
      </c>
      <c r="W1102" s="4" t="e">
        <f>FIND("Status",A1102,K1102)+LEN("Status")</f>
        <v>#VALUE!</v>
      </c>
      <c r="X1102" s="4" t="e">
        <f>FIND("Application Data 
Documents &amp; Transactions",A1102)</f>
        <v>#VALUE!</v>
      </c>
      <c r="Y1102" s="4" t="e">
        <f>MID(A1102,W1102,(X1102-11)-W1102)</f>
        <v>#VALUE!</v>
      </c>
      <c r="Z1102" s="4" t="e">
        <f t="shared" si="246"/>
        <v>#VALUE!</v>
      </c>
      <c r="AA1102" s="4" t="e">
        <f>FIND("Earliest publication #",A1102)+LEN("Earliest publication #
")</f>
        <v>#VALUE!</v>
      </c>
      <c r="AB1102" s="4" t="e">
        <f>FIND("Earliest publication date",A1102,AA1102)</f>
        <v>#VALUE!</v>
      </c>
      <c r="AC1102" s="4" t="e">
        <f>CLEAN(TRIM(MID(A1102,AA1102,AB1102-AA1102)))</f>
        <v>#VALUE!</v>
      </c>
      <c r="AD1102" s="4" t="e">
        <f t="shared" si="247"/>
        <v>#VALUE!</v>
      </c>
      <c r="AE1102" s="4" t="e">
        <f>FIND("Earliest publication date",A1102,AA1102)+LEN("Earliest publication date")</f>
        <v>#VALUE!</v>
      </c>
      <c r="AF1102" s="4" t="e">
        <f>FIND("Assignee for publication",A1102)</f>
        <v>#VALUE!</v>
      </c>
      <c r="AG1102" s="4" t="e">
        <f>CLEAN(SUBSTITUTE(MID(A1102,AE1102,AF1102-AE1102)," ",""))</f>
        <v>#VALUE!</v>
      </c>
      <c r="AH1102" s="4" t="e">
        <f>FIND("Entity status",A1102)+LEN("Entity status")</f>
        <v>#VALUE!</v>
      </c>
      <c r="AI1102" s="4" t="e">
        <f>FIND("Earliest publication #",A1102,AH1102)</f>
        <v>#VALUE!</v>
      </c>
      <c r="AJ1102" s="4" t="e">
        <f>CLEAN(TRIM(MID(A1102,AH1102,AI1102-AH1102)))</f>
        <v>#VALUE!</v>
      </c>
      <c r="AK1102" s="4" t="e">
        <f>FIND("Applicants",A1102)+LEN("Applicants")</f>
        <v>#VALUE!</v>
      </c>
      <c r="AL1102" s="4" t="e">
        <f>FIND("United States Patent and Trademark Office 
United States Patent and Trademark Office 
 Browse By Topic",A1102,AK1102)</f>
        <v>#VALUE!</v>
      </c>
      <c r="AM1102" s="4" t="e">
        <f>TRIM(CLEAN(MID(A1102,AK1102,AL1102-AK1102)))</f>
        <v>#VALUE!</v>
      </c>
      <c r="AN1102" s="4" t="e">
        <f>FIND("Assignee for publication",A1102)+LEN("Assignee for publication")</f>
        <v>#VALUE!</v>
      </c>
      <c r="AO1102" s="4" t="e">
        <f>FIND("Confirmation #",A1102,AN1102)</f>
        <v>#VALUE!</v>
      </c>
      <c r="AP1102" s="4" t="e">
        <f>MID(A1102,AN1102,AO1102-AN1102)</f>
        <v>#VALUE!</v>
      </c>
      <c r="AQ1102" s="4" t="e">
        <f>FIND("Inventors",A1102)+LEN("Inventors")</f>
        <v>#VALUE!</v>
      </c>
      <c r="AR1102" s="4" t="e">
        <f>FIND("Applicants",A1102,AQ1102)</f>
        <v>#VALUE!</v>
      </c>
      <c r="AS1102" s="4" t="e">
        <f>FIND("Show all inventors",A1102)</f>
        <v>#VALUE!</v>
      </c>
      <c r="AT1102" s="4" t="str">
        <f>IFERROR(MID(A1102,AS1102,24),"")</f>
        <v/>
      </c>
      <c r="AU1102" s="7" t="e">
        <f>CLEAN(TRIM(MID(A1102,AQ1102,AR1102-AQ1102)))</f>
        <v>#VALUE!</v>
      </c>
      <c r="BJ1102" s="4">
        <f t="shared" si="250"/>
        <v>0</v>
      </c>
      <c r="BK1102" s="4" t="str">
        <f t="shared" si="251"/>
        <v/>
      </c>
      <c r="BL1102" s="4" t="e">
        <f t="shared" si="252"/>
        <v>#VALUE!</v>
      </c>
      <c r="BM1102" s="4" t="e">
        <f t="shared" si="253"/>
        <v>#VALUE!</v>
      </c>
      <c r="BN1102" s="7" t="e">
        <f t="shared" si="254"/>
        <v>#VALUE!</v>
      </c>
      <c r="BO1102" s="4" t="e">
        <f t="shared" si="255"/>
        <v>#VALUE!</v>
      </c>
      <c r="BP1102" s="4" t="e">
        <f t="shared" si="256"/>
        <v>#VALUE!</v>
      </c>
      <c r="BQ1102" s="7" t="e">
        <f t="shared" si="257"/>
        <v>#VALUE!</v>
      </c>
    </row>
    <row r="1103" spans="1:69" ht="15" customHeight="1" x14ac:dyDescent="0.3">
      <c r="A1103" s="5"/>
      <c r="B1103" s="5"/>
      <c r="C1103" s="5"/>
      <c r="D1103" s="5"/>
      <c r="F1103" s="6" t="s">
        <v>17</v>
      </c>
      <c r="G1103" s="4" t="e">
        <f t="shared" si="258"/>
        <v>#VALUE!</v>
      </c>
      <c r="H1103" s="4" t="e">
        <f t="shared" si="259"/>
        <v>#VALUE!</v>
      </c>
      <c r="I1103" s="4" t="str">
        <f t="shared" si="248"/>
        <v/>
      </c>
      <c r="J1103" s="4" t="e">
        <f>CLEAN(SUBSTITUTE(MID(A1103,G1103,H1103-G1103)," ",""))</f>
        <v>#VALUE!</v>
      </c>
      <c r="K1103" s="4" t="e">
        <f>FIND("Filing or 371 (c) date",A1103)+LEN("Filing or 371 (c) date")</f>
        <v>#VALUE!</v>
      </c>
      <c r="L1103" s="4" t="e">
        <f>FIND("Status",A1103,K1103)</f>
        <v>#VALUE!</v>
      </c>
      <c r="M1103" s="4" t="e">
        <f>TRIM(CLEAN(MID(A1103,K1103,L1103-K1103)))</f>
        <v>#VALUE!</v>
      </c>
      <c r="N1103" s="4" t="e">
        <f>FIND("Patent #",A1103)+LEN("Patent #")</f>
        <v>#VALUE!</v>
      </c>
      <c r="O1103" s="4" t="e">
        <f>FIND("Filing or 371 (c) date",A1103)</f>
        <v>#VALUE!</v>
      </c>
      <c r="P1103" s="4" t="e">
        <f>MID(A1103,N1103,O1103-N1103)</f>
        <v>#VALUE!</v>
      </c>
      <c r="Q1103" s="4" t="e">
        <f t="shared" si="249"/>
        <v>#VALUE!</v>
      </c>
      <c r="R1103" s="4" t="e">
        <f>CLEAN(SUBSTITUTE(MID(P1103,1,FIND("open",P1103)-1)," ",""))</f>
        <v>#VALUE!</v>
      </c>
      <c r="S1103" s="4" t="e">
        <f>FIND("open_in_new",P1103)+LEN("open_in_new")</f>
        <v>#VALUE!</v>
      </c>
      <c r="T1103" s="4" t="e">
        <f>FIND("-",P1103,S1103)</f>
        <v>#VALUE!</v>
      </c>
      <c r="U1103" s="4" t="e">
        <f>CLEAN(SUBSTITUTE(MID(P1103,S1103,T1103-S1103)," ",""))</f>
        <v>#VALUE!</v>
      </c>
      <c r="V1103" s="4" t="e">
        <f>RIGHT(CLEAN(SUBSTITUTE(P1103," ","")),10)</f>
        <v>#VALUE!</v>
      </c>
      <c r="W1103" s="4" t="e">
        <f>FIND("Status",A1103,K1103)+LEN("Status")</f>
        <v>#VALUE!</v>
      </c>
      <c r="X1103" s="4" t="e">
        <f>FIND("Application Data 
Documents &amp; Transactions",A1103)</f>
        <v>#VALUE!</v>
      </c>
      <c r="Y1103" s="4" t="e">
        <f>MID(A1103,W1103,(X1103-11)-W1103)</f>
        <v>#VALUE!</v>
      </c>
      <c r="Z1103" s="4" t="e">
        <f t="shared" si="246"/>
        <v>#VALUE!</v>
      </c>
      <c r="AA1103" s="4" t="e">
        <f>FIND("Earliest publication #",A1103)+LEN("Earliest publication #
")</f>
        <v>#VALUE!</v>
      </c>
      <c r="AB1103" s="4" t="e">
        <f>FIND("Earliest publication date",A1103,AA1103)</f>
        <v>#VALUE!</v>
      </c>
      <c r="AC1103" s="4" t="e">
        <f>CLEAN(TRIM(MID(A1103,AA1103,AB1103-AA1103)))</f>
        <v>#VALUE!</v>
      </c>
      <c r="AD1103" s="4" t="e">
        <f t="shared" si="247"/>
        <v>#VALUE!</v>
      </c>
      <c r="AE1103" s="4" t="e">
        <f>FIND("Earliest publication date",A1103,AA1103)+LEN("Earliest publication date")</f>
        <v>#VALUE!</v>
      </c>
      <c r="AF1103" s="4" t="e">
        <f>FIND("Assignee for publication",A1103)</f>
        <v>#VALUE!</v>
      </c>
      <c r="AG1103" s="4" t="e">
        <f>CLEAN(SUBSTITUTE(MID(A1103,AE1103,AF1103-AE1103)," ",""))</f>
        <v>#VALUE!</v>
      </c>
      <c r="AH1103" s="4" t="e">
        <f>FIND("Entity status",A1103)+LEN("Entity status")</f>
        <v>#VALUE!</v>
      </c>
      <c r="AI1103" s="4" t="e">
        <f>FIND("Earliest publication #",A1103,AH1103)</f>
        <v>#VALUE!</v>
      </c>
      <c r="AJ1103" s="4" t="e">
        <f>CLEAN(TRIM(MID(A1103,AH1103,AI1103-AH1103)))</f>
        <v>#VALUE!</v>
      </c>
      <c r="AK1103" s="4" t="e">
        <f>FIND("Applicants",A1103)+LEN("Applicants")</f>
        <v>#VALUE!</v>
      </c>
      <c r="AL1103" s="4" t="e">
        <f>FIND("United States Patent and Trademark Office 
United States Patent and Trademark Office 
 Browse By Topic",A1103,AK1103)</f>
        <v>#VALUE!</v>
      </c>
      <c r="AM1103" s="4" t="e">
        <f>TRIM(CLEAN(MID(A1103,AK1103,AL1103-AK1103)))</f>
        <v>#VALUE!</v>
      </c>
      <c r="AN1103" s="4" t="e">
        <f>FIND("Assignee for publication",A1103)+LEN("Assignee for publication")</f>
        <v>#VALUE!</v>
      </c>
      <c r="AO1103" s="4" t="e">
        <f>FIND("Confirmation #",A1103,AN1103)</f>
        <v>#VALUE!</v>
      </c>
      <c r="AP1103" s="4" t="e">
        <f>MID(A1103,AN1103,AO1103-AN1103)</f>
        <v>#VALUE!</v>
      </c>
      <c r="AQ1103" s="4" t="e">
        <f>FIND("Inventors",A1103)+LEN("Inventors")</f>
        <v>#VALUE!</v>
      </c>
      <c r="AR1103" s="4" t="e">
        <f>FIND("Applicants",A1103,AQ1103)</f>
        <v>#VALUE!</v>
      </c>
      <c r="AS1103" s="4" t="e">
        <f>FIND("Show all inventors",A1103)</f>
        <v>#VALUE!</v>
      </c>
      <c r="AT1103" s="4" t="str">
        <f>IFERROR(MID(A1103,AS1103,24),"")</f>
        <v/>
      </c>
      <c r="AU1103" s="7" t="e">
        <f>CLEAN(TRIM(MID(A1103,AQ1103,AR1103-AQ1103)))</f>
        <v>#VALUE!</v>
      </c>
      <c r="BJ1103" s="4">
        <f t="shared" si="250"/>
        <v>0</v>
      </c>
      <c r="BK1103" s="4" t="str">
        <f t="shared" si="251"/>
        <v/>
      </c>
      <c r="BL1103" s="4" t="e">
        <f t="shared" si="252"/>
        <v>#VALUE!</v>
      </c>
      <c r="BM1103" s="4" t="e">
        <f t="shared" si="253"/>
        <v>#VALUE!</v>
      </c>
      <c r="BN1103" s="7" t="e">
        <f t="shared" si="254"/>
        <v>#VALUE!</v>
      </c>
      <c r="BO1103" s="4" t="e">
        <f t="shared" si="255"/>
        <v>#VALUE!</v>
      </c>
      <c r="BP1103" s="4" t="e">
        <f t="shared" si="256"/>
        <v>#VALUE!</v>
      </c>
      <c r="BQ1103" s="7" t="e">
        <f t="shared" si="257"/>
        <v>#VALUE!</v>
      </c>
    </row>
    <row r="1104" spans="1:69" ht="15" customHeight="1" x14ac:dyDescent="0.3">
      <c r="A1104" s="5"/>
      <c r="B1104" s="5"/>
      <c r="C1104" s="5"/>
      <c r="D1104" s="5"/>
      <c r="F1104" s="6" t="s">
        <v>17</v>
      </c>
      <c r="G1104" s="4" t="e">
        <f t="shared" si="258"/>
        <v>#VALUE!</v>
      </c>
      <c r="H1104" s="4" t="e">
        <f t="shared" si="259"/>
        <v>#VALUE!</v>
      </c>
      <c r="I1104" s="4" t="str">
        <f t="shared" si="248"/>
        <v/>
      </c>
      <c r="J1104" s="4" t="e">
        <f>CLEAN(SUBSTITUTE(MID(A1104,G1104,H1104-G1104)," ",""))</f>
        <v>#VALUE!</v>
      </c>
      <c r="K1104" s="4" t="e">
        <f>FIND("Filing or 371 (c) date",A1104)+LEN("Filing or 371 (c) date")</f>
        <v>#VALUE!</v>
      </c>
      <c r="L1104" s="4" t="e">
        <f>FIND("Status",A1104,K1104)</f>
        <v>#VALUE!</v>
      </c>
      <c r="M1104" s="4" t="e">
        <f>TRIM(CLEAN(MID(A1104,K1104,L1104-K1104)))</f>
        <v>#VALUE!</v>
      </c>
      <c r="N1104" s="4" t="e">
        <f>FIND("Patent #",A1104)+LEN("Patent #")</f>
        <v>#VALUE!</v>
      </c>
      <c r="O1104" s="4" t="e">
        <f>FIND("Filing or 371 (c) date",A1104)</f>
        <v>#VALUE!</v>
      </c>
      <c r="P1104" s="4" t="e">
        <f>MID(A1104,N1104,O1104-N1104)</f>
        <v>#VALUE!</v>
      </c>
      <c r="Q1104" s="4" t="e">
        <f t="shared" si="249"/>
        <v>#VALUE!</v>
      </c>
      <c r="R1104" s="4" t="e">
        <f>CLEAN(SUBSTITUTE(MID(P1104,1,FIND("open",P1104)-1)," ",""))</f>
        <v>#VALUE!</v>
      </c>
      <c r="S1104" s="4" t="e">
        <f>FIND("open_in_new",P1104)+LEN("open_in_new")</f>
        <v>#VALUE!</v>
      </c>
      <c r="T1104" s="4" t="e">
        <f>FIND("-",P1104,S1104)</f>
        <v>#VALUE!</v>
      </c>
      <c r="U1104" s="4" t="e">
        <f>CLEAN(SUBSTITUTE(MID(P1104,S1104,T1104-S1104)," ",""))</f>
        <v>#VALUE!</v>
      </c>
      <c r="V1104" s="4" t="e">
        <f>RIGHT(CLEAN(SUBSTITUTE(P1104," ","")),10)</f>
        <v>#VALUE!</v>
      </c>
      <c r="W1104" s="4" t="e">
        <f>FIND("Status",A1104,K1104)+LEN("Status")</f>
        <v>#VALUE!</v>
      </c>
      <c r="X1104" s="4" t="e">
        <f>FIND("Application Data 
Documents &amp; Transactions",A1104)</f>
        <v>#VALUE!</v>
      </c>
      <c r="Y1104" s="4" t="e">
        <f>MID(A1104,W1104,(X1104-11)-W1104)</f>
        <v>#VALUE!</v>
      </c>
      <c r="Z1104" s="4" t="e">
        <f t="shared" si="246"/>
        <v>#VALUE!</v>
      </c>
      <c r="AA1104" s="4" t="e">
        <f>FIND("Earliest publication #",A1104)+LEN("Earliest publication #
")</f>
        <v>#VALUE!</v>
      </c>
      <c r="AB1104" s="4" t="e">
        <f>FIND("Earliest publication date",A1104,AA1104)</f>
        <v>#VALUE!</v>
      </c>
      <c r="AC1104" s="4" t="e">
        <f>CLEAN(TRIM(MID(A1104,AA1104,AB1104-AA1104)))</f>
        <v>#VALUE!</v>
      </c>
      <c r="AD1104" s="4" t="e">
        <f t="shared" si="247"/>
        <v>#VALUE!</v>
      </c>
      <c r="AE1104" s="4" t="e">
        <f>FIND("Earliest publication date",A1104,AA1104)+LEN("Earliest publication date")</f>
        <v>#VALUE!</v>
      </c>
      <c r="AF1104" s="4" t="e">
        <f>FIND("Assignee for publication",A1104)</f>
        <v>#VALUE!</v>
      </c>
      <c r="AG1104" s="4" t="e">
        <f>CLEAN(SUBSTITUTE(MID(A1104,AE1104,AF1104-AE1104)," ",""))</f>
        <v>#VALUE!</v>
      </c>
      <c r="AH1104" s="4" t="e">
        <f>FIND("Entity status",A1104)+LEN("Entity status")</f>
        <v>#VALUE!</v>
      </c>
      <c r="AI1104" s="4" t="e">
        <f>FIND("Earliest publication #",A1104,AH1104)</f>
        <v>#VALUE!</v>
      </c>
      <c r="AJ1104" s="4" t="e">
        <f>CLEAN(TRIM(MID(A1104,AH1104,AI1104-AH1104)))</f>
        <v>#VALUE!</v>
      </c>
      <c r="AK1104" s="4" t="e">
        <f>FIND("Applicants",A1104)+LEN("Applicants")</f>
        <v>#VALUE!</v>
      </c>
      <c r="AL1104" s="4" t="e">
        <f>FIND("United States Patent and Trademark Office 
United States Patent and Trademark Office 
 Browse By Topic",A1104,AK1104)</f>
        <v>#VALUE!</v>
      </c>
      <c r="AM1104" s="4" t="e">
        <f>TRIM(CLEAN(MID(A1104,AK1104,AL1104-AK1104)))</f>
        <v>#VALUE!</v>
      </c>
      <c r="AN1104" s="4" t="e">
        <f>FIND("Assignee for publication",A1104)+LEN("Assignee for publication")</f>
        <v>#VALUE!</v>
      </c>
      <c r="AO1104" s="4" t="e">
        <f>FIND("Confirmation #",A1104,AN1104)</f>
        <v>#VALUE!</v>
      </c>
      <c r="AP1104" s="4" t="e">
        <f>MID(A1104,AN1104,AO1104-AN1104)</f>
        <v>#VALUE!</v>
      </c>
      <c r="AQ1104" s="4" t="e">
        <f>FIND("Inventors",A1104)+LEN("Inventors")</f>
        <v>#VALUE!</v>
      </c>
      <c r="AR1104" s="4" t="e">
        <f>FIND("Applicants",A1104,AQ1104)</f>
        <v>#VALUE!</v>
      </c>
      <c r="AS1104" s="4" t="e">
        <f>FIND("Show all inventors",A1104)</f>
        <v>#VALUE!</v>
      </c>
      <c r="AT1104" s="4" t="str">
        <f>IFERROR(MID(A1104,AS1104,24),"")</f>
        <v/>
      </c>
      <c r="AU1104" s="7" t="e">
        <f>CLEAN(TRIM(MID(A1104,AQ1104,AR1104-AQ1104)))</f>
        <v>#VALUE!</v>
      </c>
      <c r="BJ1104" s="4">
        <f t="shared" si="250"/>
        <v>0</v>
      </c>
      <c r="BK1104" s="4" t="str">
        <f t="shared" si="251"/>
        <v/>
      </c>
      <c r="BL1104" s="4" t="e">
        <f t="shared" si="252"/>
        <v>#VALUE!</v>
      </c>
      <c r="BM1104" s="4" t="e">
        <f t="shared" si="253"/>
        <v>#VALUE!</v>
      </c>
      <c r="BN1104" s="7" t="e">
        <f t="shared" si="254"/>
        <v>#VALUE!</v>
      </c>
      <c r="BO1104" s="4" t="e">
        <f t="shared" si="255"/>
        <v>#VALUE!</v>
      </c>
      <c r="BP1104" s="4" t="e">
        <f t="shared" si="256"/>
        <v>#VALUE!</v>
      </c>
      <c r="BQ1104" s="7" t="e">
        <f t="shared" si="257"/>
        <v>#VALUE!</v>
      </c>
    </row>
    <row r="1105" spans="1:69" ht="15" customHeight="1" x14ac:dyDescent="0.3">
      <c r="A1105" s="5"/>
      <c r="B1105" s="5"/>
      <c r="C1105" s="5"/>
      <c r="D1105" s="5"/>
      <c r="F1105" s="6" t="s">
        <v>17</v>
      </c>
      <c r="G1105" s="4" t="e">
        <f t="shared" si="258"/>
        <v>#VALUE!</v>
      </c>
      <c r="H1105" s="4" t="e">
        <f t="shared" si="259"/>
        <v>#VALUE!</v>
      </c>
      <c r="I1105" s="4" t="str">
        <f t="shared" si="248"/>
        <v/>
      </c>
      <c r="J1105" s="4" t="e">
        <f>CLEAN(SUBSTITUTE(MID(A1105,G1105,H1105-G1105)," ",""))</f>
        <v>#VALUE!</v>
      </c>
      <c r="K1105" s="4" t="e">
        <f>FIND("Filing or 371 (c) date",A1105)+LEN("Filing or 371 (c) date")</f>
        <v>#VALUE!</v>
      </c>
      <c r="L1105" s="4" t="e">
        <f>FIND("Status",A1105,K1105)</f>
        <v>#VALUE!</v>
      </c>
      <c r="M1105" s="4" t="e">
        <f>TRIM(CLEAN(MID(A1105,K1105,L1105-K1105)))</f>
        <v>#VALUE!</v>
      </c>
      <c r="N1105" s="4" t="e">
        <f>FIND("Patent #",A1105)+LEN("Patent #")</f>
        <v>#VALUE!</v>
      </c>
      <c r="O1105" s="4" t="e">
        <f>FIND("Filing or 371 (c) date",A1105)</f>
        <v>#VALUE!</v>
      </c>
      <c r="P1105" s="4" t="e">
        <f>MID(A1105,N1105,O1105-N1105)</f>
        <v>#VALUE!</v>
      </c>
      <c r="Q1105" s="4" t="e">
        <f t="shared" si="249"/>
        <v>#VALUE!</v>
      </c>
      <c r="R1105" s="4" t="e">
        <f>CLEAN(SUBSTITUTE(MID(P1105,1,FIND("open",P1105)-1)," ",""))</f>
        <v>#VALUE!</v>
      </c>
      <c r="S1105" s="4" t="e">
        <f>FIND("open_in_new",P1105)+LEN("open_in_new")</f>
        <v>#VALUE!</v>
      </c>
      <c r="T1105" s="4" t="e">
        <f>FIND("-",P1105,S1105)</f>
        <v>#VALUE!</v>
      </c>
      <c r="U1105" s="4" t="e">
        <f>CLEAN(SUBSTITUTE(MID(P1105,S1105,T1105-S1105)," ",""))</f>
        <v>#VALUE!</v>
      </c>
      <c r="V1105" s="4" t="e">
        <f>RIGHT(CLEAN(SUBSTITUTE(P1105," ","")),10)</f>
        <v>#VALUE!</v>
      </c>
      <c r="W1105" s="4" t="e">
        <f>FIND("Status",A1105,K1105)+LEN("Status")</f>
        <v>#VALUE!</v>
      </c>
      <c r="X1105" s="4" t="e">
        <f>FIND("Application Data 
Documents &amp; Transactions",A1105)</f>
        <v>#VALUE!</v>
      </c>
      <c r="Y1105" s="4" t="e">
        <f>MID(A1105,W1105,(X1105-11)-W1105)</f>
        <v>#VALUE!</v>
      </c>
      <c r="Z1105" s="4" t="e">
        <f t="shared" si="246"/>
        <v>#VALUE!</v>
      </c>
      <c r="AA1105" s="4" t="e">
        <f>FIND("Earliest publication #",A1105)+LEN("Earliest publication #
")</f>
        <v>#VALUE!</v>
      </c>
      <c r="AB1105" s="4" t="e">
        <f>FIND("Earliest publication date",A1105,AA1105)</f>
        <v>#VALUE!</v>
      </c>
      <c r="AC1105" s="4" t="e">
        <f>CLEAN(TRIM(MID(A1105,AA1105,AB1105-AA1105)))</f>
        <v>#VALUE!</v>
      </c>
      <c r="AD1105" s="4" t="e">
        <f t="shared" si="247"/>
        <v>#VALUE!</v>
      </c>
      <c r="AE1105" s="4" t="e">
        <f>FIND("Earliest publication date",A1105,AA1105)+LEN("Earliest publication date")</f>
        <v>#VALUE!</v>
      </c>
      <c r="AF1105" s="4" t="e">
        <f>FIND("Assignee for publication",A1105)</f>
        <v>#VALUE!</v>
      </c>
      <c r="AG1105" s="4" t="e">
        <f>CLEAN(SUBSTITUTE(MID(A1105,AE1105,AF1105-AE1105)," ",""))</f>
        <v>#VALUE!</v>
      </c>
      <c r="AH1105" s="4" t="e">
        <f>FIND("Entity status",A1105)+LEN("Entity status")</f>
        <v>#VALUE!</v>
      </c>
      <c r="AI1105" s="4" t="e">
        <f>FIND("Earliest publication #",A1105,AH1105)</f>
        <v>#VALUE!</v>
      </c>
      <c r="AJ1105" s="4" t="e">
        <f>CLEAN(TRIM(MID(A1105,AH1105,AI1105-AH1105)))</f>
        <v>#VALUE!</v>
      </c>
      <c r="AK1105" s="4" t="e">
        <f>FIND("Applicants",A1105)+LEN("Applicants")</f>
        <v>#VALUE!</v>
      </c>
      <c r="AL1105" s="4" t="e">
        <f>FIND("United States Patent and Trademark Office 
United States Patent and Trademark Office 
 Browse By Topic",A1105,AK1105)</f>
        <v>#VALUE!</v>
      </c>
      <c r="AM1105" s="4" t="e">
        <f>TRIM(CLEAN(MID(A1105,AK1105,AL1105-AK1105)))</f>
        <v>#VALUE!</v>
      </c>
      <c r="AN1105" s="4" t="e">
        <f>FIND("Assignee for publication",A1105)+LEN("Assignee for publication")</f>
        <v>#VALUE!</v>
      </c>
      <c r="AO1105" s="4" t="e">
        <f>FIND("Confirmation #",A1105,AN1105)</f>
        <v>#VALUE!</v>
      </c>
      <c r="AP1105" s="4" t="e">
        <f>MID(A1105,AN1105,AO1105-AN1105)</f>
        <v>#VALUE!</v>
      </c>
      <c r="AQ1105" s="4" t="e">
        <f>FIND("Inventors",A1105)+LEN("Inventors")</f>
        <v>#VALUE!</v>
      </c>
      <c r="AR1105" s="4" t="e">
        <f>FIND("Applicants",A1105,AQ1105)</f>
        <v>#VALUE!</v>
      </c>
      <c r="AS1105" s="4" t="e">
        <f>FIND("Show all inventors",A1105)</f>
        <v>#VALUE!</v>
      </c>
      <c r="AT1105" s="4" t="str">
        <f>IFERROR(MID(A1105,AS1105,24),"")</f>
        <v/>
      </c>
      <c r="AU1105" s="7" t="e">
        <f>CLEAN(TRIM(MID(A1105,AQ1105,AR1105-AQ1105)))</f>
        <v>#VALUE!</v>
      </c>
      <c r="BJ1105" s="4">
        <f t="shared" si="250"/>
        <v>0</v>
      </c>
      <c r="BK1105" s="4" t="str">
        <f t="shared" si="251"/>
        <v/>
      </c>
      <c r="BL1105" s="4" t="e">
        <f t="shared" si="252"/>
        <v>#VALUE!</v>
      </c>
      <c r="BM1105" s="4" t="e">
        <f t="shared" si="253"/>
        <v>#VALUE!</v>
      </c>
      <c r="BN1105" s="7" t="e">
        <f t="shared" si="254"/>
        <v>#VALUE!</v>
      </c>
      <c r="BO1105" s="4" t="e">
        <f t="shared" si="255"/>
        <v>#VALUE!</v>
      </c>
      <c r="BP1105" s="4" t="e">
        <f t="shared" si="256"/>
        <v>#VALUE!</v>
      </c>
      <c r="BQ1105" s="7" t="e">
        <f t="shared" si="257"/>
        <v>#VALUE!</v>
      </c>
    </row>
    <row r="1106" spans="1:69" ht="15" customHeight="1" x14ac:dyDescent="0.3">
      <c r="A1106" s="5"/>
      <c r="B1106" s="5"/>
      <c r="C1106" s="5"/>
      <c r="D1106" s="5"/>
      <c r="F1106" s="6" t="s">
        <v>17</v>
      </c>
      <c r="G1106" s="4" t="e">
        <f t="shared" si="258"/>
        <v>#VALUE!</v>
      </c>
      <c r="H1106" s="4" t="e">
        <f t="shared" si="259"/>
        <v>#VALUE!</v>
      </c>
      <c r="I1106" s="4" t="str">
        <f t="shared" si="248"/>
        <v/>
      </c>
      <c r="J1106" s="4" t="e">
        <f>CLEAN(SUBSTITUTE(MID(A1106,G1106,H1106-G1106)," ",""))</f>
        <v>#VALUE!</v>
      </c>
      <c r="K1106" s="4" t="e">
        <f>FIND("Filing or 371 (c) date",A1106)+LEN("Filing or 371 (c) date")</f>
        <v>#VALUE!</v>
      </c>
      <c r="L1106" s="4" t="e">
        <f>FIND("Status",A1106,K1106)</f>
        <v>#VALUE!</v>
      </c>
      <c r="M1106" s="4" t="e">
        <f>TRIM(CLEAN(MID(A1106,K1106,L1106-K1106)))</f>
        <v>#VALUE!</v>
      </c>
      <c r="N1106" s="4" t="e">
        <f>FIND("Patent #",A1106)+LEN("Patent #")</f>
        <v>#VALUE!</v>
      </c>
      <c r="O1106" s="4" t="e">
        <f>FIND("Filing or 371 (c) date",A1106)</f>
        <v>#VALUE!</v>
      </c>
      <c r="P1106" s="4" t="e">
        <f>MID(A1106,N1106,O1106-N1106)</f>
        <v>#VALUE!</v>
      </c>
      <c r="Q1106" s="4" t="e">
        <f t="shared" si="249"/>
        <v>#VALUE!</v>
      </c>
      <c r="R1106" s="4" t="e">
        <f>CLEAN(SUBSTITUTE(MID(P1106,1,FIND("open",P1106)-1)," ",""))</f>
        <v>#VALUE!</v>
      </c>
      <c r="S1106" s="4" t="e">
        <f>FIND("open_in_new",P1106)+LEN("open_in_new")</f>
        <v>#VALUE!</v>
      </c>
      <c r="T1106" s="4" t="e">
        <f>FIND("-",P1106,S1106)</f>
        <v>#VALUE!</v>
      </c>
      <c r="U1106" s="4" t="e">
        <f>CLEAN(SUBSTITUTE(MID(P1106,S1106,T1106-S1106)," ",""))</f>
        <v>#VALUE!</v>
      </c>
      <c r="V1106" s="4" t="e">
        <f>RIGHT(CLEAN(SUBSTITUTE(P1106," ","")),10)</f>
        <v>#VALUE!</v>
      </c>
      <c r="W1106" s="4" t="e">
        <f>FIND("Status",A1106,K1106)+LEN("Status")</f>
        <v>#VALUE!</v>
      </c>
      <c r="X1106" s="4" t="e">
        <f>FIND("Application Data 
Documents &amp; Transactions",A1106)</f>
        <v>#VALUE!</v>
      </c>
      <c r="Y1106" s="4" t="e">
        <f>MID(A1106,W1106,(X1106-11)-W1106)</f>
        <v>#VALUE!</v>
      </c>
      <c r="Z1106" s="4" t="e">
        <f t="shared" si="246"/>
        <v>#VALUE!</v>
      </c>
      <c r="AA1106" s="4" t="e">
        <f>FIND("Earliest publication #",A1106)+LEN("Earliest publication #
")</f>
        <v>#VALUE!</v>
      </c>
      <c r="AB1106" s="4" t="e">
        <f>FIND("Earliest publication date",A1106,AA1106)</f>
        <v>#VALUE!</v>
      </c>
      <c r="AC1106" s="4" t="e">
        <f>CLEAN(TRIM(MID(A1106,AA1106,AB1106-AA1106)))</f>
        <v>#VALUE!</v>
      </c>
      <c r="AD1106" s="4" t="e">
        <f t="shared" si="247"/>
        <v>#VALUE!</v>
      </c>
      <c r="AE1106" s="4" t="e">
        <f>FIND("Earliest publication date",A1106,AA1106)+LEN("Earliest publication date")</f>
        <v>#VALUE!</v>
      </c>
      <c r="AF1106" s="4" t="e">
        <f>FIND("Assignee for publication",A1106)</f>
        <v>#VALUE!</v>
      </c>
      <c r="AG1106" s="4" t="e">
        <f>CLEAN(SUBSTITUTE(MID(A1106,AE1106,AF1106-AE1106)," ",""))</f>
        <v>#VALUE!</v>
      </c>
      <c r="AH1106" s="4" t="e">
        <f>FIND("Entity status",A1106)+LEN("Entity status")</f>
        <v>#VALUE!</v>
      </c>
      <c r="AI1106" s="4" t="e">
        <f>FIND("Earliest publication #",A1106,AH1106)</f>
        <v>#VALUE!</v>
      </c>
      <c r="AJ1106" s="4" t="e">
        <f>CLEAN(TRIM(MID(A1106,AH1106,AI1106-AH1106)))</f>
        <v>#VALUE!</v>
      </c>
      <c r="AK1106" s="4" t="e">
        <f>FIND("Applicants",A1106)+LEN("Applicants")</f>
        <v>#VALUE!</v>
      </c>
      <c r="AL1106" s="4" t="e">
        <f>FIND("United States Patent and Trademark Office 
United States Patent and Trademark Office 
 Browse By Topic",A1106,AK1106)</f>
        <v>#VALUE!</v>
      </c>
      <c r="AM1106" s="4" t="e">
        <f>TRIM(CLEAN(MID(A1106,AK1106,AL1106-AK1106)))</f>
        <v>#VALUE!</v>
      </c>
      <c r="AN1106" s="4" t="e">
        <f>FIND("Assignee for publication",A1106)+LEN("Assignee for publication")</f>
        <v>#VALUE!</v>
      </c>
      <c r="AO1106" s="4" t="e">
        <f>FIND("Confirmation #",A1106,AN1106)</f>
        <v>#VALUE!</v>
      </c>
      <c r="AP1106" s="4" t="e">
        <f>MID(A1106,AN1106,AO1106-AN1106)</f>
        <v>#VALUE!</v>
      </c>
      <c r="AQ1106" s="4" t="e">
        <f>FIND("Inventors",A1106)+LEN("Inventors")</f>
        <v>#VALUE!</v>
      </c>
      <c r="AR1106" s="4" t="e">
        <f>FIND("Applicants",A1106,AQ1106)</f>
        <v>#VALUE!</v>
      </c>
      <c r="AS1106" s="4" t="e">
        <f>FIND("Show all inventors",A1106)</f>
        <v>#VALUE!</v>
      </c>
      <c r="AT1106" s="4" t="str">
        <f>IFERROR(MID(A1106,AS1106,24),"")</f>
        <v/>
      </c>
      <c r="AU1106" s="7" t="e">
        <f>CLEAN(TRIM(MID(A1106,AQ1106,AR1106-AQ1106)))</f>
        <v>#VALUE!</v>
      </c>
      <c r="BJ1106" s="4">
        <f t="shared" si="250"/>
        <v>0</v>
      </c>
      <c r="BK1106" s="4" t="str">
        <f t="shared" si="251"/>
        <v/>
      </c>
      <c r="BL1106" s="4" t="e">
        <f t="shared" si="252"/>
        <v>#VALUE!</v>
      </c>
      <c r="BM1106" s="4" t="e">
        <f t="shared" si="253"/>
        <v>#VALUE!</v>
      </c>
      <c r="BN1106" s="7" t="e">
        <f t="shared" si="254"/>
        <v>#VALUE!</v>
      </c>
      <c r="BO1106" s="4" t="e">
        <f t="shared" si="255"/>
        <v>#VALUE!</v>
      </c>
      <c r="BP1106" s="4" t="e">
        <f t="shared" si="256"/>
        <v>#VALUE!</v>
      </c>
      <c r="BQ1106" s="7" t="e">
        <f t="shared" si="257"/>
        <v>#VALUE!</v>
      </c>
    </row>
    <row r="1107" spans="1:69" ht="15" customHeight="1" x14ac:dyDescent="0.3">
      <c r="A1107" s="5"/>
      <c r="B1107" s="5"/>
      <c r="C1107" s="5"/>
      <c r="D1107" s="5"/>
      <c r="F1107" s="6" t="s">
        <v>17</v>
      </c>
      <c r="G1107" s="4" t="e">
        <f t="shared" si="258"/>
        <v>#VALUE!</v>
      </c>
      <c r="H1107" s="4" t="e">
        <f t="shared" si="259"/>
        <v>#VALUE!</v>
      </c>
      <c r="I1107" s="4" t="str">
        <f t="shared" si="248"/>
        <v/>
      </c>
      <c r="J1107" s="4" t="e">
        <f>CLEAN(SUBSTITUTE(MID(A1107,G1107,H1107-G1107)," ",""))</f>
        <v>#VALUE!</v>
      </c>
      <c r="K1107" s="4" t="e">
        <f>FIND("Filing or 371 (c) date",A1107)+LEN("Filing or 371 (c) date")</f>
        <v>#VALUE!</v>
      </c>
      <c r="L1107" s="4" t="e">
        <f>FIND("Status",A1107,K1107)</f>
        <v>#VALUE!</v>
      </c>
      <c r="M1107" s="4" t="e">
        <f>TRIM(CLEAN(MID(A1107,K1107,L1107-K1107)))</f>
        <v>#VALUE!</v>
      </c>
      <c r="N1107" s="4" t="e">
        <f>FIND("Patent #",A1107)+LEN("Patent #")</f>
        <v>#VALUE!</v>
      </c>
      <c r="O1107" s="4" t="e">
        <f>FIND("Filing or 371 (c) date",A1107)</f>
        <v>#VALUE!</v>
      </c>
      <c r="P1107" s="4" t="e">
        <f>MID(A1107,N1107,O1107-N1107)</f>
        <v>#VALUE!</v>
      </c>
      <c r="Q1107" s="4" t="e">
        <f t="shared" si="249"/>
        <v>#VALUE!</v>
      </c>
      <c r="R1107" s="4" t="e">
        <f>CLEAN(SUBSTITUTE(MID(P1107,1,FIND("open",P1107)-1)," ",""))</f>
        <v>#VALUE!</v>
      </c>
      <c r="S1107" s="4" t="e">
        <f>FIND("open_in_new",P1107)+LEN("open_in_new")</f>
        <v>#VALUE!</v>
      </c>
      <c r="T1107" s="4" t="e">
        <f>FIND("-",P1107,S1107)</f>
        <v>#VALUE!</v>
      </c>
      <c r="U1107" s="4" t="e">
        <f>CLEAN(SUBSTITUTE(MID(P1107,S1107,T1107-S1107)," ",""))</f>
        <v>#VALUE!</v>
      </c>
      <c r="V1107" s="4" t="e">
        <f>RIGHT(CLEAN(SUBSTITUTE(P1107," ","")),10)</f>
        <v>#VALUE!</v>
      </c>
      <c r="W1107" s="4" t="e">
        <f>FIND("Status",A1107,K1107)+LEN("Status")</f>
        <v>#VALUE!</v>
      </c>
      <c r="X1107" s="4" t="e">
        <f>FIND("Application Data 
Documents &amp; Transactions",A1107)</f>
        <v>#VALUE!</v>
      </c>
      <c r="Y1107" s="4" t="e">
        <f>MID(A1107,W1107,(X1107-11)-W1107)</f>
        <v>#VALUE!</v>
      </c>
      <c r="Z1107" s="4" t="e">
        <f t="shared" si="246"/>
        <v>#VALUE!</v>
      </c>
      <c r="AA1107" s="4" t="e">
        <f>FIND("Earliest publication #",A1107)+LEN("Earliest publication #
")</f>
        <v>#VALUE!</v>
      </c>
      <c r="AB1107" s="4" t="e">
        <f>FIND("Earliest publication date",A1107,AA1107)</f>
        <v>#VALUE!</v>
      </c>
      <c r="AC1107" s="4" t="e">
        <f>CLEAN(TRIM(MID(A1107,AA1107,AB1107-AA1107)))</f>
        <v>#VALUE!</v>
      </c>
      <c r="AD1107" s="4" t="e">
        <f t="shared" si="247"/>
        <v>#VALUE!</v>
      </c>
      <c r="AE1107" s="4" t="e">
        <f>FIND("Earliest publication date",A1107,AA1107)+LEN("Earliest publication date")</f>
        <v>#VALUE!</v>
      </c>
      <c r="AF1107" s="4" t="e">
        <f>FIND("Assignee for publication",A1107)</f>
        <v>#VALUE!</v>
      </c>
      <c r="AG1107" s="4" t="e">
        <f>CLEAN(SUBSTITUTE(MID(A1107,AE1107,AF1107-AE1107)," ",""))</f>
        <v>#VALUE!</v>
      </c>
      <c r="AH1107" s="4" t="e">
        <f>FIND("Entity status",A1107)+LEN("Entity status")</f>
        <v>#VALUE!</v>
      </c>
      <c r="AI1107" s="4" t="e">
        <f>FIND("Earliest publication #",A1107,AH1107)</f>
        <v>#VALUE!</v>
      </c>
      <c r="AJ1107" s="4" t="e">
        <f>CLEAN(TRIM(MID(A1107,AH1107,AI1107-AH1107)))</f>
        <v>#VALUE!</v>
      </c>
      <c r="AK1107" s="4" t="e">
        <f>FIND("Applicants",A1107)+LEN("Applicants")</f>
        <v>#VALUE!</v>
      </c>
      <c r="AL1107" s="4" t="e">
        <f>FIND("United States Patent and Trademark Office 
United States Patent and Trademark Office 
 Browse By Topic",A1107,AK1107)</f>
        <v>#VALUE!</v>
      </c>
      <c r="AM1107" s="4" t="e">
        <f>TRIM(CLEAN(MID(A1107,AK1107,AL1107-AK1107)))</f>
        <v>#VALUE!</v>
      </c>
      <c r="AN1107" s="4" t="e">
        <f>FIND("Assignee for publication",A1107)+LEN("Assignee for publication")</f>
        <v>#VALUE!</v>
      </c>
      <c r="AO1107" s="4" t="e">
        <f>FIND("Confirmation #",A1107,AN1107)</f>
        <v>#VALUE!</v>
      </c>
      <c r="AP1107" s="4" t="e">
        <f>MID(A1107,AN1107,AO1107-AN1107)</f>
        <v>#VALUE!</v>
      </c>
      <c r="AQ1107" s="4" t="e">
        <f>FIND("Inventors",A1107)+LEN("Inventors")</f>
        <v>#VALUE!</v>
      </c>
      <c r="AR1107" s="4" t="e">
        <f>FIND("Applicants",A1107,AQ1107)</f>
        <v>#VALUE!</v>
      </c>
      <c r="AS1107" s="4" t="e">
        <f>FIND("Show all inventors",A1107)</f>
        <v>#VALUE!</v>
      </c>
      <c r="AT1107" s="4" t="str">
        <f>IFERROR(MID(A1107,AS1107,24),"")</f>
        <v/>
      </c>
      <c r="AU1107" s="7" t="e">
        <f>CLEAN(TRIM(MID(A1107,AQ1107,AR1107-AQ1107)))</f>
        <v>#VALUE!</v>
      </c>
      <c r="BJ1107" s="4">
        <f t="shared" si="250"/>
        <v>0</v>
      </c>
      <c r="BK1107" s="4" t="str">
        <f t="shared" si="251"/>
        <v/>
      </c>
      <c r="BL1107" s="4" t="e">
        <f t="shared" si="252"/>
        <v>#VALUE!</v>
      </c>
      <c r="BM1107" s="4" t="e">
        <f t="shared" si="253"/>
        <v>#VALUE!</v>
      </c>
      <c r="BN1107" s="7" t="e">
        <f t="shared" si="254"/>
        <v>#VALUE!</v>
      </c>
      <c r="BO1107" s="4" t="e">
        <f t="shared" si="255"/>
        <v>#VALUE!</v>
      </c>
      <c r="BP1107" s="4" t="e">
        <f t="shared" si="256"/>
        <v>#VALUE!</v>
      </c>
      <c r="BQ1107" s="7" t="e">
        <f t="shared" si="257"/>
        <v>#VALUE!</v>
      </c>
    </row>
    <row r="1108" spans="1:69" ht="15" customHeight="1" x14ac:dyDescent="0.3">
      <c r="A1108" s="5"/>
      <c r="B1108" s="5"/>
      <c r="C1108" s="5"/>
      <c r="D1108" s="5"/>
      <c r="F1108" s="6" t="s">
        <v>17</v>
      </c>
      <c r="G1108" s="4" t="e">
        <f t="shared" si="258"/>
        <v>#VALUE!</v>
      </c>
      <c r="H1108" s="4" t="e">
        <f t="shared" si="259"/>
        <v>#VALUE!</v>
      </c>
      <c r="I1108" s="4" t="str">
        <f t="shared" si="248"/>
        <v/>
      </c>
      <c r="J1108" s="4" t="e">
        <f>CLEAN(SUBSTITUTE(MID(A1108,G1108,H1108-G1108)," ",""))</f>
        <v>#VALUE!</v>
      </c>
      <c r="K1108" s="4" t="e">
        <f>FIND("Filing or 371 (c) date",A1108)+LEN("Filing or 371 (c) date")</f>
        <v>#VALUE!</v>
      </c>
      <c r="L1108" s="4" t="e">
        <f>FIND("Status",A1108,K1108)</f>
        <v>#VALUE!</v>
      </c>
      <c r="M1108" s="4" t="e">
        <f>TRIM(CLEAN(MID(A1108,K1108,L1108-K1108)))</f>
        <v>#VALUE!</v>
      </c>
      <c r="N1108" s="4" t="e">
        <f>FIND("Patent #",A1108)+LEN("Patent #")</f>
        <v>#VALUE!</v>
      </c>
      <c r="O1108" s="4" t="e">
        <f>FIND("Filing or 371 (c) date",A1108)</f>
        <v>#VALUE!</v>
      </c>
      <c r="P1108" s="4" t="e">
        <f>MID(A1108,N1108,O1108-N1108)</f>
        <v>#VALUE!</v>
      </c>
      <c r="Q1108" s="4" t="e">
        <f t="shared" si="249"/>
        <v>#VALUE!</v>
      </c>
      <c r="R1108" s="4" t="e">
        <f>CLEAN(SUBSTITUTE(MID(P1108,1,FIND("open",P1108)-1)," ",""))</f>
        <v>#VALUE!</v>
      </c>
      <c r="S1108" s="4" t="e">
        <f>FIND("open_in_new",P1108)+LEN("open_in_new")</f>
        <v>#VALUE!</v>
      </c>
      <c r="T1108" s="4" t="e">
        <f>FIND("-",P1108,S1108)</f>
        <v>#VALUE!</v>
      </c>
      <c r="U1108" s="4" t="e">
        <f>CLEAN(SUBSTITUTE(MID(P1108,S1108,T1108-S1108)," ",""))</f>
        <v>#VALUE!</v>
      </c>
      <c r="V1108" s="4" t="e">
        <f>RIGHT(CLEAN(SUBSTITUTE(P1108," ","")),10)</f>
        <v>#VALUE!</v>
      </c>
      <c r="W1108" s="4" t="e">
        <f>FIND("Status",A1108,K1108)+LEN("Status")</f>
        <v>#VALUE!</v>
      </c>
      <c r="X1108" s="4" t="e">
        <f>FIND("Application Data 
Documents &amp; Transactions",A1108)</f>
        <v>#VALUE!</v>
      </c>
      <c r="Y1108" s="4" t="e">
        <f>MID(A1108,W1108,(X1108-11)-W1108)</f>
        <v>#VALUE!</v>
      </c>
      <c r="Z1108" s="4" t="e">
        <f t="shared" si="246"/>
        <v>#VALUE!</v>
      </c>
      <c r="AA1108" s="4" t="e">
        <f>FIND("Earliest publication #",A1108)+LEN("Earliest publication #
")</f>
        <v>#VALUE!</v>
      </c>
      <c r="AB1108" s="4" t="e">
        <f>FIND("Earliest publication date",A1108,AA1108)</f>
        <v>#VALUE!</v>
      </c>
      <c r="AC1108" s="4" t="e">
        <f>CLEAN(TRIM(MID(A1108,AA1108,AB1108-AA1108)))</f>
        <v>#VALUE!</v>
      </c>
      <c r="AD1108" s="4" t="e">
        <f t="shared" si="247"/>
        <v>#VALUE!</v>
      </c>
      <c r="AE1108" s="4" t="e">
        <f>FIND("Earliest publication date",A1108,AA1108)+LEN("Earliest publication date")</f>
        <v>#VALUE!</v>
      </c>
      <c r="AF1108" s="4" t="e">
        <f>FIND("Assignee for publication",A1108)</f>
        <v>#VALUE!</v>
      </c>
      <c r="AG1108" s="4" t="e">
        <f>CLEAN(SUBSTITUTE(MID(A1108,AE1108,AF1108-AE1108)," ",""))</f>
        <v>#VALUE!</v>
      </c>
      <c r="AH1108" s="4" t="e">
        <f>FIND("Entity status",A1108)+LEN("Entity status")</f>
        <v>#VALUE!</v>
      </c>
      <c r="AI1108" s="4" t="e">
        <f>FIND("Earliest publication #",A1108,AH1108)</f>
        <v>#VALUE!</v>
      </c>
      <c r="AJ1108" s="4" t="e">
        <f>CLEAN(TRIM(MID(A1108,AH1108,AI1108-AH1108)))</f>
        <v>#VALUE!</v>
      </c>
      <c r="AK1108" s="4" t="e">
        <f>FIND("Applicants",A1108)+LEN("Applicants")</f>
        <v>#VALUE!</v>
      </c>
      <c r="AL1108" s="4" t="e">
        <f>FIND("United States Patent and Trademark Office 
United States Patent and Trademark Office 
 Browse By Topic",A1108,AK1108)</f>
        <v>#VALUE!</v>
      </c>
      <c r="AM1108" s="4" t="e">
        <f>TRIM(CLEAN(MID(A1108,AK1108,AL1108-AK1108)))</f>
        <v>#VALUE!</v>
      </c>
      <c r="AN1108" s="4" t="e">
        <f>FIND("Assignee for publication",A1108)+LEN("Assignee for publication")</f>
        <v>#VALUE!</v>
      </c>
      <c r="AO1108" s="4" t="e">
        <f>FIND("Confirmation #",A1108,AN1108)</f>
        <v>#VALUE!</v>
      </c>
      <c r="AP1108" s="4" t="e">
        <f>MID(A1108,AN1108,AO1108-AN1108)</f>
        <v>#VALUE!</v>
      </c>
      <c r="AQ1108" s="4" t="e">
        <f>FIND("Inventors",A1108)+LEN("Inventors")</f>
        <v>#VALUE!</v>
      </c>
      <c r="AR1108" s="4" t="e">
        <f>FIND("Applicants",A1108,AQ1108)</f>
        <v>#VALUE!</v>
      </c>
      <c r="AS1108" s="4" t="e">
        <f>FIND("Show all inventors",A1108)</f>
        <v>#VALUE!</v>
      </c>
      <c r="AT1108" s="4" t="str">
        <f>IFERROR(MID(A1108,AS1108,24),"")</f>
        <v/>
      </c>
      <c r="AU1108" s="7" t="e">
        <f>CLEAN(TRIM(MID(A1108,AQ1108,AR1108-AQ1108)))</f>
        <v>#VALUE!</v>
      </c>
      <c r="BJ1108" s="4">
        <f t="shared" si="250"/>
        <v>0</v>
      </c>
      <c r="BK1108" s="4" t="str">
        <f t="shared" si="251"/>
        <v/>
      </c>
      <c r="BL1108" s="4" t="e">
        <f t="shared" si="252"/>
        <v>#VALUE!</v>
      </c>
      <c r="BM1108" s="4" t="e">
        <f t="shared" si="253"/>
        <v>#VALUE!</v>
      </c>
      <c r="BN1108" s="7" t="e">
        <f t="shared" si="254"/>
        <v>#VALUE!</v>
      </c>
      <c r="BO1108" s="4" t="e">
        <f t="shared" si="255"/>
        <v>#VALUE!</v>
      </c>
      <c r="BP1108" s="4" t="e">
        <f t="shared" si="256"/>
        <v>#VALUE!</v>
      </c>
      <c r="BQ1108" s="7" t="e">
        <f t="shared" si="257"/>
        <v>#VALUE!</v>
      </c>
    </row>
    <row r="1109" spans="1:69" ht="15" customHeight="1" x14ac:dyDescent="0.3">
      <c r="A1109" s="5"/>
      <c r="B1109" s="5"/>
      <c r="C1109" s="5"/>
      <c r="D1109" s="5"/>
      <c r="F1109" s="6" t="s">
        <v>17</v>
      </c>
      <c r="G1109" s="4" t="e">
        <f t="shared" si="258"/>
        <v>#VALUE!</v>
      </c>
      <c r="H1109" s="4" t="e">
        <f t="shared" si="259"/>
        <v>#VALUE!</v>
      </c>
      <c r="I1109" s="4" t="str">
        <f t="shared" si="248"/>
        <v/>
      </c>
      <c r="J1109" s="4" t="e">
        <f>CLEAN(SUBSTITUTE(MID(A1109,G1109,H1109-G1109)," ",""))</f>
        <v>#VALUE!</v>
      </c>
      <c r="K1109" s="4" t="e">
        <f>FIND("Filing or 371 (c) date",A1109)+LEN("Filing or 371 (c) date")</f>
        <v>#VALUE!</v>
      </c>
      <c r="L1109" s="4" t="e">
        <f>FIND("Status",A1109,K1109)</f>
        <v>#VALUE!</v>
      </c>
      <c r="M1109" s="4" t="e">
        <f>TRIM(CLEAN(MID(A1109,K1109,L1109-K1109)))</f>
        <v>#VALUE!</v>
      </c>
      <c r="N1109" s="4" t="e">
        <f>FIND("Patent #",A1109)+LEN("Patent #")</f>
        <v>#VALUE!</v>
      </c>
      <c r="O1109" s="4" t="e">
        <f>FIND("Filing or 371 (c) date",A1109)</f>
        <v>#VALUE!</v>
      </c>
      <c r="P1109" s="4" t="e">
        <f>MID(A1109,N1109,O1109-N1109)</f>
        <v>#VALUE!</v>
      </c>
      <c r="Q1109" s="4" t="e">
        <f t="shared" si="249"/>
        <v>#VALUE!</v>
      </c>
      <c r="R1109" s="4" t="e">
        <f>CLEAN(SUBSTITUTE(MID(P1109,1,FIND("open",P1109)-1)," ",""))</f>
        <v>#VALUE!</v>
      </c>
      <c r="S1109" s="4" t="e">
        <f>FIND("open_in_new",P1109)+LEN("open_in_new")</f>
        <v>#VALUE!</v>
      </c>
      <c r="T1109" s="4" t="e">
        <f>FIND("-",P1109,S1109)</f>
        <v>#VALUE!</v>
      </c>
      <c r="U1109" s="4" t="e">
        <f>CLEAN(SUBSTITUTE(MID(P1109,S1109,T1109-S1109)," ",""))</f>
        <v>#VALUE!</v>
      </c>
      <c r="V1109" s="4" t="e">
        <f>RIGHT(CLEAN(SUBSTITUTE(P1109," ","")),10)</f>
        <v>#VALUE!</v>
      </c>
      <c r="W1109" s="4" t="e">
        <f>FIND("Status",A1109,K1109)+LEN("Status")</f>
        <v>#VALUE!</v>
      </c>
      <c r="X1109" s="4" t="e">
        <f>FIND("Application Data 
Documents &amp; Transactions",A1109)</f>
        <v>#VALUE!</v>
      </c>
      <c r="Y1109" s="4" t="e">
        <f>MID(A1109,W1109,(X1109-11)-W1109)</f>
        <v>#VALUE!</v>
      </c>
      <c r="Z1109" s="4" t="e">
        <f t="shared" si="246"/>
        <v>#VALUE!</v>
      </c>
      <c r="AA1109" s="4" t="e">
        <f>FIND("Earliest publication #",A1109)+LEN("Earliest publication #
")</f>
        <v>#VALUE!</v>
      </c>
      <c r="AB1109" s="4" t="e">
        <f>FIND("Earliest publication date",A1109,AA1109)</f>
        <v>#VALUE!</v>
      </c>
      <c r="AC1109" s="4" t="e">
        <f>CLEAN(TRIM(MID(A1109,AA1109,AB1109-AA1109)))</f>
        <v>#VALUE!</v>
      </c>
      <c r="AD1109" s="4" t="e">
        <f t="shared" si="247"/>
        <v>#VALUE!</v>
      </c>
      <c r="AE1109" s="4" t="e">
        <f>FIND("Earliest publication date",A1109,AA1109)+LEN("Earliest publication date")</f>
        <v>#VALUE!</v>
      </c>
      <c r="AF1109" s="4" t="e">
        <f>FIND("Assignee for publication",A1109)</f>
        <v>#VALUE!</v>
      </c>
      <c r="AG1109" s="4" t="e">
        <f>CLEAN(SUBSTITUTE(MID(A1109,AE1109,AF1109-AE1109)," ",""))</f>
        <v>#VALUE!</v>
      </c>
      <c r="AH1109" s="4" t="e">
        <f>FIND("Entity status",A1109)+LEN("Entity status")</f>
        <v>#VALUE!</v>
      </c>
      <c r="AI1109" s="4" t="e">
        <f>FIND("Earliest publication #",A1109,AH1109)</f>
        <v>#VALUE!</v>
      </c>
      <c r="AJ1109" s="4" t="e">
        <f>CLEAN(TRIM(MID(A1109,AH1109,AI1109-AH1109)))</f>
        <v>#VALUE!</v>
      </c>
      <c r="AK1109" s="4" t="e">
        <f>FIND("Applicants",A1109)+LEN("Applicants")</f>
        <v>#VALUE!</v>
      </c>
      <c r="AL1109" s="4" t="e">
        <f>FIND("United States Patent and Trademark Office 
United States Patent and Trademark Office 
 Browse By Topic",A1109,AK1109)</f>
        <v>#VALUE!</v>
      </c>
      <c r="AM1109" s="4" t="e">
        <f>TRIM(CLEAN(MID(A1109,AK1109,AL1109-AK1109)))</f>
        <v>#VALUE!</v>
      </c>
      <c r="AN1109" s="4" t="e">
        <f>FIND("Assignee for publication",A1109)+LEN("Assignee for publication")</f>
        <v>#VALUE!</v>
      </c>
      <c r="AO1109" s="4" t="e">
        <f>FIND("Confirmation #",A1109,AN1109)</f>
        <v>#VALUE!</v>
      </c>
      <c r="AP1109" s="4" t="e">
        <f>MID(A1109,AN1109,AO1109-AN1109)</f>
        <v>#VALUE!</v>
      </c>
      <c r="AQ1109" s="4" t="e">
        <f>FIND("Inventors",A1109)+LEN("Inventors")</f>
        <v>#VALUE!</v>
      </c>
      <c r="AR1109" s="4" t="e">
        <f>FIND("Applicants",A1109,AQ1109)</f>
        <v>#VALUE!</v>
      </c>
      <c r="AS1109" s="4" t="e">
        <f>FIND("Show all inventors",A1109)</f>
        <v>#VALUE!</v>
      </c>
      <c r="AT1109" s="4" t="str">
        <f>IFERROR(MID(A1109,AS1109,24),"")</f>
        <v/>
      </c>
      <c r="AU1109" s="7" t="e">
        <f>CLEAN(TRIM(MID(A1109,AQ1109,AR1109-AQ1109)))</f>
        <v>#VALUE!</v>
      </c>
      <c r="BJ1109" s="4">
        <f t="shared" si="250"/>
        <v>0</v>
      </c>
      <c r="BK1109" s="4" t="str">
        <f t="shared" si="251"/>
        <v/>
      </c>
      <c r="BL1109" s="4" t="e">
        <f t="shared" si="252"/>
        <v>#VALUE!</v>
      </c>
      <c r="BM1109" s="4" t="e">
        <f t="shared" si="253"/>
        <v>#VALUE!</v>
      </c>
      <c r="BN1109" s="7" t="e">
        <f t="shared" si="254"/>
        <v>#VALUE!</v>
      </c>
      <c r="BO1109" s="4" t="e">
        <f t="shared" si="255"/>
        <v>#VALUE!</v>
      </c>
      <c r="BP1109" s="4" t="e">
        <f t="shared" si="256"/>
        <v>#VALUE!</v>
      </c>
      <c r="BQ1109" s="7" t="e">
        <f t="shared" si="257"/>
        <v>#VALUE!</v>
      </c>
    </row>
    <row r="1110" spans="1:69" ht="15" customHeight="1" x14ac:dyDescent="0.3">
      <c r="A1110" s="5"/>
      <c r="B1110" s="5"/>
      <c r="C1110" s="5"/>
      <c r="D1110" s="5"/>
      <c r="F1110" s="6" t="s">
        <v>17</v>
      </c>
      <c r="G1110" s="4" t="e">
        <f t="shared" si="258"/>
        <v>#VALUE!</v>
      </c>
      <c r="H1110" s="4" t="e">
        <f t="shared" si="259"/>
        <v>#VALUE!</v>
      </c>
      <c r="I1110" s="4" t="str">
        <f t="shared" si="248"/>
        <v/>
      </c>
      <c r="J1110" s="4" t="e">
        <f>CLEAN(SUBSTITUTE(MID(A1110,G1110,H1110-G1110)," ",""))</f>
        <v>#VALUE!</v>
      </c>
      <c r="K1110" s="4" t="e">
        <f>FIND("Filing or 371 (c) date",A1110)+LEN("Filing or 371 (c) date")</f>
        <v>#VALUE!</v>
      </c>
      <c r="L1110" s="4" t="e">
        <f>FIND("Status",A1110,K1110)</f>
        <v>#VALUE!</v>
      </c>
      <c r="M1110" s="4" t="e">
        <f>TRIM(CLEAN(MID(A1110,K1110,L1110-K1110)))</f>
        <v>#VALUE!</v>
      </c>
      <c r="N1110" s="4" t="e">
        <f>FIND("Patent #",A1110)+LEN("Patent #")</f>
        <v>#VALUE!</v>
      </c>
      <c r="O1110" s="4" t="e">
        <f>FIND("Filing or 371 (c) date",A1110)</f>
        <v>#VALUE!</v>
      </c>
      <c r="P1110" s="4" t="e">
        <f>MID(A1110,N1110,O1110-N1110)</f>
        <v>#VALUE!</v>
      </c>
      <c r="Q1110" s="4" t="e">
        <f t="shared" si="249"/>
        <v>#VALUE!</v>
      </c>
      <c r="R1110" s="4" t="e">
        <f>CLEAN(SUBSTITUTE(MID(P1110,1,FIND("open",P1110)-1)," ",""))</f>
        <v>#VALUE!</v>
      </c>
      <c r="S1110" s="4" t="e">
        <f>FIND("open_in_new",P1110)+LEN("open_in_new")</f>
        <v>#VALUE!</v>
      </c>
      <c r="T1110" s="4" t="e">
        <f>FIND("-",P1110,S1110)</f>
        <v>#VALUE!</v>
      </c>
      <c r="U1110" s="4" t="e">
        <f>CLEAN(SUBSTITUTE(MID(P1110,S1110,T1110-S1110)," ",""))</f>
        <v>#VALUE!</v>
      </c>
      <c r="V1110" s="4" t="e">
        <f>RIGHT(CLEAN(SUBSTITUTE(P1110," ","")),10)</f>
        <v>#VALUE!</v>
      </c>
      <c r="W1110" s="4" t="e">
        <f>FIND("Status",A1110,K1110)+LEN("Status")</f>
        <v>#VALUE!</v>
      </c>
      <c r="X1110" s="4" t="e">
        <f>FIND("Application Data 
Documents &amp; Transactions",A1110)</f>
        <v>#VALUE!</v>
      </c>
      <c r="Y1110" s="4" t="e">
        <f>MID(A1110,W1110,(X1110-11)-W1110)</f>
        <v>#VALUE!</v>
      </c>
      <c r="Z1110" s="4" t="e">
        <f t="shared" si="246"/>
        <v>#VALUE!</v>
      </c>
      <c r="AA1110" s="4" t="e">
        <f>FIND("Earliest publication #",A1110)+LEN("Earliest publication #
")</f>
        <v>#VALUE!</v>
      </c>
      <c r="AB1110" s="4" t="e">
        <f>FIND("Earliest publication date",A1110,AA1110)</f>
        <v>#VALUE!</v>
      </c>
      <c r="AC1110" s="4" t="e">
        <f>CLEAN(TRIM(MID(A1110,AA1110,AB1110-AA1110)))</f>
        <v>#VALUE!</v>
      </c>
      <c r="AD1110" s="4" t="e">
        <f t="shared" si="247"/>
        <v>#VALUE!</v>
      </c>
      <c r="AE1110" s="4" t="e">
        <f>FIND("Earliest publication date",A1110,AA1110)+LEN("Earliest publication date")</f>
        <v>#VALUE!</v>
      </c>
      <c r="AF1110" s="4" t="e">
        <f>FIND("Assignee for publication",A1110)</f>
        <v>#VALUE!</v>
      </c>
      <c r="AG1110" s="4" t="e">
        <f>CLEAN(SUBSTITUTE(MID(A1110,AE1110,AF1110-AE1110)," ",""))</f>
        <v>#VALUE!</v>
      </c>
      <c r="AH1110" s="4" t="e">
        <f>FIND("Entity status",A1110)+LEN("Entity status")</f>
        <v>#VALUE!</v>
      </c>
      <c r="AI1110" s="4" t="e">
        <f>FIND("Earliest publication #",A1110,AH1110)</f>
        <v>#VALUE!</v>
      </c>
      <c r="AJ1110" s="4" t="e">
        <f>CLEAN(TRIM(MID(A1110,AH1110,AI1110-AH1110)))</f>
        <v>#VALUE!</v>
      </c>
      <c r="AK1110" s="4" t="e">
        <f>FIND("Applicants",A1110)+LEN("Applicants")</f>
        <v>#VALUE!</v>
      </c>
      <c r="AL1110" s="4" t="e">
        <f>FIND("United States Patent and Trademark Office 
United States Patent and Trademark Office 
 Browse By Topic",A1110,AK1110)</f>
        <v>#VALUE!</v>
      </c>
      <c r="AM1110" s="4" t="e">
        <f>TRIM(CLEAN(MID(A1110,AK1110,AL1110-AK1110)))</f>
        <v>#VALUE!</v>
      </c>
      <c r="AN1110" s="4" t="e">
        <f>FIND("Assignee for publication",A1110)+LEN("Assignee for publication")</f>
        <v>#VALUE!</v>
      </c>
      <c r="AO1110" s="4" t="e">
        <f>FIND("Confirmation #",A1110,AN1110)</f>
        <v>#VALUE!</v>
      </c>
      <c r="AP1110" s="4" t="e">
        <f>MID(A1110,AN1110,AO1110-AN1110)</f>
        <v>#VALUE!</v>
      </c>
      <c r="AQ1110" s="4" t="e">
        <f>FIND("Inventors",A1110)+LEN("Inventors")</f>
        <v>#VALUE!</v>
      </c>
      <c r="AR1110" s="4" t="e">
        <f>FIND("Applicants",A1110,AQ1110)</f>
        <v>#VALUE!</v>
      </c>
      <c r="AS1110" s="4" t="e">
        <f>FIND("Show all inventors",A1110)</f>
        <v>#VALUE!</v>
      </c>
      <c r="AT1110" s="4" t="str">
        <f>IFERROR(MID(A1110,AS1110,24),"")</f>
        <v/>
      </c>
      <c r="AU1110" s="7" t="e">
        <f>CLEAN(TRIM(MID(A1110,AQ1110,AR1110-AQ1110)))</f>
        <v>#VALUE!</v>
      </c>
      <c r="BJ1110" s="4">
        <f t="shared" si="250"/>
        <v>0</v>
      </c>
      <c r="BK1110" s="4" t="str">
        <f t="shared" si="251"/>
        <v/>
      </c>
      <c r="BL1110" s="4" t="e">
        <f t="shared" si="252"/>
        <v>#VALUE!</v>
      </c>
      <c r="BM1110" s="4" t="e">
        <f t="shared" si="253"/>
        <v>#VALUE!</v>
      </c>
      <c r="BN1110" s="7" t="e">
        <f t="shared" si="254"/>
        <v>#VALUE!</v>
      </c>
      <c r="BO1110" s="4" t="e">
        <f t="shared" si="255"/>
        <v>#VALUE!</v>
      </c>
      <c r="BP1110" s="4" t="e">
        <f t="shared" si="256"/>
        <v>#VALUE!</v>
      </c>
      <c r="BQ1110" s="7" t="e">
        <f t="shared" si="257"/>
        <v>#VALUE!</v>
      </c>
    </row>
    <row r="1111" spans="1:69" ht="15" customHeight="1" x14ac:dyDescent="0.3">
      <c r="A1111" s="5"/>
      <c r="B1111" s="5"/>
      <c r="C1111" s="5"/>
      <c r="D1111" s="5"/>
      <c r="F1111" s="6" t="s">
        <v>17</v>
      </c>
      <c r="G1111" s="4" t="e">
        <f t="shared" si="258"/>
        <v>#VALUE!</v>
      </c>
      <c r="H1111" s="4" t="e">
        <f t="shared" si="259"/>
        <v>#VALUE!</v>
      </c>
      <c r="I1111" s="4" t="str">
        <f t="shared" si="248"/>
        <v/>
      </c>
      <c r="J1111" s="4" t="e">
        <f>CLEAN(SUBSTITUTE(MID(A1111,G1111,H1111-G1111)," ",""))</f>
        <v>#VALUE!</v>
      </c>
      <c r="K1111" s="4" t="e">
        <f>FIND("Filing or 371 (c) date",A1111)+LEN("Filing or 371 (c) date")</f>
        <v>#VALUE!</v>
      </c>
      <c r="L1111" s="4" t="e">
        <f>FIND("Status",A1111,K1111)</f>
        <v>#VALUE!</v>
      </c>
      <c r="M1111" s="4" t="e">
        <f>TRIM(CLEAN(MID(A1111,K1111,L1111-K1111)))</f>
        <v>#VALUE!</v>
      </c>
      <c r="N1111" s="4" t="e">
        <f>FIND("Patent #",A1111)+LEN("Patent #")</f>
        <v>#VALUE!</v>
      </c>
      <c r="O1111" s="4" t="e">
        <f>FIND("Filing or 371 (c) date",A1111)</f>
        <v>#VALUE!</v>
      </c>
      <c r="P1111" s="4" t="e">
        <f>MID(A1111,N1111,O1111-N1111)</f>
        <v>#VALUE!</v>
      </c>
      <c r="Q1111" s="4" t="e">
        <f t="shared" si="249"/>
        <v>#VALUE!</v>
      </c>
      <c r="R1111" s="4" t="e">
        <f>CLEAN(SUBSTITUTE(MID(P1111,1,FIND("open",P1111)-1)," ",""))</f>
        <v>#VALUE!</v>
      </c>
      <c r="S1111" s="4" t="e">
        <f>FIND("open_in_new",P1111)+LEN("open_in_new")</f>
        <v>#VALUE!</v>
      </c>
      <c r="T1111" s="4" t="e">
        <f>FIND("-",P1111,S1111)</f>
        <v>#VALUE!</v>
      </c>
      <c r="U1111" s="4" t="e">
        <f>CLEAN(SUBSTITUTE(MID(P1111,S1111,T1111-S1111)," ",""))</f>
        <v>#VALUE!</v>
      </c>
      <c r="V1111" s="4" t="e">
        <f>RIGHT(CLEAN(SUBSTITUTE(P1111," ","")),10)</f>
        <v>#VALUE!</v>
      </c>
      <c r="W1111" s="4" t="e">
        <f>FIND("Status",A1111,K1111)+LEN("Status")</f>
        <v>#VALUE!</v>
      </c>
      <c r="X1111" s="4" t="e">
        <f>FIND("Application Data 
Documents &amp; Transactions",A1111)</f>
        <v>#VALUE!</v>
      </c>
      <c r="Y1111" s="4" t="e">
        <f>MID(A1111,W1111,(X1111-11)-W1111)</f>
        <v>#VALUE!</v>
      </c>
      <c r="Z1111" s="4" t="e">
        <f t="shared" si="246"/>
        <v>#VALUE!</v>
      </c>
      <c r="AA1111" s="4" t="e">
        <f>FIND("Earliest publication #",A1111)+LEN("Earliest publication #
")</f>
        <v>#VALUE!</v>
      </c>
      <c r="AB1111" s="4" t="e">
        <f>FIND("Earliest publication date",A1111,AA1111)</f>
        <v>#VALUE!</v>
      </c>
      <c r="AC1111" s="4" t="e">
        <f>CLEAN(TRIM(MID(A1111,AA1111,AB1111-AA1111)))</f>
        <v>#VALUE!</v>
      </c>
      <c r="AD1111" s="4" t="e">
        <f t="shared" si="247"/>
        <v>#VALUE!</v>
      </c>
      <c r="AE1111" s="4" t="e">
        <f>FIND("Earliest publication date",A1111,AA1111)+LEN("Earliest publication date")</f>
        <v>#VALUE!</v>
      </c>
      <c r="AF1111" s="4" t="e">
        <f>FIND("Assignee for publication",A1111)</f>
        <v>#VALUE!</v>
      </c>
      <c r="AG1111" s="4" t="e">
        <f>CLEAN(SUBSTITUTE(MID(A1111,AE1111,AF1111-AE1111)," ",""))</f>
        <v>#VALUE!</v>
      </c>
      <c r="AH1111" s="4" t="e">
        <f>FIND("Entity status",A1111)+LEN("Entity status")</f>
        <v>#VALUE!</v>
      </c>
      <c r="AI1111" s="4" t="e">
        <f>FIND("Earliest publication #",A1111,AH1111)</f>
        <v>#VALUE!</v>
      </c>
      <c r="AJ1111" s="4" t="e">
        <f>CLEAN(TRIM(MID(A1111,AH1111,AI1111-AH1111)))</f>
        <v>#VALUE!</v>
      </c>
      <c r="AK1111" s="4" t="e">
        <f>FIND("Applicants",A1111)+LEN("Applicants")</f>
        <v>#VALUE!</v>
      </c>
      <c r="AL1111" s="4" t="e">
        <f>FIND("United States Patent and Trademark Office 
United States Patent and Trademark Office 
 Browse By Topic",A1111,AK1111)</f>
        <v>#VALUE!</v>
      </c>
      <c r="AM1111" s="4" t="e">
        <f>TRIM(CLEAN(MID(A1111,AK1111,AL1111-AK1111)))</f>
        <v>#VALUE!</v>
      </c>
      <c r="AN1111" s="4" t="e">
        <f>FIND("Assignee for publication",A1111)+LEN("Assignee for publication")</f>
        <v>#VALUE!</v>
      </c>
      <c r="AO1111" s="4" t="e">
        <f>FIND("Confirmation #",A1111,AN1111)</f>
        <v>#VALUE!</v>
      </c>
      <c r="AP1111" s="4" t="e">
        <f>MID(A1111,AN1111,AO1111-AN1111)</f>
        <v>#VALUE!</v>
      </c>
      <c r="AQ1111" s="4" t="e">
        <f>FIND("Inventors",A1111)+LEN("Inventors")</f>
        <v>#VALUE!</v>
      </c>
      <c r="AR1111" s="4" t="e">
        <f>FIND("Applicants",A1111,AQ1111)</f>
        <v>#VALUE!</v>
      </c>
      <c r="AS1111" s="4" t="e">
        <f>FIND("Show all inventors",A1111)</f>
        <v>#VALUE!</v>
      </c>
      <c r="AT1111" s="4" t="str">
        <f>IFERROR(MID(A1111,AS1111,24),"")</f>
        <v/>
      </c>
      <c r="AU1111" s="7" t="e">
        <f>CLEAN(TRIM(MID(A1111,AQ1111,AR1111-AQ1111)))</f>
        <v>#VALUE!</v>
      </c>
      <c r="BJ1111" s="4">
        <f t="shared" si="250"/>
        <v>0</v>
      </c>
      <c r="BK1111" s="4" t="str">
        <f t="shared" si="251"/>
        <v/>
      </c>
      <c r="BL1111" s="4" t="e">
        <f t="shared" si="252"/>
        <v>#VALUE!</v>
      </c>
      <c r="BM1111" s="4" t="e">
        <f t="shared" si="253"/>
        <v>#VALUE!</v>
      </c>
      <c r="BN1111" s="7" t="e">
        <f t="shared" si="254"/>
        <v>#VALUE!</v>
      </c>
      <c r="BO1111" s="4" t="e">
        <f t="shared" si="255"/>
        <v>#VALUE!</v>
      </c>
      <c r="BP1111" s="4" t="e">
        <f t="shared" si="256"/>
        <v>#VALUE!</v>
      </c>
      <c r="BQ1111" s="7" t="e">
        <f t="shared" si="257"/>
        <v>#VALUE!</v>
      </c>
    </row>
    <row r="1112" spans="1:69" ht="15" customHeight="1" x14ac:dyDescent="0.3">
      <c r="A1112" s="5"/>
      <c r="B1112" s="5"/>
      <c r="C1112" s="5"/>
      <c r="D1112" s="5"/>
      <c r="F1112" s="6" t="s">
        <v>17</v>
      </c>
      <c r="G1112" s="4" t="e">
        <f t="shared" si="258"/>
        <v>#VALUE!</v>
      </c>
      <c r="H1112" s="4" t="e">
        <f t="shared" si="259"/>
        <v>#VALUE!</v>
      </c>
      <c r="I1112" s="4" t="str">
        <f t="shared" si="248"/>
        <v/>
      </c>
      <c r="J1112" s="4" t="e">
        <f>CLEAN(SUBSTITUTE(MID(A1112,G1112,H1112-G1112)," ",""))</f>
        <v>#VALUE!</v>
      </c>
      <c r="K1112" s="4" t="e">
        <f>FIND("Filing or 371 (c) date",A1112)+LEN("Filing or 371 (c) date")</f>
        <v>#VALUE!</v>
      </c>
      <c r="L1112" s="4" t="e">
        <f>FIND("Status",A1112,K1112)</f>
        <v>#VALUE!</v>
      </c>
      <c r="M1112" s="4" t="e">
        <f>TRIM(CLEAN(MID(A1112,K1112,L1112-K1112)))</f>
        <v>#VALUE!</v>
      </c>
      <c r="N1112" s="4" t="e">
        <f>FIND("Patent #",A1112)+LEN("Patent #")</f>
        <v>#VALUE!</v>
      </c>
      <c r="O1112" s="4" t="e">
        <f>FIND("Filing or 371 (c) date",A1112)</f>
        <v>#VALUE!</v>
      </c>
      <c r="P1112" s="4" t="e">
        <f>MID(A1112,N1112,O1112-N1112)</f>
        <v>#VALUE!</v>
      </c>
      <c r="Q1112" s="4" t="e">
        <f t="shared" si="249"/>
        <v>#VALUE!</v>
      </c>
      <c r="R1112" s="4" t="e">
        <f>CLEAN(SUBSTITUTE(MID(P1112,1,FIND("open",P1112)-1)," ",""))</f>
        <v>#VALUE!</v>
      </c>
      <c r="S1112" s="4" t="e">
        <f>FIND("open_in_new",P1112)+LEN("open_in_new")</f>
        <v>#VALUE!</v>
      </c>
      <c r="T1112" s="4" t="e">
        <f>FIND("-",P1112,S1112)</f>
        <v>#VALUE!</v>
      </c>
      <c r="U1112" s="4" t="e">
        <f>CLEAN(SUBSTITUTE(MID(P1112,S1112,T1112-S1112)," ",""))</f>
        <v>#VALUE!</v>
      </c>
      <c r="V1112" s="4" t="e">
        <f>RIGHT(CLEAN(SUBSTITUTE(P1112," ","")),10)</f>
        <v>#VALUE!</v>
      </c>
      <c r="W1112" s="4" t="e">
        <f>FIND("Status",A1112,K1112)+LEN("Status")</f>
        <v>#VALUE!</v>
      </c>
      <c r="X1112" s="4" t="e">
        <f>FIND("Application Data 
Documents &amp; Transactions",A1112)</f>
        <v>#VALUE!</v>
      </c>
      <c r="Y1112" s="4" t="e">
        <f>MID(A1112,W1112,(X1112-11)-W1112)</f>
        <v>#VALUE!</v>
      </c>
      <c r="Z1112" s="4" t="e">
        <f t="shared" si="246"/>
        <v>#VALUE!</v>
      </c>
      <c r="AA1112" s="4" t="e">
        <f>FIND("Earliest publication #",A1112)+LEN("Earliest publication #
")</f>
        <v>#VALUE!</v>
      </c>
      <c r="AB1112" s="4" t="e">
        <f>FIND("Earliest publication date",A1112,AA1112)</f>
        <v>#VALUE!</v>
      </c>
      <c r="AC1112" s="4" t="e">
        <f>CLEAN(TRIM(MID(A1112,AA1112,AB1112-AA1112)))</f>
        <v>#VALUE!</v>
      </c>
      <c r="AD1112" s="4" t="e">
        <f t="shared" si="247"/>
        <v>#VALUE!</v>
      </c>
      <c r="AE1112" s="4" t="e">
        <f>FIND("Earliest publication date",A1112,AA1112)+LEN("Earliest publication date")</f>
        <v>#VALUE!</v>
      </c>
      <c r="AF1112" s="4" t="e">
        <f>FIND("Assignee for publication",A1112)</f>
        <v>#VALUE!</v>
      </c>
      <c r="AG1112" s="4" t="e">
        <f>CLEAN(SUBSTITUTE(MID(A1112,AE1112,AF1112-AE1112)," ",""))</f>
        <v>#VALUE!</v>
      </c>
      <c r="AH1112" s="4" t="e">
        <f>FIND("Entity status",A1112)+LEN("Entity status")</f>
        <v>#VALUE!</v>
      </c>
      <c r="AI1112" s="4" t="e">
        <f>FIND("Earliest publication #",A1112,AH1112)</f>
        <v>#VALUE!</v>
      </c>
      <c r="AJ1112" s="4" t="e">
        <f>CLEAN(TRIM(MID(A1112,AH1112,AI1112-AH1112)))</f>
        <v>#VALUE!</v>
      </c>
      <c r="AK1112" s="4" t="e">
        <f>FIND("Applicants",A1112)+LEN("Applicants")</f>
        <v>#VALUE!</v>
      </c>
      <c r="AL1112" s="4" t="e">
        <f>FIND("United States Patent and Trademark Office 
United States Patent and Trademark Office 
 Browse By Topic",A1112,AK1112)</f>
        <v>#VALUE!</v>
      </c>
      <c r="AM1112" s="4" t="e">
        <f>TRIM(CLEAN(MID(A1112,AK1112,AL1112-AK1112)))</f>
        <v>#VALUE!</v>
      </c>
      <c r="AN1112" s="4" t="e">
        <f>FIND("Assignee for publication",A1112)+LEN("Assignee for publication")</f>
        <v>#VALUE!</v>
      </c>
      <c r="AO1112" s="4" t="e">
        <f>FIND("Confirmation #",A1112,AN1112)</f>
        <v>#VALUE!</v>
      </c>
      <c r="AP1112" s="4" t="e">
        <f>MID(A1112,AN1112,AO1112-AN1112)</f>
        <v>#VALUE!</v>
      </c>
      <c r="AQ1112" s="4" t="e">
        <f>FIND("Inventors",A1112)+LEN("Inventors")</f>
        <v>#VALUE!</v>
      </c>
      <c r="AR1112" s="4" t="e">
        <f>FIND("Applicants",A1112,AQ1112)</f>
        <v>#VALUE!</v>
      </c>
      <c r="AS1112" s="4" t="e">
        <f>FIND("Show all inventors",A1112)</f>
        <v>#VALUE!</v>
      </c>
      <c r="AT1112" s="4" t="str">
        <f>IFERROR(MID(A1112,AS1112,24),"")</f>
        <v/>
      </c>
      <c r="AU1112" s="7" t="e">
        <f>CLEAN(TRIM(MID(A1112,AQ1112,AR1112-AQ1112)))</f>
        <v>#VALUE!</v>
      </c>
      <c r="BJ1112" s="4">
        <f t="shared" si="250"/>
        <v>0</v>
      </c>
      <c r="BK1112" s="4" t="str">
        <f t="shared" si="251"/>
        <v/>
      </c>
      <c r="BL1112" s="4" t="e">
        <f t="shared" si="252"/>
        <v>#VALUE!</v>
      </c>
      <c r="BM1112" s="4" t="e">
        <f t="shared" si="253"/>
        <v>#VALUE!</v>
      </c>
      <c r="BN1112" s="7" t="e">
        <f t="shared" si="254"/>
        <v>#VALUE!</v>
      </c>
      <c r="BO1112" s="4" t="e">
        <f t="shared" si="255"/>
        <v>#VALUE!</v>
      </c>
      <c r="BP1112" s="4" t="e">
        <f t="shared" si="256"/>
        <v>#VALUE!</v>
      </c>
      <c r="BQ1112" s="7" t="e">
        <f t="shared" si="257"/>
        <v>#VALUE!</v>
      </c>
    </row>
    <row r="1113" spans="1:69" ht="15" customHeight="1" x14ac:dyDescent="0.3">
      <c r="A1113" s="5"/>
      <c r="B1113" s="5"/>
      <c r="C1113" s="5"/>
      <c r="D1113" s="5"/>
      <c r="F1113" s="6" t="s">
        <v>17</v>
      </c>
      <c r="G1113" s="4" t="e">
        <f t="shared" si="258"/>
        <v>#VALUE!</v>
      </c>
      <c r="H1113" s="4" t="e">
        <f t="shared" si="259"/>
        <v>#VALUE!</v>
      </c>
      <c r="I1113" s="4" t="str">
        <f t="shared" si="248"/>
        <v/>
      </c>
      <c r="J1113" s="4" t="e">
        <f>CLEAN(SUBSTITUTE(MID(A1113,G1113,H1113-G1113)," ",""))</f>
        <v>#VALUE!</v>
      </c>
      <c r="K1113" s="4" t="e">
        <f>FIND("Filing or 371 (c) date",A1113)+LEN("Filing or 371 (c) date")</f>
        <v>#VALUE!</v>
      </c>
      <c r="L1113" s="4" t="e">
        <f>FIND("Status",A1113,K1113)</f>
        <v>#VALUE!</v>
      </c>
      <c r="M1113" s="4" t="e">
        <f>TRIM(CLEAN(MID(A1113,K1113,L1113-K1113)))</f>
        <v>#VALUE!</v>
      </c>
      <c r="N1113" s="4" t="e">
        <f>FIND("Patent #",A1113)+LEN("Patent #")</f>
        <v>#VALUE!</v>
      </c>
      <c r="O1113" s="4" t="e">
        <f>FIND("Filing or 371 (c) date",A1113)</f>
        <v>#VALUE!</v>
      </c>
      <c r="P1113" s="4" t="e">
        <f>MID(A1113,N1113,O1113-N1113)</f>
        <v>#VALUE!</v>
      </c>
      <c r="Q1113" s="4" t="e">
        <f t="shared" si="249"/>
        <v>#VALUE!</v>
      </c>
      <c r="R1113" s="4" t="e">
        <f>CLEAN(SUBSTITUTE(MID(P1113,1,FIND("open",P1113)-1)," ",""))</f>
        <v>#VALUE!</v>
      </c>
      <c r="S1113" s="4" t="e">
        <f>FIND("open_in_new",P1113)+LEN("open_in_new")</f>
        <v>#VALUE!</v>
      </c>
      <c r="T1113" s="4" t="e">
        <f>FIND("-",P1113,S1113)</f>
        <v>#VALUE!</v>
      </c>
      <c r="U1113" s="4" t="e">
        <f>CLEAN(SUBSTITUTE(MID(P1113,S1113,T1113-S1113)," ",""))</f>
        <v>#VALUE!</v>
      </c>
      <c r="V1113" s="4" t="e">
        <f>RIGHT(CLEAN(SUBSTITUTE(P1113," ","")),10)</f>
        <v>#VALUE!</v>
      </c>
      <c r="W1113" s="4" t="e">
        <f>FIND("Status",A1113,K1113)+LEN("Status")</f>
        <v>#VALUE!</v>
      </c>
      <c r="X1113" s="4" t="e">
        <f>FIND("Application Data 
Documents &amp; Transactions",A1113)</f>
        <v>#VALUE!</v>
      </c>
      <c r="Y1113" s="4" t="e">
        <f>MID(A1113,W1113,(X1113-11)-W1113)</f>
        <v>#VALUE!</v>
      </c>
      <c r="Z1113" s="4" t="e">
        <f t="shared" si="246"/>
        <v>#VALUE!</v>
      </c>
      <c r="AA1113" s="4" t="e">
        <f>FIND("Earliest publication #",A1113)+LEN("Earliest publication #
")</f>
        <v>#VALUE!</v>
      </c>
      <c r="AB1113" s="4" t="e">
        <f>FIND("Earliest publication date",A1113,AA1113)</f>
        <v>#VALUE!</v>
      </c>
      <c r="AC1113" s="4" t="e">
        <f>CLEAN(TRIM(MID(A1113,AA1113,AB1113-AA1113)))</f>
        <v>#VALUE!</v>
      </c>
      <c r="AD1113" s="4" t="e">
        <f t="shared" si="247"/>
        <v>#VALUE!</v>
      </c>
      <c r="AE1113" s="4" t="e">
        <f>FIND("Earliest publication date",A1113,AA1113)+LEN("Earliest publication date")</f>
        <v>#VALUE!</v>
      </c>
      <c r="AF1113" s="4" t="e">
        <f>FIND("Assignee for publication",A1113)</f>
        <v>#VALUE!</v>
      </c>
      <c r="AG1113" s="4" t="e">
        <f>CLEAN(SUBSTITUTE(MID(A1113,AE1113,AF1113-AE1113)," ",""))</f>
        <v>#VALUE!</v>
      </c>
      <c r="AH1113" s="4" t="e">
        <f>FIND("Entity status",A1113)+LEN("Entity status")</f>
        <v>#VALUE!</v>
      </c>
      <c r="AI1113" s="4" t="e">
        <f>FIND("Earliest publication #",A1113,AH1113)</f>
        <v>#VALUE!</v>
      </c>
      <c r="AJ1113" s="4" t="e">
        <f>CLEAN(TRIM(MID(A1113,AH1113,AI1113-AH1113)))</f>
        <v>#VALUE!</v>
      </c>
      <c r="AK1113" s="4" t="e">
        <f>FIND("Applicants",A1113)+LEN("Applicants")</f>
        <v>#VALUE!</v>
      </c>
      <c r="AL1113" s="4" t="e">
        <f>FIND("United States Patent and Trademark Office 
United States Patent and Trademark Office 
 Browse By Topic",A1113,AK1113)</f>
        <v>#VALUE!</v>
      </c>
      <c r="AM1113" s="4" t="e">
        <f>TRIM(CLEAN(MID(A1113,AK1113,AL1113-AK1113)))</f>
        <v>#VALUE!</v>
      </c>
      <c r="AN1113" s="4" t="e">
        <f>FIND("Assignee for publication",A1113)+LEN("Assignee for publication")</f>
        <v>#VALUE!</v>
      </c>
      <c r="AO1113" s="4" t="e">
        <f>FIND("Confirmation #",A1113,AN1113)</f>
        <v>#VALUE!</v>
      </c>
      <c r="AP1113" s="4" t="e">
        <f>MID(A1113,AN1113,AO1113-AN1113)</f>
        <v>#VALUE!</v>
      </c>
      <c r="AQ1113" s="4" t="e">
        <f>FIND("Inventors",A1113)+LEN("Inventors")</f>
        <v>#VALUE!</v>
      </c>
      <c r="AR1113" s="4" t="e">
        <f>FIND("Applicants",A1113,AQ1113)</f>
        <v>#VALUE!</v>
      </c>
      <c r="AS1113" s="4" t="e">
        <f>FIND("Show all inventors",A1113)</f>
        <v>#VALUE!</v>
      </c>
      <c r="AT1113" s="4" t="str">
        <f>IFERROR(MID(A1113,AS1113,24),"")</f>
        <v/>
      </c>
      <c r="AU1113" s="7" t="e">
        <f>CLEAN(TRIM(MID(A1113,AQ1113,AR1113-AQ1113)))</f>
        <v>#VALUE!</v>
      </c>
      <c r="BJ1113" s="4">
        <f t="shared" si="250"/>
        <v>0</v>
      </c>
      <c r="BK1113" s="4" t="str">
        <f t="shared" si="251"/>
        <v/>
      </c>
      <c r="BL1113" s="4" t="e">
        <f t="shared" si="252"/>
        <v>#VALUE!</v>
      </c>
      <c r="BM1113" s="4" t="e">
        <f t="shared" si="253"/>
        <v>#VALUE!</v>
      </c>
      <c r="BN1113" s="7" t="e">
        <f t="shared" si="254"/>
        <v>#VALUE!</v>
      </c>
      <c r="BO1113" s="4" t="e">
        <f t="shared" si="255"/>
        <v>#VALUE!</v>
      </c>
      <c r="BP1113" s="4" t="e">
        <f t="shared" si="256"/>
        <v>#VALUE!</v>
      </c>
      <c r="BQ1113" s="7" t="e">
        <f t="shared" si="257"/>
        <v>#VALUE!</v>
      </c>
    </row>
    <row r="1114" spans="1:69" ht="15" customHeight="1" x14ac:dyDescent="0.3">
      <c r="A1114" s="5"/>
      <c r="B1114" s="5"/>
      <c r="C1114" s="5"/>
      <c r="D1114" s="5"/>
      <c r="F1114" s="6" t="s">
        <v>17</v>
      </c>
      <c r="G1114" s="4" t="e">
        <f t="shared" si="258"/>
        <v>#VALUE!</v>
      </c>
      <c r="H1114" s="4" t="e">
        <f t="shared" si="259"/>
        <v>#VALUE!</v>
      </c>
      <c r="I1114" s="4" t="str">
        <f t="shared" si="248"/>
        <v/>
      </c>
      <c r="J1114" s="4" t="e">
        <f>CLEAN(SUBSTITUTE(MID(A1114,G1114,H1114-G1114)," ",""))</f>
        <v>#VALUE!</v>
      </c>
      <c r="K1114" s="4" t="e">
        <f>FIND("Filing or 371 (c) date",A1114)+LEN("Filing or 371 (c) date")</f>
        <v>#VALUE!</v>
      </c>
      <c r="L1114" s="4" t="e">
        <f>FIND("Status",A1114,K1114)</f>
        <v>#VALUE!</v>
      </c>
      <c r="M1114" s="4" t="e">
        <f>TRIM(CLEAN(MID(A1114,K1114,L1114-K1114)))</f>
        <v>#VALUE!</v>
      </c>
      <c r="N1114" s="4" t="e">
        <f>FIND("Patent #",A1114)+LEN("Patent #")</f>
        <v>#VALUE!</v>
      </c>
      <c r="O1114" s="4" t="e">
        <f>FIND("Filing or 371 (c) date",A1114)</f>
        <v>#VALUE!</v>
      </c>
      <c r="P1114" s="4" t="e">
        <f>MID(A1114,N1114,O1114-N1114)</f>
        <v>#VALUE!</v>
      </c>
      <c r="Q1114" s="4" t="e">
        <f t="shared" si="249"/>
        <v>#VALUE!</v>
      </c>
      <c r="R1114" s="4" t="e">
        <f>CLEAN(SUBSTITUTE(MID(P1114,1,FIND("open",P1114)-1)," ",""))</f>
        <v>#VALUE!</v>
      </c>
      <c r="S1114" s="4" t="e">
        <f>FIND("open_in_new",P1114)+LEN("open_in_new")</f>
        <v>#VALUE!</v>
      </c>
      <c r="T1114" s="4" t="e">
        <f>FIND("-",P1114,S1114)</f>
        <v>#VALUE!</v>
      </c>
      <c r="U1114" s="4" t="e">
        <f>CLEAN(SUBSTITUTE(MID(P1114,S1114,T1114-S1114)," ",""))</f>
        <v>#VALUE!</v>
      </c>
      <c r="V1114" s="4" t="e">
        <f>RIGHT(CLEAN(SUBSTITUTE(P1114," ","")),10)</f>
        <v>#VALUE!</v>
      </c>
      <c r="W1114" s="4" t="e">
        <f>FIND("Status",A1114,K1114)+LEN("Status")</f>
        <v>#VALUE!</v>
      </c>
      <c r="X1114" s="4" t="e">
        <f>FIND("Application Data 
Documents &amp; Transactions",A1114)</f>
        <v>#VALUE!</v>
      </c>
      <c r="Y1114" s="4" t="e">
        <f>MID(A1114,W1114,(X1114-11)-W1114)</f>
        <v>#VALUE!</v>
      </c>
      <c r="Z1114" s="4" t="e">
        <f t="shared" si="246"/>
        <v>#VALUE!</v>
      </c>
      <c r="AA1114" s="4" t="e">
        <f>FIND("Earliest publication #",A1114)+LEN("Earliest publication #
")</f>
        <v>#VALUE!</v>
      </c>
      <c r="AB1114" s="4" t="e">
        <f>FIND("Earliest publication date",A1114,AA1114)</f>
        <v>#VALUE!</v>
      </c>
      <c r="AC1114" s="4" t="e">
        <f>CLEAN(TRIM(MID(A1114,AA1114,AB1114-AA1114)))</f>
        <v>#VALUE!</v>
      </c>
      <c r="AD1114" s="4" t="e">
        <f t="shared" si="247"/>
        <v>#VALUE!</v>
      </c>
      <c r="AE1114" s="4" t="e">
        <f>FIND("Earliest publication date",A1114,AA1114)+LEN("Earliest publication date")</f>
        <v>#VALUE!</v>
      </c>
      <c r="AF1114" s="4" t="e">
        <f>FIND("Assignee for publication",A1114)</f>
        <v>#VALUE!</v>
      </c>
      <c r="AG1114" s="4" t="e">
        <f>CLEAN(SUBSTITUTE(MID(A1114,AE1114,AF1114-AE1114)," ",""))</f>
        <v>#VALUE!</v>
      </c>
      <c r="AH1114" s="4" t="e">
        <f>FIND("Entity status",A1114)+LEN("Entity status")</f>
        <v>#VALUE!</v>
      </c>
      <c r="AI1114" s="4" t="e">
        <f>FIND("Earliest publication #",A1114,AH1114)</f>
        <v>#VALUE!</v>
      </c>
      <c r="AJ1114" s="4" t="e">
        <f>CLEAN(TRIM(MID(A1114,AH1114,AI1114-AH1114)))</f>
        <v>#VALUE!</v>
      </c>
      <c r="AK1114" s="4" t="e">
        <f>FIND("Applicants",A1114)+LEN("Applicants")</f>
        <v>#VALUE!</v>
      </c>
      <c r="AL1114" s="4" t="e">
        <f>FIND("United States Patent and Trademark Office 
United States Patent and Trademark Office 
 Browse By Topic",A1114,AK1114)</f>
        <v>#VALUE!</v>
      </c>
      <c r="AM1114" s="4" t="e">
        <f>TRIM(CLEAN(MID(A1114,AK1114,AL1114-AK1114)))</f>
        <v>#VALUE!</v>
      </c>
      <c r="AN1114" s="4" t="e">
        <f>FIND("Assignee for publication",A1114)+LEN("Assignee for publication")</f>
        <v>#VALUE!</v>
      </c>
      <c r="AO1114" s="4" t="e">
        <f>FIND("Confirmation #",A1114,AN1114)</f>
        <v>#VALUE!</v>
      </c>
      <c r="AP1114" s="4" t="e">
        <f>MID(A1114,AN1114,AO1114-AN1114)</f>
        <v>#VALUE!</v>
      </c>
      <c r="AQ1114" s="4" t="e">
        <f>FIND("Inventors",A1114)+LEN("Inventors")</f>
        <v>#VALUE!</v>
      </c>
      <c r="AR1114" s="4" t="e">
        <f>FIND("Applicants",A1114,AQ1114)</f>
        <v>#VALUE!</v>
      </c>
      <c r="AS1114" s="4" t="e">
        <f>FIND("Show all inventors",A1114)</f>
        <v>#VALUE!</v>
      </c>
      <c r="AT1114" s="4" t="str">
        <f>IFERROR(MID(A1114,AS1114,24),"")</f>
        <v/>
      </c>
      <c r="AU1114" s="7" t="e">
        <f>CLEAN(TRIM(MID(A1114,AQ1114,AR1114-AQ1114)))</f>
        <v>#VALUE!</v>
      </c>
      <c r="BJ1114" s="4">
        <f t="shared" si="250"/>
        <v>0</v>
      </c>
      <c r="BK1114" s="4" t="str">
        <f t="shared" si="251"/>
        <v/>
      </c>
      <c r="BL1114" s="4" t="e">
        <f t="shared" si="252"/>
        <v>#VALUE!</v>
      </c>
      <c r="BM1114" s="4" t="e">
        <f t="shared" si="253"/>
        <v>#VALUE!</v>
      </c>
      <c r="BN1114" s="7" t="e">
        <f t="shared" si="254"/>
        <v>#VALUE!</v>
      </c>
      <c r="BO1114" s="4" t="e">
        <f t="shared" si="255"/>
        <v>#VALUE!</v>
      </c>
      <c r="BP1114" s="4" t="e">
        <f t="shared" si="256"/>
        <v>#VALUE!</v>
      </c>
      <c r="BQ1114" s="7" t="e">
        <f t="shared" si="257"/>
        <v>#VALUE!</v>
      </c>
    </row>
    <row r="1115" spans="1:69" ht="15" customHeight="1" x14ac:dyDescent="0.3">
      <c r="A1115" s="5"/>
      <c r="B1115" s="5"/>
      <c r="C1115" s="5"/>
      <c r="D1115" s="5"/>
      <c r="F1115" s="6" t="s">
        <v>17</v>
      </c>
      <c r="G1115" s="4" t="e">
        <f t="shared" si="258"/>
        <v>#VALUE!</v>
      </c>
      <c r="H1115" s="4" t="e">
        <f t="shared" si="259"/>
        <v>#VALUE!</v>
      </c>
      <c r="I1115" s="4" t="str">
        <f t="shared" si="248"/>
        <v/>
      </c>
      <c r="J1115" s="4" t="e">
        <f>CLEAN(SUBSTITUTE(MID(A1115,G1115,H1115-G1115)," ",""))</f>
        <v>#VALUE!</v>
      </c>
      <c r="K1115" s="4" t="e">
        <f>FIND("Filing or 371 (c) date",A1115)+LEN("Filing or 371 (c) date")</f>
        <v>#VALUE!</v>
      </c>
      <c r="L1115" s="4" t="e">
        <f>FIND("Status",A1115,K1115)</f>
        <v>#VALUE!</v>
      </c>
      <c r="M1115" s="4" t="e">
        <f>TRIM(CLEAN(MID(A1115,K1115,L1115-K1115)))</f>
        <v>#VALUE!</v>
      </c>
      <c r="N1115" s="4" t="e">
        <f>FIND("Patent #",A1115)+LEN("Patent #")</f>
        <v>#VALUE!</v>
      </c>
      <c r="O1115" s="4" t="e">
        <f>FIND("Filing or 371 (c) date",A1115)</f>
        <v>#VALUE!</v>
      </c>
      <c r="P1115" s="4" t="e">
        <f>MID(A1115,N1115,O1115-N1115)</f>
        <v>#VALUE!</v>
      </c>
      <c r="Q1115" s="4" t="e">
        <f t="shared" si="249"/>
        <v>#VALUE!</v>
      </c>
      <c r="R1115" s="4" t="e">
        <f>CLEAN(SUBSTITUTE(MID(P1115,1,FIND("open",P1115)-1)," ",""))</f>
        <v>#VALUE!</v>
      </c>
      <c r="S1115" s="4" t="e">
        <f>FIND("open_in_new",P1115)+LEN("open_in_new")</f>
        <v>#VALUE!</v>
      </c>
      <c r="T1115" s="4" t="e">
        <f>FIND("-",P1115,S1115)</f>
        <v>#VALUE!</v>
      </c>
      <c r="U1115" s="4" t="e">
        <f>CLEAN(SUBSTITUTE(MID(P1115,S1115,T1115-S1115)," ",""))</f>
        <v>#VALUE!</v>
      </c>
      <c r="V1115" s="4" t="e">
        <f>RIGHT(CLEAN(SUBSTITUTE(P1115," ","")),10)</f>
        <v>#VALUE!</v>
      </c>
      <c r="W1115" s="4" t="e">
        <f>FIND("Status",A1115,K1115)+LEN("Status")</f>
        <v>#VALUE!</v>
      </c>
      <c r="X1115" s="4" t="e">
        <f>FIND("Application Data 
Documents &amp; Transactions",A1115)</f>
        <v>#VALUE!</v>
      </c>
      <c r="Y1115" s="4" t="e">
        <f>MID(A1115,W1115,(X1115-11)-W1115)</f>
        <v>#VALUE!</v>
      </c>
      <c r="Z1115" s="4" t="e">
        <f t="shared" si="246"/>
        <v>#VALUE!</v>
      </c>
      <c r="AA1115" s="4" t="e">
        <f>FIND("Earliest publication #",A1115)+LEN("Earliest publication #
")</f>
        <v>#VALUE!</v>
      </c>
      <c r="AB1115" s="4" t="e">
        <f>FIND("Earliest publication date",A1115,AA1115)</f>
        <v>#VALUE!</v>
      </c>
      <c r="AC1115" s="4" t="e">
        <f>CLEAN(TRIM(MID(A1115,AA1115,AB1115-AA1115)))</f>
        <v>#VALUE!</v>
      </c>
      <c r="AD1115" s="4" t="e">
        <f t="shared" si="247"/>
        <v>#VALUE!</v>
      </c>
      <c r="AE1115" s="4" t="e">
        <f>FIND("Earliest publication date",A1115,AA1115)+LEN("Earliest publication date")</f>
        <v>#VALUE!</v>
      </c>
      <c r="AF1115" s="4" t="e">
        <f>FIND("Assignee for publication",A1115)</f>
        <v>#VALUE!</v>
      </c>
      <c r="AG1115" s="4" t="e">
        <f>CLEAN(SUBSTITUTE(MID(A1115,AE1115,AF1115-AE1115)," ",""))</f>
        <v>#VALUE!</v>
      </c>
      <c r="AH1115" s="4" t="e">
        <f>FIND("Entity status",A1115)+LEN("Entity status")</f>
        <v>#VALUE!</v>
      </c>
      <c r="AI1115" s="4" t="e">
        <f>FIND("Earliest publication #",A1115,AH1115)</f>
        <v>#VALUE!</v>
      </c>
      <c r="AJ1115" s="4" t="e">
        <f>CLEAN(TRIM(MID(A1115,AH1115,AI1115-AH1115)))</f>
        <v>#VALUE!</v>
      </c>
      <c r="AK1115" s="4" t="e">
        <f>FIND("Applicants",A1115)+LEN("Applicants")</f>
        <v>#VALUE!</v>
      </c>
      <c r="AL1115" s="4" t="e">
        <f>FIND("United States Patent and Trademark Office 
United States Patent and Trademark Office 
 Browse By Topic",A1115,AK1115)</f>
        <v>#VALUE!</v>
      </c>
      <c r="AM1115" s="4" t="e">
        <f>TRIM(CLEAN(MID(A1115,AK1115,AL1115-AK1115)))</f>
        <v>#VALUE!</v>
      </c>
      <c r="AN1115" s="4" t="e">
        <f>FIND("Assignee for publication",A1115)+LEN("Assignee for publication")</f>
        <v>#VALUE!</v>
      </c>
      <c r="AO1115" s="4" t="e">
        <f>FIND("Confirmation #",A1115,AN1115)</f>
        <v>#VALUE!</v>
      </c>
      <c r="AP1115" s="4" t="e">
        <f>MID(A1115,AN1115,AO1115-AN1115)</f>
        <v>#VALUE!</v>
      </c>
      <c r="AQ1115" s="4" t="e">
        <f>FIND("Inventors",A1115)+LEN("Inventors")</f>
        <v>#VALUE!</v>
      </c>
      <c r="AR1115" s="4" t="e">
        <f>FIND("Applicants",A1115,AQ1115)</f>
        <v>#VALUE!</v>
      </c>
      <c r="AS1115" s="4" t="e">
        <f>FIND("Show all inventors",A1115)</f>
        <v>#VALUE!</v>
      </c>
      <c r="AT1115" s="4" t="str">
        <f>IFERROR(MID(A1115,AS1115,24),"")</f>
        <v/>
      </c>
      <c r="AU1115" s="7" t="e">
        <f>CLEAN(TRIM(MID(A1115,AQ1115,AR1115-AQ1115)))</f>
        <v>#VALUE!</v>
      </c>
      <c r="BJ1115" s="4">
        <f t="shared" si="250"/>
        <v>0</v>
      </c>
      <c r="BK1115" s="4" t="str">
        <f t="shared" si="251"/>
        <v/>
      </c>
      <c r="BL1115" s="4" t="e">
        <f t="shared" si="252"/>
        <v>#VALUE!</v>
      </c>
      <c r="BM1115" s="4" t="e">
        <f t="shared" si="253"/>
        <v>#VALUE!</v>
      </c>
      <c r="BN1115" s="7" t="e">
        <f t="shared" si="254"/>
        <v>#VALUE!</v>
      </c>
      <c r="BO1115" s="4" t="e">
        <f t="shared" si="255"/>
        <v>#VALUE!</v>
      </c>
      <c r="BP1115" s="4" t="e">
        <f t="shared" si="256"/>
        <v>#VALUE!</v>
      </c>
      <c r="BQ1115" s="7" t="e">
        <f t="shared" si="257"/>
        <v>#VALUE!</v>
      </c>
    </row>
    <row r="1116" spans="1:69" ht="15" customHeight="1" x14ac:dyDescent="0.3">
      <c r="A1116" s="5"/>
      <c r="B1116" s="5"/>
      <c r="C1116" s="5"/>
      <c r="D1116" s="5"/>
      <c r="F1116" s="6" t="s">
        <v>17</v>
      </c>
      <c r="G1116" s="4" t="e">
        <f t="shared" si="258"/>
        <v>#VALUE!</v>
      </c>
      <c r="H1116" s="4" t="e">
        <f t="shared" si="259"/>
        <v>#VALUE!</v>
      </c>
      <c r="I1116" s="4" t="str">
        <f t="shared" si="248"/>
        <v/>
      </c>
      <c r="J1116" s="4" t="e">
        <f>CLEAN(SUBSTITUTE(MID(A1116,G1116,H1116-G1116)," ",""))</f>
        <v>#VALUE!</v>
      </c>
      <c r="K1116" s="4" t="e">
        <f>FIND("Filing or 371 (c) date",A1116)+LEN("Filing or 371 (c) date")</f>
        <v>#VALUE!</v>
      </c>
      <c r="L1116" s="4" t="e">
        <f>FIND("Status",A1116,K1116)</f>
        <v>#VALUE!</v>
      </c>
      <c r="M1116" s="4" t="e">
        <f>TRIM(CLEAN(MID(A1116,K1116,L1116-K1116)))</f>
        <v>#VALUE!</v>
      </c>
      <c r="N1116" s="4" t="e">
        <f>FIND("Patent #",A1116)+LEN("Patent #")</f>
        <v>#VALUE!</v>
      </c>
      <c r="O1116" s="4" t="e">
        <f>FIND("Filing or 371 (c) date",A1116)</f>
        <v>#VALUE!</v>
      </c>
      <c r="P1116" s="4" t="e">
        <f>MID(A1116,N1116,O1116-N1116)</f>
        <v>#VALUE!</v>
      </c>
      <c r="Q1116" s="4" t="e">
        <f t="shared" si="249"/>
        <v>#VALUE!</v>
      </c>
      <c r="R1116" s="4" t="e">
        <f>CLEAN(SUBSTITUTE(MID(P1116,1,FIND("open",P1116)-1)," ",""))</f>
        <v>#VALUE!</v>
      </c>
      <c r="S1116" s="4" t="e">
        <f>FIND("open_in_new",P1116)+LEN("open_in_new")</f>
        <v>#VALUE!</v>
      </c>
      <c r="T1116" s="4" t="e">
        <f>FIND("-",P1116,S1116)</f>
        <v>#VALUE!</v>
      </c>
      <c r="U1116" s="4" t="e">
        <f>CLEAN(SUBSTITUTE(MID(P1116,S1116,T1116-S1116)," ",""))</f>
        <v>#VALUE!</v>
      </c>
      <c r="V1116" s="4" t="e">
        <f>RIGHT(CLEAN(SUBSTITUTE(P1116," ","")),10)</f>
        <v>#VALUE!</v>
      </c>
      <c r="W1116" s="4" t="e">
        <f>FIND("Status",A1116,K1116)+LEN("Status")</f>
        <v>#VALUE!</v>
      </c>
      <c r="X1116" s="4" t="e">
        <f>FIND("Application Data 
Documents &amp; Transactions",A1116)</f>
        <v>#VALUE!</v>
      </c>
      <c r="Y1116" s="4" t="e">
        <f>MID(A1116,W1116,(X1116-11)-W1116)</f>
        <v>#VALUE!</v>
      </c>
      <c r="Z1116" s="4" t="e">
        <f t="shared" si="246"/>
        <v>#VALUE!</v>
      </c>
      <c r="AA1116" s="4" t="e">
        <f>FIND("Earliest publication #",A1116)+LEN("Earliest publication #
")</f>
        <v>#VALUE!</v>
      </c>
      <c r="AB1116" s="4" t="e">
        <f>FIND("Earliest publication date",A1116,AA1116)</f>
        <v>#VALUE!</v>
      </c>
      <c r="AC1116" s="4" t="e">
        <f>CLEAN(TRIM(MID(A1116,AA1116,AB1116-AA1116)))</f>
        <v>#VALUE!</v>
      </c>
      <c r="AD1116" s="4" t="e">
        <f t="shared" si="247"/>
        <v>#VALUE!</v>
      </c>
      <c r="AE1116" s="4" t="e">
        <f>FIND("Earliest publication date",A1116,AA1116)+LEN("Earliest publication date")</f>
        <v>#VALUE!</v>
      </c>
      <c r="AF1116" s="4" t="e">
        <f>FIND("Assignee for publication",A1116)</f>
        <v>#VALUE!</v>
      </c>
      <c r="AG1116" s="4" t="e">
        <f>CLEAN(SUBSTITUTE(MID(A1116,AE1116,AF1116-AE1116)," ",""))</f>
        <v>#VALUE!</v>
      </c>
      <c r="AH1116" s="4" t="e">
        <f>FIND("Entity status",A1116)+LEN("Entity status")</f>
        <v>#VALUE!</v>
      </c>
      <c r="AI1116" s="4" t="e">
        <f>FIND("Earliest publication #",A1116,AH1116)</f>
        <v>#VALUE!</v>
      </c>
      <c r="AJ1116" s="4" t="e">
        <f>CLEAN(TRIM(MID(A1116,AH1116,AI1116-AH1116)))</f>
        <v>#VALUE!</v>
      </c>
      <c r="AK1116" s="4" t="e">
        <f>FIND("Applicants",A1116)+LEN("Applicants")</f>
        <v>#VALUE!</v>
      </c>
      <c r="AL1116" s="4" t="e">
        <f>FIND("United States Patent and Trademark Office 
United States Patent and Trademark Office 
 Browse By Topic",A1116,AK1116)</f>
        <v>#VALUE!</v>
      </c>
      <c r="AM1116" s="4" t="e">
        <f>TRIM(CLEAN(MID(A1116,AK1116,AL1116-AK1116)))</f>
        <v>#VALUE!</v>
      </c>
      <c r="AN1116" s="4" t="e">
        <f>FIND("Assignee for publication",A1116)+LEN("Assignee for publication")</f>
        <v>#VALUE!</v>
      </c>
      <c r="AO1116" s="4" t="e">
        <f>FIND("Confirmation #",A1116,AN1116)</f>
        <v>#VALUE!</v>
      </c>
      <c r="AP1116" s="4" t="e">
        <f>MID(A1116,AN1116,AO1116-AN1116)</f>
        <v>#VALUE!</v>
      </c>
      <c r="AQ1116" s="4" t="e">
        <f>FIND("Inventors",A1116)+LEN("Inventors")</f>
        <v>#VALUE!</v>
      </c>
      <c r="AR1116" s="4" t="e">
        <f>FIND("Applicants",A1116,AQ1116)</f>
        <v>#VALUE!</v>
      </c>
      <c r="AS1116" s="4" t="e">
        <f>FIND("Show all inventors",A1116)</f>
        <v>#VALUE!</v>
      </c>
      <c r="AT1116" s="4" t="str">
        <f>IFERROR(MID(A1116,AS1116,24),"")</f>
        <v/>
      </c>
      <c r="AU1116" s="7" t="e">
        <f>CLEAN(TRIM(MID(A1116,AQ1116,AR1116-AQ1116)))</f>
        <v>#VALUE!</v>
      </c>
      <c r="BJ1116" s="4">
        <f t="shared" si="250"/>
        <v>0</v>
      </c>
      <c r="BK1116" s="4" t="str">
        <f t="shared" si="251"/>
        <v/>
      </c>
      <c r="BL1116" s="4" t="e">
        <f t="shared" si="252"/>
        <v>#VALUE!</v>
      </c>
      <c r="BM1116" s="4" t="e">
        <f t="shared" si="253"/>
        <v>#VALUE!</v>
      </c>
      <c r="BN1116" s="7" t="e">
        <f t="shared" si="254"/>
        <v>#VALUE!</v>
      </c>
      <c r="BO1116" s="4" t="e">
        <f t="shared" si="255"/>
        <v>#VALUE!</v>
      </c>
      <c r="BP1116" s="4" t="e">
        <f t="shared" si="256"/>
        <v>#VALUE!</v>
      </c>
      <c r="BQ1116" s="7" t="e">
        <f t="shared" si="257"/>
        <v>#VALUE!</v>
      </c>
    </row>
    <row r="1117" spans="1:69" ht="15" customHeight="1" x14ac:dyDescent="0.3">
      <c r="A1117" s="5"/>
      <c r="B1117" s="5"/>
      <c r="C1117" s="5"/>
      <c r="D1117" s="5"/>
      <c r="F1117" s="6" t="s">
        <v>17</v>
      </c>
      <c r="G1117" s="4" t="e">
        <f t="shared" si="258"/>
        <v>#VALUE!</v>
      </c>
      <c r="H1117" s="4" t="e">
        <f t="shared" si="259"/>
        <v>#VALUE!</v>
      </c>
      <c r="I1117" s="4" t="str">
        <f t="shared" si="248"/>
        <v/>
      </c>
      <c r="J1117" s="4" t="e">
        <f>CLEAN(SUBSTITUTE(MID(A1117,G1117,H1117-G1117)," ",""))</f>
        <v>#VALUE!</v>
      </c>
      <c r="K1117" s="4" t="e">
        <f>FIND("Filing or 371 (c) date",A1117)+LEN("Filing or 371 (c) date")</f>
        <v>#VALUE!</v>
      </c>
      <c r="L1117" s="4" t="e">
        <f>FIND("Status",A1117,K1117)</f>
        <v>#VALUE!</v>
      </c>
      <c r="M1117" s="4" t="e">
        <f>TRIM(CLEAN(MID(A1117,K1117,L1117-K1117)))</f>
        <v>#VALUE!</v>
      </c>
      <c r="N1117" s="4" t="e">
        <f>FIND("Patent #",A1117)+LEN("Patent #")</f>
        <v>#VALUE!</v>
      </c>
      <c r="O1117" s="4" t="e">
        <f>FIND("Filing or 371 (c) date",A1117)</f>
        <v>#VALUE!</v>
      </c>
      <c r="P1117" s="4" t="e">
        <f>MID(A1117,N1117,O1117-N1117)</f>
        <v>#VALUE!</v>
      </c>
      <c r="Q1117" s="4" t="e">
        <f t="shared" si="249"/>
        <v>#VALUE!</v>
      </c>
      <c r="R1117" s="4" t="e">
        <f>CLEAN(SUBSTITUTE(MID(P1117,1,FIND("open",P1117)-1)," ",""))</f>
        <v>#VALUE!</v>
      </c>
      <c r="S1117" s="4" t="e">
        <f>FIND("open_in_new",P1117)+LEN("open_in_new")</f>
        <v>#VALUE!</v>
      </c>
      <c r="T1117" s="4" t="e">
        <f>FIND("-",P1117,S1117)</f>
        <v>#VALUE!</v>
      </c>
      <c r="U1117" s="4" t="e">
        <f>CLEAN(SUBSTITUTE(MID(P1117,S1117,T1117-S1117)," ",""))</f>
        <v>#VALUE!</v>
      </c>
      <c r="V1117" s="4" t="e">
        <f>RIGHT(CLEAN(SUBSTITUTE(P1117," ","")),10)</f>
        <v>#VALUE!</v>
      </c>
      <c r="W1117" s="4" t="e">
        <f>FIND("Status",A1117,K1117)+LEN("Status")</f>
        <v>#VALUE!</v>
      </c>
      <c r="X1117" s="4" t="e">
        <f>FIND("Application Data 
Documents &amp; Transactions",A1117)</f>
        <v>#VALUE!</v>
      </c>
      <c r="Y1117" s="4" t="e">
        <f>MID(A1117,W1117,(X1117-11)-W1117)</f>
        <v>#VALUE!</v>
      </c>
      <c r="Z1117" s="4" t="e">
        <f t="shared" si="246"/>
        <v>#VALUE!</v>
      </c>
      <c r="AA1117" s="4" t="e">
        <f>FIND("Earliest publication #",A1117)+LEN("Earliest publication #
")</f>
        <v>#VALUE!</v>
      </c>
      <c r="AB1117" s="4" t="e">
        <f>FIND("Earliest publication date",A1117,AA1117)</f>
        <v>#VALUE!</v>
      </c>
      <c r="AC1117" s="4" t="e">
        <f>CLEAN(TRIM(MID(A1117,AA1117,AB1117-AA1117)))</f>
        <v>#VALUE!</v>
      </c>
      <c r="AD1117" s="4" t="e">
        <f t="shared" si="247"/>
        <v>#VALUE!</v>
      </c>
      <c r="AE1117" s="4" t="e">
        <f>FIND("Earliest publication date",A1117,AA1117)+LEN("Earliest publication date")</f>
        <v>#VALUE!</v>
      </c>
      <c r="AF1117" s="4" t="e">
        <f>FIND("Assignee for publication",A1117)</f>
        <v>#VALUE!</v>
      </c>
      <c r="AG1117" s="4" t="e">
        <f>CLEAN(SUBSTITUTE(MID(A1117,AE1117,AF1117-AE1117)," ",""))</f>
        <v>#VALUE!</v>
      </c>
      <c r="AH1117" s="4" t="e">
        <f>FIND("Entity status",A1117)+LEN("Entity status")</f>
        <v>#VALUE!</v>
      </c>
      <c r="AI1117" s="4" t="e">
        <f>FIND("Earliest publication #",A1117,AH1117)</f>
        <v>#VALUE!</v>
      </c>
      <c r="AJ1117" s="4" t="e">
        <f>CLEAN(TRIM(MID(A1117,AH1117,AI1117-AH1117)))</f>
        <v>#VALUE!</v>
      </c>
      <c r="AK1117" s="4" t="e">
        <f>FIND("Applicants",A1117)+LEN("Applicants")</f>
        <v>#VALUE!</v>
      </c>
      <c r="AL1117" s="4" t="e">
        <f>FIND("United States Patent and Trademark Office 
United States Patent and Trademark Office 
 Browse By Topic",A1117,AK1117)</f>
        <v>#VALUE!</v>
      </c>
      <c r="AM1117" s="4" t="e">
        <f>TRIM(CLEAN(MID(A1117,AK1117,AL1117-AK1117)))</f>
        <v>#VALUE!</v>
      </c>
      <c r="AN1117" s="4" t="e">
        <f>FIND("Assignee for publication",A1117)+LEN("Assignee for publication")</f>
        <v>#VALUE!</v>
      </c>
      <c r="AO1117" s="4" t="e">
        <f>FIND("Confirmation #",A1117,AN1117)</f>
        <v>#VALUE!</v>
      </c>
      <c r="AP1117" s="4" t="e">
        <f>MID(A1117,AN1117,AO1117-AN1117)</f>
        <v>#VALUE!</v>
      </c>
      <c r="AQ1117" s="4" t="e">
        <f>FIND("Inventors",A1117)+LEN("Inventors")</f>
        <v>#VALUE!</v>
      </c>
      <c r="AR1117" s="4" t="e">
        <f>FIND("Applicants",A1117,AQ1117)</f>
        <v>#VALUE!</v>
      </c>
      <c r="AS1117" s="4" t="e">
        <f>FIND("Show all inventors",A1117)</f>
        <v>#VALUE!</v>
      </c>
      <c r="AT1117" s="4" t="str">
        <f>IFERROR(MID(A1117,AS1117,24),"")</f>
        <v/>
      </c>
      <c r="AU1117" s="7" t="e">
        <f>CLEAN(TRIM(MID(A1117,AQ1117,AR1117-AQ1117)))</f>
        <v>#VALUE!</v>
      </c>
      <c r="BJ1117" s="4">
        <f t="shared" si="250"/>
        <v>0</v>
      </c>
      <c r="BK1117" s="4" t="str">
        <f t="shared" si="251"/>
        <v/>
      </c>
      <c r="BL1117" s="4" t="e">
        <f t="shared" si="252"/>
        <v>#VALUE!</v>
      </c>
      <c r="BM1117" s="4" t="e">
        <f t="shared" si="253"/>
        <v>#VALUE!</v>
      </c>
      <c r="BN1117" s="7" t="e">
        <f t="shared" si="254"/>
        <v>#VALUE!</v>
      </c>
      <c r="BO1117" s="4" t="e">
        <f t="shared" si="255"/>
        <v>#VALUE!</v>
      </c>
      <c r="BP1117" s="4" t="e">
        <f t="shared" si="256"/>
        <v>#VALUE!</v>
      </c>
      <c r="BQ1117" s="7" t="e">
        <f t="shared" si="257"/>
        <v>#VALUE!</v>
      </c>
    </row>
    <row r="1118" spans="1:69" ht="15" customHeight="1" x14ac:dyDescent="0.3">
      <c r="A1118" s="5"/>
      <c r="B1118" s="5"/>
      <c r="C1118" s="5"/>
      <c r="D1118" s="5"/>
      <c r="F1118" s="6" t="s">
        <v>17</v>
      </c>
      <c r="G1118" s="4" t="e">
        <f t="shared" si="258"/>
        <v>#VALUE!</v>
      </c>
      <c r="H1118" s="4" t="e">
        <f t="shared" si="259"/>
        <v>#VALUE!</v>
      </c>
      <c r="I1118" s="4" t="str">
        <f t="shared" si="248"/>
        <v/>
      </c>
      <c r="J1118" s="4" t="e">
        <f>CLEAN(SUBSTITUTE(MID(A1118,G1118,H1118-G1118)," ",""))</f>
        <v>#VALUE!</v>
      </c>
      <c r="K1118" s="4" t="e">
        <f>FIND("Filing or 371 (c) date",A1118)+LEN("Filing or 371 (c) date")</f>
        <v>#VALUE!</v>
      </c>
      <c r="L1118" s="4" t="e">
        <f>FIND("Status",A1118,K1118)</f>
        <v>#VALUE!</v>
      </c>
      <c r="M1118" s="4" t="e">
        <f>TRIM(CLEAN(MID(A1118,K1118,L1118-K1118)))</f>
        <v>#VALUE!</v>
      </c>
      <c r="N1118" s="4" t="e">
        <f>FIND("Patent #",A1118)+LEN("Patent #")</f>
        <v>#VALUE!</v>
      </c>
      <c r="O1118" s="4" t="e">
        <f>FIND("Filing or 371 (c) date",A1118)</f>
        <v>#VALUE!</v>
      </c>
      <c r="P1118" s="4" t="e">
        <f>MID(A1118,N1118,O1118-N1118)</f>
        <v>#VALUE!</v>
      </c>
      <c r="Q1118" s="4" t="e">
        <f t="shared" si="249"/>
        <v>#VALUE!</v>
      </c>
      <c r="R1118" s="4" t="e">
        <f>CLEAN(SUBSTITUTE(MID(P1118,1,FIND("open",P1118)-1)," ",""))</f>
        <v>#VALUE!</v>
      </c>
      <c r="S1118" s="4" t="e">
        <f>FIND("open_in_new",P1118)+LEN("open_in_new")</f>
        <v>#VALUE!</v>
      </c>
      <c r="T1118" s="4" t="e">
        <f>FIND("-",P1118,S1118)</f>
        <v>#VALUE!</v>
      </c>
      <c r="U1118" s="4" t="e">
        <f>CLEAN(SUBSTITUTE(MID(P1118,S1118,T1118-S1118)," ",""))</f>
        <v>#VALUE!</v>
      </c>
      <c r="V1118" s="4" t="e">
        <f>RIGHT(CLEAN(SUBSTITUTE(P1118," ","")),10)</f>
        <v>#VALUE!</v>
      </c>
      <c r="W1118" s="4" t="e">
        <f>FIND("Status",A1118,K1118)+LEN("Status")</f>
        <v>#VALUE!</v>
      </c>
      <c r="X1118" s="4" t="e">
        <f>FIND("Application Data 
Documents &amp; Transactions",A1118)</f>
        <v>#VALUE!</v>
      </c>
      <c r="Y1118" s="4" t="e">
        <f>MID(A1118,W1118,(X1118-11)-W1118)</f>
        <v>#VALUE!</v>
      </c>
      <c r="Z1118" s="4" t="e">
        <f t="shared" si="246"/>
        <v>#VALUE!</v>
      </c>
      <c r="AA1118" s="4" t="e">
        <f>FIND("Earliest publication #",A1118)+LEN("Earliest publication #
")</f>
        <v>#VALUE!</v>
      </c>
      <c r="AB1118" s="4" t="e">
        <f>FIND("Earliest publication date",A1118,AA1118)</f>
        <v>#VALUE!</v>
      </c>
      <c r="AC1118" s="4" t="e">
        <f>CLEAN(TRIM(MID(A1118,AA1118,AB1118-AA1118)))</f>
        <v>#VALUE!</v>
      </c>
      <c r="AD1118" s="4" t="e">
        <f t="shared" si="247"/>
        <v>#VALUE!</v>
      </c>
      <c r="AE1118" s="4" t="e">
        <f>FIND("Earliest publication date",A1118,AA1118)+LEN("Earliest publication date")</f>
        <v>#VALUE!</v>
      </c>
      <c r="AF1118" s="4" t="e">
        <f>FIND("Assignee for publication",A1118)</f>
        <v>#VALUE!</v>
      </c>
      <c r="AG1118" s="4" t="e">
        <f>CLEAN(SUBSTITUTE(MID(A1118,AE1118,AF1118-AE1118)," ",""))</f>
        <v>#VALUE!</v>
      </c>
      <c r="AH1118" s="4" t="e">
        <f>FIND("Entity status",A1118)+LEN("Entity status")</f>
        <v>#VALUE!</v>
      </c>
      <c r="AI1118" s="4" t="e">
        <f>FIND("Earliest publication #",A1118,AH1118)</f>
        <v>#VALUE!</v>
      </c>
      <c r="AJ1118" s="4" t="e">
        <f>CLEAN(TRIM(MID(A1118,AH1118,AI1118-AH1118)))</f>
        <v>#VALUE!</v>
      </c>
      <c r="AK1118" s="4" t="e">
        <f>FIND("Applicants",A1118)+LEN("Applicants")</f>
        <v>#VALUE!</v>
      </c>
      <c r="AL1118" s="4" t="e">
        <f>FIND("United States Patent and Trademark Office 
United States Patent and Trademark Office 
 Browse By Topic",A1118,AK1118)</f>
        <v>#VALUE!</v>
      </c>
      <c r="AM1118" s="4" t="e">
        <f>TRIM(CLEAN(MID(A1118,AK1118,AL1118-AK1118)))</f>
        <v>#VALUE!</v>
      </c>
      <c r="AN1118" s="4" t="e">
        <f>FIND("Assignee for publication",A1118)+LEN("Assignee for publication")</f>
        <v>#VALUE!</v>
      </c>
      <c r="AO1118" s="4" t="e">
        <f>FIND("Confirmation #",A1118,AN1118)</f>
        <v>#VALUE!</v>
      </c>
      <c r="AP1118" s="4" t="e">
        <f>MID(A1118,AN1118,AO1118-AN1118)</f>
        <v>#VALUE!</v>
      </c>
      <c r="AQ1118" s="4" t="e">
        <f>FIND("Inventors",A1118)+LEN("Inventors")</f>
        <v>#VALUE!</v>
      </c>
      <c r="AR1118" s="4" t="e">
        <f>FIND("Applicants",A1118,AQ1118)</f>
        <v>#VALUE!</v>
      </c>
      <c r="AS1118" s="4" t="e">
        <f>FIND("Show all inventors",A1118)</f>
        <v>#VALUE!</v>
      </c>
      <c r="AT1118" s="4" t="str">
        <f>IFERROR(MID(A1118,AS1118,24),"")</f>
        <v/>
      </c>
      <c r="AU1118" s="7" t="e">
        <f>CLEAN(TRIM(MID(A1118,AQ1118,AR1118-AQ1118)))</f>
        <v>#VALUE!</v>
      </c>
      <c r="BJ1118" s="4">
        <f t="shared" si="250"/>
        <v>0</v>
      </c>
      <c r="BK1118" s="4" t="str">
        <f t="shared" si="251"/>
        <v/>
      </c>
      <c r="BL1118" s="4" t="e">
        <f t="shared" si="252"/>
        <v>#VALUE!</v>
      </c>
      <c r="BM1118" s="4" t="e">
        <f t="shared" si="253"/>
        <v>#VALUE!</v>
      </c>
      <c r="BN1118" s="7" t="e">
        <f t="shared" si="254"/>
        <v>#VALUE!</v>
      </c>
      <c r="BO1118" s="4" t="e">
        <f t="shared" si="255"/>
        <v>#VALUE!</v>
      </c>
      <c r="BP1118" s="4" t="e">
        <f t="shared" si="256"/>
        <v>#VALUE!</v>
      </c>
      <c r="BQ1118" s="7" t="e">
        <f t="shared" si="257"/>
        <v>#VALUE!</v>
      </c>
    </row>
    <row r="1119" spans="1:69" ht="15" customHeight="1" x14ac:dyDescent="0.3">
      <c r="A1119" s="5"/>
      <c r="B1119" s="5"/>
      <c r="C1119" s="5"/>
      <c r="D1119" s="5"/>
      <c r="F1119" s="6" t="s">
        <v>17</v>
      </c>
      <c r="G1119" s="4" t="e">
        <f t="shared" si="258"/>
        <v>#VALUE!</v>
      </c>
      <c r="H1119" s="4" t="e">
        <f t="shared" si="259"/>
        <v>#VALUE!</v>
      </c>
      <c r="I1119" s="4" t="str">
        <f t="shared" si="248"/>
        <v/>
      </c>
      <c r="J1119" s="4" t="e">
        <f>CLEAN(SUBSTITUTE(MID(A1119,G1119,H1119-G1119)," ",""))</f>
        <v>#VALUE!</v>
      </c>
      <c r="K1119" s="4" t="e">
        <f>FIND("Filing or 371 (c) date",A1119)+LEN("Filing or 371 (c) date")</f>
        <v>#VALUE!</v>
      </c>
      <c r="L1119" s="4" t="e">
        <f>FIND("Status",A1119,K1119)</f>
        <v>#VALUE!</v>
      </c>
      <c r="M1119" s="4" t="e">
        <f>TRIM(CLEAN(MID(A1119,K1119,L1119-K1119)))</f>
        <v>#VALUE!</v>
      </c>
      <c r="N1119" s="4" t="e">
        <f>FIND("Patent #",A1119)+LEN("Patent #")</f>
        <v>#VALUE!</v>
      </c>
      <c r="O1119" s="4" t="e">
        <f>FIND("Filing or 371 (c) date",A1119)</f>
        <v>#VALUE!</v>
      </c>
      <c r="P1119" s="4" t="e">
        <f>MID(A1119,N1119,O1119-N1119)</f>
        <v>#VALUE!</v>
      </c>
      <c r="Q1119" s="4" t="e">
        <f t="shared" si="249"/>
        <v>#VALUE!</v>
      </c>
      <c r="R1119" s="4" t="e">
        <f>CLEAN(SUBSTITUTE(MID(P1119,1,FIND("open",P1119)-1)," ",""))</f>
        <v>#VALUE!</v>
      </c>
      <c r="S1119" s="4" t="e">
        <f>FIND("open_in_new",P1119)+LEN("open_in_new")</f>
        <v>#VALUE!</v>
      </c>
      <c r="T1119" s="4" t="e">
        <f>FIND("-",P1119,S1119)</f>
        <v>#VALUE!</v>
      </c>
      <c r="U1119" s="4" t="e">
        <f>CLEAN(SUBSTITUTE(MID(P1119,S1119,T1119-S1119)," ",""))</f>
        <v>#VALUE!</v>
      </c>
      <c r="V1119" s="4" t="e">
        <f>RIGHT(CLEAN(SUBSTITUTE(P1119," ","")),10)</f>
        <v>#VALUE!</v>
      </c>
      <c r="W1119" s="4" t="e">
        <f>FIND("Status",A1119,K1119)+LEN("Status")</f>
        <v>#VALUE!</v>
      </c>
      <c r="X1119" s="4" t="e">
        <f>FIND("Application Data 
Documents &amp; Transactions",A1119)</f>
        <v>#VALUE!</v>
      </c>
      <c r="Y1119" s="4" t="e">
        <f>MID(A1119,W1119,(X1119-11)-W1119)</f>
        <v>#VALUE!</v>
      </c>
      <c r="Z1119" s="4" t="e">
        <f t="shared" si="246"/>
        <v>#VALUE!</v>
      </c>
      <c r="AA1119" s="4" t="e">
        <f>FIND("Earliest publication #",A1119)+LEN("Earliest publication #
")</f>
        <v>#VALUE!</v>
      </c>
      <c r="AB1119" s="4" t="e">
        <f>FIND("Earliest publication date",A1119,AA1119)</f>
        <v>#VALUE!</v>
      </c>
      <c r="AC1119" s="4" t="e">
        <f>CLEAN(TRIM(MID(A1119,AA1119,AB1119-AA1119)))</f>
        <v>#VALUE!</v>
      </c>
      <c r="AD1119" s="4" t="e">
        <f t="shared" si="247"/>
        <v>#VALUE!</v>
      </c>
      <c r="AE1119" s="4" t="e">
        <f>FIND("Earliest publication date",A1119,AA1119)+LEN("Earliest publication date")</f>
        <v>#VALUE!</v>
      </c>
      <c r="AF1119" s="4" t="e">
        <f>FIND("Assignee for publication",A1119)</f>
        <v>#VALUE!</v>
      </c>
      <c r="AG1119" s="4" t="e">
        <f>CLEAN(SUBSTITUTE(MID(A1119,AE1119,AF1119-AE1119)," ",""))</f>
        <v>#VALUE!</v>
      </c>
      <c r="AH1119" s="4" t="e">
        <f>FIND("Entity status",A1119)+LEN("Entity status")</f>
        <v>#VALUE!</v>
      </c>
      <c r="AI1119" s="4" t="e">
        <f>FIND("Earliest publication #",A1119,AH1119)</f>
        <v>#VALUE!</v>
      </c>
      <c r="AJ1119" s="4" t="e">
        <f>CLEAN(TRIM(MID(A1119,AH1119,AI1119-AH1119)))</f>
        <v>#VALUE!</v>
      </c>
      <c r="AK1119" s="4" t="e">
        <f>FIND("Applicants",A1119)+LEN("Applicants")</f>
        <v>#VALUE!</v>
      </c>
      <c r="AL1119" s="4" t="e">
        <f>FIND("United States Patent and Trademark Office 
United States Patent and Trademark Office 
 Browse By Topic",A1119,AK1119)</f>
        <v>#VALUE!</v>
      </c>
      <c r="AM1119" s="4" t="e">
        <f>TRIM(CLEAN(MID(A1119,AK1119,AL1119-AK1119)))</f>
        <v>#VALUE!</v>
      </c>
      <c r="AN1119" s="4" t="e">
        <f>FIND("Assignee for publication",A1119)+LEN("Assignee for publication")</f>
        <v>#VALUE!</v>
      </c>
      <c r="AO1119" s="4" t="e">
        <f>FIND("Confirmation #",A1119,AN1119)</f>
        <v>#VALUE!</v>
      </c>
      <c r="AP1119" s="4" t="e">
        <f>MID(A1119,AN1119,AO1119-AN1119)</f>
        <v>#VALUE!</v>
      </c>
      <c r="AQ1119" s="4" t="e">
        <f>FIND("Inventors",A1119)+LEN("Inventors")</f>
        <v>#VALUE!</v>
      </c>
      <c r="AR1119" s="4" t="e">
        <f>FIND("Applicants",A1119,AQ1119)</f>
        <v>#VALUE!</v>
      </c>
      <c r="AS1119" s="4" t="e">
        <f>FIND("Show all inventors",A1119)</f>
        <v>#VALUE!</v>
      </c>
      <c r="AT1119" s="4" t="str">
        <f>IFERROR(MID(A1119,AS1119,24),"")</f>
        <v/>
      </c>
      <c r="AU1119" s="7" t="e">
        <f>CLEAN(TRIM(MID(A1119,AQ1119,AR1119-AQ1119)))</f>
        <v>#VALUE!</v>
      </c>
      <c r="BJ1119" s="4">
        <f t="shared" si="250"/>
        <v>0</v>
      </c>
      <c r="BK1119" s="4" t="str">
        <f t="shared" si="251"/>
        <v/>
      </c>
      <c r="BL1119" s="4" t="e">
        <f t="shared" si="252"/>
        <v>#VALUE!</v>
      </c>
      <c r="BM1119" s="4" t="e">
        <f t="shared" si="253"/>
        <v>#VALUE!</v>
      </c>
      <c r="BN1119" s="7" t="e">
        <f t="shared" si="254"/>
        <v>#VALUE!</v>
      </c>
      <c r="BO1119" s="4" t="e">
        <f t="shared" si="255"/>
        <v>#VALUE!</v>
      </c>
      <c r="BP1119" s="4" t="e">
        <f t="shared" si="256"/>
        <v>#VALUE!</v>
      </c>
      <c r="BQ1119" s="7" t="e">
        <f t="shared" si="257"/>
        <v>#VALUE!</v>
      </c>
    </row>
    <row r="1120" spans="1:69" ht="15" customHeight="1" x14ac:dyDescent="0.3">
      <c r="A1120" s="5"/>
      <c r="B1120" s="5"/>
      <c r="C1120" s="5"/>
      <c r="D1120" s="5"/>
      <c r="F1120" s="6" t="s">
        <v>17</v>
      </c>
      <c r="G1120" s="4" t="e">
        <f t="shared" si="258"/>
        <v>#VALUE!</v>
      </c>
      <c r="H1120" s="4" t="e">
        <f t="shared" si="259"/>
        <v>#VALUE!</v>
      </c>
      <c r="I1120" s="4" t="str">
        <f t="shared" si="248"/>
        <v/>
      </c>
      <c r="J1120" s="4" t="e">
        <f>CLEAN(SUBSTITUTE(MID(A1120,G1120,H1120-G1120)," ",""))</f>
        <v>#VALUE!</v>
      </c>
      <c r="K1120" s="4" t="e">
        <f>FIND("Filing or 371 (c) date",A1120)+LEN("Filing or 371 (c) date")</f>
        <v>#VALUE!</v>
      </c>
      <c r="L1120" s="4" t="e">
        <f>FIND("Status",A1120,K1120)</f>
        <v>#VALUE!</v>
      </c>
      <c r="M1120" s="4" t="e">
        <f>TRIM(CLEAN(MID(A1120,K1120,L1120-K1120)))</f>
        <v>#VALUE!</v>
      </c>
      <c r="N1120" s="4" t="e">
        <f>FIND("Patent #",A1120)+LEN("Patent #")</f>
        <v>#VALUE!</v>
      </c>
      <c r="O1120" s="4" t="e">
        <f>FIND("Filing or 371 (c) date",A1120)</f>
        <v>#VALUE!</v>
      </c>
      <c r="P1120" s="4" t="e">
        <f>MID(A1120,N1120,O1120-N1120)</f>
        <v>#VALUE!</v>
      </c>
      <c r="Q1120" s="4" t="e">
        <f t="shared" si="249"/>
        <v>#VALUE!</v>
      </c>
      <c r="R1120" s="4" t="e">
        <f>CLEAN(SUBSTITUTE(MID(P1120,1,FIND("open",P1120)-1)," ",""))</f>
        <v>#VALUE!</v>
      </c>
      <c r="S1120" s="4" t="e">
        <f>FIND("open_in_new",P1120)+LEN("open_in_new")</f>
        <v>#VALUE!</v>
      </c>
      <c r="T1120" s="4" t="e">
        <f>FIND("-",P1120,S1120)</f>
        <v>#VALUE!</v>
      </c>
      <c r="U1120" s="4" t="e">
        <f>CLEAN(SUBSTITUTE(MID(P1120,S1120,T1120-S1120)," ",""))</f>
        <v>#VALUE!</v>
      </c>
      <c r="V1120" s="4" t="e">
        <f>RIGHT(CLEAN(SUBSTITUTE(P1120," ","")),10)</f>
        <v>#VALUE!</v>
      </c>
      <c r="W1120" s="4" t="e">
        <f>FIND("Status",A1120,K1120)+LEN("Status")</f>
        <v>#VALUE!</v>
      </c>
      <c r="X1120" s="4" t="e">
        <f>FIND("Application Data 
Documents &amp; Transactions",A1120)</f>
        <v>#VALUE!</v>
      </c>
      <c r="Y1120" s="4" t="e">
        <f>MID(A1120,W1120,(X1120-11)-W1120)</f>
        <v>#VALUE!</v>
      </c>
      <c r="Z1120" s="4" t="e">
        <f t="shared" si="246"/>
        <v>#VALUE!</v>
      </c>
      <c r="AA1120" s="4" t="e">
        <f>FIND("Earliest publication #",A1120)+LEN("Earliest publication #
")</f>
        <v>#VALUE!</v>
      </c>
      <c r="AB1120" s="4" t="e">
        <f>FIND("Earliest publication date",A1120,AA1120)</f>
        <v>#VALUE!</v>
      </c>
      <c r="AC1120" s="4" t="e">
        <f>CLEAN(TRIM(MID(A1120,AA1120,AB1120-AA1120)))</f>
        <v>#VALUE!</v>
      </c>
      <c r="AD1120" s="4" t="e">
        <f t="shared" si="247"/>
        <v>#VALUE!</v>
      </c>
      <c r="AE1120" s="4" t="e">
        <f>FIND("Earliest publication date",A1120,AA1120)+LEN("Earliest publication date")</f>
        <v>#VALUE!</v>
      </c>
      <c r="AF1120" s="4" t="e">
        <f>FIND("Assignee for publication",A1120)</f>
        <v>#VALUE!</v>
      </c>
      <c r="AG1120" s="4" t="e">
        <f>CLEAN(SUBSTITUTE(MID(A1120,AE1120,AF1120-AE1120)," ",""))</f>
        <v>#VALUE!</v>
      </c>
      <c r="AH1120" s="4" t="e">
        <f>FIND("Entity status",A1120)+LEN("Entity status")</f>
        <v>#VALUE!</v>
      </c>
      <c r="AI1120" s="4" t="e">
        <f>FIND("Earliest publication #",A1120,AH1120)</f>
        <v>#VALUE!</v>
      </c>
      <c r="AJ1120" s="4" t="e">
        <f>CLEAN(TRIM(MID(A1120,AH1120,AI1120-AH1120)))</f>
        <v>#VALUE!</v>
      </c>
      <c r="AK1120" s="4" t="e">
        <f>FIND("Applicants",A1120)+LEN("Applicants")</f>
        <v>#VALUE!</v>
      </c>
      <c r="AL1120" s="4" t="e">
        <f>FIND("United States Patent and Trademark Office 
United States Patent and Trademark Office 
 Browse By Topic",A1120,AK1120)</f>
        <v>#VALUE!</v>
      </c>
      <c r="AM1120" s="4" t="e">
        <f>TRIM(CLEAN(MID(A1120,AK1120,AL1120-AK1120)))</f>
        <v>#VALUE!</v>
      </c>
      <c r="AN1120" s="4" t="e">
        <f>FIND("Assignee for publication",A1120)+LEN("Assignee for publication")</f>
        <v>#VALUE!</v>
      </c>
      <c r="AO1120" s="4" t="e">
        <f>FIND("Confirmation #",A1120,AN1120)</f>
        <v>#VALUE!</v>
      </c>
      <c r="AP1120" s="4" t="e">
        <f>MID(A1120,AN1120,AO1120-AN1120)</f>
        <v>#VALUE!</v>
      </c>
      <c r="AQ1120" s="4" t="e">
        <f>FIND("Inventors",A1120)+LEN("Inventors")</f>
        <v>#VALUE!</v>
      </c>
      <c r="AR1120" s="4" t="e">
        <f>FIND("Applicants",A1120,AQ1120)</f>
        <v>#VALUE!</v>
      </c>
      <c r="AS1120" s="4" t="e">
        <f>FIND("Show all inventors",A1120)</f>
        <v>#VALUE!</v>
      </c>
      <c r="AT1120" s="4" t="str">
        <f>IFERROR(MID(A1120,AS1120,24),"")</f>
        <v/>
      </c>
      <c r="AU1120" s="7" t="e">
        <f>CLEAN(TRIM(MID(A1120,AQ1120,AR1120-AQ1120)))</f>
        <v>#VALUE!</v>
      </c>
      <c r="BJ1120" s="4">
        <f t="shared" si="250"/>
        <v>0</v>
      </c>
      <c r="BK1120" s="4" t="str">
        <f t="shared" si="251"/>
        <v/>
      </c>
      <c r="BL1120" s="4" t="e">
        <f t="shared" si="252"/>
        <v>#VALUE!</v>
      </c>
      <c r="BM1120" s="4" t="e">
        <f t="shared" si="253"/>
        <v>#VALUE!</v>
      </c>
      <c r="BN1120" s="7" t="e">
        <f t="shared" si="254"/>
        <v>#VALUE!</v>
      </c>
      <c r="BO1120" s="4" t="e">
        <f t="shared" si="255"/>
        <v>#VALUE!</v>
      </c>
      <c r="BP1120" s="4" t="e">
        <f t="shared" si="256"/>
        <v>#VALUE!</v>
      </c>
      <c r="BQ1120" s="7" t="e">
        <f t="shared" si="257"/>
        <v>#VALUE!</v>
      </c>
    </row>
    <row r="1121" spans="1:69" ht="15" customHeight="1" x14ac:dyDescent="0.3">
      <c r="A1121" s="5"/>
      <c r="B1121" s="5"/>
      <c r="C1121" s="5"/>
      <c r="D1121" s="5"/>
      <c r="F1121" s="6" t="s">
        <v>17</v>
      </c>
      <c r="G1121" s="4" t="e">
        <f t="shared" si="258"/>
        <v>#VALUE!</v>
      </c>
      <c r="H1121" s="4" t="e">
        <f t="shared" si="259"/>
        <v>#VALUE!</v>
      </c>
      <c r="I1121" s="4" t="str">
        <f t="shared" si="248"/>
        <v/>
      </c>
      <c r="J1121" s="4" t="e">
        <f>CLEAN(SUBSTITUTE(MID(A1121,G1121,H1121-G1121)," ",""))</f>
        <v>#VALUE!</v>
      </c>
      <c r="K1121" s="4" t="e">
        <f>FIND("Filing or 371 (c) date",A1121)+LEN("Filing or 371 (c) date")</f>
        <v>#VALUE!</v>
      </c>
      <c r="L1121" s="4" t="e">
        <f>FIND("Status",A1121,K1121)</f>
        <v>#VALUE!</v>
      </c>
      <c r="M1121" s="4" t="e">
        <f>TRIM(CLEAN(MID(A1121,K1121,L1121-K1121)))</f>
        <v>#VALUE!</v>
      </c>
      <c r="N1121" s="4" t="e">
        <f>FIND("Patent #",A1121)+LEN("Patent #")</f>
        <v>#VALUE!</v>
      </c>
      <c r="O1121" s="4" t="e">
        <f>FIND("Filing or 371 (c) date",A1121)</f>
        <v>#VALUE!</v>
      </c>
      <c r="P1121" s="4" t="e">
        <f>MID(A1121,N1121,O1121-N1121)</f>
        <v>#VALUE!</v>
      </c>
      <c r="Q1121" s="4" t="e">
        <f t="shared" si="249"/>
        <v>#VALUE!</v>
      </c>
      <c r="R1121" s="4" t="e">
        <f>CLEAN(SUBSTITUTE(MID(P1121,1,FIND("open",P1121)-1)," ",""))</f>
        <v>#VALUE!</v>
      </c>
      <c r="S1121" s="4" t="e">
        <f>FIND("open_in_new",P1121)+LEN("open_in_new")</f>
        <v>#VALUE!</v>
      </c>
      <c r="T1121" s="4" t="e">
        <f>FIND("-",P1121,S1121)</f>
        <v>#VALUE!</v>
      </c>
      <c r="U1121" s="4" t="e">
        <f>CLEAN(SUBSTITUTE(MID(P1121,S1121,T1121-S1121)," ",""))</f>
        <v>#VALUE!</v>
      </c>
      <c r="V1121" s="4" t="e">
        <f>RIGHT(CLEAN(SUBSTITUTE(P1121," ","")),10)</f>
        <v>#VALUE!</v>
      </c>
      <c r="W1121" s="4" t="e">
        <f>FIND("Status",A1121,K1121)+LEN("Status")</f>
        <v>#VALUE!</v>
      </c>
      <c r="X1121" s="4" t="e">
        <f>FIND("Application Data 
Documents &amp; Transactions",A1121)</f>
        <v>#VALUE!</v>
      </c>
      <c r="Y1121" s="4" t="e">
        <f>MID(A1121,W1121,(X1121-11)-W1121)</f>
        <v>#VALUE!</v>
      </c>
      <c r="Z1121" s="4" t="e">
        <f t="shared" si="246"/>
        <v>#VALUE!</v>
      </c>
      <c r="AA1121" s="4" t="e">
        <f>FIND("Earliest publication #",A1121)+LEN("Earliest publication #
")</f>
        <v>#VALUE!</v>
      </c>
      <c r="AB1121" s="4" t="e">
        <f>FIND("Earliest publication date",A1121,AA1121)</f>
        <v>#VALUE!</v>
      </c>
      <c r="AC1121" s="4" t="e">
        <f>CLEAN(TRIM(MID(A1121,AA1121,AB1121-AA1121)))</f>
        <v>#VALUE!</v>
      </c>
      <c r="AD1121" s="4" t="e">
        <f t="shared" si="247"/>
        <v>#VALUE!</v>
      </c>
      <c r="AE1121" s="4" t="e">
        <f>FIND("Earliest publication date",A1121,AA1121)+LEN("Earliest publication date")</f>
        <v>#VALUE!</v>
      </c>
      <c r="AF1121" s="4" t="e">
        <f>FIND("Assignee for publication",A1121)</f>
        <v>#VALUE!</v>
      </c>
      <c r="AG1121" s="4" t="e">
        <f>CLEAN(SUBSTITUTE(MID(A1121,AE1121,AF1121-AE1121)," ",""))</f>
        <v>#VALUE!</v>
      </c>
      <c r="AH1121" s="4" t="e">
        <f>FIND("Entity status",A1121)+LEN("Entity status")</f>
        <v>#VALUE!</v>
      </c>
      <c r="AI1121" s="4" t="e">
        <f>FIND("Earliest publication #",A1121,AH1121)</f>
        <v>#VALUE!</v>
      </c>
      <c r="AJ1121" s="4" t="e">
        <f>CLEAN(TRIM(MID(A1121,AH1121,AI1121-AH1121)))</f>
        <v>#VALUE!</v>
      </c>
      <c r="AK1121" s="4" t="e">
        <f>FIND("Applicants",A1121)+LEN("Applicants")</f>
        <v>#VALUE!</v>
      </c>
      <c r="AL1121" s="4" t="e">
        <f>FIND("United States Patent and Trademark Office 
United States Patent and Trademark Office 
 Browse By Topic",A1121,AK1121)</f>
        <v>#VALUE!</v>
      </c>
      <c r="AM1121" s="4" t="e">
        <f>TRIM(CLEAN(MID(A1121,AK1121,AL1121-AK1121)))</f>
        <v>#VALUE!</v>
      </c>
      <c r="AN1121" s="4" t="e">
        <f>FIND("Assignee for publication",A1121)+LEN("Assignee for publication")</f>
        <v>#VALUE!</v>
      </c>
      <c r="AO1121" s="4" t="e">
        <f>FIND("Confirmation #",A1121,AN1121)</f>
        <v>#VALUE!</v>
      </c>
      <c r="AP1121" s="4" t="e">
        <f>MID(A1121,AN1121,AO1121-AN1121)</f>
        <v>#VALUE!</v>
      </c>
      <c r="AQ1121" s="4" t="e">
        <f>FIND("Inventors",A1121)+LEN("Inventors")</f>
        <v>#VALUE!</v>
      </c>
      <c r="AR1121" s="4" t="e">
        <f>FIND("Applicants",A1121,AQ1121)</f>
        <v>#VALUE!</v>
      </c>
      <c r="AS1121" s="4" t="e">
        <f>FIND("Show all inventors",A1121)</f>
        <v>#VALUE!</v>
      </c>
      <c r="AT1121" s="4" t="str">
        <f>IFERROR(MID(A1121,AS1121,24),"")</f>
        <v/>
      </c>
      <c r="AU1121" s="7" t="e">
        <f>CLEAN(TRIM(MID(A1121,AQ1121,AR1121-AQ1121)))</f>
        <v>#VALUE!</v>
      </c>
      <c r="BJ1121" s="4">
        <f t="shared" si="250"/>
        <v>0</v>
      </c>
      <c r="BK1121" s="4" t="str">
        <f t="shared" si="251"/>
        <v/>
      </c>
      <c r="BL1121" s="4" t="e">
        <f t="shared" si="252"/>
        <v>#VALUE!</v>
      </c>
      <c r="BM1121" s="4" t="e">
        <f t="shared" si="253"/>
        <v>#VALUE!</v>
      </c>
      <c r="BN1121" s="7" t="e">
        <f t="shared" si="254"/>
        <v>#VALUE!</v>
      </c>
      <c r="BO1121" s="4" t="e">
        <f t="shared" si="255"/>
        <v>#VALUE!</v>
      </c>
      <c r="BP1121" s="4" t="e">
        <f t="shared" si="256"/>
        <v>#VALUE!</v>
      </c>
      <c r="BQ1121" s="7" t="e">
        <f t="shared" si="257"/>
        <v>#VALUE!</v>
      </c>
    </row>
    <row r="1122" spans="1:69" ht="15" customHeight="1" x14ac:dyDescent="0.3">
      <c r="A1122" s="5"/>
      <c r="B1122" s="5"/>
      <c r="C1122" s="5"/>
      <c r="D1122" s="5"/>
      <c r="F1122" s="6" t="s">
        <v>17</v>
      </c>
      <c r="G1122" s="4" t="e">
        <f t="shared" si="258"/>
        <v>#VALUE!</v>
      </c>
      <c r="H1122" s="4" t="e">
        <f t="shared" si="259"/>
        <v>#VALUE!</v>
      </c>
      <c r="I1122" s="4" t="str">
        <f t="shared" si="248"/>
        <v/>
      </c>
      <c r="J1122" s="4" t="e">
        <f>CLEAN(SUBSTITUTE(MID(A1122,G1122,H1122-G1122)," ",""))</f>
        <v>#VALUE!</v>
      </c>
      <c r="K1122" s="4" t="e">
        <f>FIND("Filing or 371 (c) date",A1122)+LEN("Filing or 371 (c) date")</f>
        <v>#VALUE!</v>
      </c>
      <c r="L1122" s="4" t="e">
        <f>FIND("Status",A1122,K1122)</f>
        <v>#VALUE!</v>
      </c>
      <c r="M1122" s="4" t="e">
        <f>TRIM(CLEAN(MID(A1122,K1122,L1122-K1122)))</f>
        <v>#VALUE!</v>
      </c>
      <c r="N1122" s="4" t="e">
        <f>FIND("Patent #",A1122)+LEN("Patent #")</f>
        <v>#VALUE!</v>
      </c>
      <c r="O1122" s="4" t="e">
        <f>FIND("Filing or 371 (c) date",A1122)</f>
        <v>#VALUE!</v>
      </c>
      <c r="P1122" s="4" t="e">
        <f>MID(A1122,N1122,O1122-N1122)</f>
        <v>#VALUE!</v>
      </c>
      <c r="Q1122" s="4" t="e">
        <f t="shared" si="249"/>
        <v>#VALUE!</v>
      </c>
      <c r="R1122" s="4" t="e">
        <f>CLEAN(SUBSTITUTE(MID(P1122,1,FIND("open",P1122)-1)," ",""))</f>
        <v>#VALUE!</v>
      </c>
      <c r="S1122" s="4" t="e">
        <f>FIND("open_in_new",P1122)+LEN("open_in_new")</f>
        <v>#VALUE!</v>
      </c>
      <c r="T1122" s="4" t="e">
        <f>FIND("-",P1122,S1122)</f>
        <v>#VALUE!</v>
      </c>
      <c r="U1122" s="4" t="e">
        <f>CLEAN(SUBSTITUTE(MID(P1122,S1122,T1122-S1122)," ",""))</f>
        <v>#VALUE!</v>
      </c>
      <c r="V1122" s="4" t="e">
        <f>RIGHT(CLEAN(SUBSTITUTE(P1122," ","")),10)</f>
        <v>#VALUE!</v>
      </c>
      <c r="W1122" s="4" t="e">
        <f>FIND("Status",A1122,K1122)+LEN("Status")</f>
        <v>#VALUE!</v>
      </c>
      <c r="X1122" s="4" t="e">
        <f>FIND("Application Data 
Documents &amp; Transactions",A1122)</f>
        <v>#VALUE!</v>
      </c>
      <c r="Y1122" s="4" t="e">
        <f>MID(A1122,W1122,(X1122-11)-W1122)</f>
        <v>#VALUE!</v>
      </c>
      <c r="Z1122" s="4" t="e">
        <f t="shared" si="246"/>
        <v>#VALUE!</v>
      </c>
      <c r="AA1122" s="4" t="e">
        <f>FIND("Earliest publication #",A1122)+LEN("Earliest publication #
")</f>
        <v>#VALUE!</v>
      </c>
      <c r="AB1122" s="4" t="e">
        <f>FIND("Earliest publication date",A1122,AA1122)</f>
        <v>#VALUE!</v>
      </c>
      <c r="AC1122" s="4" t="e">
        <f>CLEAN(TRIM(MID(A1122,AA1122,AB1122-AA1122)))</f>
        <v>#VALUE!</v>
      </c>
      <c r="AD1122" s="4" t="e">
        <f t="shared" si="247"/>
        <v>#VALUE!</v>
      </c>
      <c r="AE1122" s="4" t="e">
        <f>FIND("Earliest publication date",A1122,AA1122)+LEN("Earliest publication date")</f>
        <v>#VALUE!</v>
      </c>
      <c r="AF1122" s="4" t="e">
        <f>FIND("Assignee for publication",A1122)</f>
        <v>#VALUE!</v>
      </c>
      <c r="AG1122" s="4" t="e">
        <f>CLEAN(SUBSTITUTE(MID(A1122,AE1122,AF1122-AE1122)," ",""))</f>
        <v>#VALUE!</v>
      </c>
      <c r="AH1122" s="4" t="e">
        <f>FIND("Entity status",A1122)+LEN("Entity status")</f>
        <v>#VALUE!</v>
      </c>
      <c r="AI1122" s="4" t="e">
        <f>FIND("Earliest publication #",A1122,AH1122)</f>
        <v>#VALUE!</v>
      </c>
      <c r="AJ1122" s="4" t="e">
        <f>CLEAN(TRIM(MID(A1122,AH1122,AI1122-AH1122)))</f>
        <v>#VALUE!</v>
      </c>
      <c r="AK1122" s="4" t="e">
        <f>FIND("Applicants",A1122)+LEN("Applicants")</f>
        <v>#VALUE!</v>
      </c>
      <c r="AL1122" s="4" t="e">
        <f>FIND("United States Patent and Trademark Office 
United States Patent and Trademark Office 
 Browse By Topic",A1122,AK1122)</f>
        <v>#VALUE!</v>
      </c>
      <c r="AM1122" s="4" t="e">
        <f>TRIM(CLEAN(MID(A1122,AK1122,AL1122-AK1122)))</f>
        <v>#VALUE!</v>
      </c>
      <c r="AN1122" s="4" t="e">
        <f>FIND("Assignee for publication",A1122)+LEN("Assignee for publication")</f>
        <v>#VALUE!</v>
      </c>
      <c r="AO1122" s="4" t="e">
        <f>FIND("Confirmation #",A1122,AN1122)</f>
        <v>#VALUE!</v>
      </c>
      <c r="AP1122" s="4" t="e">
        <f>MID(A1122,AN1122,AO1122-AN1122)</f>
        <v>#VALUE!</v>
      </c>
      <c r="AQ1122" s="4" t="e">
        <f>FIND("Inventors",A1122)+LEN("Inventors")</f>
        <v>#VALUE!</v>
      </c>
      <c r="AR1122" s="4" t="e">
        <f>FIND("Applicants",A1122,AQ1122)</f>
        <v>#VALUE!</v>
      </c>
      <c r="AS1122" s="4" t="e">
        <f>FIND("Show all inventors",A1122)</f>
        <v>#VALUE!</v>
      </c>
      <c r="AT1122" s="4" t="str">
        <f>IFERROR(MID(A1122,AS1122,24),"")</f>
        <v/>
      </c>
      <c r="AU1122" s="7" t="e">
        <f>CLEAN(TRIM(MID(A1122,AQ1122,AR1122-AQ1122)))</f>
        <v>#VALUE!</v>
      </c>
      <c r="BJ1122" s="4">
        <f t="shared" si="250"/>
        <v>0</v>
      </c>
      <c r="BK1122" s="4" t="str">
        <f t="shared" si="251"/>
        <v/>
      </c>
      <c r="BL1122" s="4" t="e">
        <f t="shared" si="252"/>
        <v>#VALUE!</v>
      </c>
      <c r="BM1122" s="4" t="e">
        <f t="shared" si="253"/>
        <v>#VALUE!</v>
      </c>
      <c r="BN1122" s="7" t="e">
        <f t="shared" si="254"/>
        <v>#VALUE!</v>
      </c>
      <c r="BO1122" s="4" t="e">
        <f t="shared" si="255"/>
        <v>#VALUE!</v>
      </c>
      <c r="BP1122" s="4" t="e">
        <f t="shared" si="256"/>
        <v>#VALUE!</v>
      </c>
      <c r="BQ1122" s="7" t="e">
        <f t="shared" si="257"/>
        <v>#VALUE!</v>
      </c>
    </row>
    <row r="1123" spans="1:69" ht="15" customHeight="1" x14ac:dyDescent="0.3">
      <c r="A1123" s="5"/>
      <c r="B1123" s="5"/>
      <c r="C1123" s="5"/>
      <c r="D1123" s="5"/>
      <c r="F1123" s="6" t="s">
        <v>17</v>
      </c>
      <c r="G1123" s="4" t="e">
        <f t="shared" si="258"/>
        <v>#VALUE!</v>
      </c>
      <c r="H1123" s="4" t="e">
        <f t="shared" si="259"/>
        <v>#VALUE!</v>
      </c>
      <c r="I1123" s="4" t="str">
        <f t="shared" si="248"/>
        <v/>
      </c>
      <c r="J1123" s="4" t="e">
        <f>CLEAN(SUBSTITUTE(MID(A1123,G1123,H1123-G1123)," ",""))</f>
        <v>#VALUE!</v>
      </c>
      <c r="K1123" s="4" t="e">
        <f>FIND("Filing or 371 (c) date",A1123)+LEN("Filing or 371 (c) date")</f>
        <v>#VALUE!</v>
      </c>
      <c r="L1123" s="4" t="e">
        <f>FIND("Status",A1123,K1123)</f>
        <v>#VALUE!</v>
      </c>
      <c r="M1123" s="4" t="e">
        <f>TRIM(CLEAN(MID(A1123,K1123,L1123-K1123)))</f>
        <v>#VALUE!</v>
      </c>
      <c r="N1123" s="4" t="e">
        <f>FIND("Patent #",A1123)+LEN("Patent #")</f>
        <v>#VALUE!</v>
      </c>
      <c r="O1123" s="4" t="e">
        <f>FIND("Filing or 371 (c) date",A1123)</f>
        <v>#VALUE!</v>
      </c>
      <c r="P1123" s="4" t="e">
        <f>MID(A1123,N1123,O1123-N1123)</f>
        <v>#VALUE!</v>
      </c>
      <c r="Q1123" s="4" t="e">
        <f t="shared" si="249"/>
        <v>#VALUE!</v>
      </c>
      <c r="R1123" s="4" t="e">
        <f>CLEAN(SUBSTITUTE(MID(P1123,1,FIND("open",P1123)-1)," ",""))</f>
        <v>#VALUE!</v>
      </c>
      <c r="S1123" s="4" t="e">
        <f>FIND("open_in_new",P1123)+LEN("open_in_new")</f>
        <v>#VALUE!</v>
      </c>
      <c r="T1123" s="4" t="e">
        <f>FIND("-",P1123,S1123)</f>
        <v>#VALUE!</v>
      </c>
      <c r="U1123" s="4" t="e">
        <f>CLEAN(SUBSTITUTE(MID(P1123,S1123,T1123-S1123)," ",""))</f>
        <v>#VALUE!</v>
      </c>
      <c r="V1123" s="4" t="e">
        <f>RIGHT(CLEAN(SUBSTITUTE(P1123," ","")),10)</f>
        <v>#VALUE!</v>
      </c>
      <c r="W1123" s="4" t="e">
        <f>FIND("Status",A1123,K1123)+LEN("Status")</f>
        <v>#VALUE!</v>
      </c>
      <c r="X1123" s="4" t="e">
        <f>FIND("Application Data 
Documents &amp; Transactions",A1123)</f>
        <v>#VALUE!</v>
      </c>
      <c r="Y1123" s="4" t="e">
        <f>MID(A1123,W1123,(X1123-11)-W1123)</f>
        <v>#VALUE!</v>
      </c>
      <c r="Z1123" s="4" t="e">
        <f t="shared" si="246"/>
        <v>#VALUE!</v>
      </c>
      <c r="AA1123" s="4" t="e">
        <f>FIND("Earliest publication #",A1123)+LEN("Earliest publication #
")</f>
        <v>#VALUE!</v>
      </c>
      <c r="AB1123" s="4" t="e">
        <f>FIND("Earliest publication date",A1123,AA1123)</f>
        <v>#VALUE!</v>
      </c>
      <c r="AC1123" s="4" t="e">
        <f>CLEAN(TRIM(MID(A1123,AA1123,AB1123-AA1123)))</f>
        <v>#VALUE!</v>
      </c>
      <c r="AD1123" s="4" t="e">
        <f t="shared" si="247"/>
        <v>#VALUE!</v>
      </c>
      <c r="AE1123" s="4" t="e">
        <f>FIND("Earliest publication date",A1123,AA1123)+LEN("Earliest publication date")</f>
        <v>#VALUE!</v>
      </c>
      <c r="AF1123" s="4" t="e">
        <f>FIND("Assignee for publication",A1123)</f>
        <v>#VALUE!</v>
      </c>
      <c r="AG1123" s="4" t="e">
        <f>CLEAN(SUBSTITUTE(MID(A1123,AE1123,AF1123-AE1123)," ",""))</f>
        <v>#VALUE!</v>
      </c>
      <c r="AH1123" s="4" t="e">
        <f>FIND("Entity status",A1123)+LEN("Entity status")</f>
        <v>#VALUE!</v>
      </c>
      <c r="AI1123" s="4" t="e">
        <f>FIND("Earliest publication #",A1123,AH1123)</f>
        <v>#VALUE!</v>
      </c>
      <c r="AJ1123" s="4" t="e">
        <f>CLEAN(TRIM(MID(A1123,AH1123,AI1123-AH1123)))</f>
        <v>#VALUE!</v>
      </c>
      <c r="AK1123" s="4" t="e">
        <f>FIND("Applicants",A1123)+LEN("Applicants")</f>
        <v>#VALUE!</v>
      </c>
      <c r="AL1123" s="4" t="e">
        <f>FIND("United States Patent and Trademark Office 
United States Patent and Trademark Office 
 Browse By Topic",A1123,AK1123)</f>
        <v>#VALUE!</v>
      </c>
      <c r="AM1123" s="4" t="e">
        <f>TRIM(CLEAN(MID(A1123,AK1123,AL1123-AK1123)))</f>
        <v>#VALUE!</v>
      </c>
      <c r="AN1123" s="4" t="e">
        <f>FIND("Assignee for publication",A1123)+LEN("Assignee for publication")</f>
        <v>#VALUE!</v>
      </c>
      <c r="AO1123" s="4" t="e">
        <f>FIND("Confirmation #",A1123,AN1123)</f>
        <v>#VALUE!</v>
      </c>
      <c r="AP1123" s="4" t="e">
        <f>MID(A1123,AN1123,AO1123-AN1123)</f>
        <v>#VALUE!</v>
      </c>
      <c r="AQ1123" s="4" t="e">
        <f>FIND("Inventors",A1123)+LEN("Inventors")</f>
        <v>#VALUE!</v>
      </c>
      <c r="AR1123" s="4" t="e">
        <f>FIND("Applicants",A1123,AQ1123)</f>
        <v>#VALUE!</v>
      </c>
      <c r="AS1123" s="4" t="e">
        <f>FIND("Show all inventors",A1123)</f>
        <v>#VALUE!</v>
      </c>
      <c r="AT1123" s="4" t="str">
        <f>IFERROR(MID(A1123,AS1123,24),"")</f>
        <v/>
      </c>
      <c r="AU1123" s="7" t="e">
        <f>CLEAN(TRIM(MID(A1123,AQ1123,AR1123-AQ1123)))</f>
        <v>#VALUE!</v>
      </c>
      <c r="BJ1123" s="4">
        <f t="shared" si="250"/>
        <v>0</v>
      </c>
      <c r="BK1123" s="4" t="str">
        <f t="shared" si="251"/>
        <v/>
      </c>
      <c r="BL1123" s="4" t="e">
        <f t="shared" si="252"/>
        <v>#VALUE!</v>
      </c>
      <c r="BM1123" s="4" t="e">
        <f t="shared" si="253"/>
        <v>#VALUE!</v>
      </c>
      <c r="BN1123" s="7" t="e">
        <f t="shared" si="254"/>
        <v>#VALUE!</v>
      </c>
      <c r="BO1123" s="4" t="e">
        <f t="shared" si="255"/>
        <v>#VALUE!</v>
      </c>
      <c r="BP1123" s="4" t="e">
        <f t="shared" si="256"/>
        <v>#VALUE!</v>
      </c>
      <c r="BQ1123" s="7" t="e">
        <f t="shared" si="257"/>
        <v>#VALUE!</v>
      </c>
    </row>
    <row r="1124" spans="1:69" ht="15" customHeight="1" x14ac:dyDescent="0.3">
      <c r="A1124" s="5"/>
      <c r="B1124" s="5"/>
      <c r="C1124" s="5"/>
      <c r="D1124" s="5"/>
      <c r="F1124" s="6" t="s">
        <v>17</v>
      </c>
      <c r="G1124" s="4" t="e">
        <f t="shared" si="258"/>
        <v>#VALUE!</v>
      </c>
      <c r="H1124" s="4" t="e">
        <f t="shared" si="259"/>
        <v>#VALUE!</v>
      </c>
      <c r="I1124" s="4" t="str">
        <f t="shared" si="248"/>
        <v/>
      </c>
      <c r="J1124" s="4" t="e">
        <f>CLEAN(SUBSTITUTE(MID(A1124,G1124,H1124-G1124)," ",""))</f>
        <v>#VALUE!</v>
      </c>
      <c r="K1124" s="4" t="e">
        <f>FIND("Filing or 371 (c) date",A1124)+LEN("Filing or 371 (c) date")</f>
        <v>#VALUE!</v>
      </c>
      <c r="L1124" s="4" t="e">
        <f>FIND("Status",A1124,K1124)</f>
        <v>#VALUE!</v>
      </c>
      <c r="M1124" s="4" t="e">
        <f>TRIM(CLEAN(MID(A1124,K1124,L1124-K1124)))</f>
        <v>#VALUE!</v>
      </c>
      <c r="N1124" s="4" t="e">
        <f>FIND("Patent #",A1124)+LEN("Patent #")</f>
        <v>#VALUE!</v>
      </c>
      <c r="O1124" s="4" t="e">
        <f>FIND("Filing or 371 (c) date",A1124)</f>
        <v>#VALUE!</v>
      </c>
      <c r="P1124" s="4" t="e">
        <f>MID(A1124,N1124,O1124-N1124)</f>
        <v>#VALUE!</v>
      </c>
      <c r="Q1124" s="4" t="e">
        <f t="shared" si="249"/>
        <v>#VALUE!</v>
      </c>
      <c r="R1124" s="4" t="e">
        <f>CLEAN(SUBSTITUTE(MID(P1124,1,FIND("open",P1124)-1)," ",""))</f>
        <v>#VALUE!</v>
      </c>
      <c r="S1124" s="4" t="e">
        <f>FIND("open_in_new",P1124)+LEN("open_in_new")</f>
        <v>#VALUE!</v>
      </c>
      <c r="T1124" s="4" t="e">
        <f>FIND("-",P1124,S1124)</f>
        <v>#VALUE!</v>
      </c>
      <c r="U1124" s="4" t="e">
        <f>CLEAN(SUBSTITUTE(MID(P1124,S1124,T1124-S1124)," ",""))</f>
        <v>#VALUE!</v>
      </c>
      <c r="V1124" s="4" t="e">
        <f>RIGHT(CLEAN(SUBSTITUTE(P1124," ","")),10)</f>
        <v>#VALUE!</v>
      </c>
      <c r="W1124" s="4" t="e">
        <f>FIND("Status",A1124,K1124)+LEN("Status")</f>
        <v>#VALUE!</v>
      </c>
      <c r="X1124" s="4" t="e">
        <f>FIND("Application Data 
Documents &amp; Transactions",A1124)</f>
        <v>#VALUE!</v>
      </c>
      <c r="Y1124" s="4" t="e">
        <f>MID(A1124,W1124,(X1124-11)-W1124)</f>
        <v>#VALUE!</v>
      </c>
      <c r="Z1124" s="4" t="e">
        <f t="shared" si="246"/>
        <v>#VALUE!</v>
      </c>
      <c r="AA1124" s="4" t="e">
        <f>FIND("Earliest publication #",A1124)+LEN("Earliest publication #
")</f>
        <v>#VALUE!</v>
      </c>
      <c r="AB1124" s="4" t="e">
        <f>FIND("Earliest publication date",A1124,AA1124)</f>
        <v>#VALUE!</v>
      </c>
      <c r="AC1124" s="4" t="e">
        <f>CLEAN(TRIM(MID(A1124,AA1124,AB1124-AA1124)))</f>
        <v>#VALUE!</v>
      </c>
      <c r="AD1124" s="4" t="e">
        <f t="shared" si="247"/>
        <v>#VALUE!</v>
      </c>
      <c r="AE1124" s="4" t="e">
        <f>FIND("Earliest publication date",A1124,AA1124)+LEN("Earliest publication date")</f>
        <v>#VALUE!</v>
      </c>
      <c r="AF1124" s="4" t="e">
        <f>FIND("Assignee for publication",A1124)</f>
        <v>#VALUE!</v>
      </c>
      <c r="AG1124" s="4" t="e">
        <f>CLEAN(SUBSTITUTE(MID(A1124,AE1124,AF1124-AE1124)," ",""))</f>
        <v>#VALUE!</v>
      </c>
      <c r="AH1124" s="4" t="e">
        <f>FIND("Entity status",A1124)+LEN("Entity status")</f>
        <v>#VALUE!</v>
      </c>
      <c r="AI1124" s="4" t="e">
        <f>FIND("Earliest publication #",A1124,AH1124)</f>
        <v>#VALUE!</v>
      </c>
      <c r="AJ1124" s="4" t="e">
        <f>CLEAN(TRIM(MID(A1124,AH1124,AI1124-AH1124)))</f>
        <v>#VALUE!</v>
      </c>
      <c r="AK1124" s="4" t="e">
        <f>FIND("Applicants",A1124)+LEN("Applicants")</f>
        <v>#VALUE!</v>
      </c>
      <c r="AL1124" s="4" t="e">
        <f>FIND("United States Patent and Trademark Office 
United States Patent and Trademark Office 
 Browse By Topic",A1124,AK1124)</f>
        <v>#VALUE!</v>
      </c>
      <c r="AM1124" s="4" t="e">
        <f>TRIM(CLEAN(MID(A1124,AK1124,AL1124-AK1124)))</f>
        <v>#VALUE!</v>
      </c>
      <c r="AN1124" s="4" t="e">
        <f>FIND("Assignee for publication",A1124)+LEN("Assignee for publication")</f>
        <v>#VALUE!</v>
      </c>
      <c r="AO1124" s="4" t="e">
        <f>FIND("Confirmation #",A1124,AN1124)</f>
        <v>#VALUE!</v>
      </c>
      <c r="AP1124" s="4" t="e">
        <f>MID(A1124,AN1124,AO1124-AN1124)</f>
        <v>#VALUE!</v>
      </c>
      <c r="AQ1124" s="4" t="e">
        <f>FIND("Inventors",A1124)+LEN("Inventors")</f>
        <v>#VALUE!</v>
      </c>
      <c r="AR1124" s="4" t="e">
        <f>FIND("Applicants",A1124,AQ1124)</f>
        <v>#VALUE!</v>
      </c>
      <c r="AS1124" s="4" t="e">
        <f>FIND("Show all inventors",A1124)</f>
        <v>#VALUE!</v>
      </c>
      <c r="AT1124" s="4" t="str">
        <f>IFERROR(MID(A1124,AS1124,24),"")</f>
        <v/>
      </c>
      <c r="AU1124" s="7" t="e">
        <f>CLEAN(TRIM(MID(A1124,AQ1124,AR1124-AQ1124)))</f>
        <v>#VALUE!</v>
      </c>
      <c r="BJ1124" s="4">
        <f t="shared" si="250"/>
        <v>0</v>
      </c>
      <c r="BK1124" s="4" t="str">
        <f t="shared" si="251"/>
        <v/>
      </c>
      <c r="BL1124" s="4" t="e">
        <f t="shared" si="252"/>
        <v>#VALUE!</v>
      </c>
      <c r="BM1124" s="4" t="e">
        <f t="shared" si="253"/>
        <v>#VALUE!</v>
      </c>
      <c r="BN1124" s="7" t="e">
        <f t="shared" si="254"/>
        <v>#VALUE!</v>
      </c>
      <c r="BO1124" s="4" t="e">
        <f t="shared" si="255"/>
        <v>#VALUE!</v>
      </c>
      <c r="BP1124" s="4" t="e">
        <f t="shared" si="256"/>
        <v>#VALUE!</v>
      </c>
      <c r="BQ1124" s="7" t="e">
        <f t="shared" si="257"/>
        <v>#VALUE!</v>
      </c>
    </row>
    <row r="1125" spans="1:69" ht="15" customHeight="1" x14ac:dyDescent="0.3">
      <c r="A1125" s="5"/>
      <c r="B1125" s="5"/>
      <c r="C1125" s="5"/>
      <c r="D1125" s="5"/>
      <c r="F1125" s="6" t="s">
        <v>17</v>
      </c>
      <c r="G1125" s="4" t="e">
        <f t="shared" si="258"/>
        <v>#VALUE!</v>
      </c>
      <c r="H1125" s="4" t="e">
        <f t="shared" si="259"/>
        <v>#VALUE!</v>
      </c>
      <c r="I1125" s="4" t="str">
        <f t="shared" si="248"/>
        <v/>
      </c>
      <c r="J1125" s="4" t="e">
        <f>CLEAN(SUBSTITUTE(MID(A1125,G1125,H1125-G1125)," ",""))</f>
        <v>#VALUE!</v>
      </c>
      <c r="K1125" s="4" t="e">
        <f>FIND("Filing or 371 (c) date",A1125)+LEN("Filing or 371 (c) date")</f>
        <v>#VALUE!</v>
      </c>
      <c r="L1125" s="4" t="e">
        <f>FIND("Status",A1125,K1125)</f>
        <v>#VALUE!</v>
      </c>
      <c r="M1125" s="4" t="e">
        <f>TRIM(CLEAN(MID(A1125,K1125,L1125-K1125)))</f>
        <v>#VALUE!</v>
      </c>
      <c r="N1125" s="4" t="e">
        <f>FIND("Patent #",A1125)+LEN("Patent #")</f>
        <v>#VALUE!</v>
      </c>
      <c r="O1125" s="4" t="e">
        <f>FIND("Filing or 371 (c) date",A1125)</f>
        <v>#VALUE!</v>
      </c>
      <c r="P1125" s="4" t="e">
        <f>MID(A1125,N1125,O1125-N1125)</f>
        <v>#VALUE!</v>
      </c>
      <c r="Q1125" s="4" t="e">
        <f t="shared" si="249"/>
        <v>#VALUE!</v>
      </c>
      <c r="R1125" s="4" t="e">
        <f>CLEAN(SUBSTITUTE(MID(P1125,1,FIND("open",P1125)-1)," ",""))</f>
        <v>#VALUE!</v>
      </c>
      <c r="S1125" s="4" t="e">
        <f>FIND("open_in_new",P1125)+LEN("open_in_new")</f>
        <v>#VALUE!</v>
      </c>
      <c r="T1125" s="4" t="e">
        <f>FIND("-",P1125,S1125)</f>
        <v>#VALUE!</v>
      </c>
      <c r="U1125" s="4" t="e">
        <f>CLEAN(SUBSTITUTE(MID(P1125,S1125,T1125-S1125)," ",""))</f>
        <v>#VALUE!</v>
      </c>
      <c r="V1125" s="4" t="e">
        <f>RIGHT(CLEAN(SUBSTITUTE(P1125," ","")),10)</f>
        <v>#VALUE!</v>
      </c>
      <c r="W1125" s="4" t="e">
        <f>FIND("Status",A1125,K1125)+LEN("Status")</f>
        <v>#VALUE!</v>
      </c>
      <c r="X1125" s="4" t="e">
        <f>FIND("Application Data 
Documents &amp; Transactions",A1125)</f>
        <v>#VALUE!</v>
      </c>
      <c r="Y1125" s="4" t="e">
        <f>MID(A1125,W1125,(X1125-11)-W1125)</f>
        <v>#VALUE!</v>
      </c>
      <c r="Z1125" s="4" t="e">
        <f t="shared" si="246"/>
        <v>#VALUE!</v>
      </c>
      <c r="AA1125" s="4" t="e">
        <f>FIND("Earliest publication #",A1125)+LEN("Earliest publication #
")</f>
        <v>#VALUE!</v>
      </c>
      <c r="AB1125" s="4" t="e">
        <f>FIND("Earliest publication date",A1125,AA1125)</f>
        <v>#VALUE!</v>
      </c>
      <c r="AC1125" s="4" t="e">
        <f>CLEAN(TRIM(MID(A1125,AA1125,AB1125-AA1125)))</f>
        <v>#VALUE!</v>
      </c>
      <c r="AD1125" s="4" t="e">
        <f t="shared" si="247"/>
        <v>#VALUE!</v>
      </c>
      <c r="AE1125" s="4" t="e">
        <f>FIND("Earliest publication date",A1125,AA1125)+LEN("Earliest publication date")</f>
        <v>#VALUE!</v>
      </c>
      <c r="AF1125" s="4" t="e">
        <f>FIND("Assignee for publication",A1125)</f>
        <v>#VALUE!</v>
      </c>
      <c r="AG1125" s="4" t="e">
        <f>CLEAN(SUBSTITUTE(MID(A1125,AE1125,AF1125-AE1125)," ",""))</f>
        <v>#VALUE!</v>
      </c>
      <c r="AH1125" s="4" t="e">
        <f>FIND("Entity status",A1125)+LEN("Entity status")</f>
        <v>#VALUE!</v>
      </c>
      <c r="AI1125" s="4" t="e">
        <f>FIND("Earliest publication #",A1125,AH1125)</f>
        <v>#VALUE!</v>
      </c>
      <c r="AJ1125" s="4" t="e">
        <f>CLEAN(TRIM(MID(A1125,AH1125,AI1125-AH1125)))</f>
        <v>#VALUE!</v>
      </c>
      <c r="AK1125" s="4" t="e">
        <f>FIND("Applicants",A1125)+LEN("Applicants")</f>
        <v>#VALUE!</v>
      </c>
      <c r="AL1125" s="4" t="e">
        <f>FIND("United States Patent and Trademark Office 
United States Patent and Trademark Office 
 Browse By Topic",A1125,AK1125)</f>
        <v>#VALUE!</v>
      </c>
      <c r="AM1125" s="4" t="e">
        <f>TRIM(CLEAN(MID(A1125,AK1125,AL1125-AK1125)))</f>
        <v>#VALUE!</v>
      </c>
      <c r="AN1125" s="4" t="e">
        <f>FIND("Assignee for publication",A1125)+LEN("Assignee for publication")</f>
        <v>#VALUE!</v>
      </c>
      <c r="AO1125" s="4" t="e">
        <f>FIND("Confirmation #",A1125,AN1125)</f>
        <v>#VALUE!</v>
      </c>
      <c r="AP1125" s="4" t="e">
        <f>MID(A1125,AN1125,AO1125-AN1125)</f>
        <v>#VALUE!</v>
      </c>
      <c r="AQ1125" s="4" t="e">
        <f>FIND("Inventors",A1125)+LEN("Inventors")</f>
        <v>#VALUE!</v>
      </c>
      <c r="AR1125" s="4" t="e">
        <f>FIND("Applicants",A1125,AQ1125)</f>
        <v>#VALUE!</v>
      </c>
      <c r="AS1125" s="4" t="e">
        <f>FIND("Show all inventors",A1125)</f>
        <v>#VALUE!</v>
      </c>
      <c r="AT1125" s="4" t="str">
        <f>IFERROR(MID(A1125,AS1125,24),"")</f>
        <v/>
      </c>
      <c r="AU1125" s="7" t="e">
        <f>CLEAN(TRIM(MID(A1125,AQ1125,AR1125-AQ1125)))</f>
        <v>#VALUE!</v>
      </c>
      <c r="BJ1125" s="4">
        <f t="shared" si="250"/>
        <v>0</v>
      </c>
      <c r="BK1125" s="4" t="str">
        <f t="shared" si="251"/>
        <v/>
      </c>
      <c r="BL1125" s="4" t="e">
        <f t="shared" si="252"/>
        <v>#VALUE!</v>
      </c>
      <c r="BM1125" s="4" t="e">
        <f t="shared" si="253"/>
        <v>#VALUE!</v>
      </c>
      <c r="BN1125" s="7" t="e">
        <f t="shared" si="254"/>
        <v>#VALUE!</v>
      </c>
      <c r="BO1125" s="4" t="e">
        <f t="shared" si="255"/>
        <v>#VALUE!</v>
      </c>
      <c r="BP1125" s="4" t="e">
        <f t="shared" si="256"/>
        <v>#VALUE!</v>
      </c>
      <c r="BQ1125" s="7" t="e">
        <f t="shared" si="257"/>
        <v>#VALUE!</v>
      </c>
    </row>
    <row r="1126" spans="1:69" ht="15" customHeight="1" x14ac:dyDescent="0.3">
      <c r="A1126" s="5"/>
      <c r="B1126" s="5"/>
      <c r="C1126" s="5"/>
      <c r="D1126" s="5"/>
      <c r="F1126" s="6" t="s">
        <v>17</v>
      </c>
      <c r="G1126" s="4" t="e">
        <f t="shared" si="258"/>
        <v>#VALUE!</v>
      </c>
      <c r="H1126" s="4" t="e">
        <f t="shared" si="259"/>
        <v>#VALUE!</v>
      </c>
      <c r="I1126" s="4" t="str">
        <f t="shared" si="248"/>
        <v/>
      </c>
      <c r="J1126" s="4" t="e">
        <f>CLEAN(SUBSTITUTE(MID(A1126,G1126,H1126-G1126)," ",""))</f>
        <v>#VALUE!</v>
      </c>
      <c r="K1126" s="4" t="e">
        <f>FIND("Filing or 371 (c) date",A1126)+LEN("Filing or 371 (c) date")</f>
        <v>#VALUE!</v>
      </c>
      <c r="L1126" s="4" t="e">
        <f>FIND("Status",A1126,K1126)</f>
        <v>#VALUE!</v>
      </c>
      <c r="M1126" s="4" t="e">
        <f>TRIM(CLEAN(MID(A1126,K1126,L1126-K1126)))</f>
        <v>#VALUE!</v>
      </c>
      <c r="N1126" s="4" t="e">
        <f>FIND("Patent #",A1126)+LEN("Patent #")</f>
        <v>#VALUE!</v>
      </c>
      <c r="O1126" s="4" t="e">
        <f>FIND("Filing or 371 (c) date",A1126)</f>
        <v>#VALUE!</v>
      </c>
      <c r="P1126" s="4" t="e">
        <f>MID(A1126,N1126,O1126-N1126)</f>
        <v>#VALUE!</v>
      </c>
      <c r="Q1126" s="4" t="e">
        <f t="shared" si="249"/>
        <v>#VALUE!</v>
      </c>
      <c r="R1126" s="4" t="e">
        <f>CLEAN(SUBSTITUTE(MID(P1126,1,FIND("open",P1126)-1)," ",""))</f>
        <v>#VALUE!</v>
      </c>
      <c r="S1126" s="4" t="e">
        <f>FIND("open_in_new",P1126)+LEN("open_in_new")</f>
        <v>#VALUE!</v>
      </c>
      <c r="T1126" s="4" t="e">
        <f>FIND("-",P1126,S1126)</f>
        <v>#VALUE!</v>
      </c>
      <c r="U1126" s="4" t="e">
        <f>CLEAN(SUBSTITUTE(MID(P1126,S1126,T1126-S1126)," ",""))</f>
        <v>#VALUE!</v>
      </c>
      <c r="V1126" s="4" t="e">
        <f>RIGHT(CLEAN(SUBSTITUTE(P1126," ","")),10)</f>
        <v>#VALUE!</v>
      </c>
      <c r="W1126" s="4" t="e">
        <f>FIND("Status",A1126,K1126)+LEN("Status")</f>
        <v>#VALUE!</v>
      </c>
      <c r="X1126" s="4" t="e">
        <f>FIND("Application Data 
Documents &amp; Transactions",A1126)</f>
        <v>#VALUE!</v>
      </c>
      <c r="Y1126" s="4" t="e">
        <f>MID(A1126,W1126,(X1126-11)-W1126)</f>
        <v>#VALUE!</v>
      </c>
      <c r="Z1126" s="4" t="e">
        <f t="shared" si="246"/>
        <v>#VALUE!</v>
      </c>
      <c r="AA1126" s="4" t="e">
        <f>FIND("Earliest publication #",A1126)+LEN("Earliest publication #
")</f>
        <v>#VALUE!</v>
      </c>
      <c r="AB1126" s="4" t="e">
        <f>FIND("Earliest publication date",A1126,AA1126)</f>
        <v>#VALUE!</v>
      </c>
      <c r="AC1126" s="4" t="e">
        <f>CLEAN(TRIM(MID(A1126,AA1126,AB1126-AA1126)))</f>
        <v>#VALUE!</v>
      </c>
      <c r="AD1126" s="4" t="e">
        <f t="shared" si="247"/>
        <v>#VALUE!</v>
      </c>
      <c r="AE1126" s="4" t="e">
        <f>FIND("Earliest publication date",A1126,AA1126)+LEN("Earliest publication date")</f>
        <v>#VALUE!</v>
      </c>
      <c r="AF1126" s="4" t="e">
        <f>FIND("Assignee for publication",A1126)</f>
        <v>#VALUE!</v>
      </c>
      <c r="AG1126" s="4" t="e">
        <f>CLEAN(SUBSTITUTE(MID(A1126,AE1126,AF1126-AE1126)," ",""))</f>
        <v>#VALUE!</v>
      </c>
      <c r="AH1126" s="4" t="e">
        <f>FIND("Entity status",A1126)+LEN("Entity status")</f>
        <v>#VALUE!</v>
      </c>
      <c r="AI1126" s="4" t="e">
        <f>FIND("Earliest publication #",A1126,AH1126)</f>
        <v>#VALUE!</v>
      </c>
      <c r="AJ1126" s="4" t="e">
        <f>CLEAN(TRIM(MID(A1126,AH1126,AI1126-AH1126)))</f>
        <v>#VALUE!</v>
      </c>
      <c r="AK1126" s="4" t="e">
        <f>FIND("Applicants",A1126)+LEN("Applicants")</f>
        <v>#VALUE!</v>
      </c>
      <c r="AL1126" s="4" t="e">
        <f>FIND("United States Patent and Trademark Office 
United States Patent and Trademark Office 
 Browse By Topic",A1126,AK1126)</f>
        <v>#VALUE!</v>
      </c>
      <c r="AM1126" s="4" t="e">
        <f>TRIM(CLEAN(MID(A1126,AK1126,AL1126-AK1126)))</f>
        <v>#VALUE!</v>
      </c>
      <c r="AN1126" s="4" t="e">
        <f>FIND("Assignee for publication",A1126)+LEN("Assignee for publication")</f>
        <v>#VALUE!</v>
      </c>
      <c r="AO1126" s="4" t="e">
        <f>FIND("Confirmation #",A1126,AN1126)</f>
        <v>#VALUE!</v>
      </c>
      <c r="AP1126" s="4" t="e">
        <f>MID(A1126,AN1126,AO1126-AN1126)</f>
        <v>#VALUE!</v>
      </c>
      <c r="AQ1126" s="4" t="e">
        <f>FIND("Inventors",A1126)+LEN("Inventors")</f>
        <v>#VALUE!</v>
      </c>
      <c r="AR1126" s="4" t="e">
        <f>FIND("Applicants",A1126,AQ1126)</f>
        <v>#VALUE!</v>
      </c>
      <c r="AS1126" s="4" t="e">
        <f>FIND("Show all inventors",A1126)</f>
        <v>#VALUE!</v>
      </c>
      <c r="AT1126" s="4" t="str">
        <f>IFERROR(MID(A1126,AS1126,24),"")</f>
        <v/>
      </c>
      <c r="AU1126" s="7" t="e">
        <f>CLEAN(TRIM(MID(A1126,AQ1126,AR1126-AQ1126)))</f>
        <v>#VALUE!</v>
      </c>
      <c r="BJ1126" s="4">
        <f t="shared" si="250"/>
        <v>0</v>
      </c>
      <c r="BK1126" s="4" t="str">
        <f t="shared" si="251"/>
        <v/>
      </c>
      <c r="BL1126" s="4" t="e">
        <f t="shared" si="252"/>
        <v>#VALUE!</v>
      </c>
      <c r="BM1126" s="4" t="e">
        <f t="shared" si="253"/>
        <v>#VALUE!</v>
      </c>
      <c r="BN1126" s="7" t="e">
        <f t="shared" si="254"/>
        <v>#VALUE!</v>
      </c>
      <c r="BO1126" s="4" t="e">
        <f t="shared" si="255"/>
        <v>#VALUE!</v>
      </c>
      <c r="BP1126" s="4" t="e">
        <f t="shared" si="256"/>
        <v>#VALUE!</v>
      </c>
      <c r="BQ1126" s="7" t="e">
        <f t="shared" si="257"/>
        <v>#VALUE!</v>
      </c>
    </row>
    <row r="1127" spans="1:69" ht="15" customHeight="1" x14ac:dyDescent="0.3">
      <c r="A1127" s="5"/>
      <c r="B1127" s="5"/>
      <c r="C1127" s="5"/>
      <c r="D1127" s="5"/>
      <c r="F1127" s="6" t="s">
        <v>17</v>
      </c>
      <c r="G1127" s="4" t="e">
        <f t="shared" si="258"/>
        <v>#VALUE!</v>
      </c>
      <c r="H1127" s="4" t="e">
        <f t="shared" si="259"/>
        <v>#VALUE!</v>
      </c>
      <c r="I1127" s="4" t="str">
        <f t="shared" si="248"/>
        <v/>
      </c>
      <c r="J1127" s="4" t="e">
        <f>CLEAN(SUBSTITUTE(MID(A1127,G1127,H1127-G1127)," ",""))</f>
        <v>#VALUE!</v>
      </c>
      <c r="K1127" s="4" t="e">
        <f>FIND("Filing or 371 (c) date",A1127)+LEN("Filing or 371 (c) date")</f>
        <v>#VALUE!</v>
      </c>
      <c r="L1127" s="4" t="e">
        <f>FIND("Status",A1127,K1127)</f>
        <v>#VALUE!</v>
      </c>
      <c r="M1127" s="4" t="e">
        <f>TRIM(CLEAN(MID(A1127,K1127,L1127-K1127)))</f>
        <v>#VALUE!</v>
      </c>
      <c r="N1127" s="4" t="e">
        <f>FIND("Patent #",A1127)+LEN("Patent #")</f>
        <v>#VALUE!</v>
      </c>
      <c r="O1127" s="4" t="e">
        <f>FIND("Filing or 371 (c) date",A1127)</f>
        <v>#VALUE!</v>
      </c>
      <c r="P1127" s="4" t="e">
        <f>MID(A1127,N1127,O1127-N1127)</f>
        <v>#VALUE!</v>
      </c>
      <c r="Q1127" s="4" t="e">
        <f t="shared" si="249"/>
        <v>#VALUE!</v>
      </c>
      <c r="R1127" s="4" t="e">
        <f>CLEAN(SUBSTITUTE(MID(P1127,1,FIND("open",P1127)-1)," ",""))</f>
        <v>#VALUE!</v>
      </c>
      <c r="S1127" s="4" t="e">
        <f>FIND("open_in_new",P1127)+LEN("open_in_new")</f>
        <v>#VALUE!</v>
      </c>
      <c r="T1127" s="4" t="e">
        <f>FIND("-",P1127,S1127)</f>
        <v>#VALUE!</v>
      </c>
      <c r="U1127" s="4" t="e">
        <f>CLEAN(SUBSTITUTE(MID(P1127,S1127,T1127-S1127)," ",""))</f>
        <v>#VALUE!</v>
      </c>
      <c r="V1127" s="4" t="e">
        <f>RIGHT(CLEAN(SUBSTITUTE(P1127," ","")),10)</f>
        <v>#VALUE!</v>
      </c>
      <c r="W1127" s="4" t="e">
        <f>FIND("Status",A1127,K1127)+LEN("Status")</f>
        <v>#VALUE!</v>
      </c>
      <c r="X1127" s="4" t="e">
        <f>FIND("Application Data 
Documents &amp; Transactions",A1127)</f>
        <v>#VALUE!</v>
      </c>
      <c r="Y1127" s="4" t="e">
        <f>MID(A1127,W1127,(X1127-11)-W1127)</f>
        <v>#VALUE!</v>
      </c>
      <c r="Z1127" s="4" t="e">
        <f t="shared" si="246"/>
        <v>#VALUE!</v>
      </c>
      <c r="AA1127" s="4" t="e">
        <f>FIND("Earliest publication #",A1127)+LEN("Earliest publication #
")</f>
        <v>#VALUE!</v>
      </c>
      <c r="AB1127" s="4" t="e">
        <f>FIND("Earliest publication date",A1127,AA1127)</f>
        <v>#VALUE!</v>
      </c>
      <c r="AC1127" s="4" t="e">
        <f>CLEAN(TRIM(MID(A1127,AA1127,AB1127-AA1127)))</f>
        <v>#VALUE!</v>
      </c>
      <c r="AD1127" s="4" t="e">
        <f t="shared" si="247"/>
        <v>#VALUE!</v>
      </c>
      <c r="AE1127" s="4" t="e">
        <f>FIND("Earliest publication date",A1127,AA1127)+LEN("Earliest publication date")</f>
        <v>#VALUE!</v>
      </c>
      <c r="AF1127" s="4" t="e">
        <f>FIND("Assignee for publication",A1127)</f>
        <v>#VALUE!</v>
      </c>
      <c r="AG1127" s="4" t="e">
        <f>CLEAN(SUBSTITUTE(MID(A1127,AE1127,AF1127-AE1127)," ",""))</f>
        <v>#VALUE!</v>
      </c>
      <c r="AH1127" s="4" t="e">
        <f>FIND("Entity status",A1127)+LEN("Entity status")</f>
        <v>#VALUE!</v>
      </c>
      <c r="AI1127" s="4" t="e">
        <f>FIND("Earliest publication #",A1127,AH1127)</f>
        <v>#VALUE!</v>
      </c>
      <c r="AJ1127" s="4" t="e">
        <f>CLEAN(TRIM(MID(A1127,AH1127,AI1127-AH1127)))</f>
        <v>#VALUE!</v>
      </c>
      <c r="AK1127" s="4" t="e">
        <f>FIND("Applicants",A1127)+LEN("Applicants")</f>
        <v>#VALUE!</v>
      </c>
      <c r="AL1127" s="4" t="e">
        <f>FIND("United States Patent and Trademark Office 
United States Patent and Trademark Office 
 Browse By Topic",A1127,AK1127)</f>
        <v>#VALUE!</v>
      </c>
      <c r="AM1127" s="4" t="e">
        <f>TRIM(CLEAN(MID(A1127,AK1127,AL1127-AK1127)))</f>
        <v>#VALUE!</v>
      </c>
      <c r="AN1127" s="4" t="e">
        <f>FIND("Assignee for publication",A1127)+LEN("Assignee for publication")</f>
        <v>#VALUE!</v>
      </c>
      <c r="AO1127" s="4" t="e">
        <f>FIND("Confirmation #",A1127,AN1127)</f>
        <v>#VALUE!</v>
      </c>
      <c r="AP1127" s="4" t="e">
        <f>MID(A1127,AN1127,AO1127-AN1127)</f>
        <v>#VALUE!</v>
      </c>
      <c r="AQ1127" s="4" t="e">
        <f>FIND("Inventors",A1127)+LEN("Inventors")</f>
        <v>#VALUE!</v>
      </c>
      <c r="AR1127" s="4" t="e">
        <f>FIND("Applicants",A1127,AQ1127)</f>
        <v>#VALUE!</v>
      </c>
      <c r="AS1127" s="4" t="e">
        <f>FIND("Show all inventors",A1127)</f>
        <v>#VALUE!</v>
      </c>
      <c r="AT1127" s="4" t="str">
        <f>IFERROR(MID(A1127,AS1127,24),"")</f>
        <v/>
      </c>
      <c r="AU1127" s="7" t="e">
        <f>CLEAN(TRIM(MID(A1127,AQ1127,AR1127-AQ1127)))</f>
        <v>#VALUE!</v>
      </c>
      <c r="BJ1127" s="4">
        <f t="shared" si="250"/>
        <v>0</v>
      </c>
      <c r="BK1127" s="4" t="str">
        <f t="shared" si="251"/>
        <v/>
      </c>
      <c r="BL1127" s="4" t="e">
        <f t="shared" si="252"/>
        <v>#VALUE!</v>
      </c>
      <c r="BM1127" s="4" t="e">
        <f t="shared" si="253"/>
        <v>#VALUE!</v>
      </c>
      <c r="BN1127" s="7" t="e">
        <f t="shared" si="254"/>
        <v>#VALUE!</v>
      </c>
      <c r="BO1127" s="4" t="e">
        <f t="shared" si="255"/>
        <v>#VALUE!</v>
      </c>
      <c r="BP1127" s="4" t="e">
        <f t="shared" si="256"/>
        <v>#VALUE!</v>
      </c>
      <c r="BQ1127" s="7" t="e">
        <f t="shared" si="257"/>
        <v>#VALUE!</v>
      </c>
    </row>
    <row r="1128" spans="1:69" ht="15" customHeight="1" x14ac:dyDescent="0.3">
      <c r="A1128" s="5"/>
      <c r="B1128" s="5"/>
      <c r="C1128" s="5"/>
      <c r="D1128" s="5"/>
      <c r="F1128" s="6" t="s">
        <v>17</v>
      </c>
      <c r="G1128" s="4" t="e">
        <f t="shared" si="258"/>
        <v>#VALUE!</v>
      </c>
      <c r="H1128" s="4" t="e">
        <f t="shared" si="259"/>
        <v>#VALUE!</v>
      </c>
      <c r="I1128" s="4" t="str">
        <f t="shared" si="248"/>
        <v/>
      </c>
      <c r="J1128" s="4" t="e">
        <f>CLEAN(SUBSTITUTE(MID(A1128,G1128,H1128-G1128)," ",""))</f>
        <v>#VALUE!</v>
      </c>
      <c r="K1128" s="4" t="e">
        <f>FIND("Filing or 371 (c) date",A1128)+LEN("Filing or 371 (c) date")</f>
        <v>#VALUE!</v>
      </c>
      <c r="L1128" s="4" t="e">
        <f>FIND("Status",A1128,K1128)</f>
        <v>#VALUE!</v>
      </c>
      <c r="M1128" s="4" t="e">
        <f>TRIM(CLEAN(MID(A1128,K1128,L1128-K1128)))</f>
        <v>#VALUE!</v>
      </c>
      <c r="N1128" s="4" t="e">
        <f>FIND("Patent #",A1128)+LEN("Patent #")</f>
        <v>#VALUE!</v>
      </c>
      <c r="O1128" s="4" t="e">
        <f>FIND("Filing or 371 (c) date",A1128)</f>
        <v>#VALUE!</v>
      </c>
      <c r="P1128" s="4" t="e">
        <f>MID(A1128,N1128,O1128-N1128)</f>
        <v>#VALUE!</v>
      </c>
      <c r="Q1128" s="4" t="e">
        <f t="shared" si="249"/>
        <v>#VALUE!</v>
      </c>
      <c r="R1128" s="4" t="e">
        <f>CLEAN(SUBSTITUTE(MID(P1128,1,FIND("open",P1128)-1)," ",""))</f>
        <v>#VALUE!</v>
      </c>
      <c r="S1128" s="4" t="e">
        <f>FIND("open_in_new",P1128)+LEN("open_in_new")</f>
        <v>#VALUE!</v>
      </c>
      <c r="T1128" s="4" t="e">
        <f>FIND("-",P1128,S1128)</f>
        <v>#VALUE!</v>
      </c>
      <c r="U1128" s="4" t="e">
        <f>CLEAN(SUBSTITUTE(MID(P1128,S1128,T1128-S1128)," ",""))</f>
        <v>#VALUE!</v>
      </c>
      <c r="V1128" s="4" t="e">
        <f>RIGHT(CLEAN(SUBSTITUTE(P1128," ","")),10)</f>
        <v>#VALUE!</v>
      </c>
      <c r="W1128" s="4" t="e">
        <f>FIND("Status",A1128,K1128)+LEN("Status")</f>
        <v>#VALUE!</v>
      </c>
      <c r="X1128" s="4" t="e">
        <f>FIND("Application Data 
Documents &amp; Transactions",A1128)</f>
        <v>#VALUE!</v>
      </c>
      <c r="Y1128" s="4" t="e">
        <f>MID(A1128,W1128,(X1128-11)-W1128)</f>
        <v>#VALUE!</v>
      </c>
      <c r="Z1128" s="4" t="e">
        <f t="shared" si="246"/>
        <v>#VALUE!</v>
      </c>
      <c r="AA1128" s="4" t="e">
        <f>FIND("Earliest publication #",A1128)+LEN("Earliest publication #
")</f>
        <v>#VALUE!</v>
      </c>
      <c r="AB1128" s="4" t="e">
        <f>FIND("Earliest publication date",A1128,AA1128)</f>
        <v>#VALUE!</v>
      </c>
      <c r="AC1128" s="4" t="e">
        <f>CLEAN(TRIM(MID(A1128,AA1128,AB1128-AA1128)))</f>
        <v>#VALUE!</v>
      </c>
      <c r="AD1128" s="4" t="e">
        <f t="shared" si="247"/>
        <v>#VALUE!</v>
      </c>
      <c r="AE1128" s="4" t="e">
        <f>FIND("Earliest publication date",A1128,AA1128)+LEN("Earliest publication date")</f>
        <v>#VALUE!</v>
      </c>
      <c r="AF1128" s="4" t="e">
        <f>FIND("Assignee for publication",A1128)</f>
        <v>#VALUE!</v>
      </c>
      <c r="AG1128" s="4" t="e">
        <f>CLEAN(SUBSTITUTE(MID(A1128,AE1128,AF1128-AE1128)," ",""))</f>
        <v>#VALUE!</v>
      </c>
      <c r="AH1128" s="4" t="e">
        <f>FIND("Entity status",A1128)+LEN("Entity status")</f>
        <v>#VALUE!</v>
      </c>
      <c r="AI1128" s="4" t="e">
        <f>FIND("Earliest publication #",A1128,AH1128)</f>
        <v>#VALUE!</v>
      </c>
      <c r="AJ1128" s="4" t="e">
        <f>CLEAN(TRIM(MID(A1128,AH1128,AI1128-AH1128)))</f>
        <v>#VALUE!</v>
      </c>
      <c r="AK1128" s="4" t="e">
        <f>FIND("Applicants",A1128)+LEN("Applicants")</f>
        <v>#VALUE!</v>
      </c>
      <c r="AL1128" s="4" t="e">
        <f>FIND("United States Patent and Trademark Office 
United States Patent and Trademark Office 
 Browse By Topic",A1128,AK1128)</f>
        <v>#VALUE!</v>
      </c>
      <c r="AM1128" s="4" t="e">
        <f>TRIM(CLEAN(MID(A1128,AK1128,AL1128-AK1128)))</f>
        <v>#VALUE!</v>
      </c>
      <c r="AN1128" s="4" t="e">
        <f>FIND("Assignee for publication",A1128)+LEN("Assignee for publication")</f>
        <v>#VALUE!</v>
      </c>
      <c r="AO1128" s="4" t="e">
        <f>FIND("Confirmation #",A1128,AN1128)</f>
        <v>#VALUE!</v>
      </c>
      <c r="AP1128" s="4" t="e">
        <f>MID(A1128,AN1128,AO1128-AN1128)</f>
        <v>#VALUE!</v>
      </c>
      <c r="AQ1128" s="4" t="e">
        <f>FIND("Inventors",A1128)+LEN("Inventors")</f>
        <v>#VALUE!</v>
      </c>
      <c r="AR1128" s="4" t="e">
        <f>FIND("Applicants",A1128,AQ1128)</f>
        <v>#VALUE!</v>
      </c>
      <c r="AS1128" s="4" t="e">
        <f>FIND("Show all inventors",A1128)</f>
        <v>#VALUE!</v>
      </c>
      <c r="AT1128" s="4" t="str">
        <f>IFERROR(MID(A1128,AS1128,24),"")</f>
        <v/>
      </c>
      <c r="AU1128" s="7" t="e">
        <f>CLEAN(TRIM(MID(A1128,AQ1128,AR1128-AQ1128)))</f>
        <v>#VALUE!</v>
      </c>
      <c r="BJ1128" s="4">
        <f t="shared" si="250"/>
        <v>0</v>
      </c>
      <c r="BK1128" s="4" t="str">
        <f t="shared" si="251"/>
        <v/>
      </c>
      <c r="BL1128" s="4" t="e">
        <f t="shared" si="252"/>
        <v>#VALUE!</v>
      </c>
      <c r="BM1128" s="4" t="e">
        <f t="shared" si="253"/>
        <v>#VALUE!</v>
      </c>
      <c r="BN1128" s="7" t="e">
        <f t="shared" si="254"/>
        <v>#VALUE!</v>
      </c>
      <c r="BO1128" s="4" t="e">
        <f t="shared" si="255"/>
        <v>#VALUE!</v>
      </c>
      <c r="BP1128" s="4" t="e">
        <f t="shared" si="256"/>
        <v>#VALUE!</v>
      </c>
      <c r="BQ1128" s="7" t="e">
        <f t="shared" si="257"/>
        <v>#VALUE!</v>
      </c>
    </row>
    <row r="1129" spans="1:69" ht="15" customHeight="1" x14ac:dyDescent="0.3">
      <c r="A1129" s="5"/>
      <c r="B1129" s="5"/>
      <c r="C1129" s="5"/>
      <c r="D1129" s="5"/>
      <c r="F1129" s="6" t="s">
        <v>17</v>
      </c>
      <c r="G1129" s="4" t="e">
        <f t="shared" si="258"/>
        <v>#VALUE!</v>
      </c>
      <c r="H1129" s="4" t="e">
        <f t="shared" si="259"/>
        <v>#VALUE!</v>
      </c>
      <c r="I1129" s="4" t="str">
        <f t="shared" si="248"/>
        <v/>
      </c>
      <c r="J1129" s="4" t="e">
        <f>CLEAN(SUBSTITUTE(MID(A1129,G1129,H1129-G1129)," ",""))</f>
        <v>#VALUE!</v>
      </c>
      <c r="K1129" s="4" t="e">
        <f>FIND("Filing or 371 (c) date",A1129)+LEN("Filing or 371 (c) date")</f>
        <v>#VALUE!</v>
      </c>
      <c r="L1129" s="4" t="e">
        <f>FIND("Status",A1129,K1129)</f>
        <v>#VALUE!</v>
      </c>
      <c r="M1129" s="4" t="e">
        <f>TRIM(CLEAN(MID(A1129,K1129,L1129-K1129)))</f>
        <v>#VALUE!</v>
      </c>
      <c r="N1129" s="4" t="e">
        <f>FIND("Patent #",A1129)+LEN("Patent #")</f>
        <v>#VALUE!</v>
      </c>
      <c r="O1129" s="4" t="e">
        <f>FIND("Filing or 371 (c) date",A1129)</f>
        <v>#VALUE!</v>
      </c>
      <c r="P1129" s="4" t="e">
        <f>MID(A1129,N1129,O1129-N1129)</f>
        <v>#VALUE!</v>
      </c>
      <c r="Q1129" s="4" t="e">
        <f t="shared" si="249"/>
        <v>#VALUE!</v>
      </c>
      <c r="R1129" s="4" t="e">
        <f>CLEAN(SUBSTITUTE(MID(P1129,1,FIND("open",P1129)-1)," ",""))</f>
        <v>#VALUE!</v>
      </c>
      <c r="S1129" s="4" t="e">
        <f>FIND("open_in_new",P1129)+LEN("open_in_new")</f>
        <v>#VALUE!</v>
      </c>
      <c r="T1129" s="4" t="e">
        <f>FIND("-",P1129,S1129)</f>
        <v>#VALUE!</v>
      </c>
      <c r="U1129" s="4" t="e">
        <f>CLEAN(SUBSTITUTE(MID(P1129,S1129,T1129-S1129)," ",""))</f>
        <v>#VALUE!</v>
      </c>
      <c r="V1129" s="4" t="e">
        <f>RIGHT(CLEAN(SUBSTITUTE(P1129," ","")),10)</f>
        <v>#VALUE!</v>
      </c>
      <c r="W1129" s="4" t="e">
        <f>FIND("Status",A1129,K1129)+LEN("Status")</f>
        <v>#VALUE!</v>
      </c>
      <c r="X1129" s="4" t="e">
        <f>FIND("Application Data 
Documents &amp; Transactions",A1129)</f>
        <v>#VALUE!</v>
      </c>
      <c r="Y1129" s="4" t="e">
        <f>MID(A1129,W1129,(X1129-11)-W1129)</f>
        <v>#VALUE!</v>
      </c>
      <c r="Z1129" s="4" t="e">
        <f t="shared" si="246"/>
        <v>#VALUE!</v>
      </c>
      <c r="AA1129" s="4" t="e">
        <f>FIND("Earliest publication #",A1129)+LEN("Earliest publication #
")</f>
        <v>#VALUE!</v>
      </c>
      <c r="AB1129" s="4" t="e">
        <f>FIND("Earliest publication date",A1129,AA1129)</f>
        <v>#VALUE!</v>
      </c>
      <c r="AC1129" s="4" t="e">
        <f>CLEAN(TRIM(MID(A1129,AA1129,AB1129-AA1129)))</f>
        <v>#VALUE!</v>
      </c>
      <c r="AD1129" s="4" t="e">
        <f t="shared" si="247"/>
        <v>#VALUE!</v>
      </c>
      <c r="AE1129" s="4" t="e">
        <f>FIND("Earliest publication date",A1129,AA1129)+LEN("Earliest publication date")</f>
        <v>#VALUE!</v>
      </c>
      <c r="AF1129" s="4" t="e">
        <f>FIND("Assignee for publication",A1129)</f>
        <v>#VALUE!</v>
      </c>
      <c r="AG1129" s="4" t="e">
        <f>CLEAN(SUBSTITUTE(MID(A1129,AE1129,AF1129-AE1129)," ",""))</f>
        <v>#VALUE!</v>
      </c>
      <c r="AH1129" s="4" t="e">
        <f>FIND("Entity status",A1129)+LEN("Entity status")</f>
        <v>#VALUE!</v>
      </c>
      <c r="AI1129" s="4" t="e">
        <f>FIND("Earliest publication #",A1129,AH1129)</f>
        <v>#VALUE!</v>
      </c>
      <c r="AJ1129" s="4" t="e">
        <f>CLEAN(TRIM(MID(A1129,AH1129,AI1129-AH1129)))</f>
        <v>#VALUE!</v>
      </c>
      <c r="AK1129" s="4" t="e">
        <f>FIND("Applicants",A1129)+LEN("Applicants")</f>
        <v>#VALUE!</v>
      </c>
      <c r="AL1129" s="4" t="e">
        <f>FIND("United States Patent and Trademark Office 
United States Patent and Trademark Office 
 Browse By Topic",A1129,AK1129)</f>
        <v>#VALUE!</v>
      </c>
      <c r="AM1129" s="4" t="e">
        <f>TRIM(CLEAN(MID(A1129,AK1129,AL1129-AK1129)))</f>
        <v>#VALUE!</v>
      </c>
      <c r="AN1129" s="4" t="e">
        <f>FIND("Assignee for publication",A1129)+LEN("Assignee for publication")</f>
        <v>#VALUE!</v>
      </c>
      <c r="AO1129" s="4" t="e">
        <f>FIND("Confirmation #",A1129,AN1129)</f>
        <v>#VALUE!</v>
      </c>
      <c r="AP1129" s="4" t="e">
        <f>MID(A1129,AN1129,AO1129-AN1129)</f>
        <v>#VALUE!</v>
      </c>
      <c r="AQ1129" s="4" t="e">
        <f>FIND("Inventors",A1129)+LEN("Inventors")</f>
        <v>#VALUE!</v>
      </c>
      <c r="AR1129" s="4" t="e">
        <f>FIND("Applicants",A1129,AQ1129)</f>
        <v>#VALUE!</v>
      </c>
      <c r="AS1129" s="4" t="e">
        <f>FIND("Show all inventors",A1129)</f>
        <v>#VALUE!</v>
      </c>
      <c r="AT1129" s="4" t="str">
        <f>IFERROR(MID(A1129,AS1129,24),"")</f>
        <v/>
      </c>
      <c r="AU1129" s="7" t="e">
        <f>CLEAN(TRIM(MID(A1129,AQ1129,AR1129-AQ1129)))</f>
        <v>#VALUE!</v>
      </c>
      <c r="BJ1129" s="4">
        <f t="shared" si="250"/>
        <v>0</v>
      </c>
      <c r="BK1129" s="4" t="str">
        <f t="shared" si="251"/>
        <v/>
      </c>
      <c r="BL1129" s="4" t="e">
        <f t="shared" si="252"/>
        <v>#VALUE!</v>
      </c>
      <c r="BM1129" s="4" t="e">
        <f t="shared" si="253"/>
        <v>#VALUE!</v>
      </c>
      <c r="BN1129" s="7" t="e">
        <f t="shared" si="254"/>
        <v>#VALUE!</v>
      </c>
      <c r="BO1129" s="4" t="e">
        <f t="shared" si="255"/>
        <v>#VALUE!</v>
      </c>
      <c r="BP1129" s="4" t="e">
        <f t="shared" si="256"/>
        <v>#VALUE!</v>
      </c>
      <c r="BQ1129" s="7" t="e">
        <f t="shared" si="257"/>
        <v>#VALUE!</v>
      </c>
    </row>
    <row r="1130" spans="1:69" ht="15" customHeight="1" x14ac:dyDescent="0.3">
      <c r="A1130" s="5"/>
      <c r="B1130" s="5"/>
      <c r="C1130" s="5"/>
      <c r="D1130" s="5"/>
      <c r="F1130" s="6" t="s">
        <v>17</v>
      </c>
      <c r="G1130" s="4" t="e">
        <f t="shared" si="258"/>
        <v>#VALUE!</v>
      </c>
      <c r="H1130" s="4" t="e">
        <f t="shared" si="259"/>
        <v>#VALUE!</v>
      </c>
      <c r="I1130" s="4" t="str">
        <f t="shared" si="248"/>
        <v/>
      </c>
      <c r="J1130" s="4" t="e">
        <f>CLEAN(SUBSTITUTE(MID(A1130,G1130,H1130-G1130)," ",""))</f>
        <v>#VALUE!</v>
      </c>
      <c r="K1130" s="4" t="e">
        <f>FIND("Filing or 371 (c) date",A1130)+LEN("Filing or 371 (c) date")</f>
        <v>#VALUE!</v>
      </c>
      <c r="L1130" s="4" t="e">
        <f>FIND("Status",A1130,K1130)</f>
        <v>#VALUE!</v>
      </c>
      <c r="M1130" s="4" t="e">
        <f>TRIM(CLEAN(MID(A1130,K1130,L1130-K1130)))</f>
        <v>#VALUE!</v>
      </c>
      <c r="N1130" s="4" t="e">
        <f>FIND("Patent #",A1130)+LEN("Patent #")</f>
        <v>#VALUE!</v>
      </c>
      <c r="O1130" s="4" t="e">
        <f>FIND("Filing or 371 (c) date",A1130)</f>
        <v>#VALUE!</v>
      </c>
      <c r="P1130" s="4" t="e">
        <f>MID(A1130,N1130,O1130-N1130)</f>
        <v>#VALUE!</v>
      </c>
      <c r="Q1130" s="4" t="e">
        <f t="shared" si="249"/>
        <v>#VALUE!</v>
      </c>
      <c r="R1130" s="4" t="e">
        <f>CLEAN(SUBSTITUTE(MID(P1130,1,FIND("open",P1130)-1)," ",""))</f>
        <v>#VALUE!</v>
      </c>
      <c r="S1130" s="4" t="e">
        <f>FIND("open_in_new",P1130)+LEN("open_in_new")</f>
        <v>#VALUE!</v>
      </c>
      <c r="T1130" s="4" t="e">
        <f>FIND("-",P1130,S1130)</f>
        <v>#VALUE!</v>
      </c>
      <c r="U1130" s="4" t="e">
        <f>CLEAN(SUBSTITUTE(MID(P1130,S1130,T1130-S1130)," ",""))</f>
        <v>#VALUE!</v>
      </c>
      <c r="V1130" s="4" t="e">
        <f>RIGHT(CLEAN(SUBSTITUTE(P1130," ","")),10)</f>
        <v>#VALUE!</v>
      </c>
      <c r="W1130" s="4" t="e">
        <f>FIND("Status",A1130,K1130)+LEN("Status")</f>
        <v>#VALUE!</v>
      </c>
      <c r="X1130" s="4" t="e">
        <f>FIND("Application Data 
Documents &amp; Transactions",A1130)</f>
        <v>#VALUE!</v>
      </c>
      <c r="Y1130" s="4" t="e">
        <f>MID(A1130,W1130,(X1130-11)-W1130)</f>
        <v>#VALUE!</v>
      </c>
      <c r="Z1130" s="4" t="e">
        <f t="shared" si="246"/>
        <v>#VALUE!</v>
      </c>
      <c r="AA1130" s="4" t="e">
        <f>FIND("Earliest publication #",A1130)+LEN("Earliest publication #
")</f>
        <v>#VALUE!</v>
      </c>
      <c r="AB1130" s="4" t="e">
        <f>FIND("Earliest publication date",A1130,AA1130)</f>
        <v>#VALUE!</v>
      </c>
      <c r="AC1130" s="4" t="e">
        <f>CLEAN(TRIM(MID(A1130,AA1130,AB1130-AA1130)))</f>
        <v>#VALUE!</v>
      </c>
      <c r="AD1130" s="4" t="e">
        <f t="shared" si="247"/>
        <v>#VALUE!</v>
      </c>
      <c r="AE1130" s="4" t="e">
        <f>FIND("Earliest publication date",A1130,AA1130)+LEN("Earliest publication date")</f>
        <v>#VALUE!</v>
      </c>
      <c r="AF1130" s="4" t="e">
        <f>FIND("Assignee for publication",A1130)</f>
        <v>#VALUE!</v>
      </c>
      <c r="AG1130" s="4" t="e">
        <f>CLEAN(SUBSTITUTE(MID(A1130,AE1130,AF1130-AE1130)," ",""))</f>
        <v>#VALUE!</v>
      </c>
      <c r="AH1130" s="4" t="e">
        <f>FIND("Entity status",A1130)+LEN("Entity status")</f>
        <v>#VALUE!</v>
      </c>
      <c r="AI1130" s="4" t="e">
        <f>FIND("Earliest publication #",A1130,AH1130)</f>
        <v>#VALUE!</v>
      </c>
      <c r="AJ1130" s="4" t="e">
        <f>CLEAN(TRIM(MID(A1130,AH1130,AI1130-AH1130)))</f>
        <v>#VALUE!</v>
      </c>
      <c r="AK1130" s="4" t="e">
        <f>FIND("Applicants",A1130)+LEN("Applicants")</f>
        <v>#VALUE!</v>
      </c>
      <c r="AL1130" s="4" t="e">
        <f>FIND("United States Patent and Trademark Office 
United States Patent and Trademark Office 
 Browse By Topic",A1130,AK1130)</f>
        <v>#VALUE!</v>
      </c>
      <c r="AM1130" s="4" t="e">
        <f>TRIM(CLEAN(MID(A1130,AK1130,AL1130-AK1130)))</f>
        <v>#VALUE!</v>
      </c>
      <c r="AN1130" s="4" t="e">
        <f>FIND("Assignee for publication",A1130)+LEN("Assignee for publication")</f>
        <v>#VALUE!</v>
      </c>
      <c r="AO1130" s="4" t="e">
        <f>FIND("Confirmation #",A1130,AN1130)</f>
        <v>#VALUE!</v>
      </c>
      <c r="AP1130" s="4" t="e">
        <f>MID(A1130,AN1130,AO1130-AN1130)</f>
        <v>#VALUE!</v>
      </c>
      <c r="AQ1130" s="4" t="e">
        <f>FIND("Inventors",A1130)+LEN("Inventors")</f>
        <v>#VALUE!</v>
      </c>
      <c r="AR1130" s="4" t="e">
        <f>FIND("Applicants",A1130,AQ1130)</f>
        <v>#VALUE!</v>
      </c>
      <c r="AS1130" s="4" t="e">
        <f>FIND("Show all inventors",A1130)</f>
        <v>#VALUE!</v>
      </c>
      <c r="AT1130" s="4" t="str">
        <f>IFERROR(MID(A1130,AS1130,24),"")</f>
        <v/>
      </c>
      <c r="AU1130" s="7" t="e">
        <f>CLEAN(TRIM(MID(A1130,AQ1130,AR1130-AQ1130)))</f>
        <v>#VALUE!</v>
      </c>
      <c r="BJ1130" s="4">
        <f t="shared" si="250"/>
        <v>0</v>
      </c>
      <c r="BK1130" s="4" t="str">
        <f t="shared" si="251"/>
        <v/>
      </c>
      <c r="BL1130" s="4" t="e">
        <f t="shared" si="252"/>
        <v>#VALUE!</v>
      </c>
      <c r="BM1130" s="4" t="e">
        <f t="shared" si="253"/>
        <v>#VALUE!</v>
      </c>
      <c r="BN1130" s="7" t="e">
        <f t="shared" si="254"/>
        <v>#VALUE!</v>
      </c>
      <c r="BO1130" s="4" t="e">
        <f t="shared" si="255"/>
        <v>#VALUE!</v>
      </c>
      <c r="BP1130" s="4" t="e">
        <f t="shared" si="256"/>
        <v>#VALUE!</v>
      </c>
      <c r="BQ1130" s="7" t="e">
        <f t="shared" si="257"/>
        <v>#VALUE!</v>
      </c>
    </row>
    <row r="1131" spans="1:69" ht="15" customHeight="1" x14ac:dyDescent="0.3">
      <c r="A1131" s="5"/>
      <c r="B1131" s="5"/>
      <c r="C1131" s="5"/>
      <c r="D1131" s="5"/>
      <c r="F1131" s="6" t="s">
        <v>17</v>
      </c>
      <c r="G1131" s="4" t="e">
        <f t="shared" si="258"/>
        <v>#VALUE!</v>
      </c>
      <c r="H1131" s="4" t="e">
        <f t="shared" si="259"/>
        <v>#VALUE!</v>
      </c>
      <c r="I1131" s="4" t="str">
        <f t="shared" si="248"/>
        <v/>
      </c>
      <c r="J1131" s="4" t="e">
        <f>CLEAN(SUBSTITUTE(MID(A1131,G1131,H1131-G1131)," ",""))</f>
        <v>#VALUE!</v>
      </c>
      <c r="K1131" s="4" t="e">
        <f>FIND("Filing or 371 (c) date",A1131)+LEN("Filing or 371 (c) date")</f>
        <v>#VALUE!</v>
      </c>
      <c r="L1131" s="4" t="e">
        <f>FIND("Status",A1131,K1131)</f>
        <v>#VALUE!</v>
      </c>
      <c r="M1131" s="4" t="e">
        <f>TRIM(CLEAN(MID(A1131,K1131,L1131-K1131)))</f>
        <v>#VALUE!</v>
      </c>
      <c r="N1131" s="4" t="e">
        <f>FIND("Patent #",A1131)+LEN("Patent #")</f>
        <v>#VALUE!</v>
      </c>
      <c r="O1131" s="4" t="e">
        <f>FIND("Filing or 371 (c) date",A1131)</f>
        <v>#VALUE!</v>
      </c>
      <c r="P1131" s="4" t="e">
        <f>MID(A1131,N1131,O1131-N1131)</f>
        <v>#VALUE!</v>
      </c>
      <c r="Q1131" s="4" t="e">
        <f t="shared" si="249"/>
        <v>#VALUE!</v>
      </c>
      <c r="R1131" s="4" t="e">
        <f>CLEAN(SUBSTITUTE(MID(P1131,1,FIND("open",P1131)-1)," ",""))</f>
        <v>#VALUE!</v>
      </c>
      <c r="S1131" s="4" t="e">
        <f>FIND("open_in_new",P1131)+LEN("open_in_new")</f>
        <v>#VALUE!</v>
      </c>
      <c r="T1131" s="4" t="e">
        <f>FIND("-",P1131,S1131)</f>
        <v>#VALUE!</v>
      </c>
      <c r="U1131" s="4" t="e">
        <f>CLEAN(SUBSTITUTE(MID(P1131,S1131,T1131-S1131)," ",""))</f>
        <v>#VALUE!</v>
      </c>
      <c r="V1131" s="4" t="e">
        <f>RIGHT(CLEAN(SUBSTITUTE(P1131," ","")),10)</f>
        <v>#VALUE!</v>
      </c>
      <c r="W1131" s="4" t="e">
        <f>FIND("Status",A1131,K1131)+LEN("Status")</f>
        <v>#VALUE!</v>
      </c>
      <c r="X1131" s="4" t="e">
        <f>FIND("Application Data 
Documents &amp; Transactions",A1131)</f>
        <v>#VALUE!</v>
      </c>
      <c r="Y1131" s="4" t="e">
        <f>MID(A1131,W1131,(X1131-11)-W1131)</f>
        <v>#VALUE!</v>
      </c>
      <c r="Z1131" s="4" t="e">
        <f t="shared" si="246"/>
        <v>#VALUE!</v>
      </c>
      <c r="AA1131" s="4" t="e">
        <f>FIND("Earliest publication #",A1131)+LEN("Earliest publication #
")</f>
        <v>#VALUE!</v>
      </c>
      <c r="AB1131" s="4" t="e">
        <f>FIND("Earliest publication date",A1131,AA1131)</f>
        <v>#VALUE!</v>
      </c>
      <c r="AC1131" s="4" t="e">
        <f>CLEAN(TRIM(MID(A1131,AA1131,AB1131-AA1131)))</f>
        <v>#VALUE!</v>
      </c>
      <c r="AD1131" s="4" t="e">
        <f t="shared" si="247"/>
        <v>#VALUE!</v>
      </c>
      <c r="AE1131" s="4" t="e">
        <f>FIND("Earliest publication date",A1131,AA1131)+LEN("Earliest publication date")</f>
        <v>#VALUE!</v>
      </c>
      <c r="AF1131" s="4" t="e">
        <f>FIND("Assignee for publication",A1131)</f>
        <v>#VALUE!</v>
      </c>
      <c r="AG1131" s="4" t="e">
        <f>CLEAN(SUBSTITUTE(MID(A1131,AE1131,AF1131-AE1131)," ",""))</f>
        <v>#VALUE!</v>
      </c>
      <c r="AH1131" s="4" t="e">
        <f>FIND("Entity status",A1131)+LEN("Entity status")</f>
        <v>#VALUE!</v>
      </c>
      <c r="AI1131" s="4" t="e">
        <f>FIND("Earliest publication #",A1131,AH1131)</f>
        <v>#VALUE!</v>
      </c>
      <c r="AJ1131" s="4" t="e">
        <f>CLEAN(TRIM(MID(A1131,AH1131,AI1131-AH1131)))</f>
        <v>#VALUE!</v>
      </c>
      <c r="AK1131" s="4" t="e">
        <f>FIND("Applicants",A1131)+LEN("Applicants")</f>
        <v>#VALUE!</v>
      </c>
      <c r="AL1131" s="4" t="e">
        <f>FIND("United States Patent and Trademark Office 
United States Patent and Trademark Office 
 Browse By Topic",A1131,AK1131)</f>
        <v>#VALUE!</v>
      </c>
      <c r="AM1131" s="4" t="e">
        <f>TRIM(CLEAN(MID(A1131,AK1131,AL1131-AK1131)))</f>
        <v>#VALUE!</v>
      </c>
      <c r="AN1131" s="4" t="e">
        <f>FIND("Assignee for publication",A1131)+LEN("Assignee for publication")</f>
        <v>#VALUE!</v>
      </c>
      <c r="AO1131" s="4" t="e">
        <f>FIND("Confirmation #",A1131,AN1131)</f>
        <v>#VALUE!</v>
      </c>
      <c r="AP1131" s="4" t="e">
        <f>MID(A1131,AN1131,AO1131-AN1131)</f>
        <v>#VALUE!</v>
      </c>
      <c r="AQ1131" s="4" t="e">
        <f>FIND("Inventors",A1131)+LEN("Inventors")</f>
        <v>#VALUE!</v>
      </c>
      <c r="AR1131" s="4" t="e">
        <f>FIND("Applicants",A1131,AQ1131)</f>
        <v>#VALUE!</v>
      </c>
      <c r="AS1131" s="4" t="e">
        <f>FIND("Show all inventors",A1131)</f>
        <v>#VALUE!</v>
      </c>
      <c r="AT1131" s="4" t="str">
        <f>IFERROR(MID(A1131,AS1131,24),"")</f>
        <v/>
      </c>
      <c r="AU1131" s="7" t="e">
        <f>CLEAN(TRIM(MID(A1131,AQ1131,AR1131-AQ1131)))</f>
        <v>#VALUE!</v>
      </c>
      <c r="BJ1131" s="4">
        <f t="shared" si="250"/>
        <v>0</v>
      </c>
      <c r="BK1131" s="4" t="str">
        <f t="shared" si="251"/>
        <v/>
      </c>
      <c r="BL1131" s="4" t="e">
        <f t="shared" si="252"/>
        <v>#VALUE!</v>
      </c>
      <c r="BM1131" s="4" t="e">
        <f t="shared" si="253"/>
        <v>#VALUE!</v>
      </c>
      <c r="BN1131" s="7" t="e">
        <f t="shared" si="254"/>
        <v>#VALUE!</v>
      </c>
      <c r="BO1131" s="4" t="e">
        <f t="shared" si="255"/>
        <v>#VALUE!</v>
      </c>
      <c r="BP1131" s="4" t="e">
        <f t="shared" si="256"/>
        <v>#VALUE!</v>
      </c>
      <c r="BQ1131" s="7" t="e">
        <f t="shared" si="257"/>
        <v>#VALUE!</v>
      </c>
    </row>
    <row r="1132" spans="1:69" ht="15" customHeight="1" x14ac:dyDescent="0.3">
      <c r="A1132" s="5"/>
      <c r="B1132" s="5"/>
      <c r="C1132" s="5"/>
      <c r="D1132" s="5"/>
      <c r="F1132" s="6" t="s">
        <v>17</v>
      </c>
      <c r="G1132" s="4" t="e">
        <f t="shared" si="258"/>
        <v>#VALUE!</v>
      </c>
      <c r="H1132" s="4" t="e">
        <f t="shared" si="259"/>
        <v>#VALUE!</v>
      </c>
      <c r="I1132" s="4" t="str">
        <f t="shared" si="248"/>
        <v/>
      </c>
      <c r="J1132" s="4" t="e">
        <f>CLEAN(SUBSTITUTE(MID(A1132,G1132,H1132-G1132)," ",""))</f>
        <v>#VALUE!</v>
      </c>
      <c r="K1132" s="4" t="e">
        <f>FIND("Filing or 371 (c) date",A1132)+LEN("Filing or 371 (c) date")</f>
        <v>#VALUE!</v>
      </c>
      <c r="L1132" s="4" t="e">
        <f>FIND("Status",A1132,K1132)</f>
        <v>#VALUE!</v>
      </c>
      <c r="M1132" s="4" t="e">
        <f>TRIM(CLEAN(MID(A1132,K1132,L1132-K1132)))</f>
        <v>#VALUE!</v>
      </c>
      <c r="N1132" s="4" t="e">
        <f>FIND("Patent #",A1132)+LEN("Patent #")</f>
        <v>#VALUE!</v>
      </c>
      <c r="O1132" s="4" t="e">
        <f>FIND("Filing or 371 (c) date",A1132)</f>
        <v>#VALUE!</v>
      </c>
      <c r="P1132" s="4" t="e">
        <f>MID(A1132,N1132,O1132-N1132)</f>
        <v>#VALUE!</v>
      </c>
      <c r="Q1132" s="4" t="e">
        <f t="shared" si="249"/>
        <v>#VALUE!</v>
      </c>
      <c r="R1132" s="4" t="e">
        <f>CLEAN(SUBSTITUTE(MID(P1132,1,FIND("open",P1132)-1)," ",""))</f>
        <v>#VALUE!</v>
      </c>
      <c r="S1132" s="4" t="e">
        <f>FIND("open_in_new",P1132)+LEN("open_in_new")</f>
        <v>#VALUE!</v>
      </c>
      <c r="T1132" s="4" t="e">
        <f>FIND("-",P1132,S1132)</f>
        <v>#VALUE!</v>
      </c>
      <c r="U1132" s="4" t="e">
        <f>CLEAN(SUBSTITUTE(MID(P1132,S1132,T1132-S1132)," ",""))</f>
        <v>#VALUE!</v>
      </c>
      <c r="V1132" s="4" t="e">
        <f>RIGHT(CLEAN(SUBSTITUTE(P1132," ","")),10)</f>
        <v>#VALUE!</v>
      </c>
      <c r="W1132" s="4" t="e">
        <f>FIND("Status",A1132,K1132)+LEN("Status")</f>
        <v>#VALUE!</v>
      </c>
      <c r="X1132" s="4" t="e">
        <f>FIND("Application Data 
Documents &amp; Transactions",A1132)</f>
        <v>#VALUE!</v>
      </c>
      <c r="Y1132" s="4" t="e">
        <f>MID(A1132,W1132,(X1132-11)-W1132)</f>
        <v>#VALUE!</v>
      </c>
      <c r="Z1132" s="4" t="e">
        <f t="shared" si="246"/>
        <v>#VALUE!</v>
      </c>
      <c r="AA1132" s="4" t="e">
        <f>FIND("Earliest publication #",A1132)+LEN("Earliest publication #
")</f>
        <v>#VALUE!</v>
      </c>
      <c r="AB1132" s="4" t="e">
        <f>FIND("Earliest publication date",A1132,AA1132)</f>
        <v>#VALUE!</v>
      </c>
      <c r="AC1132" s="4" t="e">
        <f>CLEAN(TRIM(MID(A1132,AA1132,AB1132-AA1132)))</f>
        <v>#VALUE!</v>
      </c>
      <c r="AD1132" s="4" t="e">
        <f t="shared" si="247"/>
        <v>#VALUE!</v>
      </c>
      <c r="AE1132" s="4" t="e">
        <f>FIND("Earliest publication date",A1132,AA1132)+LEN("Earliest publication date")</f>
        <v>#VALUE!</v>
      </c>
      <c r="AF1132" s="4" t="e">
        <f>FIND("Assignee for publication",A1132)</f>
        <v>#VALUE!</v>
      </c>
      <c r="AG1132" s="4" t="e">
        <f>CLEAN(SUBSTITUTE(MID(A1132,AE1132,AF1132-AE1132)," ",""))</f>
        <v>#VALUE!</v>
      </c>
      <c r="AH1132" s="4" t="e">
        <f>FIND("Entity status",A1132)+LEN("Entity status")</f>
        <v>#VALUE!</v>
      </c>
      <c r="AI1132" s="4" t="e">
        <f>FIND("Earliest publication #",A1132,AH1132)</f>
        <v>#VALUE!</v>
      </c>
      <c r="AJ1132" s="4" t="e">
        <f>CLEAN(TRIM(MID(A1132,AH1132,AI1132-AH1132)))</f>
        <v>#VALUE!</v>
      </c>
      <c r="AK1132" s="4" t="e">
        <f>FIND("Applicants",A1132)+LEN("Applicants")</f>
        <v>#VALUE!</v>
      </c>
      <c r="AL1132" s="4" t="e">
        <f>FIND("United States Patent and Trademark Office 
United States Patent and Trademark Office 
 Browse By Topic",A1132,AK1132)</f>
        <v>#VALUE!</v>
      </c>
      <c r="AM1132" s="4" t="e">
        <f>TRIM(CLEAN(MID(A1132,AK1132,AL1132-AK1132)))</f>
        <v>#VALUE!</v>
      </c>
      <c r="AN1132" s="4" t="e">
        <f>FIND("Assignee for publication",A1132)+LEN("Assignee for publication")</f>
        <v>#VALUE!</v>
      </c>
      <c r="AO1132" s="4" t="e">
        <f>FIND("Confirmation #",A1132,AN1132)</f>
        <v>#VALUE!</v>
      </c>
      <c r="AP1132" s="4" t="e">
        <f>MID(A1132,AN1132,AO1132-AN1132)</f>
        <v>#VALUE!</v>
      </c>
      <c r="AQ1132" s="4" t="e">
        <f>FIND("Inventors",A1132)+LEN("Inventors")</f>
        <v>#VALUE!</v>
      </c>
      <c r="AR1132" s="4" t="e">
        <f>FIND("Applicants",A1132,AQ1132)</f>
        <v>#VALUE!</v>
      </c>
      <c r="AS1132" s="4" t="e">
        <f>FIND("Show all inventors",A1132)</f>
        <v>#VALUE!</v>
      </c>
      <c r="AT1132" s="4" t="str">
        <f>IFERROR(MID(A1132,AS1132,24),"")</f>
        <v/>
      </c>
      <c r="AU1132" s="7" t="e">
        <f>CLEAN(TRIM(MID(A1132,AQ1132,AR1132-AQ1132)))</f>
        <v>#VALUE!</v>
      </c>
      <c r="BJ1132" s="4">
        <f t="shared" si="250"/>
        <v>0</v>
      </c>
      <c r="BK1132" s="4" t="str">
        <f t="shared" si="251"/>
        <v/>
      </c>
      <c r="BL1132" s="4" t="e">
        <f t="shared" si="252"/>
        <v>#VALUE!</v>
      </c>
      <c r="BM1132" s="4" t="e">
        <f t="shared" si="253"/>
        <v>#VALUE!</v>
      </c>
      <c r="BN1132" s="7" t="e">
        <f t="shared" si="254"/>
        <v>#VALUE!</v>
      </c>
      <c r="BO1132" s="4" t="e">
        <f t="shared" si="255"/>
        <v>#VALUE!</v>
      </c>
      <c r="BP1132" s="4" t="e">
        <f t="shared" si="256"/>
        <v>#VALUE!</v>
      </c>
      <c r="BQ1132" s="7" t="e">
        <f t="shared" si="257"/>
        <v>#VALUE!</v>
      </c>
    </row>
    <row r="1133" spans="1:69" ht="15" customHeight="1" x14ac:dyDescent="0.3">
      <c r="A1133" s="5"/>
      <c r="B1133" s="5"/>
      <c r="C1133" s="5"/>
      <c r="D1133" s="5"/>
      <c r="F1133" s="6" t="s">
        <v>17</v>
      </c>
      <c r="G1133" s="4" t="e">
        <f t="shared" si="258"/>
        <v>#VALUE!</v>
      </c>
      <c r="H1133" s="4" t="e">
        <f t="shared" si="259"/>
        <v>#VALUE!</v>
      </c>
      <c r="I1133" s="4" t="str">
        <f t="shared" si="248"/>
        <v/>
      </c>
      <c r="J1133" s="4" t="e">
        <f>CLEAN(SUBSTITUTE(MID(A1133,G1133,H1133-G1133)," ",""))</f>
        <v>#VALUE!</v>
      </c>
      <c r="K1133" s="4" t="e">
        <f>FIND("Filing or 371 (c) date",A1133)+LEN("Filing or 371 (c) date")</f>
        <v>#VALUE!</v>
      </c>
      <c r="L1133" s="4" t="e">
        <f>FIND("Status",A1133,K1133)</f>
        <v>#VALUE!</v>
      </c>
      <c r="M1133" s="4" t="e">
        <f>TRIM(CLEAN(MID(A1133,K1133,L1133-K1133)))</f>
        <v>#VALUE!</v>
      </c>
      <c r="N1133" s="4" t="e">
        <f>FIND("Patent #",A1133)+LEN("Patent #")</f>
        <v>#VALUE!</v>
      </c>
      <c r="O1133" s="4" t="e">
        <f>FIND("Filing or 371 (c) date",A1133)</f>
        <v>#VALUE!</v>
      </c>
      <c r="P1133" s="4" t="e">
        <f>MID(A1133,N1133,O1133-N1133)</f>
        <v>#VALUE!</v>
      </c>
      <c r="Q1133" s="4" t="e">
        <f t="shared" si="249"/>
        <v>#VALUE!</v>
      </c>
      <c r="R1133" s="4" t="e">
        <f>CLEAN(SUBSTITUTE(MID(P1133,1,FIND("open",P1133)-1)," ",""))</f>
        <v>#VALUE!</v>
      </c>
      <c r="S1133" s="4" t="e">
        <f>FIND("open_in_new",P1133)+LEN("open_in_new")</f>
        <v>#VALUE!</v>
      </c>
      <c r="T1133" s="4" t="e">
        <f>FIND("-",P1133,S1133)</f>
        <v>#VALUE!</v>
      </c>
      <c r="U1133" s="4" t="e">
        <f>CLEAN(SUBSTITUTE(MID(P1133,S1133,T1133-S1133)," ",""))</f>
        <v>#VALUE!</v>
      </c>
      <c r="V1133" s="4" t="e">
        <f>RIGHT(CLEAN(SUBSTITUTE(P1133," ","")),10)</f>
        <v>#VALUE!</v>
      </c>
      <c r="W1133" s="4" t="e">
        <f>FIND("Status",A1133,K1133)+LEN("Status")</f>
        <v>#VALUE!</v>
      </c>
      <c r="X1133" s="4" t="e">
        <f>FIND("Application Data 
Documents &amp; Transactions",A1133)</f>
        <v>#VALUE!</v>
      </c>
      <c r="Y1133" s="4" t="e">
        <f>MID(A1133,W1133,(X1133-11)-W1133)</f>
        <v>#VALUE!</v>
      </c>
      <c r="Z1133" s="4" t="e">
        <f t="shared" si="246"/>
        <v>#VALUE!</v>
      </c>
      <c r="AA1133" s="4" t="e">
        <f>FIND("Earliest publication #",A1133)+LEN("Earliest publication #
")</f>
        <v>#VALUE!</v>
      </c>
      <c r="AB1133" s="4" t="e">
        <f>FIND("Earliest publication date",A1133,AA1133)</f>
        <v>#VALUE!</v>
      </c>
      <c r="AC1133" s="4" t="e">
        <f>CLEAN(TRIM(MID(A1133,AA1133,AB1133-AA1133)))</f>
        <v>#VALUE!</v>
      </c>
      <c r="AD1133" s="4" t="e">
        <f t="shared" si="247"/>
        <v>#VALUE!</v>
      </c>
      <c r="AE1133" s="4" t="e">
        <f>FIND("Earliest publication date",A1133,AA1133)+LEN("Earliest publication date")</f>
        <v>#VALUE!</v>
      </c>
      <c r="AF1133" s="4" t="e">
        <f>FIND("Assignee for publication",A1133)</f>
        <v>#VALUE!</v>
      </c>
      <c r="AG1133" s="4" t="e">
        <f>CLEAN(SUBSTITUTE(MID(A1133,AE1133,AF1133-AE1133)," ",""))</f>
        <v>#VALUE!</v>
      </c>
      <c r="AH1133" s="4" t="e">
        <f>FIND("Entity status",A1133)+LEN("Entity status")</f>
        <v>#VALUE!</v>
      </c>
      <c r="AI1133" s="4" t="e">
        <f>FIND("Earliest publication #",A1133,AH1133)</f>
        <v>#VALUE!</v>
      </c>
      <c r="AJ1133" s="4" t="e">
        <f>CLEAN(TRIM(MID(A1133,AH1133,AI1133-AH1133)))</f>
        <v>#VALUE!</v>
      </c>
      <c r="AK1133" s="4" t="e">
        <f>FIND("Applicants",A1133)+LEN("Applicants")</f>
        <v>#VALUE!</v>
      </c>
      <c r="AL1133" s="4" t="e">
        <f>FIND("United States Patent and Trademark Office 
United States Patent and Trademark Office 
 Browse By Topic",A1133,AK1133)</f>
        <v>#VALUE!</v>
      </c>
      <c r="AM1133" s="4" t="e">
        <f>TRIM(CLEAN(MID(A1133,AK1133,AL1133-AK1133)))</f>
        <v>#VALUE!</v>
      </c>
      <c r="AN1133" s="4" t="e">
        <f>FIND("Assignee for publication",A1133)+LEN("Assignee for publication")</f>
        <v>#VALUE!</v>
      </c>
      <c r="AO1133" s="4" t="e">
        <f>FIND("Confirmation #",A1133,AN1133)</f>
        <v>#VALUE!</v>
      </c>
      <c r="AP1133" s="4" t="e">
        <f>MID(A1133,AN1133,AO1133-AN1133)</f>
        <v>#VALUE!</v>
      </c>
      <c r="AQ1133" s="4" t="e">
        <f>FIND("Inventors",A1133)+LEN("Inventors")</f>
        <v>#VALUE!</v>
      </c>
      <c r="AR1133" s="4" t="e">
        <f>FIND("Applicants",A1133,AQ1133)</f>
        <v>#VALUE!</v>
      </c>
      <c r="AS1133" s="4" t="e">
        <f>FIND("Show all inventors",A1133)</f>
        <v>#VALUE!</v>
      </c>
      <c r="AT1133" s="4" t="str">
        <f>IFERROR(MID(A1133,AS1133,24),"")</f>
        <v/>
      </c>
      <c r="AU1133" s="7" t="e">
        <f>CLEAN(TRIM(MID(A1133,AQ1133,AR1133-AQ1133)))</f>
        <v>#VALUE!</v>
      </c>
      <c r="BJ1133" s="4">
        <f t="shared" si="250"/>
        <v>0</v>
      </c>
      <c r="BK1133" s="4" t="str">
        <f t="shared" si="251"/>
        <v/>
      </c>
      <c r="BL1133" s="4" t="e">
        <f t="shared" si="252"/>
        <v>#VALUE!</v>
      </c>
      <c r="BM1133" s="4" t="e">
        <f t="shared" si="253"/>
        <v>#VALUE!</v>
      </c>
      <c r="BN1133" s="7" t="e">
        <f t="shared" si="254"/>
        <v>#VALUE!</v>
      </c>
      <c r="BO1133" s="4" t="e">
        <f t="shared" si="255"/>
        <v>#VALUE!</v>
      </c>
      <c r="BP1133" s="4" t="e">
        <f t="shared" si="256"/>
        <v>#VALUE!</v>
      </c>
      <c r="BQ1133" s="7" t="e">
        <f t="shared" si="257"/>
        <v>#VALUE!</v>
      </c>
    </row>
    <row r="1134" spans="1:69" ht="15" customHeight="1" x14ac:dyDescent="0.3">
      <c r="A1134" s="5"/>
      <c r="B1134" s="5"/>
      <c r="C1134" s="5"/>
      <c r="D1134" s="5"/>
      <c r="F1134" s="6" t="s">
        <v>17</v>
      </c>
      <c r="G1134" s="4" t="e">
        <f t="shared" si="258"/>
        <v>#VALUE!</v>
      </c>
      <c r="H1134" s="4" t="e">
        <f t="shared" si="259"/>
        <v>#VALUE!</v>
      </c>
      <c r="I1134" s="4" t="str">
        <f t="shared" si="248"/>
        <v/>
      </c>
      <c r="J1134" s="4" t="e">
        <f>CLEAN(SUBSTITUTE(MID(A1134,G1134,H1134-G1134)," ",""))</f>
        <v>#VALUE!</v>
      </c>
      <c r="K1134" s="4" t="e">
        <f>FIND("Filing or 371 (c) date",A1134)+LEN("Filing or 371 (c) date")</f>
        <v>#VALUE!</v>
      </c>
      <c r="L1134" s="4" t="e">
        <f>FIND("Status",A1134,K1134)</f>
        <v>#VALUE!</v>
      </c>
      <c r="M1134" s="4" t="e">
        <f>TRIM(CLEAN(MID(A1134,K1134,L1134-K1134)))</f>
        <v>#VALUE!</v>
      </c>
      <c r="N1134" s="4" t="e">
        <f>FIND("Patent #",A1134)+LEN("Patent #")</f>
        <v>#VALUE!</v>
      </c>
      <c r="O1134" s="4" t="e">
        <f>FIND("Filing or 371 (c) date",A1134)</f>
        <v>#VALUE!</v>
      </c>
      <c r="P1134" s="4" t="e">
        <f>MID(A1134,N1134,O1134-N1134)</f>
        <v>#VALUE!</v>
      </c>
      <c r="Q1134" s="4" t="e">
        <f t="shared" si="249"/>
        <v>#VALUE!</v>
      </c>
      <c r="R1134" s="4" t="e">
        <f>CLEAN(SUBSTITUTE(MID(P1134,1,FIND("open",P1134)-1)," ",""))</f>
        <v>#VALUE!</v>
      </c>
      <c r="S1134" s="4" t="e">
        <f>FIND("open_in_new",P1134)+LEN("open_in_new")</f>
        <v>#VALUE!</v>
      </c>
      <c r="T1134" s="4" t="e">
        <f>FIND("-",P1134,S1134)</f>
        <v>#VALUE!</v>
      </c>
      <c r="U1134" s="4" t="e">
        <f>CLEAN(SUBSTITUTE(MID(P1134,S1134,T1134-S1134)," ",""))</f>
        <v>#VALUE!</v>
      </c>
      <c r="V1134" s="4" t="e">
        <f>RIGHT(CLEAN(SUBSTITUTE(P1134," ","")),10)</f>
        <v>#VALUE!</v>
      </c>
      <c r="W1134" s="4" t="e">
        <f>FIND("Status",A1134,K1134)+LEN("Status")</f>
        <v>#VALUE!</v>
      </c>
      <c r="X1134" s="4" t="e">
        <f>FIND("Application Data 
Documents &amp; Transactions",A1134)</f>
        <v>#VALUE!</v>
      </c>
      <c r="Y1134" s="4" t="e">
        <f>MID(A1134,W1134,(X1134-11)-W1134)</f>
        <v>#VALUE!</v>
      </c>
      <c r="Z1134" s="4" t="e">
        <f t="shared" si="246"/>
        <v>#VALUE!</v>
      </c>
      <c r="AA1134" s="4" t="e">
        <f>FIND("Earliest publication #",A1134)+LEN("Earliest publication #
")</f>
        <v>#VALUE!</v>
      </c>
      <c r="AB1134" s="4" t="e">
        <f>FIND("Earliest publication date",A1134,AA1134)</f>
        <v>#VALUE!</v>
      </c>
      <c r="AC1134" s="4" t="e">
        <f>CLEAN(TRIM(MID(A1134,AA1134,AB1134-AA1134)))</f>
        <v>#VALUE!</v>
      </c>
      <c r="AD1134" s="4" t="e">
        <f t="shared" si="247"/>
        <v>#VALUE!</v>
      </c>
      <c r="AE1134" s="4" t="e">
        <f>FIND("Earliest publication date",A1134,AA1134)+LEN("Earliest publication date")</f>
        <v>#VALUE!</v>
      </c>
      <c r="AF1134" s="4" t="e">
        <f>FIND("Assignee for publication",A1134)</f>
        <v>#VALUE!</v>
      </c>
      <c r="AG1134" s="4" t="e">
        <f>CLEAN(SUBSTITUTE(MID(A1134,AE1134,AF1134-AE1134)," ",""))</f>
        <v>#VALUE!</v>
      </c>
      <c r="AH1134" s="4" t="e">
        <f>FIND("Entity status",A1134)+LEN("Entity status")</f>
        <v>#VALUE!</v>
      </c>
      <c r="AI1134" s="4" t="e">
        <f>FIND("Earliest publication #",A1134,AH1134)</f>
        <v>#VALUE!</v>
      </c>
      <c r="AJ1134" s="4" t="e">
        <f>CLEAN(TRIM(MID(A1134,AH1134,AI1134-AH1134)))</f>
        <v>#VALUE!</v>
      </c>
      <c r="AK1134" s="4" t="e">
        <f>FIND("Applicants",A1134)+LEN("Applicants")</f>
        <v>#VALUE!</v>
      </c>
      <c r="AL1134" s="4" t="e">
        <f>FIND("United States Patent and Trademark Office 
United States Patent and Trademark Office 
 Browse By Topic",A1134,AK1134)</f>
        <v>#VALUE!</v>
      </c>
      <c r="AM1134" s="4" t="e">
        <f>TRIM(CLEAN(MID(A1134,AK1134,AL1134-AK1134)))</f>
        <v>#VALUE!</v>
      </c>
      <c r="AN1134" s="4" t="e">
        <f>FIND("Assignee for publication",A1134)+LEN("Assignee for publication")</f>
        <v>#VALUE!</v>
      </c>
      <c r="AO1134" s="4" t="e">
        <f>FIND("Confirmation #",A1134,AN1134)</f>
        <v>#VALUE!</v>
      </c>
      <c r="AP1134" s="4" t="e">
        <f>MID(A1134,AN1134,AO1134-AN1134)</f>
        <v>#VALUE!</v>
      </c>
      <c r="AQ1134" s="4" t="e">
        <f>FIND("Inventors",A1134)+LEN("Inventors")</f>
        <v>#VALUE!</v>
      </c>
      <c r="AR1134" s="4" t="e">
        <f>FIND("Applicants",A1134,AQ1134)</f>
        <v>#VALUE!</v>
      </c>
      <c r="AS1134" s="4" t="e">
        <f>FIND("Show all inventors",A1134)</f>
        <v>#VALUE!</v>
      </c>
      <c r="AT1134" s="4" t="str">
        <f>IFERROR(MID(A1134,AS1134,24),"")</f>
        <v/>
      </c>
      <c r="AU1134" s="7" t="e">
        <f>CLEAN(TRIM(MID(A1134,AQ1134,AR1134-AQ1134)))</f>
        <v>#VALUE!</v>
      </c>
      <c r="BJ1134" s="4">
        <f t="shared" si="250"/>
        <v>0</v>
      </c>
      <c r="BK1134" s="4" t="str">
        <f t="shared" si="251"/>
        <v/>
      </c>
      <c r="BL1134" s="4" t="e">
        <f t="shared" si="252"/>
        <v>#VALUE!</v>
      </c>
      <c r="BM1134" s="4" t="e">
        <f t="shared" si="253"/>
        <v>#VALUE!</v>
      </c>
      <c r="BN1134" s="7" t="e">
        <f t="shared" si="254"/>
        <v>#VALUE!</v>
      </c>
      <c r="BO1134" s="4" t="e">
        <f t="shared" si="255"/>
        <v>#VALUE!</v>
      </c>
      <c r="BP1134" s="4" t="e">
        <f t="shared" si="256"/>
        <v>#VALUE!</v>
      </c>
      <c r="BQ1134" s="7" t="e">
        <f t="shared" si="257"/>
        <v>#VALUE!</v>
      </c>
    </row>
    <row r="1135" spans="1:69" ht="15" customHeight="1" x14ac:dyDescent="0.3">
      <c r="A1135" s="5"/>
      <c r="B1135" s="5"/>
      <c r="C1135" s="5"/>
      <c r="D1135" s="5"/>
      <c r="F1135" s="6" t="s">
        <v>17</v>
      </c>
      <c r="G1135" s="4" t="e">
        <f t="shared" si="258"/>
        <v>#VALUE!</v>
      </c>
      <c r="H1135" s="4" t="e">
        <f t="shared" si="259"/>
        <v>#VALUE!</v>
      </c>
      <c r="I1135" s="4" t="str">
        <f t="shared" si="248"/>
        <v/>
      </c>
      <c r="J1135" s="4" t="e">
        <f>CLEAN(SUBSTITUTE(MID(A1135,G1135,H1135-G1135)," ",""))</f>
        <v>#VALUE!</v>
      </c>
      <c r="K1135" s="4" t="e">
        <f>FIND("Filing or 371 (c) date",A1135)+LEN("Filing or 371 (c) date")</f>
        <v>#VALUE!</v>
      </c>
      <c r="L1135" s="4" t="e">
        <f>FIND("Status",A1135,K1135)</f>
        <v>#VALUE!</v>
      </c>
      <c r="M1135" s="4" t="e">
        <f>TRIM(CLEAN(MID(A1135,K1135,L1135-K1135)))</f>
        <v>#VALUE!</v>
      </c>
      <c r="N1135" s="4" t="e">
        <f>FIND("Patent #",A1135)+LEN("Patent #")</f>
        <v>#VALUE!</v>
      </c>
      <c r="O1135" s="4" t="e">
        <f>FIND("Filing or 371 (c) date",A1135)</f>
        <v>#VALUE!</v>
      </c>
      <c r="P1135" s="4" t="e">
        <f>MID(A1135,N1135,O1135-N1135)</f>
        <v>#VALUE!</v>
      </c>
      <c r="Q1135" s="4" t="e">
        <f t="shared" si="249"/>
        <v>#VALUE!</v>
      </c>
      <c r="R1135" s="4" t="e">
        <f>CLEAN(SUBSTITUTE(MID(P1135,1,FIND("open",P1135)-1)," ",""))</f>
        <v>#VALUE!</v>
      </c>
      <c r="S1135" s="4" t="e">
        <f>FIND("open_in_new",P1135)+LEN("open_in_new")</f>
        <v>#VALUE!</v>
      </c>
      <c r="T1135" s="4" t="e">
        <f>FIND("-",P1135,S1135)</f>
        <v>#VALUE!</v>
      </c>
      <c r="U1135" s="4" t="e">
        <f>CLEAN(SUBSTITUTE(MID(P1135,S1135,T1135-S1135)," ",""))</f>
        <v>#VALUE!</v>
      </c>
      <c r="V1135" s="4" t="e">
        <f>RIGHT(CLEAN(SUBSTITUTE(P1135," ","")),10)</f>
        <v>#VALUE!</v>
      </c>
      <c r="W1135" s="4" t="e">
        <f>FIND("Status",A1135,K1135)+LEN("Status")</f>
        <v>#VALUE!</v>
      </c>
      <c r="X1135" s="4" t="e">
        <f>FIND("Application Data 
Documents &amp; Transactions",A1135)</f>
        <v>#VALUE!</v>
      </c>
      <c r="Y1135" s="4" t="e">
        <f>MID(A1135,W1135,(X1135-11)-W1135)</f>
        <v>#VALUE!</v>
      </c>
      <c r="Z1135" s="4" t="e">
        <f t="shared" si="246"/>
        <v>#VALUE!</v>
      </c>
      <c r="AA1135" s="4" t="e">
        <f>FIND("Earliest publication #",A1135)+LEN("Earliest publication #
")</f>
        <v>#VALUE!</v>
      </c>
      <c r="AB1135" s="4" t="e">
        <f>FIND("Earliest publication date",A1135,AA1135)</f>
        <v>#VALUE!</v>
      </c>
      <c r="AC1135" s="4" t="e">
        <f>CLEAN(TRIM(MID(A1135,AA1135,AB1135-AA1135)))</f>
        <v>#VALUE!</v>
      </c>
      <c r="AD1135" s="4" t="e">
        <f t="shared" si="247"/>
        <v>#VALUE!</v>
      </c>
      <c r="AE1135" s="4" t="e">
        <f>FIND("Earliest publication date",A1135,AA1135)+LEN("Earliest publication date")</f>
        <v>#VALUE!</v>
      </c>
      <c r="AF1135" s="4" t="e">
        <f>FIND("Assignee for publication",A1135)</f>
        <v>#VALUE!</v>
      </c>
      <c r="AG1135" s="4" t="e">
        <f>CLEAN(SUBSTITUTE(MID(A1135,AE1135,AF1135-AE1135)," ",""))</f>
        <v>#VALUE!</v>
      </c>
      <c r="AH1135" s="4" t="e">
        <f>FIND("Entity status",A1135)+LEN("Entity status")</f>
        <v>#VALUE!</v>
      </c>
      <c r="AI1135" s="4" t="e">
        <f>FIND("Earliest publication #",A1135,AH1135)</f>
        <v>#VALUE!</v>
      </c>
      <c r="AJ1135" s="4" t="e">
        <f>CLEAN(TRIM(MID(A1135,AH1135,AI1135-AH1135)))</f>
        <v>#VALUE!</v>
      </c>
      <c r="AK1135" s="4" t="e">
        <f>FIND("Applicants",A1135)+LEN("Applicants")</f>
        <v>#VALUE!</v>
      </c>
      <c r="AL1135" s="4" t="e">
        <f>FIND("United States Patent and Trademark Office 
United States Patent and Trademark Office 
 Browse By Topic",A1135,AK1135)</f>
        <v>#VALUE!</v>
      </c>
      <c r="AM1135" s="4" t="e">
        <f>TRIM(CLEAN(MID(A1135,AK1135,AL1135-AK1135)))</f>
        <v>#VALUE!</v>
      </c>
      <c r="AN1135" s="4" t="e">
        <f>FIND("Assignee for publication",A1135)+LEN("Assignee for publication")</f>
        <v>#VALUE!</v>
      </c>
      <c r="AO1135" s="4" t="e">
        <f>FIND("Confirmation #",A1135,AN1135)</f>
        <v>#VALUE!</v>
      </c>
      <c r="AP1135" s="4" t="e">
        <f>MID(A1135,AN1135,AO1135-AN1135)</f>
        <v>#VALUE!</v>
      </c>
      <c r="AQ1135" s="4" t="e">
        <f>FIND("Inventors",A1135)+LEN("Inventors")</f>
        <v>#VALUE!</v>
      </c>
      <c r="AR1135" s="4" t="e">
        <f>FIND("Applicants",A1135,AQ1135)</f>
        <v>#VALUE!</v>
      </c>
      <c r="AS1135" s="4" t="e">
        <f>FIND("Show all inventors",A1135)</f>
        <v>#VALUE!</v>
      </c>
      <c r="AT1135" s="4" t="str">
        <f>IFERROR(MID(A1135,AS1135,24),"")</f>
        <v/>
      </c>
      <c r="AU1135" s="7" t="e">
        <f>CLEAN(TRIM(MID(A1135,AQ1135,AR1135-AQ1135)))</f>
        <v>#VALUE!</v>
      </c>
      <c r="BJ1135" s="4">
        <f t="shared" si="250"/>
        <v>0</v>
      </c>
      <c r="BK1135" s="4" t="str">
        <f t="shared" si="251"/>
        <v/>
      </c>
      <c r="BL1135" s="4" t="e">
        <f t="shared" si="252"/>
        <v>#VALUE!</v>
      </c>
      <c r="BM1135" s="4" t="e">
        <f t="shared" si="253"/>
        <v>#VALUE!</v>
      </c>
      <c r="BN1135" s="7" t="e">
        <f t="shared" si="254"/>
        <v>#VALUE!</v>
      </c>
      <c r="BO1135" s="4" t="e">
        <f t="shared" si="255"/>
        <v>#VALUE!</v>
      </c>
      <c r="BP1135" s="4" t="e">
        <f t="shared" si="256"/>
        <v>#VALUE!</v>
      </c>
      <c r="BQ1135" s="7" t="e">
        <f t="shared" si="257"/>
        <v>#VALUE!</v>
      </c>
    </row>
    <row r="1136" spans="1:69" ht="15" customHeight="1" x14ac:dyDescent="0.3">
      <c r="A1136" s="5"/>
      <c r="B1136" s="5"/>
      <c r="C1136" s="5"/>
      <c r="D1136" s="5"/>
      <c r="F1136" s="6" t="s">
        <v>17</v>
      </c>
      <c r="G1136" s="4" t="e">
        <f t="shared" si="258"/>
        <v>#VALUE!</v>
      </c>
      <c r="H1136" s="4" t="e">
        <f t="shared" si="259"/>
        <v>#VALUE!</v>
      </c>
      <c r="I1136" s="4" t="str">
        <f t="shared" si="248"/>
        <v/>
      </c>
      <c r="J1136" s="4" t="e">
        <f>CLEAN(SUBSTITUTE(MID(A1136,G1136,H1136-G1136)," ",""))</f>
        <v>#VALUE!</v>
      </c>
      <c r="K1136" s="4" t="e">
        <f>FIND("Filing or 371 (c) date",A1136)+LEN("Filing or 371 (c) date")</f>
        <v>#VALUE!</v>
      </c>
      <c r="L1136" s="4" t="e">
        <f>FIND("Status",A1136,K1136)</f>
        <v>#VALUE!</v>
      </c>
      <c r="M1136" s="4" t="e">
        <f>TRIM(CLEAN(MID(A1136,K1136,L1136-K1136)))</f>
        <v>#VALUE!</v>
      </c>
      <c r="N1136" s="4" t="e">
        <f>FIND("Patent #",A1136)+LEN("Patent #")</f>
        <v>#VALUE!</v>
      </c>
      <c r="O1136" s="4" t="e">
        <f>FIND("Filing or 371 (c) date",A1136)</f>
        <v>#VALUE!</v>
      </c>
      <c r="P1136" s="4" t="e">
        <f>MID(A1136,N1136,O1136-N1136)</f>
        <v>#VALUE!</v>
      </c>
      <c r="Q1136" s="4" t="e">
        <f t="shared" si="249"/>
        <v>#VALUE!</v>
      </c>
      <c r="R1136" s="4" t="e">
        <f>CLEAN(SUBSTITUTE(MID(P1136,1,FIND("open",P1136)-1)," ",""))</f>
        <v>#VALUE!</v>
      </c>
      <c r="S1136" s="4" t="e">
        <f>FIND("open_in_new",P1136)+LEN("open_in_new")</f>
        <v>#VALUE!</v>
      </c>
      <c r="T1136" s="4" t="e">
        <f>FIND("-",P1136,S1136)</f>
        <v>#VALUE!</v>
      </c>
      <c r="U1136" s="4" t="e">
        <f>CLEAN(SUBSTITUTE(MID(P1136,S1136,T1136-S1136)," ",""))</f>
        <v>#VALUE!</v>
      </c>
      <c r="V1136" s="4" t="e">
        <f>RIGHT(CLEAN(SUBSTITUTE(P1136," ","")),10)</f>
        <v>#VALUE!</v>
      </c>
      <c r="W1136" s="4" t="e">
        <f>FIND("Status",A1136,K1136)+LEN("Status")</f>
        <v>#VALUE!</v>
      </c>
      <c r="X1136" s="4" t="e">
        <f>FIND("Application Data 
Documents &amp; Transactions",A1136)</f>
        <v>#VALUE!</v>
      </c>
      <c r="Y1136" s="4" t="e">
        <f>MID(A1136,W1136,(X1136-11)-W1136)</f>
        <v>#VALUE!</v>
      </c>
      <c r="Z1136" s="4" t="e">
        <f t="shared" si="246"/>
        <v>#VALUE!</v>
      </c>
      <c r="AA1136" s="4" t="e">
        <f>FIND("Earliest publication #",A1136)+LEN("Earliest publication #
")</f>
        <v>#VALUE!</v>
      </c>
      <c r="AB1136" s="4" t="e">
        <f>FIND("Earliest publication date",A1136,AA1136)</f>
        <v>#VALUE!</v>
      </c>
      <c r="AC1136" s="4" t="e">
        <f>CLEAN(TRIM(MID(A1136,AA1136,AB1136-AA1136)))</f>
        <v>#VALUE!</v>
      </c>
      <c r="AD1136" s="4" t="e">
        <f t="shared" si="247"/>
        <v>#VALUE!</v>
      </c>
      <c r="AE1136" s="4" t="e">
        <f>FIND("Earliest publication date",A1136,AA1136)+LEN("Earliest publication date")</f>
        <v>#VALUE!</v>
      </c>
      <c r="AF1136" s="4" t="e">
        <f>FIND("Assignee for publication",A1136)</f>
        <v>#VALUE!</v>
      </c>
      <c r="AG1136" s="4" t="e">
        <f>CLEAN(SUBSTITUTE(MID(A1136,AE1136,AF1136-AE1136)," ",""))</f>
        <v>#VALUE!</v>
      </c>
      <c r="AH1136" s="4" t="e">
        <f>FIND("Entity status",A1136)+LEN("Entity status")</f>
        <v>#VALUE!</v>
      </c>
      <c r="AI1136" s="4" t="e">
        <f>FIND("Earliest publication #",A1136,AH1136)</f>
        <v>#VALUE!</v>
      </c>
      <c r="AJ1136" s="4" t="e">
        <f>CLEAN(TRIM(MID(A1136,AH1136,AI1136-AH1136)))</f>
        <v>#VALUE!</v>
      </c>
      <c r="AK1136" s="4" t="e">
        <f>FIND("Applicants",A1136)+LEN("Applicants")</f>
        <v>#VALUE!</v>
      </c>
      <c r="AL1136" s="4" t="e">
        <f>FIND("United States Patent and Trademark Office 
United States Patent and Trademark Office 
 Browse By Topic",A1136,AK1136)</f>
        <v>#VALUE!</v>
      </c>
      <c r="AM1136" s="4" t="e">
        <f>TRIM(CLEAN(MID(A1136,AK1136,AL1136-AK1136)))</f>
        <v>#VALUE!</v>
      </c>
      <c r="AN1136" s="4" t="e">
        <f>FIND("Assignee for publication",A1136)+LEN("Assignee for publication")</f>
        <v>#VALUE!</v>
      </c>
      <c r="AO1136" s="4" t="e">
        <f>FIND("Confirmation #",A1136,AN1136)</f>
        <v>#VALUE!</v>
      </c>
      <c r="AP1136" s="4" t="e">
        <f>MID(A1136,AN1136,AO1136-AN1136)</f>
        <v>#VALUE!</v>
      </c>
      <c r="AQ1136" s="4" t="e">
        <f>FIND("Inventors",A1136)+LEN("Inventors")</f>
        <v>#VALUE!</v>
      </c>
      <c r="AR1136" s="4" t="e">
        <f>FIND("Applicants",A1136,AQ1136)</f>
        <v>#VALUE!</v>
      </c>
      <c r="AS1136" s="4" t="e">
        <f>FIND("Show all inventors",A1136)</f>
        <v>#VALUE!</v>
      </c>
      <c r="AT1136" s="4" t="str">
        <f>IFERROR(MID(A1136,AS1136,24),"")</f>
        <v/>
      </c>
      <c r="AU1136" s="7" t="e">
        <f>CLEAN(TRIM(MID(A1136,AQ1136,AR1136-AQ1136)))</f>
        <v>#VALUE!</v>
      </c>
      <c r="BJ1136" s="4">
        <f t="shared" si="250"/>
        <v>0</v>
      </c>
      <c r="BK1136" s="4" t="str">
        <f t="shared" si="251"/>
        <v/>
      </c>
      <c r="BL1136" s="4" t="e">
        <f t="shared" si="252"/>
        <v>#VALUE!</v>
      </c>
      <c r="BM1136" s="4" t="e">
        <f t="shared" si="253"/>
        <v>#VALUE!</v>
      </c>
      <c r="BN1136" s="7" t="e">
        <f t="shared" si="254"/>
        <v>#VALUE!</v>
      </c>
      <c r="BO1136" s="4" t="e">
        <f t="shared" si="255"/>
        <v>#VALUE!</v>
      </c>
      <c r="BP1136" s="4" t="e">
        <f t="shared" si="256"/>
        <v>#VALUE!</v>
      </c>
      <c r="BQ1136" s="7" t="e">
        <f t="shared" si="257"/>
        <v>#VALUE!</v>
      </c>
    </row>
    <row r="1137" spans="1:69" ht="15" customHeight="1" x14ac:dyDescent="0.3">
      <c r="A1137" s="5"/>
      <c r="B1137" s="5"/>
      <c r="C1137" s="5"/>
      <c r="D1137" s="5"/>
      <c r="F1137" s="6" t="s">
        <v>17</v>
      </c>
      <c r="G1137" s="4" t="e">
        <f t="shared" si="258"/>
        <v>#VALUE!</v>
      </c>
      <c r="H1137" s="4" t="e">
        <f t="shared" si="259"/>
        <v>#VALUE!</v>
      </c>
      <c r="I1137" s="4" t="str">
        <f t="shared" si="248"/>
        <v/>
      </c>
      <c r="J1137" s="4" t="e">
        <f>CLEAN(SUBSTITUTE(MID(A1137,G1137,H1137-G1137)," ",""))</f>
        <v>#VALUE!</v>
      </c>
      <c r="K1137" s="4" t="e">
        <f>FIND("Filing or 371 (c) date",A1137)+LEN("Filing or 371 (c) date")</f>
        <v>#VALUE!</v>
      </c>
      <c r="L1137" s="4" t="e">
        <f>FIND("Status",A1137,K1137)</f>
        <v>#VALUE!</v>
      </c>
      <c r="M1137" s="4" t="e">
        <f>TRIM(CLEAN(MID(A1137,K1137,L1137-K1137)))</f>
        <v>#VALUE!</v>
      </c>
      <c r="N1137" s="4" t="e">
        <f>FIND("Patent #",A1137)+LEN("Patent #")</f>
        <v>#VALUE!</v>
      </c>
      <c r="O1137" s="4" t="e">
        <f>FIND("Filing or 371 (c) date",A1137)</f>
        <v>#VALUE!</v>
      </c>
      <c r="P1137" s="4" t="e">
        <f>MID(A1137,N1137,O1137-N1137)</f>
        <v>#VALUE!</v>
      </c>
      <c r="Q1137" s="4" t="e">
        <f t="shared" si="249"/>
        <v>#VALUE!</v>
      </c>
      <c r="R1137" s="4" t="e">
        <f>CLEAN(SUBSTITUTE(MID(P1137,1,FIND("open",P1137)-1)," ",""))</f>
        <v>#VALUE!</v>
      </c>
      <c r="S1137" s="4" t="e">
        <f>FIND("open_in_new",P1137)+LEN("open_in_new")</f>
        <v>#VALUE!</v>
      </c>
      <c r="T1137" s="4" t="e">
        <f>FIND("-",P1137,S1137)</f>
        <v>#VALUE!</v>
      </c>
      <c r="U1137" s="4" t="e">
        <f>CLEAN(SUBSTITUTE(MID(P1137,S1137,T1137-S1137)," ",""))</f>
        <v>#VALUE!</v>
      </c>
      <c r="V1137" s="4" t="e">
        <f>RIGHT(CLEAN(SUBSTITUTE(P1137," ","")),10)</f>
        <v>#VALUE!</v>
      </c>
      <c r="W1137" s="4" t="e">
        <f>FIND("Status",A1137,K1137)+LEN("Status")</f>
        <v>#VALUE!</v>
      </c>
      <c r="X1137" s="4" t="e">
        <f>FIND("Application Data 
Documents &amp; Transactions",A1137)</f>
        <v>#VALUE!</v>
      </c>
      <c r="Y1137" s="4" t="e">
        <f>MID(A1137,W1137,(X1137-11)-W1137)</f>
        <v>#VALUE!</v>
      </c>
      <c r="Z1137" s="4" t="e">
        <f t="shared" si="246"/>
        <v>#VALUE!</v>
      </c>
      <c r="AA1137" s="4" t="e">
        <f>FIND("Earliest publication #",A1137)+LEN("Earliest publication #
")</f>
        <v>#VALUE!</v>
      </c>
      <c r="AB1137" s="4" t="e">
        <f>FIND("Earliest publication date",A1137,AA1137)</f>
        <v>#VALUE!</v>
      </c>
      <c r="AC1137" s="4" t="e">
        <f>CLEAN(TRIM(MID(A1137,AA1137,AB1137-AA1137)))</f>
        <v>#VALUE!</v>
      </c>
      <c r="AD1137" s="4" t="e">
        <f t="shared" si="247"/>
        <v>#VALUE!</v>
      </c>
      <c r="AE1137" s="4" t="e">
        <f>FIND("Earliest publication date",A1137,AA1137)+LEN("Earliest publication date")</f>
        <v>#VALUE!</v>
      </c>
      <c r="AF1137" s="4" t="e">
        <f>FIND("Assignee for publication",A1137)</f>
        <v>#VALUE!</v>
      </c>
      <c r="AG1137" s="4" t="e">
        <f>CLEAN(SUBSTITUTE(MID(A1137,AE1137,AF1137-AE1137)," ",""))</f>
        <v>#VALUE!</v>
      </c>
      <c r="AH1137" s="4" t="e">
        <f>FIND("Entity status",A1137)+LEN("Entity status")</f>
        <v>#VALUE!</v>
      </c>
      <c r="AI1137" s="4" t="e">
        <f>FIND("Earliest publication #",A1137,AH1137)</f>
        <v>#VALUE!</v>
      </c>
      <c r="AJ1137" s="4" t="e">
        <f>CLEAN(TRIM(MID(A1137,AH1137,AI1137-AH1137)))</f>
        <v>#VALUE!</v>
      </c>
      <c r="AK1137" s="4" t="e">
        <f>FIND("Applicants",A1137)+LEN("Applicants")</f>
        <v>#VALUE!</v>
      </c>
      <c r="AL1137" s="4" t="e">
        <f>FIND("United States Patent and Trademark Office 
United States Patent and Trademark Office 
 Browse By Topic",A1137,AK1137)</f>
        <v>#VALUE!</v>
      </c>
      <c r="AM1137" s="4" t="e">
        <f>TRIM(CLEAN(MID(A1137,AK1137,AL1137-AK1137)))</f>
        <v>#VALUE!</v>
      </c>
      <c r="AN1137" s="4" t="e">
        <f>FIND("Assignee for publication",A1137)+LEN("Assignee for publication")</f>
        <v>#VALUE!</v>
      </c>
      <c r="AO1137" s="4" t="e">
        <f>FIND("Confirmation #",A1137,AN1137)</f>
        <v>#VALUE!</v>
      </c>
      <c r="AP1137" s="4" t="e">
        <f>MID(A1137,AN1137,AO1137-AN1137)</f>
        <v>#VALUE!</v>
      </c>
      <c r="AQ1137" s="4" t="e">
        <f>FIND("Inventors",A1137)+LEN("Inventors")</f>
        <v>#VALUE!</v>
      </c>
      <c r="AR1137" s="4" t="e">
        <f>FIND("Applicants",A1137,AQ1137)</f>
        <v>#VALUE!</v>
      </c>
      <c r="AS1137" s="4" t="e">
        <f>FIND("Show all inventors",A1137)</f>
        <v>#VALUE!</v>
      </c>
      <c r="AT1137" s="4" t="str">
        <f>IFERROR(MID(A1137,AS1137,24),"")</f>
        <v/>
      </c>
      <c r="AU1137" s="7" t="e">
        <f>CLEAN(TRIM(MID(A1137,AQ1137,AR1137-AQ1137)))</f>
        <v>#VALUE!</v>
      </c>
      <c r="BJ1137" s="4">
        <f t="shared" si="250"/>
        <v>0</v>
      </c>
      <c r="BK1137" s="4" t="str">
        <f t="shared" si="251"/>
        <v/>
      </c>
      <c r="BL1137" s="4" t="e">
        <f t="shared" si="252"/>
        <v>#VALUE!</v>
      </c>
      <c r="BM1137" s="4" t="e">
        <f t="shared" si="253"/>
        <v>#VALUE!</v>
      </c>
      <c r="BN1137" s="7" t="e">
        <f t="shared" si="254"/>
        <v>#VALUE!</v>
      </c>
      <c r="BO1137" s="4" t="e">
        <f t="shared" si="255"/>
        <v>#VALUE!</v>
      </c>
      <c r="BP1137" s="4" t="e">
        <f t="shared" si="256"/>
        <v>#VALUE!</v>
      </c>
      <c r="BQ1137" s="7" t="e">
        <f t="shared" si="257"/>
        <v>#VALUE!</v>
      </c>
    </row>
    <row r="1138" spans="1:69" ht="15" customHeight="1" x14ac:dyDescent="0.3">
      <c r="A1138" s="5"/>
      <c r="B1138" s="5"/>
      <c r="C1138" s="5"/>
      <c r="D1138" s="5"/>
      <c r="F1138" s="6" t="s">
        <v>17</v>
      </c>
      <c r="G1138" s="4" t="e">
        <f t="shared" si="258"/>
        <v>#VALUE!</v>
      </c>
      <c r="H1138" s="4" t="e">
        <f t="shared" si="259"/>
        <v>#VALUE!</v>
      </c>
      <c r="I1138" s="4" t="str">
        <f t="shared" si="248"/>
        <v/>
      </c>
      <c r="J1138" s="4" t="e">
        <f>CLEAN(SUBSTITUTE(MID(A1138,G1138,H1138-G1138)," ",""))</f>
        <v>#VALUE!</v>
      </c>
      <c r="K1138" s="4" t="e">
        <f>FIND("Filing or 371 (c) date",A1138)+LEN("Filing or 371 (c) date")</f>
        <v>#VALUE!</v>
      </c>
      <c r="L1138" s="4" t="e">
        <f>FIND("Status",A1138,K1138)</f>
        <v>#VALUE!</v>
      </c>
      <c r="M1138" s="4" t="e">
        <f>TRIM(CLEAN(MID(A1138,K1138,L1138-K1138)))</f>
        <v>#VALUE!</v>
      </c>
      <c r="N1138" s="4" t="e">
        <f>FIND("Patent #",A1138)+LEN("Patent #")</f>
        <v>#VALUE!</v>
      </c>
      <c r="O1138" s="4" t="e">
        <f>FIND("Filing or 371 (c) date",A1138)</f>
        <v>#VALUE!</v>
      </c>
      <c r="P1138" s="4" t="e">
        <f>MID(A1138,N1138,O1138-N1138)</f>
        <v>#VALUE!</v>
      </c>
      <c r="Q1138" s="4" t="e">
        <f t="shared" si="249"/>
        <v>#VALUE!</v>
      </c>
      <c r="R1138" s="4" t="e">
        <f>CLEAN(SUBSTITUTE(MID(P1138,1,FIND("open",P1138)-1)," ",""))</f>
        <v>#VALUE!</v>
      </c>
      <c r="S1138" s="4" t="e">
        <f>FIND("open_in_new",P1138)+LEN("open_in_new")</f>
        <v>#VALUE!</v>
      </c>
      <c r="T1138" s="4" t="e">
        <f>FIND("-",P1138,S1138)</f>
        <v>#VALUE!</v>
      </c>
      <c r="U1138" s="4" t="e">
        <f>CLEAN(SUBSTITUTE(MID(P1138,S1138,T1138-S1138)," ",""))</f>
        <v>#VALUE!</v>
      </c>
      <c r="V1138" s="4" t="e">
        <f>RIGHT(CLEAN(SUBSTITUTE(P1138," ","")),10)</f>
        <v>#VALUE!</v>
      </c>
      <c r="W1138" s="4" t="e">
        <f>FIND("Status",A1138,K1138)+LEN("Status")</f>
        <v>#VALUE!</v>
      </c>
      <c r="X1138" s="4" t="e">
        <f>FIND("Application Data 
Documents &amp; Transactions",A1138)</f>
        <v>#VALUE!</v>
      </c>
      <c r="Y1138" s="4" t="e">
        <f>MID(A1138,W1138,(X1138-11)-W1138)</f>
        <v>#VALUE!</v>
      </c>
      <c r="Z1138" s="4" t="e">
        <f t="shared" si="246"/>
        <v>#VALUE!</v>
      </c>
      <c r="AA1138" s="4" t="e">
        <f>FIND("Earliest publication #",A1138)+LEN("Earliest publication #
")</f>
        <v>#VALUE!</v>
      </c>
      <c r="AB1138" s="4" t="e">
        <f>FIND("Earliest publication date",A1138,AA1138)</f>
        <v>#VALUE!</v>
      </c>
      <c r="AC1138" s="4" t="e">
        <f>CLEAN(TRIM(MID(A1138,AA1138,AB1138-AA1138)))</f>
        <v>#VALUE!</v>
      </c>
      <c r="AD1138" s="4" t="e">
        <f t="shared" si="247"/>
        <v>#VALUE!</v>
      </c>
      <c r="AE1138" s="4" t="e">
        <f>FIND("Earliest publication date",A1138,AA1138)+LEN("Earliest publication date")</f>
        <v>#VALUE!</v>
      </c>
      <c r="AF1138" s="4" t="e">
        <f>FIND("Assignee for publication",A1138)</f>
        <v>#VALUE!</v>
      </c>
      <c r="AG1138" s="4" t="e">
        <f>CLEAN(SUBSTITUTE(MID(A1138,AE1138,AF1138-AE1138)," ",""))</f>
        <v>#VALUE!</v>
      </c>
      <c r="AH1138" s="4" t="e">
        <f>FIND("Entity status",A1138)+LEN("Entity status")</f>
        <v>#VALUE!</v>
      </c>
      <c r="AI1138" s="4" t="e">
        <f>FIND("Earliest publication #",A1138,AH1138)</f>
        <v>#VALUE!</v>
      </c>
      <c r="AJ1138" s="4" t="e">
        <f>CLEAN(TRIM(MID(A1138,AH1138,AI1138-AH1138)))</f>
        <v>#VALUE!</v>
      </c>
      <c r="AK1138" s="4" t="e">
        <f>FIND("Applicants",A1138)+LEN("Applicants")</f>
        <v>#VALUE!</v>
      </c>
      <c r="AL1138" s="4" t="e">
        <f>FIND("United States Patent and Trademark Office 
United States Patent and Trademark Office 
 Browse By Topic",A1138,AK1138)</f>
        <v>#VALUE!</v>
      </c>
      <c r="AM1138" s="4" t="e">
        <f>TRIM(CLEAN(MID(A1138,AK1138,AL1138-AK1138)))</f>
        <v>#VALUE!</v>
      </c>
      <c r="AN1138" s="4" t="e">
        <f>FIND("Assignee for publication",A1138)+LEN("Assignee for publication")</f>
        <v>#VALUE!</v>
      </c>
      <c r="AO1138" s="4" t="e">
        <f>FIND("Confirmation #",A1138,AN1138)</f>
        <v>#VALUE!</v>
      </c>
      <c r="AP1138" s="4" t="e">
        <f>MID(A1138,AN1138,AO1138-AN1138)</f>
        <v>#VALUE!</v>
      </c>
      <c r="AQ1138" s="4" t="e">
        <f>FIND("Inventors",A1138)+LEN("Inventors")</f>
        <v>#VALUE!</v>
      </c>
      <c r="AR1138" s="4" t="e">
        <f>FIND("Applicants",A1138,AQ1138)</f>
        <v>#VALUE!</v>
      </c>
      <c r="AS1138" s="4" t="e">
        <f>FIND("Show all inventors",A1138)</f>
        <v>#VALUE!</v>
      </c>
      <c r="AT1138" s="4" t="str">
        <f>IFERROR(MID(A1138,AS1138,24),"")</f>
        <v/>
      </c>
      <c r="AU1138" s="7" t="e">
        <f>CLEAN(TRIM(MID(A1138,AQ1138,AR1138-AQ1138)))</f>
        <v>#VALUE!</v>
      </c>
      <c r="BJ1138" s="4">
        <f t="shared" si="250"/>
        <v>0</v>
      </c>
      <c r="BK1138" s="4" t="str">
        <f t="shared" si="251"/>
        <v/>
      </c>
      <c r="BL1138" s="4" t="e">
        <f t="shared" si="252"/>
        <v>#VALUE!</v>
      </c>
      <c r="BM1138" s="4" t="e">
        <f t="shared" si="253"/>
        <v>#VALUE!</v>
      </c>
      <c r="BN1138" s="7" t="e">
        <f t="shared" si="254"/>
        <v>#VALUE!</v>
      </c>
      <c r="BO1138" s="4" t="e">
        <f t="shared" si="255"/>
        <v>#VALUE!</v>
      </c>
      <c r="BP1138" s="4" t="e">
        <f t="shared" si="256"/>
        <v>#VALUE!</v>
      </c>
      <c r="BQ1138" s="7" t="e">
        <f t="shared" si="257"/>
        <v>#VALUE!</v>
      </c>
    </row>
    <row r="1139" spans="1:69" ht="15" customHeight="1" x14ac:dyDescent="0.3">
      <c r="A1139" s="5"/>
      <c r="B1139" s="5"/>
      <c r="C1139" s="5"/>
      <c r="D1139" s="5"/>
      <c r="F1139" s="6" t="s">
        <v>17</v>
      </c>
      <c r="G1139" s="4" t="e">
        <f t="shared" si="258"/>
        <v>#VALUE!</v>
      </c>
      <c r="H1139" s="4" t="e">
        <f t="shared" si="259"/>
        <v>#VALUE!</v>
      </c>
      <c r="I1139" s="4" t="str">
        <f t="shared" si="248"/>
        <v/>
      </c>
      <c r="J1139" s="4" t="e">
        <f>CLEAN(SUBSTITUTE(MID(A1139,G1139,H1139-G1139)," ",""))</f>
        <v>#VALUE!</v>
      </c>
      <c r="K1139" s="4" t="e">
        <f>FIND("Filing or 371 (c) date",A1139)+LEN("Filing or 371 (c) date")</f>
        <v>#VALUE!</v>
      </c>
      <c r="L1139" s="4" t="e">
        <f>FIND("Status",A1139,K1139)</f>
        <v>#VALUE!</v>
      </c>
      <c r="M1139" s="4" t="e">
        <f>TRIM(CLEAN(MID(A1139,K1139,L1139-K1139)))</f>
        <v>#VALUE!</v>
      </c>
      <c r="N1139" s="4" t="e">
        <f>FIND("Patent #",A1139)+LEN("Patent #")</f>
        <v>#VALUE!</v>
      </c>
      <c r="O1139" s="4" t="e">
        <f>FIND("Filing or 371 (c) date",A1139)</f>
        <v>#VALUE!</v>
      </c>
      <c r="P1139" s="4" t="e">
        <f>MID(A1139,N1139,O1139-N1139)</f>
        <v>#VALUE!</v>
      </c>
      <c r="Q1139" s="4" t="e">
        <f t="shared" si="249"/>
        <v>#VALUE!</v>
      </c>
      <c r="R1139" s="4" t="e">
        <f>CLEAN(SUBSTITUTE(MID(P1139,1,FIND("open",P1139)-1)," ",""))</f>
        <v>#VALUE!</v>
      </c>
      <c r="S1139" s="4" t="e">
        <f>FIND("open_in_new",P1139)+LEN("open_in_new")</f>
        <v>#VALUE!</v>
      </c>
      <c r="T1139" s="4" t="e">
        <f>FIND("-",P1139,S1139)</f>
        <v>#VALUE!</v>
      </c>
      <c r="U1139" s="4" t="e">
        <f>CLEAN(SUBSTITUTE(MID(P1139,S1139,T1139-S1139)," ",""))</f>
        <v>#VALUE!</v>
      </c>
      <c r="V1139" s="4" t="e">
        <f>RIGHT(CLEAN(SUBSTITUTE(P1139," ","")),10)</f>
        <v>#VALUE!</v>
      </c>
      <c r="W1139" s="4" t="e">
        <f>FIND("Status",A1139,K1139)+LEN("Status")</f>
        <v>#VALUE!</v>
      </c>
      <c r="X1139" s="4" t="e">
        <f>FIND("Application Data 
Documents &amp; Transactions",A1139)</f>
        <v>#VALUE!</v>
      </c>
      <c r="Y1139" s="4" t="e">
        <f>MID(A1139,W1139,(X1139-11)-W1139)</f>
        <v>#VALUE!</v>
      </c>
      <c r="Z1139" s="4" t="e">
        <f t="shared" si="246"/>
        <v>#VALUE!</v>
      </c>
      <c r="AA1139" s="4" t="e">
        <f>FIND("Earliest publication #",A1139)+LEN("Earliest publication #
")</f>
        <v>#VALUE!</v>
      </c>
      <c r="AB1139" s="4" t="e">
        <f>FIND("Earliest publication date",A1139,AA1139)</f>
        <v>#VALUE!</v>
      </c>
      <c r="AC1139" s="4" t="e">
        <f>CLEAN(TRIM(MID(A1139,AA1139,AB1139-AA1139)))</f>
        <v>#VALUE!</v>
      </c>
      <c r="AD1139" s="4" t="e">
        <f t="shared" si="247"/>
        <v>#VALUE!</v>
      </c>
      <c r="AE1139" s="4" t="e">
        <f>FIND("Earliest publication date",A1139,AA1139)+LEN("Earliest publication date")</f>
        <v>#VALUE!</v>
      </c>
      <c r="AF1139" s="4" t="e">
        <f>FIND("Assignee for publication",A1139)</f>
        <v>#VALUE!</v>
      </c>
      <c r="AG1139" s="4" t="e">
        <f>CLEAN(SUBSTITUTE(MID(A1139,AE1139,AF1139-AE1139)," ",""))</f>
        <v>#VALUE!</v>
      </c>
      <c r="AH1139" s="4" t="e">
        <f>FIND("Entity status",A1139)+LEN("Entity status")</f>
        <v>#VALUE!</v>
      </c>
      <c r="AI1139" s="4" t="e">
        <f>FIND("Earliest publication #",A1139,AH1139)</f>
        <v>#VALUE!</v>
      </c>
      <c r="AJ1139" s="4" t="e">
        <f>CLEAN(TRIM(MID(A1139,AH1139,AI1139-AH1139)))</f>
        <v>#VALUE!</v>
      </c>
      <c r="AK1139" s="4" t="e">
        <f>FIND("Applicants",A1139)+LEN("Applicants")</f>
        <v>#VALUE!</v>
      </c>
      <c r="AL1139" s="4" t="e">
        <f>FIND("United States Patent and Trademark Office 
United States Patent and Trademark Office 
 Browse By Topic",A1139,AK1139)</f>
        <v>#VALUE!</v>
      </c>
      <c r="AM1139" s="4" t="e">
        <f>TRIM(CLEAN(MID(A1139,AK1139,AL1139-AK1139)))</f>
        <v>#VALUE!</v>
      </c>
      <c r="AN1139" s="4" t="e">
        <f>FIND("Assignee for publication",A1139)+LEN("Assignee for publication")</f>
        <v>#VALUE!</v>
      </c>
      <c r="AO1139" s="4" t="e">
        <f>FIND("Confirmation #",A1139,AN1139)</f>
        <v>#VALUE!</v>
      </c>
      <c r="AP1139" s="4" t="e">
        <f>MID(A1139,AN1139,AO1139-AN1139)</f>
        <v>#VALUE!</v>
      </c>
      <c r="AQ1139" s="4" t="e">
        <f>FIND("Inventors",A1139)+LEN("Inventors")</f>
        <v>#VALUE!</v>
      </c>
      <c r="AR1139" s="4" t="e">
        <f>FIND("Applicants",A1139,AQ1139)</f>
        <v>#VALUE!</v>
      </c>
      <c r="AS1139" s="4" t="e">
        <f>FIND("Show all inventors",A1139)</f>
        <v>#VALUE!</v>
      </c>
      <c r="AT1139" s="4" t="str">
        <f>IFERROR(MID(A1139,AS1139,24),"")</f>
        <v/>
      </c>
      <c r="AU1139" s="7" t="e">
        <f>CLEAN(TRIM(MID(A1139,AQ1139,AR1139-AQ1139)))</f>
        <v>#VALUE!</v>
      </c>
      <c r="BJ1139" s="4">
        <f t="shared" si="250"/>
        <v>0</v>
      </c>
      <c r="BK1139" s="4" t="str">
        <f t="shared" si="251"/>
        <v/>
      </c>
      <c r="BL1139" s="4" t="e">
        <f t="shared" si="252"/>
        <v>#VALUE!</v>
      </c>
      <c r="BM1139" s="4" t="e">
        <f t="shared" si="253"/>
        <v>#VALUE!</v>
      </c>
      <c r="BN1139" s="7" t="e">
        <f t="shared" si="254"/>
        <v>#VALUE!</v>
      </c>
      <c r="BO1139" s="4" t="e">
        <f t="shared" si="255"/>
        <v>#VALUE!</v>
      </c>
      <c r="BP1139" s="4" t="e">
        <f t="shared" si="256"/>
        <v>#VALUE!</v>
      </c>
      <c r="BQ1139" s="7" t="e">
        <f t="shared" si="257"/>
        <v>#VALUE!</v>
      </c>
    </row>
    <row r="1140" spans="1:69" ht="15" customHeight="1" x14ac:dyDescent="0.3">
      <c r="A1140" s="5"/>
      <c r="B1140" s="5"/>
      <c r="C1140" s="5"/>
      <c r="D1140" s="5"/>
      <c r="F1140" s="6" t="s">
        <v>17</v>
      </c>
      <c r="G1140" s="4" t="e">
        <f t="shared" si="258"/>
        <v>#VALUE!</v>
      </c>
      <c r="H1140" s="4" t="e">
        <f t="shared" si="259"/>
        <v>#VALUE!</v>
      </c>
      <c r="I1140" s="4" t="str">
        <f t="shared" si="248"/>
        <v/>
      </c>
      <c r="J1140" s="4" t="e">
        <f>CLEAN(SUBSTITUTE(MID(A1140,G1140,H1140-G1140)," ",""))</f>
        <v>#VALUE!</v>
      </c>
      <c r="K1140" s="4" t="e">
        <f>FIND("Filing or 371 (c) date",A1140)+LEN("Filing or 371 (c) date")</f>
        <v>#VALUE!</v>
      </c>
      <c r="L1140" s="4" t="e">
        <f>FIND("Status",A1140,K1140)</f>
        <v>#VALUE!</v>
      </c>
      <c r="M1140" s="4" t="e">
        <f>TRIM(CLEAN(MID(A1140,K1140,L1140-K1140)))</f>
        <v>#VALUE!</v>
      </c>
      <c r="N1140" s="4" t="e">
        <f>FIND("Patent #",A1140)+LEN("Patent #")</f>
        <v>#VALUE!</v>
      </c>
      <c r="O1140" s="4" t="e">
        <f>FIND("Filing or 371 (c) date",A1140)</f>
        <v>#VALUE!</v>
      </c>
      <c r="P1140" s="4" t="e">
        <f>MID(A1140,N1140,O1140-N1140)</f>
        <v>#VALUE!</v>
      </c>
      <c r="Q1140" s="4" t="e">
        <f t="shared" si="249"/>
        <v>#VALUE!</v>
      </c>
      <c r="R1140" s="4" t="e">
        <f>CLEAN(SUBSTITUTE(MID(P1140,1,FIND("open",P1140)-1)," ",""))</f>
        <v>#VALUE!</v>
      </c>
      <c r="S1140" s="4" t="e">
        <f>FIND("open_in_new",P1140)+LEN("open_in_new")</f>
        <v>#VALUE!</v>
      </c>
      <c r="T1140" s="4" t="e">
        <f>FIND("-",P1140,S1140)</f>
        <v>#VALUE!</v>
      </c>
      <c r="U1140" s="4" t="e">
        <f>CLEAN(SUBSTITUTE(MID(P1140,S1140,T1140-S1140)," ",""))</f>
        <v>#VALUE!</v>
      </c>
      <c r="V1140" s="4" t="e">
        <f>RIGHT(CLEAN(SUBSTITUTE(P1140," ","")),10)</f>
        <v>#VALUE!</v>
      </c>
      <c r="W1140" s="4" t="e">
        <f>FIND("Status",A1140,K1140)+LEN("Status")</f>
        <v>#VALUE!</v>
      </c>
      <c r="X1140" s="4" t="e">
        <f>FIND("Application Data 
Documents &amp; Transactions",A1140)</f>
        <v>#VALUE!</v>
      </c>
      <c r="Y1140" s="4" t="e">
        <f>MID(A1140,W1140,(X1140-11)-W1140)</f>
        <v>#VALUE!</v>
      </c>
      <c r="Z1140" s="4" t="e">
        <f t="shared" si="246"/>
        <v>#VALUE!</v>
      </c>
      <c r="AA1140" s="4" t="e">
        <f>FIND("Earliest publication #",A1140)+LEN("Earliest publication #
")</f>
        <v>#VALUE!</v>
      </c>
      <c r="AB1140" s="4" t="e">
        <f>FIND("Earliest publication date",A1140,AA1140)</f>
        <v>#VALUE!</v>
      </c>
      <c r="AC1140" s="4" t="e">
        <f>CLEAN(TRIM(MID(A1140,AA1140,AB1140-AA1140)))</f>
        <v>#VALUE!</v>
      </c>
      <c r="AD1140" s="4" t="e">
        <f t="shared" si="247"/>
        <v>#VALUE!</v>
      </c>
      <c r="AE1140" s="4" t="e">
        <f>FIND("Earliest publication date",A1140,AA1140)+LEN("Earliest publication date")</f>
        <v>#VALUE!</v>
      </c>
      <c r="AF1140" s="4" t="e">
        <f>FIND("Assignee for publication",A1140)</f>
        <v>#VALUE!</v>
      </c>
      <c r="AG1140" s="4" t="e">
        <f>CLEAN(SUBSTITUTE(MID(A1140,AE1140,AF1140-AE1140)," ",""))</f>
        <v>#VALUE!</v>
      </c>
      <c r="AH1140" s="4" t="e">
        <f>FIND("Entity status",A1140)+LEN("Entity status")</f>
        <v>#VALUE!</v>
      </c>
      <c r="AI1140" s="4" t="e">
        <f>FIND("Earliest publication #",A1140,AH1140)</f>
        <v>#VALUE!</v>
      </c>
      <c r="AJ1140" s="4" t="e">
        <f>CLEAN(TRIM(MID(A1140,AH1140,AI1140-AH1140)))</f>
        <v>#VALUE!</v>
      </c>
      <c r="AK1140" s="4" t="e">
        <f>FIND("Applicants",A1140)+LEN("Applicants")</f>
        <v>#VALUE!</v>
      </c>
      <c r="AL1140" s="4" t="e">
        <f>FIND("United States Patent and Trademark Office 
United States Patent and Trademark Office 
 Browse By Topic",A1140,AK1140)</f>
        <v>#VALUE!</v>
      </c>
      <c r="AM1140" s="4" t="e">
        <f>TRIM(CLEAN(MID(A1140,AK1140,AL1140-AK1140)))</f>
        <v>#VALUE!</v>
      </c>
      <c r="AN1140" s="4" t="e">
        <f>FIND("Assignee for publication",A1140)+LEN("Assignee for publication")</f>
        <v>#VALUE!</v>
      </c>
      <c r="AO1140" s="4" t="e">
        <f>FIND("Confirmation #",A1140,AN1140)</f>
        <v>#VALUE!</v>
      </c>
      <c r="AP1140" s="4" t="e">
        <f>MID(A1140,AN1140,AO1140-AN1140)</f>
        <v>#VALUE!</v>
      </c>
      <c r="AQ1140" s="4" t="e">
        <f>FIND("Inventors",A1140)+LEN("Inventors")</f>
        <v>#VALUE!</v>
      </c>
      <c r="AR1140" s="4" t="e">
        <f>FIND("Applicants",A1140,AQ1140)</f>
        <v>#VALUE!</v>
      </c>
      <c r="AS1140" s="4" t="e">
        <f>FIND("Show all inventors",A1140)</f>
        <v>#VALUE!</v>
      </c>
      <c r="AT1140" s="4" t="str">
        <f>IFERROR(MID(A1140,AS1140,24),"")</f>
        <v/>
      </c>
      <c r="AU1140" s="7" t="e">
        <f>CLEAN(TRIM(MID(A1140,AQ1140,AR1140-AQ1140)))</f>
        <v>#VALUE!</v>
      </c>
      <c r="BJ1140" s="4">
        <f t="shared" si="250"/>
        <v>0</v>
      </c>
      <c r="BK1140" s="4" t="str">
        <f t="shared" si="251"/>
        <v/>
      </c>
      <c r="BL1140" s="4" t="e">
        <f t="shared" si="252"/>
        <v>#VALUE!</v>
      </c>
      <c r="BM1140" s="4" t="e">
        <f t="shared" si="253"/>
        <v>#VALUE!</v>
      </c>
      <c r="BN1140" s="7" t="e">
        <f t="shared" si="254"/>
        <v>#VALUE!</v>
      </c>
      <c r="BO1140" s="4" t="e">
        <f t="shared" si="255"/>
        <v>#VALUE!</v>
      </c>
      <c r="BP1140" s="4" t="e">
        <f t="shared" si="256"/>
        <v>#VALUE!</v>
      </c>
      <c r="BQ1140" s="7" t="e">
        <f t="shared" si="257"/>
        <v>#VALUE!</v>
      </c>
    </row>
    <row r="1141" spans="1:69" ht="15" customHeight="1" x14ac:dyDescent="0.3">
      <c r="A1141" s="5"/>
      <c r="B1141" s="5"/>
      <c r="C1141" s="5"/>
      <c r="D1141" s="5"/>
      <c r="F1141" s="6" t="s">
        <v>17</v>
      </c>
      <c r="G1141" s="4" t="e">
        <f t="shared" si="258"/>
        <v>#VALUE!</v>
      </c>
      <c r="H1141" s="4" t="e">
        <f t="shared" si="259"/>
        <v>#VALUE!</v>
      </c>
      <c r="I1141" s="4" t="str">
        <f t="shared" si="248"/>
        <v/>
      </c>
      <c r="J1141" s="4" t="e">
        <f>CLEAN(SUBSTITUTE(MID(A1141,G1141,H1141-G1141)," ",""))</f>
        <v>#VALUE!</v>
      </c>
      <c r="K1141" s="4" t="e">
        <f>FIND("Filing or 371 (c) date",A1141)+LEN("Filing or 371 (c) date")</f>
        <v>#VALUE!</v>
      </c>
      <c r="L1141" s="4" t="e">
        <f>FIND("Status",A1141,K1141)</f>
        <v>#VALUE!</v>
      </c>
      <c r="M1141" s="4" t="e">
        <f>TRIM(CLEAN(MID(A1141,K1141,L1141-K1141)))</f>
        <v>#VALUE!</v>
      </c>
      <c r="N1141" s="4" t="e">
        <f>FIND("Patent #",A1141)+LEN("Patent #")</f>
        <v>#VALUE!</v>
      </c>
      <c r="O1141" s="4" t="e">
        <f>FIND("Filing or 371 (c) date",A1141)</f>
        <v>#VALUE!</v>
      </c>
      <c r="P1141" s="4" t="e">
        <f>MID(A1141,N1141,O1141-N1141)</f>
        <v>#VALUE!</v>
      </c>
      <c r="Q1141" s="4" t="e">
        <f t="shared" si="249"/>
        <v>#VALUE!</v>
      </c>
      <c r="R1141" s="4" t="e">
        <f>CLEAN(SUBSTITUTE(MID(P1141,1,FIND("open",P1141)-1)," ",""))</f>
        <v>#VALUE!</v>
      </c>
      <c r="S1141" s="4" t="e">
        <f>FIND("open_in_new",P1141)+LEN("open_in_new")</f>
        <v>#VALUE!</v>
      </c>
      <c r="T1141" s="4" t="e">
        <f>FIND("-",P1141,S1141)</f>
        <v>#VALUE!</v>
      </c>
      <c r="U1141" s="4" t="e">
        <f>CLEAN(SUBSTITUTE(MID(P1141,S1141,T1141-S1141)," ",""))</f>
        <v>#VALUE!</v>
      </c>
      <c r="V1141" s="4" t="e">
        <f>RIGHT(CLEAN(SUBSTITUTE(P1141," ","")),10)</f>
        <v>#VALUE!</v>
      </c>
      <c r="W1141" s="4" t="e">
        <f>FIND("Status",A1141,K1141)+LEN("Status")</f>
        <v>#VALUE!</v>
      </c>
      <c r="X1141" s="4" t="e">
        <f>FIND("Application Data 
Documents &amp; Transactions",A1141)</f>
        <v>#VALUE!</v>
      </c>
      <c r="Y1141" s="4" t="e">
        <f>MID(A1141,W1141,(X1141-11)-W1141)</f>
        <v>#VALUE!</v>
      </c>
      <c r="Z1141" s="4" t="e">
        <f t="shared" si="246"/>
        <v>#VALUE!</v>
      </c>
      <c r="AA1141" s="4" t="e">
        <f>FIND("Earliest publication #",A1141)+LEN("Earliest publication #
")</f>
        <v>#VALUE!</v>
      </c>
      <c r="AB1141" s="4" t="e">
        <f>FIND("Earliest publication date",A1141,AA1141)</f>
        <v>#VALUE!</v>
      </c>
      <c r="AC1141" s="4" t="e">
        <f>CLEAN(TRIM(MID(A1141,AA1141,AB1141-AA1141)))</f>
        <v>#VALUE!</v>
      </c>
      <c r="AD1141" s="4" t="e">
        <f t="shared" si="247"/>
        <v>#VALUE!</v>
      </c>
      <c r="AE1141" s="4" t="e">
        <f>FIND("Earliest publication date",A1141,AA1141)+LEN("Earliest publication date")</f>
        <v>#VALUE!</v>
      </c>
      <c r="AF1141" s="4" t="e">
        <f>FIND("Assignee for publication",A1141)</f>
        <v>#VALUE!</v>
      </c>
      <c r="AG1141" s="4" t="e">
        <f>CLEAN(SUBSTITUTE(MID(A1141,AE1141,AF1141-AE1141)," ",""))</f>
        <v>#VALUE!</v>
      </c>
      <c r="AH1141" s="4" t="e">
        <f>FIND("Entity status",A1141)+LEN("Entity status")</f>
        <v>#VALUE!</v>
      </c>
      <c r="AI1141" s="4" t="e">
        <f>FIND("Earliest publication #",A1141,AH1141)</f>
        <v>#VALUE!</v>
      </c>
      <c r="AJ1141" s="4" t="e">
        <f>CLEAN(TRIM(MID(A1141,AH1141,AI1141-AH1141)))</f>
        <v>#VALUE!</v>
      </c>
      <c r="AK1141" s="4" t="e">
        <f>FIND("Applicants",A1141)+LEN("Applicants")</f>
        <v>#VALUE!</v>
      </c>
      <c r="AL1141" s="4" t="e">
        <f>FIND("United States Patent and Trademark Office 
United States Patent and Trademark Office 
 Browse By Topic",A1141,AK1141)</f>
        <v>#VALUE!</v>
      </c>
      <c r="AM1141" s="4" t="e">
        <f>TRIM(CLEAN(MID(A1141,AK1141,AL1141-AK1141)))</f>
        <v>#VALUE!</v>
      </c>
      <c r="AN1141" s="4" t="e">
        <f>FIND("Assignee for publication",A1141)+LEN("Assignee for publication")</f>
        <v>#VALUE!</v>
      </c>
      <c r="AO1141" s="4" t="e">
        <f>FIND("Confirmation #",A1141,AN1141)</f>
        <v>#VALUE!</v>
      </c>
      <c r="AP1141" s="4" t="e">
        <f>MID(A1141,AN1141,AO1141-AN1141)</f>
        <v>#VALUE!</v>
      </c>
      <c r="AQ1141" s="4" t="e">
        <f>FIND("Inventors",A1141)+LEN("Inventors")</f>
        <v>#VALUE!</v>
      </c>
      <c r="AR1141" s="4" t="e">
        <f>FIND("Applicants",A1141,AQ1141)</f>
        <v>#VALUE!</v>
      </c>
      <c r="AS1141" s="4" t="e">
        <f>FIND("Show all inventors",A1141)</f>
        <v>#VALUE!</v>
      </c>
      <c r="AT1141" s="4" t="str">
        <f>IFERROR(MID(A1141,AS1141,24),"")</f>
        <v/>
      </c>
      <c r="AU1141" s="7" t="e">
        <f>CLEAN(TRIM(MID(A1141,AQ1141,AR1141-AQ1141)))</f>
        <v>#VALUE!</v>
      </c>
      <c r="BJ1141" s="4">
        <f t="shared" si="250"/>
        <v>0</v>
      </c>
      <c r="BK1141" s="4" t="str">
        <f t="shared" si="251"/>
        <v/>
      </c>
      <c r="BL1141" s="4" t="e">
        <f t="shared" si="252"/>
        <v>#VALUE!</v>
      </c>
      <c r="BM1141" s="4" t="e">
        <f t="shared" si="253"/>
        <v>#VALUE!</v>
      </c>
      <c r="BN1141" s="7" t="e">
        <f t="shared" si="254"/>
        <v>#VALUE!</v>
      </c>
      <c r="BO1141" s="4" t="e">
        <f t="shared" si="255"/>
        <v>#VALUE!</v>
      </c>
      <c r="BP1141" s="4" t="e">
        <f t="shared" si="256"/>
        <v>#VALUE!</v>
      </c>
      <c r="BQ1141" s="7" t="e">
        <f t="shared" si="257"/>
        <v>#VALUE!</v>
      </c>
    </row>
    <row r="1142" spans="1:69" ht="15" customHeight="1" x14ac:dyDescent="0.3">
      <c r="A1142" s="5"/>
      <c r="B1142" s="5"/>
      <c r="C1142" s="5"/>
      <c r="D1142" s="5"/>
      <c r="F1142" s="6" t="s">
        <v>17</v>
      </c>
      <c r="G1142" s="4" t="e">
        <f t="shared" si="258"/>
        <v>#VALUE!</v>
      </c>
      <c r="H1142" s="4" t="e">
        <f t="shared" si="259"/>
        <v>#VALUE!</v>
      </c>
      <c r="I1142" s="4" t="str">
        <f t="shared" si="248"/>
        <v/>
      </c>
      <c r="J1142" s="4" t="e">
        <f>CLEAN(SUBSTITUTE(MID(A1142,G1142,H1142-G1142)," ",""))</f>
        <v>#VALUE!</v>
      </c>
      <c r="K1142" s="4" t="e">
        <f>FIND("Filing or 371 (c) date",A1142)+LEN("Filing or 371 (c) date")</f>
        <v>#VALUE!</v>
      </c>
      <c r="L1142" s="4" t="e">
        <f>FIND("Status",A1142,K1142)</f>
        <v>#VALUE!</v>
      </c>
      <c r="M1142" s="4" t="e">
        <f>TRIM(CLEAN(MID(A1142,K1142,L1142-K1142)))</f>
        <v>#VALUE!</v>
      </c>
      <c r="N1142" s="4" t="e">
        <f>FIND("Patent #",A1142)+LEN("Patent #")</f>
        <v>#VALUE!</v>
      </c>
      <c r="O1142" s="4" t="e">
        <f>FIND("Filing or 371 (c) date",A1142)</f>
        <v>#VALUE!</v>
      </c>
      <c r="P1142" s="4" t="e">
        <f>MID(A1142,N1142,O1142-N1142)</f>
        <v>#VALUE!</v>
      </c>
      <c r="Q1142" s="4" t="e">
        <f t="shared" si="249"/>
        <v>#VALUE!</v>
      </c>
      <c r="R1142" s="4" t="e">
        <f>CLEAN(SUBSTITUTE(MID(P1142,1,FIND("open",P1142)-1)," ",""))</f>
        <v>#VALUE!</v>
      </c>
      <c r="S1142" s="4" t="e">
        <f>FIND("open_in_new",P1142)+LEN("open_in_new")</f>
        <v>#VALUE!</v>
      </c>
      <c r="T1142" s="4" t="e">
        <f>FIND("-",P1142,S1142)</f>
        <v>#VALUE!</v>
      </c>
      <c r="U1142" s="4" t="e">
        <f>CLEAN(SUBSTITUTE(MID(P1142,S1142,T1142-S1142)," ",""))</f>
        <v>#VALUE!</v>
      </c>
      <c r="V1142" s="4" t="e">
        <f>RIGHT(CLEAN(SUBSTITUTE(P1142," ","")),10)</f>
        <v>#VALUE!</v>
      </c>
      <c r="W1142" s="4" t="e">
        <f>FIND("Status",A1142,K1142)+LEN("Status")</f>
        <v>#VALUE!</v>
      </c>
      <c r="X1142" s="4" t="e">
        <f>FIND("Application Data 
Documents &amp; Transactions",A1142)</f>
        <v>#VALUE!</v>
      </c>
      <c r="Y1142" s="4" t="e">
        <f>MID(A1142,W1142,(X1142-11)-W1142)</f>
        <v>#VALUE!</v>
      </c>
      <c r="Z1142" s="4" t="e">
        <f t="shared" si="246"/>
        <v>#VALUE!</v>
      </c>
      <c r="AA1142" s="4" t="e">
        <f>FIND("Earliest publication #",A1142)+LEN("Earliest publication #
")</f>
        <v>#VALUE!</v>
      </c>
      <c r="AB1142" s="4" t="e">
        <f>FIND("Earliest publication date",A1142,AA1142)</f>
        <v>#VALUE!</v>
      </c>
      <c r="AC1142" s="4" t="e">
        <f>CLEAN(TRIM(MID(A1142,AA1142,AB1142-AA1142)))</f>
        <v>#VALUE!</v>
      </c>
      <c r="AD1142" s="4" t="e">
        <f t="shared" si="247"/>
        <v>#VALUE!</v>
      </c>
      <c r="AE1142" s="4" t="e">
        <f>FIND("Earliest publication date",A1142,AA1142)+LEN("Earliest publication date")</f>
        <v>#VALUE!</v>
      </c>
      <c r="AF1142" s="4" t="e">
        <f>FIND("Assignee for publication",A1142)</f>
        <v>#VALUE!</v>
      </c>
      <c r="AG1142" s="4" t="e">
        <f>CLEAN(SUBSTITUTE(MID(A1142,AE1142,AF1142-AE1142)," ",""))</f>
        <v>#VALUE!</v>
      </c>
      <c r="AH1142" s="4" t="e">
        <f>FIND("Entity status",A1142)+LEN("Entity status")</f>
        <v>#VALUE!</v>
      </c>
      <c r="AI1142" s="4" t="e">
        <f>FIND("Earliest publication #",A1142,AH1142)</f>
        <v>#VALUE!</v>
      </c>
      <c r="AJ1142" s="4" t="e">
        <f>CLEAN(TRIM(MID(A1142,AH1142,AI1142-AH1142)))</f>
        <v>#VALUE!</v>
      </c>
      <c r="AK1142" s="4" t="e">
        <f>FIND("Applicants",A1142)+LEN("Applicants")</f>
        <v>#VALUE!</v>
      </c>
      <c r="AL1142" s="4" t="e">
        <f>FIND("United States Patent and Trademark Office 
United States Patent and Trademark Office 
 Browse By Topic",A1142,AK1142)</f>
        <v>#VALUE!</v>
      </c>
      <c r="AM1142" s="4" t="e">
        <f>TRIM(CLEAN(MID(A1142,AK1142,AL1142-AK1142)))</f>
        <v>#VALUE!</v>
      </c>
      <c r="AN1142" s="4" t="e">
        <f>FIND("Assignee for publication",A1142)+LEN("Assignee for publication")</f>
        <v>#VALUE!</v>
      </c>
      <c r="AO1142" s="4" t="e">
        <f>FIND("Confirmation #",A1142,AN1142)</f>
        <v>#VALUE!</v>
      </c>
      <c r="AP1142" s="4" t="e">
        <f>MID(A1142,AN1142,AO1142-AN1142)</f>
        <v>#VALUE!</v>
      </c>
      <c r="AQ1142" s="4" t="e">
        <f>FIND("Inventors",A1142)+LEN("Inventors")</f>
        <v>#VALUE!</v>
      </c>
      <c r="AR1142" s="4" t="e">
        <f>FIND("Applicants",A1142,AQ1142)</f>
        <v>#VALUE!</v>
      </c>
      <c r="AS1142" s="4" t="e">
        <f>FIND("Show all inventors",A1142)</f>
        <v>#VALUE!</v>
      </c>
      <c r="AT1142" s="4" t="str">
        <f>IFERROR(MID(A1142,AS1142,24),"")</f>
        <v/>
      </c>
      <c r="AU1142" s="7" t="e">
        <f>CLEAN(TRIM(MID(A1142,AQ1142,AR1142-AQ1142)))</f>
        <v>#VALUE!</v>
      </c>
      <c r="BJ1142" s="4">
        <f t="shared" si="250"/>
        <v>0</v>
      </c>
      <c r="BK1142" s="4" t="str">
        <f t="shared" si="251"/>
        <v/>
      </c>
      <c r="BL1142" s="4" t="e">
        <f t="shared" si="252"/>
        <v>#VALUE!</v>
      </c>
      <c r="BM1142" s="4" t="e">
        <f t="shared" si="253"/>
        <v>#VALUE!</v>
      </c>
      <c r="BN1142" s="7" t="e">
        <f t="shared" si="254"/>
        <v>#VALUE!</v>
      </c>
      <c r="BO1142" s="4" t="e">
        <f t="shared" si="255"/>
        <v>#VALUE!</v>
      </c>
      <c r="BP1142" s="4" t="e">
        <f t="shared" si="256"/>
        <v>#VALUE!</v>
      </c>
      <c r="BQ1142" s="7" t="e">
        <f t="shared" si="257"/>
        <v>#VALUE!</v>
      </c>
    </row>
    <row r="1143" spans="1:69" ht="15" customHeight="1" x14ac:dyDescent="0.3">
      <c r="A1143" s="5"/>
      <c r="B1143" s="5"/>
      <c r="C1143" s="5"/>
      <c r="D1143" s="5"/>
      <c r="F1143" s="6" t="s">
        <v>17</v>
      </c>
      <c r="G1143" s="4" t="e">
        <f t="shared" si="258"/>
        <v>#VALUE!</v>
      </c>
      <c r="H1143" s="4" t="e">
        <f t="shared" si="259"/>
        <v>#VALUE!</v>
      </c>
      <c r="I1143" s="4" t="str">
        <f t="shared" si="248"/>
        <v/>
      </c>
      <c r="J1143" s="4" t="e">
        <f>CLEAN(SUBSTITUTE(MID(A1143,G1143,H1143-G1143)," ",""))</f>
        <v>#VALUE!</v>
      </c>
      <c r="K1143" s="4" t="e">
        <f>FIND("Filing or 371 (c) date",A1143)+LEN("Filing or 371 (c) date")</f>
        <v>#VALUE!</v>
      </c>
      <c r="L1143" s="4" t="e">
        <f>FIND("Status",A1143,K1143)</f>
        <v>#VALUE!</v>
      </c>
      <c r="M1143" s="4" t="e">
        <f>TRIM(CLEAN(MID(A1143,K1143,L1143-K1143)))</f>
        <v>#VALUE!</v>
      </c>
      <c r="N1143" s="4" t="e">
        <f>FIND("Patent #",A1143)+LEN("Patent #")</f>
        <v>#VALUE!</v>
      </c>
      <c r="O1143" s="4" t="e">
        <f>FIND("Filing or 371 (c) date",A1143)</f>
        <v>#VALUE!</v>
      </c>
      <c r="P1143" s="4" t="e">
        <f>MID(A1143,N1143,O1143-N1143)</f>
        <v>#VALUE!</v>
      </c>
      <c r="Q1143" s="4" t="e">
        <f t="shared" si="249"/>
        <v>#VALUE!</v>
      </c>
      <c r="R1143" s="4" t="e">
        <f>CLEAN(SUBSTITUTE(MID(P1143,1,FIND("open",P1143)-1)," ",""))</f>
        <v>#VALUE!</v>
      </c>
      <c r="S1143" s="4" t="e">
        <f>FIND("open_in_new",P1143)+LEN("open_in_new")</f>
        <v>#VALUE!</v>
      </c>
      <c r="T1143" s="4" t="e">
        <f>FIND("-",P1143,S1143)</f>
        <v>#VALUE!</v>
      </c>
      <c r="U1143" s="4" t="e">
        <f>CLEAN(SUBSTITUTE(MID(P1143,S1143,T1143-S1143)," ",""))</f>
        <v>#VALUE!</v>
      </c>
      <c r="V1143" s="4" t="e">
        <f>RIGHT(CLEAN(SUBSTITUTE(P1143," ","")),10)</f>
        <v>#VALUE!</v>
      </c>
      <c r="W1143" s="4" t="e">
        <f>FIND("Status",A1143,K1143)+LEN("Status")</f>
        <v>#VALUE!</v>
      </c>
      <c r="X1143" s="4" t="e">
        <f>FIND("Application Data 
Documents &amp; Transactions",A1143)</f>
        <v>#VALUE!</v>
      </c>
      <c r="Y1143" s="4" t="e">
        <f>MID(A1143,W1143,(X1143-11)-W1143)</f>
        <v>#VALUE!</v>
      </c>
      <c r="Z1143" s="4" t="e">
        <f t="shared" si="246"/>
        <v>#VALUE!</v>
      </c>
      <c r="AA1143" s="4" t="e">
        <f>FIND("Earliest publication #",A1143)+LEN("Earliest publication #
")</f>
        <v>#VALUE!</v>
      </c>
      <c r="AB1143" s="4" t="e">
        <f>FIND("Earliest publication date",A1143,AA1143)</f>
        <v>#VALUE!</v>
      </c>
      <c r="AC1143" s="4" t="e">
        <f>CLEAN(TRIM(MID(A1143,AA1143,AB1143-AA1143)))</f>
        <v>#VALUE!</v>
      </c>
      <c r="AD1143" s="4" t="e">
        <f t="shared" si="247"/>
        <v>#VALUE!</v>
      </c>
      <c r="AE1143" s="4" t="e">
        <f>FIND("Earliest publication date",A1143,AA1143)+LEN("Earliest publication date")</f>
        <v>#VALUE!</v>
      </c>
      <c r="AF1143" s="4" t="e">
        <f>FIND("Assignee for publication",A1143)</f>
        <v>#VALUE!</v>
      </c>
      <c r="AG1143" s="4" t="e">
        <f>CLEAN(SUBSTITUTE(MID(A1143,AE1143,AF1143-AE1143)," ",""))</f>
        <v>#VALUE!</v>
      </c>
      <c r="AH1143" s="4" t="e">
        <f>FIND("Entity status",A1143)+LEN("Entity status")</f>
        <v>#VALUE!</v>
      </c>
      <c r="AI1143" s="4" t="e">
        <f>FIND("Earliest publication #",A1143,AH1143)</f>
        <v>#VALUE!</v>
      </c>
      <c r="AJ1143" s="4" t="e">
        <f>CLEAN(TRIM(MID(A1143,AH1143,AI1143-AH1143)))</f>
        <v>#VALUE!</v>
      </c>
      <c r="AK1143" s="4" t="e">
        <f>FIND("Applicants",A1143)+LEN("Applicants")</f>
        <v>#VALUE!</v>
      </c>
      <c r="AL1143" s="4" t="e">
        <f>FIND("United States Patent and Trademark Office 
United States Patent and Trademark Office 
 Browse By Topic",A1143,AK1143)</f>
        <v>#VALUE!</v>
      </c>
      <c r="AM1143" s="4" t="e">
        <f>TRIM(CLEAN(MID(A1143,AK1143,AL1143-AK1143)))</f>
        <v>#VALUE!</v>
      </c>
      <c r="AN1143" s="4" t="e">
        <f>FIND("Assignee for publication",A1143)+LEN("Assignee for publication")</f>
        <v>#VALUE!</v>
      </c>
      <c r="AO1143" s="4" t="e">
        <f>FIND("Confirmation #",A1143,AN1143)</f>
        <v>#VALUE!</v>
      </c>
      <c r="AP1143" s="4" t="e">
        <f>MID(A1143,AN1143,AO1143-AN1143)</f>
        <v>#VALUE!</v>
      </c>
      <c r="AQ1143" s="4" t="e">
        <f>FIND("Inventors",A1143)+LEN("Inventors")</f>
        <v>#VALUE!</v>
      </c>
      <c r="AR1143" s="4" t="e">
        <f>FIND("Applicants",A1143,AQ1143)</f>
        <v>#VALUE!</v>
      </c>
      <c r="AS1143" s="4" t="e">
        <f>FIND("Show all inventors",A1143)</f>
        <v>#VALUE!</v>
      </c>
      <c r="AT1143" s="4" t="str">
        <f>IFERROR(MID(A1143,AS1143,24),"")</f>
        <v/>
      </c>
      <c r="AU1143" s="7" t="e">
        <f>CLEAN(TRIM(MID(A1143,AQ1143,AR1143-AQ1143)))</f>
        <v>#VALUE!</v>
      </c>
      <c r="BJ1143" s="4">
        <f t="shared" si="250"/>
        <v>0</v>
      </c>
      <c r="BK1143" s="4" t="str">
        <f t="shared" si="251"/>
        <v/>
      </c>
      <c r="BL1143" s="4" t="e">
        <f t="shared" si="252"/>
        <v>#VALUE!</v>
      </c>
      <c r="BM1143" s="4" t="e">
        <f t="shared" si="253"/>
        <v>#VALUE!</v>
      </c>
      <c r="BN1143" s="7" t="e">
        <f t="shared" si="254"/>
        <v>#VALUE!</v>
      </c>
      <c r="BO1143" s="4" t="e">
        <f t="shared" si="255"/>
        <v>#VALUE!</v>
      </c>
      <c r="BP1143" s="4" t="e">
        <f t="shared" si="256"/>
        <v>#VALUE!</v>
      </c>
      <c r="BQ1143" s="7" t="e">
        <f t="shared" si="257"/>
        <v>#VALUE!</v>
      </c>
    </row>
    <row r="1144" spans="1:69" ht="15" customHeight="1" x14ac:dyDescent="0.3">
      <c r="A1144" s="5"/>
      <c r="B1144" s="5"/>
      <c r="C1144" s="5"/>
      <c r="D1144" s="5"/>
      <c r="F1144" s="6" t="s">
        <v>17</v>
      </c>
      <c r="G1144" s="4" t="e">
        <f t="shared" si="258"/>
        <v>#VALUE!</v>
      </c>
      <c r="H1144" s="4" t="e">
        <f t="shared" si="259"/>
        <v>#VALUE!</v>
      </c>
      <c r="I1144" s="4" t="str">
        <f t="shared" si="248"/>
        <v/>
      </c>
      <c r="J1144" s="4" t="e">
        <f>CLEAN(SUBSTITUTE(MID(A1144,G1144,H1144-G1144)," ",""))</f>
        <v>#VALUE!</v>
      </c>
      <c r="K1144" s="4" t="e">
        <f>FIND("Filing or 371 (c) date",A1144)+LEN("Filing or 371 (c) date")</f>
        <v>#VALUE!</v>
      </c>
      <c r="L1144" s="4" t="e">
        <f>FIND("Status",A1144,K1144)</f>
        <v>#VALUE!</v>
      </c>
      <c r="M1144" s="4" t="e">
        <f>TRIM(CLEAN(MID(A1144,K1144,L1144-K1144)))</f>
        <v>#VALUE!</v>
      </c>
      <c r="N1144" s="4" t="e">
        <f>FIND("Patent #",A1144)+LEN("Patent #")</f>
        <v>#VALUE!</v>
      </c>
      <c r="O1144" s="4" t="e">
        <f>FIND("Filing or 371 (c) date",A1144)</f>
        <v>#VALUE!</v>
      </c>
      <c r="P1144" s="4" t="e">
        <f>MID(A1144,N1144,O1144-N1144)</f>
        <v>#VALUE!</v>
      </c>
      <c r="Q1144" s="4" t="e">
        <f t="shared" si="249"/>
        <v>#VALUE!</v>
      </c>
      <c r="R1144" s="4" t="e">
        <f>CLEAN(SUBSTITUTE(MID(P1144,1,FIND("open",P1144)-1)," ",""))</f>
        <v>#VALUE!</v>
      </c>
      <c r="S1144" s="4" t="e">
        <f>FIND("open_in_new",P1144)+LEN("open_in_new")</f>
        <v>#VALUE!</v>
      </c>
      <c r="T1144" s="4" t="e">
        <f>FIND("-",P1144,S1144)</f>
        <v>#VALUE!</v>
      </c>
      <c r="U1144" s="4" t="e">
        <f>CLEAN(SUBSTITUTE(MID(P1144,S1144,T1144-S1144)," ",""))</f>
        <v>#VALUE!</v>
      </c>
      <c r="V1144" s="4" t="e">
        <f>RIGHT(CLEAN(SUBSTITUTE(P1144," ","")),10)</f>
        <v>#VALUE!</v>
      </c>
      <c r="W1144" s="4" t="e">
        <f>FIND("Status",A1144,K1144)+LEN("Status")</f>
        <v>#VALUE!</v>
      </c>
      <c r="X1144" s="4" t="e">
        <f>FIND("Application Data 
Documents &amp; Transactions",A1144)</f>
        <v>#VALUE!</v>
      </c>
      <c r="Y1144" s="4" t="e">
        <f>MID(A1144,W1144,(X1144-11)-W1144)</f>
        <v>#VALUE!</v>
      </c>
      <c r="Z1144" s="4" t="e">
        <f t="shared" si="246"/>
        <v>#VALUE!</v>
      </c>
      <c r="AA1144" s="4" t="e">
        <f>FIND("Earliest publication #",A1144)+LEN("Earliest publication #
")</f>
        <v>#VALUE!</v>
      </c>
      <c r="AB1144" s="4" t="e">
        <f>FIND("Earliest publication date",A1144,AA1144)</f>
        <v>#VALUE!</v>
      </c>
      <c r="AC1144" s="4" t="e">
        <f>CLEAN(TRIM(MID(A1144,AA1144,AB1144-AA1144)))</f>
        <v>#VALUE!</v>
      </c>
      <c r="AD1144" s="4" t="e">
        <f t="shared" si="247"/>
        <v>#VALUE!</v>
      </c>
      <c r="AE1144" s="4" t="e">
        <f>FIND("Earliest publication date",A1144,AA1144)+LEN("Earliest publication date")</f>
        <v>#VALUE!</v>
      </c>
      <c r="AF1144" s="4" t="e">
        <f>FIND("Assignee for publication",A1144)</f>
        <v>#VALUE!</v>
      </c>
      <c r="AG1144" s="4" t="e">
        <f>CLEAN(SUBSTITUTE(MID(A1144,AE1144,AF1144-AE1144)," ",""))</f>
        <v>#VALUE!</v>
      </c>
      <c r="AH1144" s="4" t="e">
        <f>FIND("Entity status",A1144)+LEN("Entity status")</f>
        <v>#VALUE!</v>
      </c>
      <c r="AI1144" s="4" t="e">
        <f>FIND("Earliest publication #",A1144,AH1144)</f>
        <v>#VALUE!</v>
      </c>
      <c r="AJ1144" s="4" t="e">
        <f>CLEAN(TRIM(MID(A1144,AH1144,AI1144-AH1144)))</f>
        <v>#VALUE!</v>
      </c>
      <c r="AK1144" s="4" t="e">
        <f>FIND("Applicants",A1144)+LEN("Applicants")</f>
        <v>#VALUE!</v>
      </c>
      <c r="AL1144" s="4" t="e">
        <f>FIND("United States Patent and Trademark Office 
United States Patent and Trademark Office 
 Browse By Topic",A1144,AK1144)</f>
        <v>#VALUE!</v>
      </c>
      <c r="AM1144" s="4" t="e">
        <f>TRIM(CLEAN(MID(A1144,AK1144,AL1144-AK1144)))</f>
        <v>#VALUE!</v>
      </c>
      <c r="AN1144" s="4" t="e">
        <f>FIND("Assignee for publication",A1144)+LEN("Assignee for publication")</f>
        <v>#VALUE!</v>
      </c>
      <c r="AO1144" s="4" t="e">
        <f>FIND("Confirmation #",A1144,AN1144)</f>
        <v>#VALUE!</v>
      </c>
      <c r="AP1144" s="4" t="e">
        <f>MID(A1144,AN1144,AO1144-AN1144)</f>
        <v>#VALUE!</v>
      </c>
      <c r="AQ1144" s="4" t="e">
        <f>FIND("Inventors",A1144)+LEN("Inventors")</f>
        <v>#VALUE!</v>
      </c>
      <c r="AR1144" s="4" t="e">
        <f>FIND("Applicants",A1144,AQ1144)</f>
        <v>#VALUE!</v>
      </c>
      <c r="AS1144" s="4" t="e">
        <f>FIND("Show all inventors",A1144)</f>
        <v>#VALUE!</v>
      </c>
      <c r="AT1144" s="4" t="str">
        <f>IFERROR(MID(A1144,AS1144,24),"")</f>
        <v/>
      </c>
      <c r="AU1144" s="7" t="e">
        <f>CLEAN(TRIM(MID(A1144,AQ1144,AR1144-AQ1144)))</f>
        <v>#VALUE!</v>
      </c>
      <c r="BJ1144" s="4">
        <f t="shared" si="250"/>
        <v>0</v>
      </c>
      <c r="BK1144" s="4" t="str">
        <f t="shared" si="251"/>
        <v/>
      </c>
      <c r="BL1144" s="4" t="e">
        <f t="shared" si="252"/>
        <v>#VALUE!</v>
      </c>
      <c r="BM1144" s="4" t="e">
        <f t="shared" si="253"/>
        <v>#VALUE!</v>
      </c>
      <c r="BN1144" s="7" t="e">
        <f t="shared" si="254"/>
        <v>#VALUE!</v>
      </c>
      <c r="BO1144" s="4" t="e">
        <f t="shared" si="255"/>
        <v>#VALUE!</v>
      </c>
      <c r="BP1144" s="4" t="e">
        <f t="shared" si="256"/>
        <v>#VALUE!</v>
      </c>
      <c r="BQ1144" s="7" t="e">
        <f t="shared" si="257"/>
        <v>#VALUE!</v>
      </c>
    </row>
    <row r="1145" spans="1:69" ht="15" customHeight="1" x14ac:dyDescent="0.3">
      <c r="A1145" s="5"/>
      <c r="B1145" s="5"/>
      <c r="C1145" s="5"/>
      <c r="D1145" s="5"/>
      <c r="F1145" s="6" t="s">
        <v>17</v>
      </c>
      <c r="G1145" s="4" t="e">
        <f t="shared" si="258"/>
        <v>#VALUE!</v>
      </c>
      <c r="H1145" s="4" t="e">
        <f t="shared" si="259"/>
        <v>#VALUE!</v>
      </c>
      <c r="I1145" s="4" t="str">
        <f t="shared" si="248"/>
        <v/>
      </c>
      <c r="J1145" s="4" t="e">
        <f>CLEAN(SUBSTITUTE(MID(A1145,G1145,H1145-G1145)," ",""))</f>
        <v>#VALUE!</v>
      </c>
      <c r="K1145" s="4" t="e">
        <f>FIND("Filing or 371 (c) date",A1145)+LEN("Filing or 371 (c) date")</f>
        <v>#VALUE!</v>
      </c>
      <c r="L1145" s="4" t="e">
        <f>FIND("Status",A1145,K1145)</f>
        <v>#VALUE!</v>
      </c>
      <c r="M1145" s="4" t="e">
        <f>TRIM(CLEAN(MID(A1145,K1145,L1145-K1145)))</f>
        <v>#VALUE!</v>
      </c>
      <c r="N1145" s="4" t="e">
        <f>FIND("Patent #",A1145)+LEN("Patent #")</f>
        <v>#VALUE!</v>
      </c>
      <c r="O1145" s="4" t="e">
        <f>FIND("Filing or 371 (c) date",A1145)</f>
        <v>#VALUE!</v>
      </c>
      <c r="P1145" s="4" t="e">
        <f>MID(A1145,N1145,O1145-N1145)</f>
        <v>#VALUE!</v>
      </c>
      <c r="Q1145" s="4" t="e">
        <f t="shared" si="249"/>
        <v>#VALUE!</v>
      </c>
      <c r="R1145" s="4" t="e">
        <f>CLEAN(SUBSTITUTE(MID(P1145,1,FIND("open",P1145)-1)," ",""))</f>
        <v>#VALUE!</v>
      </c>
      <c r="S1145" s="4" t="e">
        <f>FIND("open_in_new",P1145)+LEN("open_in_new")</f>
        <v>#VALUE!</v>
      </c>
      <c r="T1145" s="4" t="e">
        <f>FIND("-",P1145,S1145)</f>
        <v>#VALUE!</v>
      </c>
      <c r="U1145" s="4" t="e">
        <f>CLEAN(SUBSTITUTE(MID(P1145,S1145,T1145-S1145)," ",""))</f>
        <v>#VALUE!</v>
      </c>
      <c r="V1145" s="4" t="e">
        <f>RIGHT(CLEAN(SUBSTITUTE(P1145," ","")),10)</f>
        <v>#VALUE!</v>
      </c>
      <c r="W1145" s="4" t="e">
        <f>FIND("Status",A1145,K1145)+LEN("Status")</f>
        <v>#VALUE!</v>
      </c>
      <c r="X1145" s="4" t="e">
        <f>FIND("Application Data 
Documents &amp; Transactions",A1145)</f>
        <v>#VALUE!</v>
      </c>
      <c r="Y1145" s="4" t="e">
        <f>MID(A1145,W1145,(X1145-11)-W1145)</f>
        <v>#VALUE!</v>
      </c>
      <c r="Z1145" s="4" t="e">
        <f t="shared" si="246"/>
        <v>#VALUE!</v>
      </c>
      <c r="AA1145" s="4" t="e">
        <f>FIND("Earliest publication #",A1145)+LEN("Earliest publication #
")</f>
        <v>#VALUE!</v>
      </c>
      <c r="AB1145" s="4" t="e">
        <f>FIND("Earliest publication date",A1145,AA1145)</f>
        <v>#VALUE!</v>
      </c>
      <c r="AC1145" s="4" t="e">
        <f>CLEAN(TRIM(MID(A1145,AA1145,AB1145-AA1145)))</f>
        <v>#VALUE!</v>
      </c>
      <c r="AD1145" s="4" t="e">
        <f t="shared" si="247"/>
        <v>#VALUE!</v>
      </c>
      <c r="AE1145" s="4" t="e">
        <f>FIND("Earliest publication date",A1145,AA1145)+LEN("Earliest publication date")</f>
        <v>#VALUE!</v>
      </c>
      <c r="AF1145" s="4" t="e">
        <f>FIND("Assignee for publication",A1145)</f>
        <v>#VALUE!</v>
      </c>
      <c r="AG1145" s="4" t="e">
        <f>CLEAN(SUBSTITUTE(MID(A1145,AE1145,AF1145-AE1145)," ",""))</f>
        <v>#VALUE!</v>
      </c>
      <c r="AH1145" s="4" t="e">
        <f>FIND("Entity status",A1145)+LEN("Entity status")</f>
        <v>#VALUE!</v>
      </c>
      <c r="AI1145" s="4" t="e">
        <f>FIND("Earliest publication #",A1145,AH1145)</f>
        <v>#VALUE!</v>
      </c>
      <c r="AJ1145" s="4" t="e">
        <f>CLEAN(TRIM(MID(A1145,AH1145,AI1145-AH1145)))</f>
        <v>#VALUE!</v>
      </c>
      <c r="AK1145" s="4" t="e">
        <f>FIND("Applicants",A1145)+LEN("Applicants")</f>
        <v>#VALUE!</v>
      </c>
      <c r="AL1145" s="4" t="e">
        <f>FIND("United States Patent and Trademark Office 
United States Patent and Trademark Office 
 Browse By Topic",A1145,AK1145)</f>
        <v>#VALUE!</v>
      </c>
      <c r="AM1145" s="4" t="e">
        <f>TRIM(CLEAN(MID(A1145,AK1145,AL1145-AK1145)))</f>
        <v>#VALUE!</v>
      </c>
      <c r="AN1145" s="4" t="e">
        <f>FIND("Assignee for publication",A1145)+LEN("Assignee for publication")</f>
        <v>#VALUE!</v>
      </c>
      <c r="AO1145" s="4" t="e">
        <f>FIND("Confirmation #",A1145,AN1145)</f>
        <v>#VALUE!</v>
      </c>
      <c r="AP1145" s="4" t="e">
        <f>MID(A1145,AN1145,AO1145-AN1145)</f>
        <v>#VALUE!</v>
      </c>
      <c r="AQ1145" s="4" t="e">
        <f>FIND("Inventors",A1145)+LEN("Inventors")</f>
        <v>#VALUE!</v>
      </c>
      <c r="AR1145" s="4" t="e">
        <f>FIND("Applicants",A1145,AQ1145)</f>
        <v>#VALUE!</v>
      </c>
      <c r="AS1145" s="4" t="e">
        <f>FIND("Show all inventors",A1145)</f>
        <v>#VALUE!</v>
      </c>
      <c r="AT1145" s="4" t="str">
        <f>IFERROR(MID(A1145,AS1145,24),"")</f>
        <v/>
      </c>
      <c r="AU1145" s="7" t="e">
        <f>CLEAN(TRIM(MID(A1145,AQ1145,AR1145-AQ1145)))</f>
        <v>#VALUE!</v>
      </c>
      <c r="BJ1145" s="4">
        <f t="shared" si="250"/>
        <v>0</v>
      </c>
      <c r="BK1145" s="4" t="str">
        <f t="shared" si="251"/>
        <v/>
      </c>
      <c r="BL1145" s="4" t="e">
        <f t="shared" si="252"/>
        <v>#VALUE!</v>
      </c>
      <c r="BM1145" s="4" t="e">
        <f t="shared" si="253"/>
        <v>#VALUE!</v>
      </c>
      <c r="BN1145" s="7" t="e">
        <f t="shared" si="254"/>
        <v>#VALUE!</v>
      </c>
      <c r="BO1145" s="4" t="e">
        <f t="shared" si="255"/>
        <v>#VALUE!</v>
      </c>
      <c r="BP1145" s="4" t="e">
        <f t="shared" si="256"/>
        <v>#VALUE!</v>
      </c>
      <c r="BQ1145" s="7" t="e">
        <f t="shared" si="257"/>
        <v>#VALUE!</v>
      </c>
    </row>
    <row r="1146" spans="1:69" ht="15" customHeight="1" x14ac:dyDescent="0.3">
      <c r="A1146" s="5"/>
      <c r="B1146" s="5"/>
      <c r="C1146" s="5"/>
      <c r="D1146" s="5"/>
      <c r="F1146" s="6" t="s">
        <v>17</v>
      </c>
      <c r="G1146" s="4" t="e">
        <f t="shared" si="258"/>
        <v>#VALUE!</v>
      </c>
      <c r="H1146" s="4" t="e">
        <f t="shared" si="259"/>
        <v>#VALUE!</v>
      </c>
      <c r="I1146" s="4" t="str">
        <f t="shared" si="248"/>
        <v/>
      </c>
      <c r="J1146" s="4" t="e">
        <f>CLEAN(SUBSTITUTE(MID(A1146,G1146,H1146-G1146)," ",""))</f>
        <v>#VALUE!</v>
      </c>
      <c r="K1146" s="4" t="e">
        <f>FIND("Filing or 371 (c) date",A1146)+LEN("Filing or 371 (c) date")</f>
        <v>#VALUE!</v>
      </c>
      <c r="L1146" s="4" t="e">
        <f>FIND("Status",A1146,K1146)</f>
        <v>#VALUE!</v>
      </c>
      <c r="M1146" s="4" t="e">
        <f>TRIM(CLEAN(MID(A1146,K1146,L1146-K1146)))</f>
        <v>#VALUE!</v>
      </c>
      <c r="N1146" s="4" t="e">
        <f>FIND("Patent #",A1146)+LEN("Patent #")</f>
        <v>#VALUE!</v>
      </c>
      <c r="O1146" s="4" t="e">
        <f>FIND("Filing or 371 (c) date",A1146)</f>
        <v>#VALUE!</v>
      </c>
      <c r="P1146" s="4" t="e">
        <f>MID(A1146,N1146,O1146-N1146)</f>
        <v>#VALUE!</v>
      </c>
      <c r="Q1146" s="4" t="e">
        <f t="shared" si="249"/>
        <v>#VALUE!</v>
      </c>
      <c r="R1146" s="4" t="e">
        <f>CLEAN(SUBSTITUTE(MID(P1146,1,FIND("open",P1146)-1)," ",""))</f>
        <v>#VALUE!</v>
      </c>
      <c r="S1146" s="4" t="e">
        <f>FIND("open_in_new",P1146)+LEN("open_in_new")</f>
        <v>#VALUE!</v>
      </c>
      <c r="T1146" s="4" t="e">
        <f>FIND("-",P1146,S1146)</f>
        <v>#VALUE!</v>
      </c>
      <c r="U1146" s="4" t="e">
        <f>CLEAN(SUBSTITUTE(MID(P1146,S1146,T1146-S1146)," ",""))</f>
        <v>#VALUE!</v>
      </c>
      <c r="V1146" s="4" t="e">
        <f>RIGHT(CLEAN(SUBSTITUTE(P1146," ","")),10)</f>
        <v>#VALUE!</v>
      </c>
      <c r="W1146" s="4" t="e">
        <f>FIND("Status",A1146,K1146)+LEN("Status")</f>
        <v>#VALUE!</v>
      </c>
      <c r="X1146" s="4" t="e">
        <f>FIND("Application Data 
Documents &amp; Transactions",A1146)</f>
        <v>#VALUE!</v>
      </c>
      <c r="Y1146" s="4" t="e">
        <f>MID(A1146,W1146,(X1146-11)-W1146)</f>
        <v>#VALUE!</v>
      </c>
      <c r="Z1146" s="4" t="e">
        <f t="shared" si="246"/>
        <v>#VALUE!</v>
      </c>
      <c r="AA1146" s="4" t="e">
        <f>FIND("Earliest publication #",A1146)+LEN("Earliest publication #
")</f>
        <v>#VALUE!</v>
      </c>
      <c r="AB1146" s="4" t="e">
        <f>FIND("Earliest publication date",A1146,AA1146)</f>
        <v>#VALUE!</v>
      </c>
      <c r="AC1146" s="4" t="e">
        <f>CLEAN(TRIM(MID(A1146,AA1146,AB1146-AA1146)))</f>
        <v>#VALUE!</v>
      </c>
      <c r="AD1146" s="4" t="e">
        <f t="shared" si="247"/>
        <v>#VALUE!</v>
      </c>
      <c r="AE1146" s="4" t="e">
        <f>FIND("Earliest publication date",A1146,AA1146)+LEN("Earliest publication date")</f>
        <v>#VALUE!</v>
      </c>
      <c r="AF1146" s="4" t="e">
        <f>FIND("Assignee for publication",A1146)</f>
        <v>#VALUE!</v>
      </c>
      <c r="AG1146" s="4" t="e">
        <f>CLEAN(SUBSTITUTE(MID(A1146,AE1146,AF1146-AE1146)," ",""))</f>
        <v>#VALUE!</v>
      </c>
      <c r="AH1146" s="4" t="e">
        <f>FIND("Entity status",A1146)+LEN("Entity status")</f>
        <v>#VALUE!</v>
      </c>
      <c r="AI1146" s="4" t="e">
        <f>FIND("Earliest publication #",A1146,AH1146)</f>
        <v>#VALUE!</v>
      </c>
      <c r="AJ1146" s="4" t="e">
        <f>CLEAN(TRIM(MID(A1146,AH1146,AI1146-AH1146)))</f>
        <v>#VALUE!</v>
      </c>
      <c r="AK1146" s="4" t="e">
        <f>FIND("Applicants",A1146)+LEN("Applicants")</f>
        <v>#VALUE!</v>
      </c>
      <c r="AL1146" s="4" t="e">
        <f>FIND("United States Patent and Trademark Office 
United States Patent and Trademark Office 
 Browse By Topic",A1146,AK1146)</f>
        <v>#VALUE!</v>
      </c>
      <c r="AM1146" s="4" t="e">
        <f>TRIM(CLEAN(MID(A1146,AK1146,AL1146-AK1146)))</f>
        <v>#VALUE!</v>
      </c>
      <c r="AN1146" s="4" t="e">
        <f>FIND("Assignee for publication",A1146)+LEN("Assignee for publication")</f>
        <v>#VALUE!</v>
      </c>
      <c r="AO1146" s="4" t="e">
        <f>FIND("Confirmation #",A1146,AN1146)</f>
        <v>#VALUE!</v>
      </c>
      <c r="AP1146" s="4" t="e">
        <f>MID(A1146,AN1146,AO1146-AN1146)</f>
        <v>#VALUE!</v>
      </c>
      <c r="AQ1146" s="4" t="e">
        <f>FIND("Inventors",A1146)+LEN("Inventors")</f>
        <v>#VALUE!</v>
      </c>
      <c r="AR1146" s="4" t="e">
        <f>FIND("Applicants",A1146,AQ1146)</f>
        <v>#VALUE!</v>
      </c>
      <c r="AS1146" s="4" t="e">
        <f>FIND("Show all inventors",A1146)</f>
        <v>#VALUE!</v>
      </c>
      <c r="AT1146" s="4" t="str">
        <f>IFERROR(MID(A1146,AS1146,24),"")</f>
        <v/>
      </c>
      <c r="AU1146" s="7" t="e">
        <f>CLEAN(TRIM(MID(A1146,AQ1146,AR1146-AQ1146)))</f>
        <v>#VALUE!</v>
      </c>
      <c r="BJ1146" s="4">
        <f t="shared" si="250"/>
        <v>0</v>
      </c>
      <c r="BK1146" s="4" t="str">
        <f t="shared" si="251"/>
        <v/>
      </c>
      <c r="BL1146" s="4" t="e">
        <f t="shared" si="252"/>
        <v>#VALUE!</v>
      </c>
      <c r="BM1146" s="4" t="e">
        <f t="shared" si="253"/>
        <v>#VALUE!</v>
      </c>
      <c r="BN1146" s="7" t="e">
        <f t="shared" si="254"/>
        <v>#VALUE!</v>
      </c>
      <c r="BO1146" s="4" t="e">
        <f t="shared" si="255"/>
        <v>#VALUE!</v>
      </c>
      <c r="BP1146" s="4" t="e">
        <f t="shared" si="256"/>
        <v>#VALUE!</v>
      </c>
      <c r="BQ1146" s="7" t="e">
        <f t="shared" si="257"/>
        <v>#VALUE!</v>
      </c>
    </row>
    <row r="1147" spans="1:69" ht="15" customHeight="1" x14ac:dyDescent="0.3">
      <c r="A1147" s="5"/>
      <c r="B1147" s="5"/>
      <c r="C1147" s="5"/>
      <c r="D1147" s="5"/>
      <c r="F1147" s="6" t="s">
        <v>17</v>
      </c>
      <c r="G1147" s="4" t="e">
        <f t="shared" si="258"/>
        <v>#VALUE!</v>
      </c>
      <c r="H1147" s="4" t="e">
        <f t="shared" si="259"/>
        <v>#VALUE!</v>
      </c>
      <c r="I1147" s="4" t="str">
        <f t="shared" si="248"/>
        <v/>
      </c>
      <c r="J1147" s="4" t="e">
        <f>CLEAN(SUBSTITUTE(MID(A1147,G1147,H1147-G1147)," ",""))</f>
        <v>#VALUE!</v>
      </c>
      <c r="K1147" s="4" t="e">
        <f>FIND("Filing or 371 (c) date",A1147)+LEN("Filing or 371 (c) date")</f>
        <v>#VALUE!</v>
      </c>
      <c r="L1147" s="4" t="e">
        <f>FIND("Status",A1147,K1147)</f>
        <v>#VALUE!</v>
      </c>
      <c r="M1147" s="4" t="e">
        <f>TRIM(CLEAN(MID(A1147,K1147,L1147-K1147)))</f>
        <v>#VALUE!</v>
      </c>
      <c r="N1147" s="4" t="e">
        <f>FIND("Patent #",A1147)+LEN("Patent #")</f>
        <v>#VALUE!</v>
      </c>
      <c r="O1147" s="4" t="e">
        <f>FIND("Filing or 371 (c) date",A1147)</f>
        <v>#VALUE!</v>
      </c>
      <c r="P1147" s="4" t="e">
        <f>MID(A1147,N1147,O1147-N1147)</f>
        <v>#VALUE!</v>
      </c>
      <c r="Q1147" s="4" t="e">
        <f t="shared" si="249"/>
        <v>#VALUE!</v>
      </c>
      <c r="R1147" s="4" t="e">
        <f>CLEAN(SUBSTITUTE(MID(P1147,1,FIND("open",P1147)-1)," ",""))</f>
        <v>#VALUE!</v>
      </c>
      <c r="S1147" s="4" t="e">
        <f>FIND("open_in_new",P1147)+LEN("open_in_new")</f>
        <v>#VALUE!</v>
      </c>
      <c r="T1147" s="4" t="e">
        <f>FIND("-",P1147,S1147)</f>
        <v>#VALUE!</v>
      </c>
      <c r="U1147" s="4" t="e">
        <f>CLEAN(SUBSTITUTE(MID(P1147,S1147,T1147-S1147)," ",""))</f>
        <v>#VALUE!</v>
      </c>
      <c r="V1147" s="4" t="e">
        <f>RIGHT(CLEAN(SUBSTITUTE(P1147," ","")),10)</f>
        <v>#VALUE!</v>
      </c>
      <c r="W1147" s="4" t="e">
        <f>FIND("Status",A1147,K1147)+LEN("Status")</f>
        <v>#VALUE!</v>
      </c>
      <c r="X1147" s="4" t="e">
        <f>FIND("Application Data 
Documents &amp; Transactions",A1147)</f>
        <v>#VALUE!</v>
      </c>
      <c r="Y1147" s="4" t="e">
        <f>MID(A1147,W1147,(X1147-11)-W1147)</f>
        <v>#VALUE!</v>
      </c>
      <c r="Z1147" s="4" t="e">
        <f t="shared" si="246"/>
        <v>#VALUE!</v>
      </c>
      <c r="AA1147" s="4" t="e">
        <f>FIND("Earliest publication #",A1147)+LEN("Earliest publication #
")</f>
        <v>#VALUE!</v>
      </c>
      <c r="AB1147" s="4" t="e">
        <f>FIND("Earliest publication date",A1147,AA1147)</f>
        <v>#VALUE!</v>
      </c>
      <c r="AC1147" s="4" t="e">
        <f>CLEAN(TRIM(MID(A1147,AA1147,AB1147-AA1147)))</f>
        <v>#VALUE!</v>
      </c>
      <c r="AD1147" s="4" t="e">
        <f t="shared" si="247"/>
        <v>#VALUE!</v>
      </c>
      <c r="AE1147" s="4" t="e">
        <f>FIND("Earliest publication date",A1147,AA1147)+LEN("Earliest publication date")</f>
        <v>#VALUE!</v>
      </c>
      <c r="AF1147" s="4" t="e">
        <f>FIND("Assignee for publication",A1147)</f>
        <v>#VALUE!</v>
      </c>
      <c r="AG1147" s="4" t="e">
        <f>CLEAN(SUBSTITUTE(MID(A1147,AE1147,AF1147-AE1147)," ",""))</f>
        <v>#VALUE!</v>
      </c>
      <c r="AH1147" s="4" t="e">
        <f>FIND("Entity status",A1147)+LEN("Entity status")</f>
        <v>#VALUE!</v>
      </c>
      <c r="AI1147" s="4" t="e">
        <f>FIND("Earliest publication #",A1147,AH1147)</f>
        <v>#VALUE!</v>
      </c>
      <c r="AJ1147" s="4" t="e">
        <f>CLEAN(TRIM(MID(A1147,AH1147,AI1147-AH1147)))</f>
        <v>#VALUE!</v>
      </c>
      <c r="AK1147" s="4" t="e">
        <f>FIND("Applicants",A1147)+LEN("Applicants")</f>
        <v>#VALUE!</v>
      </c>
      <c r="AL1147" s="4" t="e">
        <f>FIND("United States Patent and Trademark Office 
United States Patent and Trademark Office 
 Browse By Topic",A1147,AK1147)</f>
        <v>#VALUE!</v>
      </c>
      <c r="AM1147" s="4" t="e">
        <f>TRIM(CLEAN(MID(A1147,AK1147,AL1147-AK1147)))</f>
        <v>#VALUE!</v>
      </c>
      <c r="AN1147" s="4" t="e">
        <f>FIND("Assignee for publication",A1147)+LEN("Assignee for publication")</f>
        <v>#VALUE!</v>
      </c>
      <c r="AO1147" s="4" t="e">
        <f>FIND("Confirmation #",A1147,AN1147)</f>
        <v>#VALUE!</v>
      </c>
      <c r="AP1147" s="4" t="e">
        <f>MID(A1147,AN1147,AO1147-AN1147)</f>
        <v>#VALUE!</v>
      </c>
      <c r="AQ1147" s="4" t="e">
        <f>FIND("Inventors",A1147)+LEN("Inventors")</f>
        <v>#VALUE!</v>
      </c>
      <c r="AR1147" s="4" t="e">
        <f>FIND("Applicants",A1147,AQ1147)</f>
        <v>#VALUE!</v>
      </c>
      <c r="AS1147" s="4" t="e">
        <f>FIND("Show all inventors",A1147)</f>
        <v>#VALUE!</v>
      </c>
      <c r="AT1147" s="4" t="str">
        <f>IFERROR(MID(A1147,AS1147,24),"")</f>
        <v/>
      </c>
      <c r="AU1147" s="7" t="e">
        <f>CLEAN(TRIM(MID(A1147,AQ1147,AR1147-AQ1147)))</f>
        <v>#VALUE!</v>
      </c>
      <c r="BJ1147" s="4">
        <f t="shared" si="250"/>
        <v>0</v>
      </c>
      <c r="BK1147" s="4" t="str">
        <f t="shared" si="251"/>
        <v/>
      </c>
      <c r="BL1147" s="4" t="e">
        <f t="shared" si="252"/>
        <v>#VALUE!</v>
      </c>
      <c r="BM1147" s="4" t="e">
        <f t="shared" si="253"/>
        <v>#VALUE!</v>
      </c>
      <c r="BN1147" s="7" t="e">
        <f t="shared" si="254"/>
        <v>#VALUE!</v>
      </c>
      <c r="BO1147" s="4" t="e">
        <f t="shared" si="255"/>
        <v>#VALUE!</v>
      </c>
      <c r="BP1147" s="4" t="e">
        <f t="shared" si="256"/>
        <v>#VALUE!</v>
      </c>
      <c r="BQ1147" s="7" t="e">
        <f t="shared" si="257"/>
        <v>#VALUE!</v>
      </c>
    </row>
    <row r="1148" spans="1:69" ht="15" customHeight="1" x14ac:dyDescent="0.3">
      <c r="A1148" s="5"/>
      <c r="B1148" s="5"/>
      <c r="C1148" s="5"/>
      <c r="D1148" s="5"/>
      <c r="F1148" s="6" t="s">
        <v>17</v>
      </c>
      <c r="G1148" s="4" t="e">
        <f t="shared" si="258"/>
        <v>#VALUE!</v>
      </c>
      <c r="H1148" s="4" t="e">
        <f t="shared" si="259"/>
        <v>#VALUE!</v>
      </c>
      <c r="I1148" s="4" t="str">
        <f t="shared" si="248"/>
        <v/>
      </c>
      <c r="J1148" s="4" t="e">
        <f>CLEAN(SUBSTITUTE(MID(A1148,G1148,H1148-G1148)," ",""))</f>
        <v>#VALUE!</v>
      </c>
      <c r="K1148" s="4" t="e">
        <f>FIND("Filing or 371 (c) date",A1148)+LEN("Filing or 371 (c) date")</f>
        <v>#VALUE!</v>
      </c>
      <c r="L1148" s="4" t="e">
        <f>FIND("Status",A1148,K1148)</f>
        <v>#VALUE!</v>
      </c>
      <c r="M1148" s="4" t="e">
        <f>TRIM(CLEAN(MID(A1148,K1148,L1148-K1148)))</f>
        <v>#VALUE!</v>
      </c>
      <c r="N1148" s="4" t="e">
        <f>FIND("Patent #",A1148)+LEN("Patent #")</f>
        <v>#VALUE!</v>
      </c>
      <c r="O1148" s="4" t="e">
        <f>FIND("Filing or 371 (c) date",A1148)</f>
        <v>#VALUE!</v>
      </c>
      <c r="P1148" s="4" t="e">
        <f>MID(A1148,N1148,O1148-N1148)</f>
        <v>#VALUE!</v>
      </c>
      <c r="Q1148" s="4" t="e">
        <f t="shared" si="249"/>
        <v>#VALUE!</v>
      </c>
      <c r="R1148" s="4" t="e">
        <f>CLEAN(SUBSTITUTE(MID(P1148,1,FIND("open",P1148)-1)," ",""))</f>
        <v>#VALUE!</v>
      </c>
      <c r="S1148" s="4" t="e">
        <f>FIND("open_in_new",P1148)+LEN("open_in_new")</f>
        <v>#VALUE!</v>
      </c>
      <c r="T1148" s="4" t="e">
        <f>FIND("-",P1148,S1148)</f>
        <v>#VALUE!</v>
      </c>
      <c r="U1148" s="4" t="e">
        <f>CLEAN(SUBSTITUTE(MID(P1148,S1148,T1148-S1148)," ",""))</f>
        <v>#VALUE!</v>
      </c>
      <c r="V1148" s="4" t="e">
        <f>RIGHT(CLEAN(SUBSTITUTE(P1148," ","")),10)</f>
        <v>#VALUE!</v>
      </c>
      <c r="W1148" s="4" t="e">
        <f>FIND("Status",A1148,K1148)+LEN("Status")</f>
        <v>#VALUE!</v>
      </c>
      <c r="X1148" s="4" t="e">
        <f>FIND("Application Data 
Documents &amp; Transactions",A1148)</f>
        <v>#VALUE!</v>
      </c>
      <c r="Y1148" s="4" t="e">
        <f>MID(A1148,W1148,(X1148-11)-W1148)</f>
        <v>#VALUE!</v>
      </c>
      <c r="Z1148" s="4" t="e">
        <f t="shared" si="246"/>
        <v>#VALUE!</v>
      </c>
      <c r="AA1148" s="4" t="e">
        <f>FIND("Earliest publication #",A1148)+LEN("Earliest publication #
")</f>
        <v>#VALUE!</v>
      </c>
      <c r="AB1148" s="4" t="e">
        <f>FIND("Earliest publication date",A1148,AA1148)</f>
        <v>#VALUE!</v>
      </c>
      <c r="AC1148" s="4" t="e">
        <f>CLEAN(TRIM(MID(A1148,AA1148,AB1148-AA1148)))</f>
        <v>#VALUE!</v>
      </c>
      <c r="AD1148" s="4" t="e">
        <f t="shared" si="247"/>
        <v>#VALUE!</v>
      </c>
      <c r="AE1148" s="4" t="e">
        <f>FIND("Earliest publication date",A1148,AA1148)+LEN("Earliest publication date")</f>
        <v>#VALUE!</v>
      </c>
      <c r="AF1148" s="4" t="e">
        <f>FIND("Assignee for publication",A1148)</f>
        <v>#VALUE!</v>
      </c>
      <c r="AG1148" s="4" t="e">
        <f>CLEAN(SUBSTITUTE(MID(A1148,AE1148,AF1148-AE1148)," ",""))</f>
        <v>#VALUE!</v>
      </c>
      <c r="AH1148" s="4" t="e">
        <f>FIND("Entity status",A1148)+LEN("Entity status")</f>
        <v>#VALUE!</v>
      </c>
      <c r="AI1148" s="4" t="e">
        <f>FIND("Earliest publication #",A1148,AH1148)</f>
        <v>#VALUE!</v>
      </c>
      <c r="AJ1148" s="4" t="e">
        <f>CLEAN(TRIM(MID(A1148,AH1148,AI1148-AH1148)))</f>
        <v>#VALUE!</v>
      </c>
      <c r="AK1148" s="4" t="e">
        <f>FIND("Applicants",A1148)+LEN("Applicants")</f>
        <v>#VALUE!</v>
      </c>
      <c r="AL1148" s="4" t="e">
        <f>FIND("United States Patent and Trademark Office 
United States Patent and Trademark Office 
 Browse By Topic",A1148,AK1148)</f>
        <v>#VALUE!</v>
      </c>
      <c r="AM1148" s="4" t="e">
        <f>TRIM(CLEAN(MID(A1148,AK1148,AL1148-AK1148)))</f>
        <v>#VALUE!</v>
      </c>
      <c r="AN1148" s="4" t="e">
        <f>FIND("Assignee for publication",A1148)+LEN("Assignee for publication")</f>
        <v>#VALUE!</v>
      </c>
      <c r="AO1148" s="4" t="e">
        <f>FIND("Confirmation #",A1148,AN1148)</f>
        <v>#VALUE!</v>
      </c>
      <c r="AP1148" s="4" t="e">
        <f>MID(A1148,AN1148,AO1148-AN1148)</f>
        <v>#VALUE!</v>
      </c>
      <c r="AQ1148" s="4" t="e">
        <f>FIND("Inventors",A1148)+LEN("Inventors")</f>
        <v>#VALUE!</v>
      </c>
      <c r="AR1148" s="4" t="e">
        <f>FIND("Applicants",A1148,AQ1148)</f>
        <v>#VALUE!</v>
      </c>
      <c r="AS1148" s="4" t="e">
        <f>FIND("Show all inventors",A1148)</f>
        <v>#VALUE!</v>
      </c>
      <c r="AT1148" s="4" t="str">
        <f>IFERROR(MID(A1148,AS1148,24),"")</f>
        <v/>
      </c>
      <c r="AU1148" s="7" t="e">
        <f>CLEAN(TRIM(MID(A1148,AQ1148,AR1148-AQ1148)))</f>
        <v>#VALUE!</v>
      </c>
      <c r="BJ1148" s="4">
        <f t="shared" si="250"/>
        <v>0</v>
      </c>
      <c r="BK1148" s="4" t="str">
        <f t="shared" si="251"/>
        <v/>
      </c>
      <c r="BL1148" s="4" t="e">
        <f t="shared" si="252"/>
        <v>#VALUE!</v>
      </c>
      <c r="BM1148" s="4" t="e">
        <f t="shared" si="253"/>
        <v>#VALUE!</v>
      </c>
      <c r="BN1148" s="7" t="e">
        <f t="shared" si="254"/>
        <v>#VALUE!</v>
      </c>
      <c r="BO1148" s="4" t="e">
        <f t="shared" si="255"/>
        <v>#VALUE!</v>
      </c>
      <c r="BP1148" s="4" t="e">
        <f t="shared" si="256"/>
        <v>#VALUE!</v>
      </c>
      <c r="BQ1148" s="7" t="e">
        <f t="shared" si="257"/>
        <v>#VALUE!</v>
      </c>
    </row>
    <row r="1149" spans="1:69" ht="15" customHeight="1" x14ac:dyDescent="0.3">
      <c r="A1149" s="5"/>
      <c r="B1149" s="5"/>
      <c r="C1149" s="5"/>
      <c r="D1149" s="5"/>
      <c r="F1149" s="6" t="s">
        <v>17</v>
      </c>
      <c r="G1149" s="4" t="e">
        <f t="shared" si="258"/>
        <v>#VALUE!</v>
      </c>
      <c r="H1149" s="4" t="e">
        <f t="shared" si="259"/>
        <v>#VALUE!</v>
      </c>
      <c r="I1149" s="4" t="str">
        <f t="shared" si="248"/>
        <v/>
      </c>
      <c r="J1149" s="4" t="e">
        <f>CLEAN(SUBSTITUTE(MID(A1149,G1149,H1149-G1149)," ",""))</f>
        <v>#VALUE!</v>
      </c>
      <c r="K1149" s="4" t="e">
        <f>FIND("Filing or 371 (c) date",A1149)+LEN("Filing or 371 (c) date")</f>
        <v>#VALUE!</v>
      </c>
      <c r="L1149" s="4" t="e">
        <f>FIND("Status",A1149,K1149)</f>
        <v>#VALUE!</v>
      </c>
      <c r="M1149" s="4" t="e">
        <f>TRIM(CLEAN(MID(A1149,K1149,L1149-K1149)))</f>
        <v>#VALUE!</v>
      </c>
      <c r="N1149" s="4" t="e">
        <f>FIND("Patent #",A1149)+LEN("Patent #")</f>
        <v>#VALUE!</v>
      </c>
      <c r="O1149" s="4" t="e">
        <f>FIND("Filing or 371 (c) date",A1149)</f>
        <v>#VALUE!</v>
      </c>
      <c r="P1149" s="4" t="e">
        <f>MID(A1149,N1149,O1149-N1149)</f>
        <v>#VALUE!</v>
      </c>
      <c r="Q1149" s="4" t="e">
        <f t="shared" si="249"/>
        <v>#VALUE!</v>
      </c>
      <c r="R1149" s="4" t="e">
        <f>CLEAN(SUBSTITUTE(MID(P1149,1,FIND("open",P1149)-1)," ",""))</f>
        <v>#VALUE!</v>
      </c>
      <c r="S1149" s="4" t="e">
        <f>FIND("open_in_new",P1149)+LEN("open_in_new")</f>
        <v>#VALUE!</v>
      </c>
      <c r="T1149" s="4" t="e">
        <f>FIND("-",P1149,S1149)</f>
        <v>#VALUE!</v>
      </c>
      <c r="U1149" s="4" t="e">
        <f>CLEAN(SUBSTITUTE(MID(P1149,S1149,T1149-S1149)," ",""))</f>
        <v>#VALUE!</v>
      </c>
      <c r="V1149" s="4" t="e">
        <f>RIGHT(CLEAN(SUBSTITUTE(P1149," ","")),10)</f>
        <v>#VALUE!</v>
      </c>
      <c r="W1149" s="4" t="e">
        <f>FIND("Status",A1149,K1149)+LEN("Status")</f>
        <v>#VALUE!</v>
      </c>
      <c r="X1149" s="4" t="e">
        <f>FIND("Application Data 
Documents &amp; Transactions",A1149)</f>
        <v>#VALUE!</v>
      </c>
      <c r="Y1149" s="4" t="e">
        <f>MID(A1149,W1149,(X1149-11)-W1149)</f>
        <v>#VALUE!</v>
      </c>
      <c r="Z1149" s="4" t="e">
        <f t="shared" si="246"/>
        <v>#VALUE!</v>
      </c>
      <c r="AA1149" s="4" t="e">
        <f>FIND("Earliest publication #",A1149)+LEN("Earliest publication #
")</f>
        <v>#VALUE!</v>
      </c>
      <c r="AB1149" s="4" t="e">
        <f>FIND("Earliest publication date",A1149,AA1149)</f>
        <v>#VALUE!</v>
      </c>
      <c r="AC1149" s="4" t="e">
        <f>CLEAN(TRIM(MID(A1149,AA1149,AB1149-AA1149)))</f>
        <v>#VALUE!</v>
      </c>
      <c r="AD1149" s="4" t="e">
        <f t="shared" si="247"/>
        <v>#VALUE!</v>
      </c>
      <c r="AE1149" s="4" t="e">
        <f>FIND("Earliest publication date",A1149,AA1149)+LEN("Earliest publication date")</f>
        <v>#VALUE!</v>
      </c>
      <c r="AF1149" s="4" t="e">
        <f>FIND("Assignee for publication",A1149)</f>
        <v>#VALUE!</v>
      </c>
      <c r="AG1149" s="4" t="e">
        <f>CLEAN(SUBSTITUTE(MID(A1149,AE1149,AF1149-AE1149)," ",""))</f>
        <v>#VALUE!</v>
      </c>
      <c r="AH1149" s="4" t="e">
        <f>FIND("Entity status",A1149)+LEN("Entity status")</f>
        <v>#VALUE!</v>
      </c>
      <c r="AI1149" s="4" t="e">
        <f>FIND("Earliest publication #",A1149,AH1149)</f>
        <v>#VALUE!</v>
      </c>
      <c r="AJ1149" s="4" t="e">
        <f>CLEAN(TRIM(MID(A1149,AH1149,AI1149-AH1149)))</f>
        <v>#VALUE!</v>
      </c>
      <c r="AK1149" s="4" t="e">
        <f>FIND("Applicants",A1149)+LEN("Applicants")</f>
        <v>#VALUE!</v>
      </c>
      <c r="AL1149" s="4" t="e">
        <f>FIND("United States Patent and Trademark Office 
United States Patent and Trademark Office 
 Browse By Topic",A1149,AK1149)</f>
        <v>#VALUE!</v>
      </c>
      <c r="AM1149" s="4" t="e">
        <f>TRIM(CLEAN(MID(A1149,AK1149,AL1149-AK1149)))</f>
        <v>#VALUE!</v>
      </c>
      <c r="AN1149" s="4" t="e">
        <f>FIND("Assignee for publication",A1149)+LEN("Assignee for publication")</f>
        <v>#VALUE!</v>
      </c>
      <c r="AO1149" s="4" t="e">
        <f>FIND("Confirmation #",A1149,AN1149)</f>
        <v>#VALUE!</v>
      </c>
      <c r="AP1149" s="4" t="e">
        <f>MID(A1149,AN1149,AO1149-AN1149)</f>
        <v>#VALUE!</v>
      </c>
      <c r="AQ1149" s="4" t="e">
        <f>FIND("Inventors",A1149)+LEN("Inventors")</f>
        <v>#VALUE!</v>
      </c>
      <c r="AR1149" s="4" t="e">
        <f>FIND("Applicants",A1149,AQ1149)</f>
        <v>#VALUE!</v>
      </c>
      <c r="AS1149" s="4" t="e">
        <f>FIND("Show all inventors",A1149)</f>
        <v>#VALUE!</v>
      </c>
      <c r="AT1149" s="4" t="str">
        <f>IFERROR(MID(A1149,AS1149,24),"")</f>
        <v/>
      </c>
      <c r="AU1149" s="7" t="e">
        <f>CLEAN(TRIM(MID(A1149,AQ1149,AR1149-AQ1149)))</f>
        <v>#VALUE!</v>
      </c>
      <c r="BJ1149" s="4">
        <f t="shared" si="250"/>
        <v>0</v>
      </c>
      <c r="BK1149" s="4" t="str">
        <f t="shared" si="251"/>
        <v/>
      </c>
      <c r="BL1149" s="4" t="e">
        <f t="shared" si="252"/>
        <v>#VALUE!</v>
      </c>
      <c r="BM1149" s="4" t="e">
        <f t="shared" si="253"/>
        <v>#VALUE!</v>
      </c>
      <c r="BN1149" s="7" t="e">
        <f t="shared" si="254"/>
        <v>#VALUE!</v>
      </c>
      <c r="BO1149" s="4" t="e">
        <f t="shared" si="255"/>
        <v>#VALUE!</v>
      </c>
      <c r="BP1149" s="4" t="e">
        <f t="shared" si="256"/>
        <v>#VALUE!</v>
      </c>
      <c r="BQ1149" s="7" t="e">
        <f t="shared" si="257"/>
        <v>#VALUE!</v>
      </c>
    </row>
    <row r="1150" spans="1:69" ht="15" customHeight="1" x14ac:dyDescent="0.3">
      <c r="A1150" s="5"/>
      <c r="B1150" s="5"/>
      <c r="C1150" s="5"/>
      <c r="D1150" s="5"/>
      <c r="F1150" s="6" t="s">
        <v>17</v>
      </c>
      <c r="G1150" s="4" t="e">
        <f t="shared" si="258"/>
        <v>#VALUE!</v>
      </c>
      <c r="H1150" s="4" t="e">
        <f t="shared" si="259"/>
        <v>#VALUE!</v>
      </c>
      <c r="I1150" s="4" t="str">
        <f t="shared" si="248"/>
        <v/>
      </c>
      <c r="J1150" s="4" t="e">
        <f>CLEAN(SUBSTITUTE(MID(A1150,G1150,H1150-G1150)," ",""))</f>
        <v>#VALUE!</v>
      </c>
      <c r="K1150" s="4" t="e">
        <f>FIND("Filing or 371 (c) date",A1150)+LEN("Filing or 371 (c) date")</f>
        <v>#VALUE!</v>
      </c>
      <c r="L1150" s="4" t="e">
        <f>FIND("Status",A1150,K1150)</f>
        <v>#VALUE!</v>
      </c>
      <c r="M1150" s="4" t="e">
        <f>TRIM(CLEAN(MID(A1150,K1150,L1150-K1150)))</f>
        <v>#VALUE!</v>
      </c>
      <c r="N1150" s="4" t="e">
        <f>FIND("Patent #",A1150)+LEN("Patent #")</f>
        <v>#VALUE!</v>
      </c>
      <c r="O1150" s="4" t="e">
        <f>FIND("Filing or 371 (c) date",A1150)</f>
        <v>#VALUE!</v>
      </c>
      <c r="P1150" s="4" t="e">
        <f>MID(A1150,N1150,O1150-N1150)</f>
        <v>#VALUE!</v>
      </c>
      <c r="Q1150" s="4" t="e">
        <f t="shared" si="249"/>
        <v>#VALUE!</v>
      </c>
      <c r="R1150" s="4" t="e">
        <f>CLEAN(SUBSTITUTE(MID(P1150,1,FIND("open",P1150)-1)," ",""))</f>
        <v>#VALUE!</v>
      </c>
      <c r="S1150" s="4" t="e">
        <f>FIND("open_in_new",P1150)+LEN("open_in_new")</f>
        <v>#VALUE!</v>
      </c>
      <c r="T1150" s="4" t="e">
        <f>FIND("-",P1150,S1150)</f>
        <v>#VALUE!</v>
      </c>
      <c r="U1150" s="4" t="e">
        <f>CLEAN(SUBSTITUTE(MID(P1150,S1150,T1150-S1150)," ",""))</f>
        <v>#VALUE!</v>
      </c>
      <c r="V1150" s="4" t="e">
        <f>RIGHT(CLEAN(SUBSTITUTE(P1150," ","")),10)</f>
        <v>#VALUE!</v>
      </c>
      <c r="W1150" s="4" t="e">
        <f>FIND("Status",A1150,K1150)+LEN("Status")</f>
        <v>#VALUE!</v>
      </c>
      <c r="X1150" s="4" t="e">
        <f>FIND("Application Data 
Documents &amp; Transactions",A1150)</f>
        <v>#VALUE!</v>
      </c>
      <c r="Y1150" s="4" t="e">
        <f>MID(A1150,W1150,(X1150-11)-W1150)</f>
        <v>#VALUE!</v>
      </c>
      <c r="Z1150" s="4" t="e">
        <f t="shared" si="246"/>
        <v>#VALUE!</v>
      </c>
      <c r="AA1150" s="4" t="e">
        <f>FIND("Earliest publication #",A1150)+LEN("Earliest publication #
")</f>
        <v>#VALUE!</v>
      </c>
      <c r="AB1150" s="4" t="e">
        <f>FIND("Earliest publication date",A1150,AA1150)</f>
        <v>#VALUE!</v>
      </c>
      <c r="AC1150" s="4" t="e">
        <f>CLEAN(TRIM(MID(A1150,AA1150,AB1150-AA1150)))</f>
        <v>#VALUE!</v>
      </c>
      <c r="AD1150" s="4" t="e">
        <f t="shared" si="247"/>
        <v>#VALUE!</v>
      </c>
      <c r="AE1150" s="4" t="e">
        <f>FIND("Earliest publication date",A1150,AA1150)+LEN("Earliest publication date")</f>
        <v>#VALUE!</v>
      </c>
      <c r="AF1150" s="4" t="e">
        <f>FIND("Assignee for publication",A1150)</f>
        <v>#VALUE!</v>
      </c>
      <c r="AG1150" s="4" t="e">
        <f>CLEAN(SUBSTITUTE(MID(A1150,AE1150,AF1150-AE1150)," ",""))</f>
        <v>#VALUE!</v>
      </c>
      <c r="AH1150" s="4" t="e">
        <f>FIND("Entity status",A1150)+LEN("Entity status")</f>
        <v>#VALUE!</v>
      </c>
      <c r="AI1150" s="4" t="e">
        <f>FIND("Earliest publication #",A1150,AH1150)</f>
        <v>#VALUE!</v>
      </c>
      <c r="AJ1150" s="4" t="e">
        <f>CLEAN(TRIM(MID(A1150,AH1150,AI1150-AH1150)))</f>
        <v>#VALUE!</v>
      </c>
      <c r="AK1150" s="4" t="e">
        <f>FIND("Applicants",A1150)+LEN("Applicants")</f>
        <v>#VALUE!</v>
      </c>
      <c r="AL1150" s="4" t="e">
        <f>FIND("United States Patent and Trademark Office 
United States Patent and Trademark Office 
 Browse By Topic",A1150,AK1150)</f>
        <v>#VALUE!</v>
      </c>
      <c r="AM1150" s="4" t="e">
        <f>TRIM(CLEAN(MID(A1150,AK1150,AL1150-AK1150)))</f>
        <v>#VALUE!</v>
      </c>
      <c r="AN1150" s="4" t="e">
        <f>FIND("Assignee for publication",A1150)+LEN("Assignee for publication")</f>
        <v>#VALUE!</v>
      </c>
      <c r="AO1150" s="4" t="e">
        <f>FIND("Confirmation #",A1150,AN1150)</f>
        <v>#VALUE!</v>
      </c>
      <c r="AP1150" s="4" t="e">
        <f>MID(A1150,AN1150,AO1150-AN1150)</f>
        <v>#VALUE!</v>
      </c>
      <c r="AQ1150" s="4" t="e">
        <f>FIND("Inventors",A1150)+LEN("Inventors")</f>
        <v>#VALUE!</v>
      </c>
      <c r="AR1150" s="4" t="e">
        <f>FIND("Applicants",A1150,AQ1150)</f>
        <v>#VALUE!</v>
      </c>
      <c r="AS1150" s="4" t="e">
        <f>FIND("Show all inventors",A1150)</f>
        <v>#VALUE!</v>
      </c>
      <c r="AT1150" s="4" t="str">
        <f>IFERROR(MID(A1150,AS1150,24),"")</f>
        <v/>
      </c>
      <c r="AU1150" s="7" t="e">
        <f>CLEAN(TRIM(MID(A1150,AQ1150,AR1150-AQ1150)))</f>
        <v>#VALUE!</v>
      </c>
      <c r="BJ1150" s="4">
        <f t="shared" si="250"/>
        <v>0</v>
      </c>
      <c r="BK1150" s="4" t="str">
        <f t="shared" si="251"/>
        <v/>
      </c>
      <c r="BL1150" s="4" t="e">
        <f t="shared" si="252"/>
        <v>#VALUE!</v>
      </c>
      <c r="BM1150" s="4" t="e">
        <f t="shared" si="253"/>
        <v>#VALUE!</v>
      </c>
      <c r="BN1150" s="7" t="e">
        <f t="shared" si="254"/>
        <v>#VALUE!</v>
      </c>
      <c r="BO1150" s="4" t="e">
        <f t="shared" si="255"/>
        <v>#VALUE!</v>
      </c>
      <c r="BP1150" s="4" t="e">
        <f t="shared" si="256"/>
        <v>#VALUE!</v>
      </c>
      <c r="BQ1150" s="7" t="e">
        <f t="shared" si="257"/>
        <v>#VALUE!</v>
      </c>
    </row>
    <row r="1151" spans="1:69" ht="15" customHeight="1" x14ac:dyDescent="0.3">
      <c r="A1151" s="5"/>
      <c r="B1151" s="5"/>
      <c r="C1151" s="5"/>
      <c r="D1151" s="5"/>
      <c r="F1151" s="6" t="s">
        <v>17</v>
      </c>
      <c r="G1151" s="4" t="e">
        <f t="shared" si="258"/>
        <v>#VALUE!</v>
      </c>
      <c r="H1151" s="4" t="e">
        <f t="shared" si="259"/>
        <v>#VALUE!</v>
      </c>
      <c r="I1151" s="4" t="str">
        <f t="shared" si="248"/>
        <v/>
      </c>
      <c r="J1151" s="4" t="e">
        <f>CLEAN(SUBSTITUTE(MID(A1151,G1151,H1151-G1151)," ",""))</f>
        <v>#VALUE!</v>
      </c>
      <c r="K1151" s="4" t="e">
        <f>FIND("Filing or 371 (c) date",A1151)+LEN("Filing or 371 (c) date")</f>
        <v>#VALUE!</v>
      </c>
      <c r="L1151" s="4" t="e">
        <f>FIND("Status",A1151,K1151)</f>
        <v>#VALUE!</v>
      </c>
      <c r="M1151" s="4" t="e">
        <f>TRIM(CLEAN(MID(A1151,K1151,L1151-K1151)))</f>
        <v>#VALUE!</v>
      </c>
      <c r="N1151" s="4" t="e">
        <f>FIND("Patent #",A1151)+LEN("Patent #")</f>
        <v>#VALUE!</v>
      </c>
      <c r="O1151" s="4" t="e">
        <f>FIND("Filing or 371 (c) date",A1151)</f>
        <v>#VALUE!</v>
      </c>
      <c r="P1151" s="4" t="e">
        <f>MID(A1151,N1151,O1151-N1151)</f>
        <v>#VALUE!</v>
      </c>
      <c r="Q1151" s="4" t="e">
        <f t="shared" si="249"/>
        <v>#VALUE!</v>
      </c>
      <c r="R1151" s="4" t="e">
        <f>CLEAN(SUBSTITUTE(MID(P1151,1,FIND("open",P1151)-1)," ",""))</f>
        <v>#VALUE!</v>
      </c>
      <c r="S1151" s="4" t="e">
        <f>FIND("open_in_new",P1151)+LEN("open_in_new")</f>
        <v>#VALUE!</v>
      </c>
      <c r="T1151" s="4" t="e">
        <f>FIND("-",P1151,S1151)</f>
        <v>#VALUE!</v>
      </c>
      <c r="U1151" s="4" t="e">
        <f>CLEAN(SUBSTITUTE(MID(P1151,S1151,T1151-S1151)," ",""))</f>
        <v>#VALUE!</v>
      </c>
      <c r="V1151" s="4" t="e">
        <f>RIGHT(CLEAN(SUBSTITUTE(P1151," ","")),10)</f>
        <v>#VALUE!</v>
      </c>
      <c r="W1151" s="4" t="e">
        <f>FIND("Status",A1151,K1151)+LEN("Status")</f>
        <v>#VALUE!</v>
      </c>
      <c r="X1151" s="4" t="e">
        <f>FIND("Application Data 
Documents &amp; Transactions",A1151)</f>
        <v>#VALUE!</v>
      </c>
      <c r="Y1151" s="4" t="e">
        <f>MID(A1151,W1151,(X1151-11)-W1151)</f>
        <v>#VALUE!</v>
      </c>
      <c r="Z1151" s="4" t="e">
        <f t="shared" si="246"/>
        <v>#VALUE!</v>
      </c>
      <c r="AA1151" s="4" t="e">
        <f>FIND("Earliest publication #",A1151)+LEN("Earliest publication #
")</f>
        <v>#VALUE!</v>
      </c>
      <c r="AB1151" s="4" t="e">
        <f>FIND("Earliest publication date",A1151,AA1151)</f>
        <v>#VALUE!</v>
      </c>
      <c r="AC1151" s="4" t="e">
        <f>CLEAN(TRIM(MID(A1151,AA1151,AB1151-AA1151)))</f>
        <v>#VALUE!</v>
      </c>
      <c r="AD1151" s="4" t="e">
        <f t="shared" si="247"/>
        <v>#VALUE!</v>
      </c>
      <c r="AE1151" s="4" t="e">
        <f>FIND("Earliest publication date",A1151,AA1151)+LEN("Earliest publication date")</f>
        <v>#VALUE!</v>
      </c>
      <c r="AF1151" s="4" t="e">
        <f>FIND("Assignee for publication",A1151)</f>
        <v>#VALUE!</v>
      </c>
      <c r="AG1151" s="4" t="e">
        <f>CLEAN(SUBSTITUTE(MID(A1151,AE1151,AF1151-AE1151)," ",""))</f>
        <v>#VALUE!</v>
      </c>
      <c r="AH1151" s="4" t="e">
        <f>FIND("Entity status",A1151)+LEN("Entity status")</f>
        <v>#VALUE!</v>
      </c>
      <c r="AI1151" s="4" t="e">
        <f>FIND("Earliest publication #",A1151,AH1151)</f>
        <v>#VALUE!</v>
      </c>
      <c r="AJ1151" s="4" t="e">
        <f>CLEAN(TRIM(MID(A1151,AH1151,AI1151-AH1151)))</f>
        <v>#VALUE!</v>
      </c>
      <c r="AK1151" s="4" t="e">
        <f>FIND("Applicants",A1151)+LEN("Applicants")</f>
        <v>#VALUE!</v>
      </c>
      <c r="AL1151" s="4" t="e">
        <f>FIND("United States Patent and Trademark Office 
United States Patent and Trademark Office 
 Browse By Topic",A1151,AK1151)</f>
        <v>#VALUE!</v>
      </c>
      <c r="AM1151" s="4" t="e">
        <f>TRIM(CLEAN(MID(A1151,AK1151,AL1151-AK1151)))</f>
        <v>#VALUE!</v>
      </c>
      <c r="AN1151" s="4" t="e">
        <f>FIND("Assignee for publication",A1151)+LEN("Assignee for publication")</f>
        <v>#VALUE!</v>
      </c>
      <c r="AO1151" s="4" t="e">
        <f>FIND("Confirmation #",A1151,AN1151)</f>
        <v>#VALUE!</v>
      </c>
      <c r="AP1151" s="4" t="e">
        <f>MID(A1151,AN1151,AO1151-AN1151)</f>
        <v>#VALUE!</v>
      </c>
      <c r="AQ1151" s="4" t="e">
        <f>FIND("Inventors",A1151)+LEN("Inventors")</f>
        <v>#VALUE!</v>
      </c>
      <c r="AR1151" s="4" t="e">
        <f>FIND("Applicants",A1151,AQ1151)</f>
        <v>#VALUE!</v>
      </c>
      <c r="AS1151" s="4" t="e">
        <f>FIND("Show all inventors",A1151)</f>
        <v>#VALUE!</v>
      </c>
      <c r="AT1151" s="4" t="str">
        <f>IFERROR(MID(A1151,AS1151,24),"")</f>
        <v/>
      </c>
      <c r="AU1151" s="7" t="e">
        <f>CLEAN(TRIM(MID(A1151,AQ1151,AR1151-AQ1151)))</f>
        <v>#VALUE!</v>
      </c>
      <c r="BJ1151" s="4">
        <f t="shared" si="250"/>
        <v>0</v>
      </c>
      <c r="BK1151" s="4" t="str">
        <f t="shared" si="251"/>
        <v/>
      </c>
      <c r="BL1151" s="4" t="e">
        <f t="shared" si="252"/>
        <v>#VALUE!</v>
      </c>
      <c r="BM1151" s="4" t="e">
        <f t="shared" si="253"/>
        <v>#VALUE!</v>
      </c>
      <c r="BN1151" s="7" t="e">
        <f t="shared" si="254"/>
        <v>#VALUE!</v>
      </c>
      <c r="BO1151" s="4" t="e">
        <f t="shared" si="255"/>
        <v>#VALUE!</v>
      </c>
      <c r="BP1151" s="4" t="e">
        <f t="shared" si="256"/>
        <v>#VALUE!</v>
      </c>
      <c r="BQ1151" s="7" t="e">
        <f t="shared" si="257"/>
        <v>#VALUE!</v>
      </c>
    </row>
    <row r="1152" spans="1:69" ht="15" customHeight="1" x14ac:dyDescent="0.3">
      <c r="A1152" s="5"/>
      <c r="B1152" s="5"/>
      <c r="C1152" s="5"/>
      <c r="D1152" s="5"/>
      <c r="F1152" s="6" t="s">
        <v>17</v>
      </c>
      <c r="G1152" s="4" t="e">
        <f t="shared" si="258"/>
        <v>#VALUE!</v>
      </c>
      <c r="H1152" s="4" t="e">
        <f t="shared" si="259"/>
        <v>#VALUE!</v>
      </c>
      <c r="I1152" s="4" t="str">
        <f t="shared" si="248"/>
        <v/>
      </c>
      <c r="J1152" s="4" t="e">
        <f>CLEAN(SUBSTITUTE(MID(A1152,G1152,H1152-G1152)," ",""))</f>
        <v>#VALUE!</v>
      </c>
      <c r="K1152" s="4" t="e">
        <f>FIND("Filing or 371 (c) date",A1152)+LEN("Filing or 371 (c) date")</f>
        <v>#VALUE!</v>
      </c>
      <c r="L1152" s="4" t="e">
        <f>FIND("Status",A1152,K1152)</f>
        <v>#VALUE!</v>
      </c>
      <c r="M1152" s="4" t="e">
        <f>TRIM(CLEAN(MID(A1152,K1152,L1152-K1152)))</f>
        <v>#VALUE!</v>
      </c>
      <c r="N1152" s="4" t="e">
        <f>FIND("Patent #",A1152)+LEN("Patent #")</f>
        <v>#VALUE!</v>
      </c>
      <c r="O1152" s="4" t="e">
        <f>FIND("Filing or 371 (c) date",A1152)</f>
        <v>#VALUE!</v>
      </c>
      <c r="P1152" s="4" t="e">
        <f>MID(A1152,N1152,O1152-N1152)</f>
        <v>#VALUE!</v>
      </c>
      <c r="Q1152" s="4" t="e">
        <f t="shared" si="249"/>
        <v>#VALUE!</v>
      </c>
      <c r="R1152" s="4" t="e">
        <f>CLEAN(SUBSTITUTE(MID(P1152,1,FIND("open",P1152)-1)," ",""))</f>
        <v>#VALUE!</v>
      </c>
      <c r="S1152" s="4" t="e">
        <f>FIND("open_in_new",P1152)+LEN("open_in_new")</f>
        <v>#VALUE!</v>
      </c>
      <c r="T1152" s="4" t="e">
        <f>FIND("-",P1152,S1152)</f>
        <v>#VALUE!</v>
      </c>
      <c r="U1152" s="4" t="e">
        <f>CLEAN(SUBSTITUTE(MID(P1152,S1152,T1152-S1152)," ",""))</f>
        <v>#VALUE!</v>
      </c>
      <c r="V1152" s="4" t="e">
        <f>RIGHT(CLEAN(SUBSTITUTE(P1152," ","")),10)</f>
        <v>#VALUE!</v>
      </c>
      <c r="W1152" s="4" t="e">
        <f>FIND("Status",A1152,K1152)+LEN("Status")</f>
        <v>#VALUE!</v>
      </c>
      <c r="X1152" s="4" t="e">
        <f>FIND("Application Data 
Documents &amp; Transactions",A1152)</f>
        <v>#VALUE!</v>
      </c>
      <c r="Y1152" s="4" t="e">
        <f>MID(A1152,W1152,(X1152-11)-W1152)</f>
        <v>#VALUE!</v>
      </c>
      <c r="Z1152" s="4" t="e">
        <f t="shared" si="246"/>
        <v>#VALUE!</v>
      </c>
      <c r="AA1152" s="4" t="e">
        <f>FIND("Earliest publication #",A1152)+LEN("Earliest publication #
")</f>
        <v>#VALUE!</v>
      </c>
      <c r="AB1152" s="4" t="e">
        <f>FIND("Earliest publication date",A1152,AA1152)</f>
        <v>#VALUE!</v>
      </c>
      <c r="AC1152" s="4" t="e">
        <f>CLEAN(TRIM(MID(A1152,AA1152,AB1152-AA1152)))</f>
        <v>#VALUE!</v>
      </c>
      <c r="AD1152" s="4" t="e">
        <f t="shared" si="247"/>
        <v>#VALUE!</v>
      </c>
      <c r="AE1152" s="4" t="e">
        <f>FIND("Earliest publication date",A1152,AA1152)+LEN("Earliest publication date")</f>
        <v>#VALUE!</v>
      </c>
      <c r="AF1152" s="4" t="e">
        <f>FIND("Assignee for publication",A1152)</f>
        <v>#VALUE!</v>
      </c>
      <c r="AG1152" s="4" t="e">
        <f>CLEAN(SUBSTITUTE(MID(A1152,AE1152,AF1152-AE1152)," ",""))</f>
        <v>#VALUE!</v>
      </c>
      <c r="AH1152" s="4" t="e">
        <f>FIND("Entity status",A1152)+LEN("Entity status")</f>
        <v>#VALUE!</v>
      </c>
      <c r="AI1152" s="4" t="e">
        <f>FIND("Earliest publication #",A1152,AH1152)</f>
        <v>#VALUE!</v>
      </c>
      <c r="AJ1152" s="4" t="e">
        <f>CLEAN(TRIM(MID(A1152,AH1152,AI1152-AH1152)))</f>
        <v>#VALUE!</v>
      </c>
      <c r="AK1152" s="4" t="e">
        <f>FIND("Applicants",A1152)+LEN("Applicants")</f>
        <v>#VALUE!</v>
      </c>
      <c r="AL1152" s="4" t="e">
        <f>FIND("United States Patent and Trademark Office 
United States Patent and Trademark Office 
 Browse By Topic",A1152,AK1152)</f>
        <v>#VALUE!</v>
      </c>
      <c r="AM1152" s="4" t="e">
        <f>TRIM(CLEAN(MID(A1152,AK1152,AL1152-AK1152)))</f>
        <v>#VALUE!</v>
      </c>
      <c r="AN1152" s="4" t="e">
        <f>FIND("Assignee for publication",A1152)+LEN("Assignee for publication")</f>
        <v>#VALUE!</v>
      </c>
      <c r="AO1152" s="4" t="e">
        <f>FIND("Confirmation #",A1152,AN1152)</f>
        <v>#VALUE!</v>
      </c>
      <c r="AP1152" s="4" t="e">
        <f>MID(A1152,AN1152,AO1152-AN1152)</f>
        <v>#VALUE!</v>
      </c>
      <c r="AQ1152" s="4" t="e">
        <f>FIND("Inventors",A1152)+LEN("Inventors")</f>
        <v>#VALUE!</v>
      </c>
      <c r="AR1152" s="4" t="e">
        <f>FIND("Applicants",A1152,AQ1152)</f>
        <v>#VALUE!</v>
      </c>
      <c r="AS1152" s="4" t="e">
        <f>FIND("Show all inventors",A1152)</f>
        <v>#VALUE!</v>
      </c>
      <c r="AT1152" s="4" t="str">
        <f>IFERROR(MID(A1152,AS1152,24),"")</f>
        <v/>
      </c>
      <c r="AU1152" s="7" t="e">
        <f>CLEAN(TRIM(MID(A1152,AQ1152,AR1152-AQ1152)))</f>
        <v>#VALUE!</v>
      </c>
      <c r="BJ1152" s="4">
        <f t="shared" si="250"/>
        <v>0</v>
      </c>
      <c r="BK1152" s="4" t="str">
        <f t="shared" si="251"/>
        <v/>
      </c>
      <c r="BL1152" s="4" t="e">
        <f t="shared" si="252"/>
        <v>#VALUE!</v>
      </c>
      <c r="BM1152" s="4" t="e">
        <f t="shared" si="253"/>
        <v>#VALUE!</v>
      </c>
      <c r="BN1152" s="7" t="e">
        <f t="shared" si="254"/>
        <v>#VALUE!</v>
      </c>
      <c r="BO1152" s="4" t="e">
        <f t="shared" si="255"/>
        <v>#VALUE!</v>
      </c>
      <c r="BP1152" s="4" t="e">
        <f t="shared" si="256"/>
        <v>#VALUE!</v>
      </c>
      <c r="BQ1152" s="7" t="e">
        <f t="shared" si="257"/>
        <v>#VALUE!</v>
      </c>
    </row>
    <row r="1153" spans="1:69" ht="15" customHeight="1" x14ac:dyDescent="0.3">
      <c r="A1153" s="5"/>
      <c r="B1153" s="5"/>
      <c r="C1153" s="5"/>
      <c r="D1153" s="5"/>
      <c r="F1153" s="6" t="s">
        <v>17</v>
      </c>
      <c r="G1153" s="4" t="e">
        <f t="shared" si="258"/>
        <v>#VALUE!</v>
      </c>
      <c r="H1153" s="4" t="e">
        <f t="shared" si="259"/>
        <v>#VALUE!</v>
      </c>
      <c r="I1153" s="4" t="str">
        <f t="shared" si="248"/>
        <v/>
      </c>
      <c r="J1153" s="4" t="e">
        <f>CLEAN(SUBSTITUTE(MID(A1153,G1153,H1153-G1153)," ",""))</f>
        <v>#VALUE!</v>
      </c>
      <c r="K1153" s="4" t="e">
        <f>FIND("Filing or 371 (c) date",A1153)+LEN("Filing or 371 (c) date")</f>
        <v>#VALUE!</v>
      </c>
      <c r="L1153" s="4" t="e">
        <f>FIND("Status",A1153,K1153)</f>
        <v>#VALUE!</v>
      </c>
      <c r="M1153" s="4" t="e">
        <f>TRIM(CLEAN(MID(A1153,K1153,L1153-K1153)))</f>
        <v>#VALUE!</v>
      </c>
      <c r="N1153" s="4" t="e">
        <f>FIND("Patent #",A1153)+LEN("Patent #")</f>
        <v>#VALUE!</v>
      </c>
      <c r="O1153" s="4" t="e">
        <f>FIND("Filing or 371 (c) date",A1153)</f>
        <v>#VALUE!</v>
      </c>
      <c r="P1153" s="4" t="e">
        <f>MID(A1153,N1153,O1153-N1153)</f>
        <v>#VALUE!</v>
      </c>
      <c r="Q1153" s="4" t="e">
        <f t="shared" si="249"/>
        <v>#VALUE!</v>
      </c>
      <c r="R1153" s="4" t="e">
        <f>CLEAN(SUBSTITUTE(MID(P1153,1,FIND("open",P1153)-1)," ",""))</f>
        <v>#VALUE!</v>
      </c>
      <c r="S1153" s="4" t="e">
        <f>FIND("open_in_new",P1153)+LEN("open_in_new")</f>
        <v>#VALUE!</v>
      </c>
      <c r="T1153" s="4" t="e">
        <f>FIND("-",P1153,S1153)</f>
        <v>#VALUE!</v>
      </c>
      <c r="U1153" s="4" t="e">
        <f>CLEAN(SUBSTITUTE(MID(P1153,S1153,T1153-S1153)," ",""))</f>
        <v>#VALUE!</v>
      </c>
      <c r="V1153" s="4" t="e">
        <f>RIGHT(CLEAN(SUBSTITUTE(P1153," ","")),10)</f>
        <v>#VALUE!</v>
      </c>
      <c r="W1153" s="4" t="e">
        <f>FIND("Status",A1153,K1153)+LEN("Status")</f>
        <v>#VALUE!</v>
      </c>
      <c r="X1153" s="4" t="e">
        <f>FIND("Application Data 
Documents &amp; Transactions",A1153)</f>
        <v>#VALUE!</v>
      </c>
      <c r="Y1153" s="4" t="e">
        <f>MID(A1153,W1153,(X1153-11)-W1153)</f>
        <v>#VALUE!</v>
      </c>
      <c r="Z1153" s="4" t="e">
        <f t="shared" si="246"/>
        <v>#VALUE!</v>
      </c>
      <c r="AA1153" s="4" t="e">
        <f>FIND("Earliest publication #",A1153)+LEN("Earliest publication #
")</f>
        <v>#VALUE!</v>
      </c>
      <c r="AB1153" s="4" t="e">
        <f>FIND("Earliest publication date",A1153,AA1153)</f>
        <v>#VALUE!</v>
      </c>
      <c r="AC1153" s="4" t="e">
        <f>CLEAN(TRIM(MID(A1153,AA1153,AB1153-AA1153)))</f>
        <v>#VALUE!</v>
      </c>
      <c r="AD1153" s="4" t="e">
        <f t="shared" si="247"/>
        <v>#VALUE!</v>
      </c>
      <c r="AE1153" s="4" t="e">
        <f>FIND("Earliest publication date",A1153,AA1153)+LEN("Earliest publication date")</f>
        <v>#VALUE!</v>
      </c>
      <c r="AF1153" s="4" t="e">
        <f>FIND("Assignee for publication",A1153)</f>
        <v>#VALUE!</v>
      </c>
      <c r="AG1153" s="4" t="e">
        <f>CLEAN(SUBSTITUTE(MID(A1153,AE1153,AF1153-AE1153)," ",""))</f>
        <v>#VALUE!</v>
      </c>
      <c r="AH1153" s="4" t="e">
        <f>FIND("Entity status",A1153)+LEN("Entity status")</f>
        <v>#VALUE!</v>
      </c>
      <c r="AI1153" s="4" t="e">
        <f>FIND("Earliest publication #",A1153,AH1153)</f>
        <v>#VALUE!</v>
      </c>
      <c r="AJ1153" s="4" t="e">
        <f>CLEAN(TRIM(MID(A1153,AH1153,AI1153-AH1153)))</f>
        <v>#VALUE!</v>
      </c>
      <c r="AK1153" s="4" t="e">
        <f>FIND("Applicants",A1153)+LEN("Applicants")</f>
        <v>#VALUE!</v>
      </c>
      <c r="AL1153" s="4" t="e">
        <f>FIND("United States Patent and Trademark Office 
United States Patent and Trademark Office 
 Browse By Topic",A1153,AK1153)</f>
        <v>#VALUE!</v>
      </c>
      <c r="AM1153" s="4" t="e">
        <f>TRIM(CLEAN(MID(A1153,AK1153,AL1153-AK1153)))</f>
        <v>#VALUE!</v>
      </c>
      <c r="AN1153" s="4" t="e">
        <f>FIND("Assignee for publication",A1153)+LEN("Assignee for publication")</f>
        <v>#VALUE!</v>
      </c>
      <c r="AO1153" s="4" t="e">
        <f>FIND("Confirmation #",A1153,AN1153)</f>
        <v>#VALUE!</v>
      </c>
      <c r="AP1153" s="4" t="e">
        <f>MID(A1153,AN1153,AO1153-AN1153)</f>
        <v>#VALUE!</v>
      </c>
      <c r="AQ1153" s="4" t="e">
        <f>FIND("Inventors",A1153)+LEN("Inventors")</f>
        <v>#VALUE!</v>
      </c>
      <c r="AR1153" s="4" t="e">
        <f>FIND("Applicants",A1153,AQ1153)</f>
        <v>#VALUE!</v>
      </c>
      <c r="AS1153" s="4" t="e">
        <f>FIND("Show all inventors",A1153)</f>
        <v>#VALUE!</v>
      </c>
      <c r="AT1153" s="4" t="str">
        <f>IFERROR(MID(A1153,AS1153,24),"")</f>
        <v/>
      </c>
      <c r="AU1153" s="7" t="e">
        <f>CLEAN(TRIM(MID(A1153,AQ1153,AR1153-AQ1153)))</f>
        <v>#VALUE!</v>
      </c>
      <c r="BJ1153" s="4">
        <f t="shared" si="250"/>
        <v>0</v>
      </c>
      <c r="BK1153" s="4" t="str">
        <f t="shared" si="251"/>
        <v/>
      </c>
      <c r="BL1153" s="4" t="e">
        <f t="shared" si="252"/>
        <v>#VALUE!</v>
      </c>
      <c r="BM1153" s="4" t="e">
        <f t="shared" si="253"/>
        <v>#VALUE!</v>
      </c>
      <c r="BN1153" s="7" t="e">
        <f t="shared" si="254"/>
        <v>#VALUE!</v>
      </c>
      <c r="BO1153" s="4" t="e">
        <f t="shared" si="255"/>
        <v>#VALUE!</v>
      </c>
      <c r="BP1153" s="4" t="e">
        <f t="shared" si="256"/>
        <v>#VALUE!</v>
      </c>
      <c r="BQ1153" s="7" t="e">
        <f t="shared" si="257"/>
        <v>#VALUE!</v>
      </c>
    </row>
    <row r="1154" spans="1:69" ht="15" customHeight="1" x14ac:dyDescent="0.3">
      <c r="A1154" s="5"/>
      <c r="B1154" s="5"/>
      <c r="C1154" s="5"/>
      <c r="D1154" s="5"/>
      <c r="F1154" s="6" t="s">
        <v>17</v>
      </c>
      <c r="G1154" s="4" t="e">
        <f t="shared" si="258"/>
        <v>#VALUE!</v>
      </c>
      <c r="H1154" s="4" t="e">
        <f t="shared" si="259"/>
        <v>#VALUE!</v>
      </c>
      <c r="I1154" s="4" t="str">
        <f t="shared" si="248"/>
        <v/>
      </c>
      <c r="J1154" s="4" t="e">
        <f>CLEAN(SUBSTITUTE(MID(A1154,G1154,H1154-G1154)," ",""))</f>
        <v>#VALUE!</v>
      </c>
      <c r="K1154" s="4" t="e">
        <f>FIND("Filing or 371 (c) date",A1154)+LEN("Filing or 371 (c) date")</f>
        <v>#VALUE!</v>
      </c>
      <c r="L1154" s="4" t="e">
        <f>FIND("Status",A1154,K1154)</f>
        <v>#VALUE!</v>
      </c>
      <c r="M1154" s="4" t="e">
        <f>TRIM(CLEAN(MID(A1154,K1154,L1154-K1154)))</f>
        <v>#VALUE!</v>
      </c>
      <c r="N1154" s="4" t="e">
        <f>FIND("Patent #",A1154)+LEN("Patent #")</f>
        <v>#VALUE!</v>
      </c>
      <c r="O1154" s="4" t="e">
        <f>FIND("Filing or 371 (c) date",A1154)</f>
        <v>#VALUE!</v>
      </c>
      <c r="P1154" s="4" t="e">
        <f>MID(A1154,N1154,O1154-N1154)</f>
        <v>#VALUE!</v>
      </c>
      <c r="Q1154" s="4" t="e">
        <f t="shared" si="249"/>
        <v>#VALUE!</v>
      </c>
      <c r="R1154" s="4" t="e">
        <f>CLEAN(SUBSTITUTE(MID(P1154,1,FIND("open",P1154)-1)," ",""))</f>
        <v>#VALUE!</v>
      </c>
      <c r="S1154" s="4" t="e">
        <f>FIND("open_in_new",P1154)+LEN("open_in_new")</f>
        <v>#VALUE!</v>
      </c>
      <c r="T1154" s="4" t="e">
        <f>FIND("-",P1154,S1154)</f>
        <v>#VALUE!</v>
      </c>
      <c r="U1154" s="4" t="e">
        <f>CLEAN(SUBSTITUTE(MID(P1154,S1154,T1154-S1154)," ",""))</f>
        <v>#VALUE!</v>
      </c>
      <c r="V1154" s="4" t="e">
        <f>RIGHT(CLEAN(SUBSTITUTE(P1154," ","")),10)</f>
        <v>#VALUE!</v>
      </c>
      <c r="W1154" s="4" t="e">
        <f>FIND("Status",A1154,K1154)+LEN("Status")</f>
        <v>#VALUE!</v>
      </c>
      <c r="X1154" s="4" t="e">
        <f>FIND("Application Data 
Documents &amp; Transactions",A1154)</f>
        <v>#VALUE!</v>
      </c>
      <c r="Y1154" s="4" t="e">
        <f>MID(A1154,W1154,(X1154-11)-W1154)</f>
        <v>#VALUE!</v>
      </c>
      <c r="Z1154" s="4" t="e">
        <f t="shared" ref="Z1154:Z1217" si="260">TRIM(CLEAN(TRIM(MID(Y1154,1,FIND("/",Y1154)-3))))</f>
        <v>#VALUE!</v>
      </c>
      <c r="AA1154" s="4" t="e">
        <f>FIND("Earliest publication #",A1154)+LEN("Earliest publication #
")</f>
        <v>#VALUE!</v>
      </c>
      <c r="AB1154" s="4" t="e">
        <f>FIND("Earliest publication date",A1154,AA1154)</f>
        <v>#VALUE!</v>
      </c>
      <c r="AC1154" s="4" t="e">
        <f>CLEAN(TRIM(MID(A1154,AA1154,AB1154-AA1154)))</f>
        <v>#VALUE!</v>
      </c>
      <c r="AD1154" s="4" t="e">
        <f t="shared" ref="AD1154:AD1217" si="261">TRIM(CLEAN(SUBSTITUTE(AC1154,"open_in_new","")))</f>
        <v>#VALUE!</v>
      </c>
      <c r="AE1154" s="4" t="e">
        <f>FIND("Earliest publication date",A1154,AA1154)+LEN("Earliest publication date")</f>
        <v>#VALUE!</v>
      </c>
      <c r="AF1154" s="4" t="e">
        <f>FIND("Assignee for publication",A1154)</f>
        <v>#VALUE!</v>
      </c>
      <c r="AG1154" s="4" t="e">
        <f>CLEAN(SUBSTITUTE(MID(A1154,AE1154,AF1154-AE1154)," ",""))</f>
        <v>#VALUE!</v>
      </c>
      <c r="AH1154" s="4" t="e">
        <f>FIND("Entity status",A1154)+LEN("Entity status")</f>
        <v>#VALUE!</v>
      </c>
      <c r="AI1154" s="4" t="e">
        <f>FIND("Earliest publication #",A1154,AH1154)</f>
        <v>#VALUE!</v>
      </c>
      <c r="AJ1154" s="4" t="e">
        <f>CLEAN(TRIM(MID(A1154,AH1154,AI1154-AH1154)))</f>
        <v>#VALUE!</v>
      </c>
      <c r="AK1154" s="4" t="e">
        <f>FIND("Applicants",A1154)+LEN("Applicants")</f>
        <v>#VALUE!</v>
      </c>
      <c r="AL1154" s="4" t="e">
        <f>FIND("United States Patent and Trademark Office 
United States Patent and Trademark Office 
 Browse By Topic",A1154,AK1154)</f>
        <v>#VALUE!</v>
      </c>
      <c r="AM1154" s="4" t="e">
        <f>TRIM(CLEAN(MID(A1154,AK1154,AL1154-AK1154)))</f>
        <v>#VALUE!</v>
      </c>
      <c r="AN1154" s="4" t="e">
        <f>FIND("Assignee for publication",A1154)+LEN("Assignee for publication")</f>
        <v>#VALUE!</v>
      </c>
      <c r="AO1154" s="4" t="e">
        <f>FIND("Confirmation #",A1154,AN1154)</f>
        <v>#VALUE!</v>
      </c>
      <c r="AP1154" s="4" t="e">
        <f>MID(A1154,AN1154,AO1154-AN1154)</f>
        <v>#VALUE!</v>
      </c>
      <c r="AQ1154" s="4" t="e">
        <f>FIND("Inventors",A1154)+LEN("Inventors")</f>
        <v>#VALUE!</v>
      </c>
      <c r="AR1154" s="4" t="e">
        <f>FIND("Applicants",A1154,AQ1154)</f>
        <v>#VALUE!</v>
      </c>
      <c r="AS1154" s="4" t="e">
        <f>FIND("Show all inventors",A1154)</f>
        <v>#VALUE!</v>
      </c>
      <c r="AT1154" s="4" t="str">
        <f>IFERROR(MID(A1154,AS1154,24),"")</f>
        <v/>
      </c>
      <c r="AU1154" s="7" t="e">
        <f>CLEAN(TRIM(MID(A1154,AQ1154,AR1154-AQ1154)))</f>
        <v>#VALUE!</v>
      </c>
      <c r="BJ1154" s="4">
        <f t="shared" si="250"/>
        <v>0</v>
      </c>
      <c r="BK1154" s="4" t="str">
        <f t="shared" si="251"/>
        <v/>
      </c>
      <c r="BL1154" s="4" t="e">
        <f t="shared" si="252"/>
        <v>#VALUE!</v>
      </c>
      <c r="BM1154" s="4" t="e">
        <f t="shared" si="253"/>
        <v>#VALUE!</v>
      </c>
      <c r="BN1154" s="7" t="e">
        <f t="shared" si="254"/>
        <v>#VALUE!</v>
      </c>
      <c r="BO1154" s="4" t="e">
        <f t="shared" si="255"/>
        <v>#VALUE!</v>
      </c>
      <c r="BP1154" s="4" t="e">
        <f t="shared" si="256"/>
        <v>#VALUE!</v>
      </c>
      <c r="BQ1154" s="7" t="e">
        <f t="shared" si="257"/>
        <v>#VALUE!</v>
      </c>
    </row>
    <row r="1155" spans="1:69" ht="15" customHeight="1" x14ac:dyDescent="0.3">
      <c r="A1155" s="5"/>
      <c r="B1155" s="5"/>
      <c r="C1155" s="5"/>
      <c r="D1155" s="5"/>
      <c r="F1155" s="6" t="s">
        <v>17</v>
      </c>
      <c r="G1155" s="4" t="e">
        <f t="shared" si="258"/>
        <v>#VALUE!</v>
      </c>
      <c r="H1155" s="4" t="e">
        <f t="shared" si="259"/>
        <v>#VALUE!</v>
      </c>
      <c r="I1155" s="4" t="str">
        <f t="shared" ref="I1155:I1218" si="262">IFERROR(MID(A1155,FIND("Sorry, the entered Application Number",A1155),68),"")</f>
        <v/>
      </c>
      <c r="J1155" s="4" t="e">
        <f>CLEAN(SUBSTITUTE(MID(A1155,G1155,H1155-G1155)," ",""))</f>
        <v>#VALUE!</v>
      </c>
      <c r="K1155" s="4" t="e">
        <f>FIND("Filing or 371 (c) date",A1155)+LEN("Filing or 371 (c) date")</f>
        <v>#VALUE!</v>
      </c>
      <c r="L1155" s="4" t="e">
        <f>FIND("Status",A1155,K1155)</f>
        <v>#VALUE!</v>
      </c>
      <c r="M1155" s="4" t="e">
        <f>TRIM(CLEAN(MID(A1155,K1155,L1155-K1155)))</f>
        <v>#VALUE!</v>
      </c>
      <c r="N1155" s="4" t="e">
        <f>FIND("Patent #",A1155)+LEN("Patent #")</f>
        <v>#VALUE!</v>
      </c>
      <c r="O1155" s="4" t="e">
        <f>FIND("Filing or 371 (c) date",A1155)</f>
        <v>#VALUE!</v>
      </c>
      <c r="P1155" s="4" t="e">
        <f>MID(A1155,N1155,O1155-N1155)</f>
        <v>#VALUE!</v>
      </c>
      <c r="Q1155" s="4" t="e">
        <f t="shared" ref="Q1155:Q1218" si="263">TRIM(SUBSTITUTE(P1155,"open_in_new ",""))</f>
        <v>#VALUE!</v>
      </c>
      <c r="R1155" s="4" t="e">
        <f>CLEAN(SUBSTITUTE(MID(P1155,1,FIND("open",P1155)-1)," ",""))</f>
        <v>#VALUE!</v>
      </c>
      <c r="S1155" s="4" t="e">
        <f>FIND("open_in_new",P1155)+LEN("open_in_new")</f>
        <v>#VALUE!</v>
      </c>
      <c r="T1155" s="4" t="e">
        <f>FIND("-",P1155,S1155)</f>
        <v>#VALUE!</v>
      </c>
      <c r="U1155" s="4" t="e">
        <f>CLEAN(SUBSTITUTE(MID(P1155,S1155,T1155-S1155)," ",""))</f>
        <v>#VALUE!</v>
      </c>
      <c r="V1155" s="4" t="e">
        <f>RIGHT(CLEAN(SUBSTITUTE(P1155," ","")),10)</f>
        <v>#VALUE!</v>
      </c>
      <c r="W1155" s="4" t="e">
        <f>FIND("Status",A1155,K1155)+LEN("Status")</f>
        <v>#VALUE!</v>
      </c>
      <c r="X1155" s="4" t="e">
        <f>FIND("Application Data 
Documents &amp; Transactions",A1155)</f>
        <v>#VALUE!</v>
      </c>
      <c r="Y1155" s="4" t="e">
        <f>MID(A1155,W1155,(X1155-11)-W1155)</f>
        <v>#VALUE!</v>
      </c>
      <c r="Z1155" s="4" t="e">
        <f t="shared" si="260"/>
        <v>#VALUE!</v>
      </c>
      <c r="AA1155" s="4" t="e">
        <f>FIND("Earliest publication #",A1155)+LEN("Earliest publication #
")</f>
        <v>#VALUE!</v>
      </c>
      <c r="AB1155" s="4" t="e">
        <f>FIND("Earliest publication date",A1155,AA1155)</f>
        <v>#VALUE!</v>
      </c>
      <c r="AC1155" s="4" t="e">
        <f>CLEAN(TRIM(MID(A1155,AA1155,AB1155-AA1155)))</f>
        <v>#VALUE!</v>
      </c>
      <c r="AD1155" s="4" t="e">
        <f t="shared" si="261"/>
        <v>#VALUE!</v>
      </c>
      <c r="AE1155" s="4" t="e">
        <f>FIND("Earliest publication date",A1155,AA1155)+LEN("Earliest publication date")</f>
        <v>#VALUE!</v>
      </c>
      <c r="AF1155" s="4" t="e">
        <f>FIND("Assignee for publication",A1155)</f>
        <v>#VALUE!</v>
      </c>
      <c r="AG1155" s="4" t="e">
        <f>CLEAN(SUBSTITUTE(MID(A1155,AE1155,AF1155-AE1155)," ",""))</f>
        <v>#VALUE!</v>
      </c>
      <c r="AH1155" s="4" t="e">
        <f>FIND("Entity status",A1155)+LEN("Entity status")</f>
        <v>#VALUE!</v>
      </c>
      <c r="AI1155" s="4" t="e">
        <f>FIND("Earliest publication #",A1155,AH1155)</f>
        <v>#VALUE!</v>
      </c>
      <c r="AJ1155" s="4" t="e">
        <f>CLEAN(TRIM(MID(A1155,AH1155,AI1155-AH1155)))</f>
        <v>#VALUE!</v>
      </c>
      <c r="AK1155" s="4" t="e">
        <f>FIND("Applicants",A1155)+LEN("Applicants")</f>
        <v>#VALUE!</v>
      </c>
      <c r="AL1155" s="4" t="e">
        <f>FIND("United States Patent and Trademark Office 
United States Patent and Trademark Office 
 Browse By Topic",A1155,AK1155)</f>
        <v>#VALUE!</v>
      </c>
      <c r="AM1155" s="4" t="e">
        <f>TRIM(CLEAN(MID(A1155,AK1155,AL1155-AK1155)))</f>
        <v>#VALUE!</v>
      </c>
      <c r="AN1155" s="4" t="e">
        <f>FIND("Assignee for publication",A1155)+LEN("Assignee for publication")</f>
        <v>#VALUE!</v>
      </c>
      <c r="AO1155" s="4" t="e">
        <f>FIND("Confirmation #",A1155,AN1155)</f>
        <v>#VALUE!</v>
      </c>
      <c r="AP1155" s="4" t="e">
        <f>MID(A1155,AN1155,AO1155-AN1155)</f>
        <v>#VALUE!</v>
      </c>
      <c r="AQ1155" s="4" t="e">
        <f>FIND("Inventors",A1155)+LEN("Inventors")</f>
        <v>#VALUE!</v>
      </c>
      <c r="AR1155" s="4" t="e">
        <f>FIND("Applicants",A1155,AQ1155)</f>
        <v>#VALUE!</v>
      </c>
      <c r="AS1155" s="4" t="e">
        <f>FIND("Show all inventors",A1155)</f>
        <v>#VALUE!</v>
      </c>
      <c r="AT1155" s="4" t="str">
        <f>IFERROR(MID(A1155,AS1155,24),"")</f>
        <v/>
      </c>
      <c r="AU1155" s="7" t="e">
        <f>CLEAN(TRIM(MID(A1155,AQ1155,AR1155-AQ1155)))</f>
        <v>#VALUE!</v>
      </c>
      <c r="BJ1155" s="4">
        <f t="shared" ref="BJ1155:BJ1218" si="264">(LEN(BI1155)-LEN(SUBSTITUTE(BI1155,"Assignee","")))/LEN("Assignee")</f>
        <v>0</v>
      </c>
      <c r="BK1155" s="4" t="str">
        <f t="shared" ref="BK1155:BK1218" si="265">IF(LEN(BI1155)&lt;1,"",IF(BJ1155=0,"1 Assignee",BJ1155&amp;" Assignee"))</f>
        <v/>
      </c>
      <c r="BL1155" s="4" t="e">
        <f t="shared" ref="BL1155:BL1218" si="266">FIND("Power of attorney",D1155)+LEN("Power of attorney")</f>
        <v>#VALUE!</v>
      </c>
      <c r="BM1155" s="4" t="e">
        <f t="shared" ref="BM1155:BM1218" si="267">FIND("(",D1155,BL1155)</f>
        <v>#VALUE!</v>
      </c>
      <c r="BN1155" s="7" t="e">
        <f t="shared" ref="BN1155:BN1218" si="268">TRIM(MID(D1155,BL1155,BM1155-BL1155))</f>
        <v>#VALUE!</v>
      </c>
      <c r="BO1155" s="4" t="e">
        <f t="shared" ref="BO1155:BO1218" si="269">FIND("Correspondence address",D1155)+LEN("Correspondence address")</f>
        <v>#VALUE!</v>
      </c>
      <c r="BP1155" s="4" t="e">
        <f t="shared" ref="BP1155:BP1218" si="270">FIND("(",D1155,BO1155)</f>
        <v>#VALUE!</v>
      </c>
      <c r="BQ1155" s="7" t="e">
        <f t="shared" ref="BQ1155:BQ1218" si="271">TRIM(MID(D1155,BO1155,BP1155-BO1155))</f>
        <v>#VALUE!</v>
      </c>
    </row>
    <row r="1156" spans="1:69" ht="15" customHeight="1" x14ac:dyDescent="0.3">
      <c r="A1156" s="5"/>
      <c r="B1156" s="5"/>
      <c r="C1156" s="5"/>
      <c r="D1156" s="5"/>
      <c r="F1156" s="6" t="s">
        <v>17</v>
      </c>
      <c r="G1156" s="4" t="e">
        <f t="shared" ref="G1156:G1219" si="272">FIND("Application #",A1156)+LEN("Application #")</f>
        <v>#VALUE!</v>
      </c>
      <c r="H1156" s="4" t="e">
        <f t="shared" ref="H1156:H1219" si="273">FIND("Confirmation #",A1156)</f>
        <v>#VALUE!</v>
      </c>
      <c r="I1156" s="4" t="str">
        <f t="shared" si="262"/>
        <v/>
      </c>
      <c r="J1156" s="4" t="e">
        <f>CLEAN(SUBSTITUTE(MID(A1156,G1156,H1156-G1156)," ",""))</f>
        <v>#VALUE!</v>
      </c>
      <c r="K1156" s="4" t="e">
        <f>FIND("Filing or 371 (c) date",A1156)+LEN("Filing or 371 (c) date")</f>
        <v>#VALUE!</v>
      </c>
      <c r="L1156" s="4" t="e">
        <f>FIND("Status",A1156,K1156)</f>
        <v>#VALUE!</v>
      </c>
      <c r="M1156" s="4" t="e">
        <f>TRIM(CLEAN(MID(A1156,K1156,L1156-K1156)))</f>
        <v>#VALUE!</v>
      </c>
      <c r="N1156" s="4" t="e">
        <f>FIND("Patent #",A1156)+LEN("Patent #")</f>
        <v>#VALUE!</v>
      </c>
      <c r="O1156" s="4" t="e">
        <f>FIND("Filing or 371 (c) date",A1156)</f>
        <v>#VALUE!</v>
      </c>
      <c r="P1156" s="4" t="e">
        <f>MID(A1156,N1156,O1156-N1156)</f>
        <v>#VALUE!</v>
      </c>
      <c r="Q1156" s="4" t="e">
        <f t="shared" si="263"/>
        <v>#VALUE!</v>
      </c>
      <c r="R1156" s="4" t="e">
        <f>CLEAN(SUBSTITUTE(MID(P1156,1,FIND("open",P1156)-1)," ",""))</f>
        <v>#VALUE!</v>
      </c>
      <c r="S1156" s="4" t="e">
        <f>FIND("open_in_new",P1156)+LEN("open_in_new")</f>
        <v>#VALUE!</v>
      </c>
      <c r="T1156" s="4" t="e">
        <f>FIND("-",P1156,S1156)</f>
        <v>#VALUE!</v>
      </c>
      <c r="U1156" s="4" t="e">
        <f>CLEAN(SUBSTITUTE(MID(P1156,S1156,T1156-S1156)," ",""))</f>
        <v>#VALUE!</v>
      </c>
      <c r="V1156" s="4" t="e">
        <f>RIGHT(CLEAN(SUBSTITUTE(P1156," ","")),10)</f>
        <v>#VALUE!</v>
      </c>
      <c r="W1156" s="4" t="e">
        <f>FIND("Status",A1156,K1156)+LEN("Status")</f>
        <v>#VALUE!</v>
      </c>
      <c r="X1156" s="4" t="e">
        <f>FIND("Application Data 
Documents &amp; Transactions",A1156)</f>
        <v>#VALUE!</v>
      </c>
      <c r="Y1156" s="4" t="e">
        <f>MID(A1156,W1156,(X1156-11)-W1156)</f>
        <v>#VALUE!</v>
      </c>
      <c r="Z1156" s="4" t="e">
        <f t="shared" si="260"/>
        <v>#VALUE!</v>
      </c>
      <c r="AA1156" s="4" t="e">
        <f>FIND("Earliest publication #",A1156)+LEN("Earliest publication #
")</f>
        <v>#VALUE!</v>
      </c>
      <c r="AB1156" s="4" t="e">
        <f>FIND("Earliest publication date",A1156,AA1156)</f>
        <v>#VALUE!</v>
      </c>
      <c r="AC1156" s="4" t="e">
        <f>CLEAN(TRIM(MID(A1156,AA1156,AB1156-AA1156)))</f>
        <v>#VALUE!</v>
      </c>
      <c r="AD1156" s="4" t="e">
        <f t="shared" si="261"/>
        <v>#VALUE!</v>
      </c>
      <c r="AE1156" s="4" t="e">
        <f>FIND("Earliest publication date",A1156,AA1156)+LEN("Earliest publication date")</f>
        <v>#VALUE!</v>
      </c>
      <c r="AF1156" s="4" t="e">
        <f>FIND("Assignee for publication",A1156)</f>
        <v>#VALUE!</v>
      </c>
      <c r="AG1156" s="4" t="e">
        <f>CLEAN(SUBSTITUTE(MID(A1156,AE1156,AF1156-AE1156)," ",""))</f>
        <v>#VALUE!</v>
      </c>
      <c r="AH1156" s="4" t="e">
        <f>FIND("Entity status",A1156)+LEN("Entity status")</f>
        <v>#VALUE!</v>
      </c>
      <c r="AI1156" s="4" t="e">
        <f>FIND("Earliest publication #",A1156,AH1156)</f>
        <v>#VALUE!</v>
      </c>
      <c r="AJ1156" s="4" t="e">
        <f>CLEAN(TRIM(MID(A1156,AH1156,AI1156-AH1156)))</f>
        <v>#VALUE!</v>
      </c>
      <c r="AK1156" s="4" t="e">
        <f>FIND("Applicants",A1156)+LEN("Applicants")</f>
        <v>#VALUE!</v>
      </c>
      <c r="AL1156" s="4" t="e">
        <f>FIND("United States Patent and Trademark Office 
United States Patent and Trademark Office 
 Browse By Topic",A1156,AK1156)</f>
        <v>#VALUE!</v>
      </c>
      <c r="AM1156" s="4" t="e">
        <f>TRIM(CLEAN(MID(A1156,AK1156,AL1156-AK1156)))</f>
        <v>#VALUE!</v>
      </c>
      <c r="AN1156" s="4" t="e">
        <f>FIND("Assignee for publication",A1156)+LEN("Assignee for publication")</f>
        <v>#VALUE!</v>
      </c>
      <c r="AO1156" s="4" t="e">
        <f>FIND("Confirmation #",A1156,AN1156)</f>
        <v>#VALUE!</v>
      </c>
      <c r="AP1156" s="4" t="e">
        <f>MID(A1156,AN1156,AO1156-AN1156)</f>
        <v>#VALUE!</v>
      </c>
      <c r="AQ1156" s="4" t="e">
        <f>FIND("Inventors",A1156)+LEN("Inventors")</f>
        <v>#VALUE!</v>
      </c>
      <c r="AR1156" s="4" t="e">
        <f>FIND("Applicants",A1156,AQ1156)</f>
        <v>#VALUE!</v>
      </c>
      <c r="AS1156" s="4" t="e">
        <f>FIND("Show all inventors",A1156)</f>
        <v>#VALUE!</v>
      </c>
      <c r="AT1156" s="4" t="str">
        <f>IFERROR(MID(A1156,AS1156,24),"")</f>
        <v/>
      </c>
      <c r="AU1156" s="7" t="e">
        <f>CLEAN(TRIM(MID(A1156,AQ1156,AR1156-AQ1156)))</f>
        <v>#VALUE!</v>
      </c>
      <c r="BJ1156" s="4">
        <f t="shared" si="264"/>
        <v>0</v>
      </c>
      <c r="BK1156" s="4" t="str">
        <f t="shared" si="265"/>
        <v/>
      </c>
      <c r="BL1156" s="4" t="e">
        <f t="shared" si="266"/>
        <v>#VALUE!</v>
      </c>
      <c r="BM1156" s="4" t="e">
        <f t="shared" si="267"/>
        <v>#VALUE!</v>
      </c>
      <c r="BN1156" s="7" t="e">
        <f t="shared" si="268"/>
        <v>#VALUE!</v>
      </c>
      <c r="BO1156" s="4" t="e">
        <f t="shared" si="269"/>
        <v>#VALUE!</v>
      </c>
      <c r="BP1156" s="4" t="e">
        <f t="shared" si="270"/>
        <v>#VALUE!</v>
      </c>
      <c r="BQ1156" s="7" t="e">
        <f t="shared" si="271"/>
        <v>#VALUE!</v>
      </c>
    </row>
    <row r="1157" spans="1:69" ht="15" customHeight="1" x14ac:dyDescent="0.3">
      <c r="A1157" s="5"/>
      <c r="B1157" s="5"/>
      <c r="C1157" s="5"/>
      <c r="D1157" s="5"/>
      <c r="F1157" s="6" t="s">
        <v>17</v>
      </c>
      <c r="G1157" s="4" t="e">
        <f t="shared" si="272"/>
        <v>#VALUE!</v>
      </c>
      <c r="H1157" s="4" t="e">
        <f t="shared" si="273"/>
        <v>#VALUE!</v>
      </c>
      <c r="I1157" s="4" t="str">
        <f t="shared" si="262"/>
        <v/>
      </c>
      <c r="J1157" s="4" t="e">
        <f>CLEAN(SUBSTITUTE(MID(A1157,G1157,H1157-G1157)," ",""))</f>
        <v>#VALUE!</v>
      </c>
      <c r="K1157" s="4" t="e">
        <f>FIND("Filing or 371 (c) date",A1157)+LEN("Filing or 371 (c) date")</f>
        <v>#VALUE!</v>
      </c>
      <c r="L1157" s="4" t="e">
        <f>FIND("Status",A1157,K1157)</f>
        <v>#VALUE!</v>
      </c>
      <c r="M1157" s="4" t="e">
        <f>TRIM(CLEAN(MID(A1157,K1157,L1157-K1157)))</f>
        <v>#VALUE!</v>
      </c>
      <c r="N1157" s="4" t="e">
        <f>FIND("Patent #",A1157)+LEN("Patent #")</f>
        <v>#VALUE!</v>
      </c>
      <c r="O1157" s="4" t="e">
        <f>FIND("Filing or 371 (c) date",A1157)</f>
        <v>#VALUE!</v>
      </c>
      <c r="P1157" s="4" t="e">
        <f>MID(A1157,N1157,O1157-N1157)</f>
        <v>#VALUE!</v>
      </c>
      <c r="Q1157" s="4" t="e">
        <f t="shared" si="263"/>
        <v>#VALUE!</v>
      </c>
      <c r="R1157" s="4" t="e">
        <f>CLEAN(SUBSTITUTE(MID(P1157,1,FIND("open",P1157)-1)," ",""))</f>
        <v>#VALUE!</v>
      </c>
      <c r="S1157" s="4" t="e">
        <f>FIND("open_in_new",P1157)+LEN("open_in_new")</f>
        <v>#VALUE!</v>
      </c>
      <c r="T1157" s="4" t="e">
        <f>FIND("-",P1157,S1157)</f>
        <v>#VALUE!</v>
      </c>
      <c r="U1157" s="4" t="e">
        <f>CLEAN(SUBSTITUTE(MID(P1157,S1157,T1157-S1157)," ",""))</f>
        <v>#VALUE!</v>
      </c>
      <c r="V1157" s="4" t="e">
        <f>RIGHT(CLEAN(SUBSTITUTE(P1157," ","")),10)</f>
        <v>#VALUE!</v>
      </c>
      <c r="W1157" s="4" t="e">
        <f>FIND("Status",A1157,K1157)+LEN("Status")</f>
        <v>#VALUE!</v>
      </c>
      <c r="X1157" s="4" t="e">
        <f>FIND("Application Data 
Documents &amp; Transactions",A1157)</f>
        <v>#VALUE!</v>
      </c>
      <c r="Y1157" s="4" t="e">
        <f>MID(A1157,W1157,(X1157-11)-W1157)</f>
        <v>#VALUE!</v>
      </c>
      <c r="Z1157" s="4" t="e">
        <f t="shared" si="260"/>
        <v>#VALUE!</v>
      </c>
      <c r="AA1157" s="4" t="e">
        <f>FIND("Earliest publication #",A1157)+LEN("Earliest publication #
")</f>
        <v>#VALUE!</v>
      </c>
      <c r="AB1157" s="4" t="e">
        <f>FIND("Earliest publication date",A1157,AA1157)</f>
        <v>#VALUE!</v>
      </c>
      <c r="AC1157" s="4" t="e">
        <f>CLEAN(TRIM(MID(A1157,AA1157,AB1157-AA1157)))</f>
        <v>#VALUE!</v>
      </c>
      <c r="AD1157" s="4" t="e">
        <f t="shared" si="261"/>
        <v>#VALUE!</v>
      </c>
      <c r="AE1157" s="4" t="e">
        <f>FIND("Earliest publication date",A1157,AA1157)+LEN("Earliest publication date")</f>
        <v>#VALUE!</v>
      </c>
      <c r="AF1157" s="4" t="e">
        <f>FIND("Assignee for publication",A1157)</f>
        <v>#VALUE!</v>
      </c>
      <c r="AG1157" s="4" t="e">
        <f>CLEAN(SUBSTITUTE(MID(A1157,AE1157,AF1157-AE1157)," ",""))</f>
        <v>#VALUE!</v>
      </c>
      <c r="AH1157" s="4" t="e">
        <f>FIND("Entity status",A1157)+LEN("Entity status")</f>
        <v>#VALUE!</v>
      </c>
      <c r="AI1157" s="4" t="e">
        <f>FIND("Earliest publication #",A1157,AH1157)</f>
        <v>#VALUE!</v>
      </c>
      <c r="AJ1157" s="4" t="e">
        <f>CLEAN(TRIM(MID(A1157,AH1157,AI1157-AH1157)))</f>
        <v>#VALUE!</v>
      </c>
      <c r="AK1157" s="4" t="e">
        <f>FIND("Applicants",A1157)+LEN("Applicants")</f>
        <v>#VALUE!</v>
      </c>
      <c r="AL1157" s="4" t="e">
        <f>FIND("United States Patent and Trademark Office 
United States Patent and Trademark Office 
 Browse By Topic",A1157,AK1157)</f>
        <v>#VALUE!</v>
      </c>
      <c r="AM1157" s="4" t="e">
        <f>TRIM(CLEAN(MID(A1157,AK1157,AL1157-AK1157)))</f>
        <v>#VALUE!</v>
      </c>
      <c r="AN1157" s="4" t="e">
        <f>FIND("Assignee for publication",A1157)+LEN("Assignee for publication")</f>
        <v>#VALUE!</v>
      </c>
      <c r="AO1157" s="4" t="e">
        <f>FIND("Confirmation #",A1157,AN1157)</f>
        <v>#VALUE!</v>
      </c>
      <c r="AP1157" s="4" t="e">
        <f>MID(A1157,AN1157,AO1157-AN1157)</f>
        <v>#VALUE!</v>
      </c>
      <c r="AQ1157" s="4" t="e">
        <f>FIND("Inventors",A1157)+LEN("Inventors")</f>
        <v>#VALUE!</v>
      </c>
      <c r="AR1157" s="4" t="e">
        <f>FIND("Applicants",A1157,AQ1157)</f>
        <v>#VALUE!</v>
      </c>
      <c r="AS1157" s="4" t="e">
        <f>FIND("Show all inventors",A1157)</f>
        <v>#VALUE!</v>
      </c>
      <c r="AT1157" s="4" t="str">
        <f>IFERROR(MID(A1157,AS1157,24),"")</f>
        <v/>
      </c>
      <c r="AU1157" s="7" t="e">
        <f>CLEAN(TRIM(MID(A1157,AQ1157,AR1157-AQ1157)))</f>
        <v>#VALUE!</v>
      </c>
      <c r="BJ1157" s="4">
        <f t="shared" si="264"/>
        <v>0</v>
      </c>
      <c r="BK1157" s="4" t="str">
        <f t="shared" si="265"/>
        <v/>
      </c>
      <c r="BL1157" s="4" t="e">
        <f t="shared" si="266"/>
        <v>#VALUE!</v>
      </c>
      <c r="BM1157" s="4" t="e">
        <f t="shared" si="267"/>
        <v>#VALUE!</v>
      </c>
      <c r="BN1157" s="7" t="e">
        <f t="shared" si="268"/>
        <v>#VALUE!</v>
      </c>
      <c r="BO1157" s="4" t="e">
        <f t="shared" si="269"/>
        <v>#VALUE!</v>
      </c>
      <c r="BP1157" s="4" t="e">
        <f t="shared" si="270"/>
        <v>#VALUE!</v>
      </c>
      <c r="BQ1157" s="7" t="e">
        <f t="shared" si="271"/>
        <v>#VALUE!</v>
      </c>
    </row>
    <row r="1158" spans="1:69" ht="15" customHeight="1" x14ac:dyDescent="0.3">
      <c r="A1158" s="5"/>
      <c r="B1158" s="5"/>
      <c r="C1158" s="5"/>
      <c r="D1158" s="5"/>
      <c r="F1158" s="6" t="s">
        <v>17</v>
      </c>
      <c r="G1158" s="4" t="e">
        <f t="shared" si="272"/>
        <v>#VALUE!</v>
      </c>
      <c r="H1158" s="4" t="e">
        <f t="shared" si="273"/>
        <v>#VALUE!</v>
      </c>
      <c r="I1158" s="4" t="str">
        <f t="shared" si="262"/>
        <v/>
      </c>
      <c r="J1158" s="4" t="e">
        <f>CLEAN(SUBSTITUTE(MID(A1158,G1158,H1158-G1158)," ",""))</f>
        <v>#VALUE!</v>
      </c>
      <c r="K1158" s="4" t="e">
        <f>FIND("Filing or 371 (c) date",A1158)+LEN("Filing or 371 (c) date")</f>
        <v>#VALUE!</v>
      </c>
      <c r="L1158" s="4" t="e">
        <f>FIND("Status",A1158,K1158)</f>
        <v>#VALUE!</v>
      </c>
      <c r="M1158" s="4" t="e">
        <f>TRIM(CLEAN(MID(A1158,K1158,L1158-K1158)))</f>
        <v>#VALUE!</v>
      </c>
      <c r="N1158" s="4" t="e">
        <f>FIND("Patent #",A1158)+LEN("Patent #")</f>
        <v>#VALUE!</v>
      </c>
      <c r="O1158" s="4" t="e">
        <f>FIND("Filing or 371 (c) date",A1158)</f>
        <v>#VALUE!</v>
      </c>
      <c r="P1158" s="4" t="e">
        <f>MID(A1158,N1158,O1158-N1158)</f>
        <v>#VALUE!</v>
      </c>
      <c r="Q1158" s="4" t="e">
        <f t="shared" si="263"/>
        <v>#VALUE!</v>
      </c>
      <c r="R1158" s="4" t="e">
        <f>CLEAN(SUBSTITUTE(MID(P1158,1,FIND("open",P1158)-1)," ",""))</f>
        <v>#VALUE!</v>
      </c>
      <c r="S1158" s="4" t="e">
        <f>FIND("open_in_new",P1158)+LEN("open_in_new")</f>
        <v>#VALUE!</v>
      </c>
      <c r="T1158" s="4" t="e">
        <f>FIND("-",P1158,S1158)</f>
        <v>#VALUE!</v>
      </c>
      <c r="U1158" s="4" t="e">
        <f>CLEAN(SUBSTITUTE(MID(P1158,S1158,T1158-S1158)," ",""))</f>
        <v>#VALUE!</v>
      </c>
      <c r="V1158" s="4" t="e">
        <f>RIGHT(CLEAN(SUBSTITUTE(P1158," ","")),10)</f>
        <v>#VALUE!</v>
      </c>
      <c r="W1158" s="4" t="e">
        <f>FIND("Status",A1158,K1158)+LEN("Status")</f>
        <v>#VALUE!</v>
      </c>
      <c r="X1158" s="4" t="e">
        <f>FIND("Application Data 
Documents &amp; Transactions",A1158)</f>
        <v>#VALUE!</v>
      </c>
      <c r="Y1158" s="4" t="e">
        <f>MID(A1158,W1158,(X1158-11)-W1158)</f>
        <v>#VALUE!</v>
      </c>
      <c r="Z1158" s="4" t="e">
        <f t="shared" si="260"/>
        <v>#VALUE!</v>
      </c>
      <c r="AA1158" s="4" t="e">
        <f>FIND("Earliest publication #",A1158)+LEN("Earliest publication #
")</f>
        <v>#VALUE!</v>
      </c>
      <c r="AB1158" s="4" t="e">
        <f>FIND("Earliest publication date",A1158,AA1158)</f>
        <v>#VALUE!</v>
      </c>
      <c r="AC1158" s="4" t="e">
        <f>CLEAN(TRIM(MID(A1158,AA1158,AB1158-AA1158)))</f>
        <v>#VALUE!</v>
      </c>
      <c r="AD1158" s="4" t="e">
        <f t="shared" si="261"/>
        <v>#VALUE!</v>
      </c>
      <c r="AE1158" s="4" t="e">
        <f>FIND("Earliest publication date",A1158,AA1158)+LEN("Earliest publication date")</f>
        <v>#VALUE!</v>
      </c>
      <c r="AF1158" s="4" t="e">
        <f>FIND("Assignee for publication",A1158)</f>
        <v>#VALUE!</v>
      </c>
      <c r="AG1158" s="4" t="e">
        <f>CLEAN(SUBSTITUTE(MID(A1158,AE1158,AF1158-AE1158)," ",""))</f>
        <v>#VALUE!</v>
      </c>
      <c r="AH1158" s="4" t="e">
        <f>FIND("Entity status",A1158)+LEN("Entity status")</f>
        <v>#VALUE!</v>
      </c>
      <c r="AI1158" s="4" t="e">
        <f>FIND("Earliest publication #",A1158,AH1158)</f>
        <v>#VALUE!</v>
      </c>
      <c r="AJ1158" s="4" t="e">
        <f>CLEAN(TRIM(MID(A1158,AH1158,AI1158-AH1158)))</f>
        <v>#VALUE!</v>
      </c>
      <c r="AK1158" s="4" t="e">
        <f>FIND("Applicants",A1158)+LEN("Applicants")</f>
        <v>#VALUE!</v>
      </c>
      <c r="AL1158" s="4" t="e">
        <f>FIND("United States Patent and Trademark Office 
United States Patent and Trademark Office 
 Browse By Topic",A1158,AK1158)</f>
        <v>#VALUE!</v>
      </c>
      <c r="AM1158" s="4" t="e">
        <f>TRIM(CLEAN(MID(A1158,AK1158,AL1158-AK1158)))</f>
        <v>#VALUE!</v>
      </c>
      <c r="AN1158" s="4" t="e">
        <f>FIND("Assignee for publication",A1158)+LEN("Assignee for publication")</f>
        <v>#VALUE!</v>
      </c>
      <c r="AO1158" s="4" t="e">
        <f>FIND("Confirmation #",A1158,AN1158)</f>
        <v>#VALUE!</v>
      </c>
      <c r="AP1158" s="4" t="e">
        <f>MID(A1158,AN1158,AO1158-AN1158)</f>
        <v>#VALUE!</v>
      </c>
      <c r="AQ1158" s="4" t="e">
        <f>FIND("Inventors",A1158)+LEN("Inventors")</f>
        <v>#VALUE!</v>
      </c>
      <c r="AR1158" s="4" t="e">
        <f>FIND("Applicants",A1158,AQ1158)</f>
        <v>#VALUE!</v>
      </c>
      <c r="AS1158" s="4" t="e">
        <f>FIND("Show all inventors",A1158)</f>
        <v>#VALUE!</v>
      </c>
      <c r="AT1158" s="4" t="str">
        <f>IFERROR(MID(A1158,AS1158,24),"")</f>
        <v/>
      </c>
      <c r="AU1158" s="7" t="e">
        <f>CLEAN(TRIM(MID(A1158,AQ1158,AR1158-AQ1158)))</f>
        <v>#VALUE!</v>
      </c>
      <c r="BJ1158" s="4">
        <f t="shared" si="264"/>
        <v>0</v>
      </c>
      <c r="BK1158" s="4" t="str">
        <f t="shared" si="265"/>
        <v/>
      </c>
      <c r="BL1158" s="4" t="e">
        <f t="shared" si="266"/>
        <v>#VALUE!</v>
      </c>
      <c r="BM1158" s="4" t="e">
        <f t="shared" si="267"/>
        <v>#VALUE!</v>
      </c>
      <c r="BN1158" s="7" t="e">
        <f t="shared" si="268"/>
        <v>#VALUE!</v>
      </c>
      <c r="BO1158" s="4" t="e">
        <f t="shared" si="269"/>
        <v>#VALUE!</v>
      </c>
      <c r="BP1158" s="4" t="e">
        <f t="shared" si="270"/>
        <v>#VALUE!</v>
      </c>
      <c r="BQ1158" s="7" t="e">
        <f t="shared" si="271"/>
        <v>#VALUE!</v>
      </c>
    </row>
    <row r="1159" spans="1:69" ht="15" customHeight="1" x14ac:dyDescent="0.3">
      <c r="A1159" s="5"/>
      <c r="B1159" s="5"/>
      <c r="C1159" s="5"/>
      <c r="D1159" s="5"/>
      <c r="F1159" s="6" t="s">
        <v>17</v>
      </c>
      <c r="G1159" s="4" t="e">
        <f t="shared" si="272"/>
        <v>#VALUE!</v>
      </c>
      <c r="H1159" s="4" t="e">
        <f t="shared" si="273"/>
        <v>#VALUE!</v>
      </c>
      <c r="I1159" s="4" t="str">
        <f t="shared" si="262"/>
        <v/>
      </c>
      <c r="J1159" s="4" t="e">
        <f>CLEAN(SUBSTITUTE(MID(A1159,G1159,H1159-G1159)," ",""))</f>
        <v>#VALUE!</v>
      </c>
      <c r="K1159" s="4" t="e">
        <f>FIND("Filing or 371 (c) date",A1159)+LEN("Filing or 371 (c) date")</f>
        <v>#VALUE!</v>
      </c>
      <c r="L1159" s="4" t="e">
        <f>FIND("Status",A1159,K1159)</f>
        <v>#VALUE!</v>
      </c>
      <c r="M1159" s="4" t="e">
        <f>TRIM(CLEAN(MID(A1159,K1159,L1159-K1159)))</f>
        <v>#VALUE!</v>
      </c>
      <c r="N1159" s="4" t="e">
        <f>FIND("Patent #",A1159)+LEN("Patent #")</f>
        <v>#VALUE!</v>
      </c>
      <c r="O1159" s="4" t="e">
        <f>FIND("Filing or 371 (c) date",A1159)</f>
        <v>#VALUE!</v>
      </c>
      <c r="P1159" s="4" t="e">
        <f>MID(A1159,N1159,O1159-N1159)</f>
        <v>#VALUE!</v>
      </c>
      <c r="Q1159" s="4" t="e">
        <f t="shared" si="263"/>
        <v>#VALUE!</v>
      </c>
      <c r="R1159" s="4" t="e">
        <f>CLEAN(SUBSTITUTE(MID(P1159,1,FIND("open",P1159)-1)," ",""))</f>
        <v>#VALUE!</v>
      </c>
      <c r="S1159" s="4" t="e">
        <f>FIND("open_in_new",P1159)+LEN("open_in_new")</f>
        <v>#VALUE!</v>
      </c>
      <c r="T1159" s="4" t="e">
        <f>FIND("-",P1159,S1159)</f>
        <v>#VALUE!</v>
      </c>
      <c r="U1159" s="4" t="e">
        <f>CLEAN(SUBSTITUTE(MID(P1159,S1159,T1159-S1159)," ",""))</f>
        <v>#VALUE!</v>
      </c>
      <c r="V1159" s="4" t="e">
        <f>RIGHT(CLEAN(SUBSTITUTE(P1159," ","")),10)</f>
        <v>#VALUE!</v>
      </c>
      <c r="W1159" s="4" t="e">
        <f>FIND("Status",A1159,K1159)+LEN("Status")</f>
        <v>#VALUE!</v>
      </c>
      <c r="X1159" s="4" t="e">
        <f>FIND("Application Data 
Documents &amp; Transactions",A1159)</f>
        <v>#VALUE!</v>
      </c>
      <c r="Y1159" s="4" t="e">
        <f>MID(A1159,W1159,(X1159-11)-W1159)</f>
        <v>#VALUE!</v>
      </c>
      <c r="Z1159" s="4" t="e">
        <f t="shared" si="260"/>
        <v>#VALUE!</v>
      </c>
      <c r="AA1159" s="4" t="e">
        <f>FIND("Earliest publication #",A1159)+LEN("Earliest publication #
")</f>
        <v>#VALUE!</v>
      </c>
      <c r="AB1159" s="4" t="e">
        <f>FIND("Earliest publication date",A1159,AA1159)</f>
        <v>#VALUE!</v>
      </c>
      <c r="AC1159" s="4" t="e">
        <f>CLEAN(TRIM(MID(A1159,AA1159,AB1159-AA1159)))</f>
        <v>#VALUE!</v>
      </c>
      <c r="AD1159" s="4" t="e">
        <f t="shared" si="261"/>
        <v>#VALUE!</v>
      </c>
      <c r="AE1159" s="4" t="e">
        <f>FIND("Earliest publication date",A1159,AA1159)+LEN("Earliest publication date")</f>
        <v>#VALUE!</v>
      </c>
      <c r="AF1159" s="4" t="e">
        <f>FIND("Assignee for publication",A1159)</f>
        <v>#VALUE!</v>
      </c>
      <c r="AG1159" s="4" t="e">
        <f>CLEAN(SUBSTITUTE(MID(A1159,AE1159,AF1159-AE1159)," ",""))</f>
        <v>#VALUE!</v>
      </c>
      <c r="AH1159" s="4" t="e">
        <f>FIND("Entity status",A1159)+LEN("Entity status")</f>
        <v>#VALUE!</v>
      </c>
      <c r="AI1159" s="4" t="e">
        <f>FIND("Earliest publication #",A1159,AH1159)</f>
        <v>#VALUE!</v>
      </c>
      <c r="AJ1159" s="4" t="e">
        <f>CLEAN(TRIM(MID(A1159,AH1159,AI1159-AH1159)))</f>
        <v>#VALUE!</v>
      </c>
      <c r="AK1159" s="4" t="e">
        <f>FIND("Applicants",A1159)+LEN("Applicants")</f>
        <v>#VALUE!</v>
      </c>
      <c r="AL1159" s="4" t="e">
        <f>FIND("United States Patent and Trademark Office 
United States Patent and Trademark Office 
 Browse By Topic",A1159,AK1159)</f>
        <v>#VALUE!</v>
      </c>
      <c r="AM1159" s="4" t="e">
        <f>TRIM(CLEAN(MID(A1159,AK1159,AL1159-AK1159)))</f>
        <v>#VALUE!</v>
      </c>
      <c r="AN1159" s="4" t="e">
        <f>FIND("Assignee for publication",A1159)+LEN("Assignee for publication")</f>
        <v>#VALUE!</v>
      </c>
      <c r="AO1159" s="4" t="e">
        <f>FIND("Confirmation #",A1159,AN1159)</f>
        <v>#VALUE!</v>
      </c>
      <c r="AP1159" s="4" t="e">
        <f>MID(A1159,AN1159,AO1159-AN1159)</f>
        <v>#VALUE!</v>
      </c>
      <c r="AQ1159" s="4" t="e">
        <f>FIND("Inventors",A1159)+LEN("Inventors")</f>
        <v>#VALUE!</v>
      </c>
      <c r="AR1159" s="4" t="e">
        <f>FIND("Applicants",A1159,AQ1159)</f>
        <v>#VALUE!</v>
      </c>
      <c r="AS1159" s="4" t="e">
        <f>FIND("Show all inventors",A1159)</f>
        <v>#VALUE!</v>
      </c>
      <c r="AT1159" s="4" t="str">
        <f>IFERROR(MID(A1159,AS1159,24),"")</f>
        <v/>
      </c>
      <c r="AU1159" s="7" t="e">
        <f>CLEAN(TRIM(MID(A1159,AQ1159,AR1159-AQ1159)))</f>
        <v>#VALUE!</v>
      </c>
      <c r="BJ1159" s="4">
        <f t="shared" si="264"/>
        <v>0</v>
      </c>
      <c r="BK1159" s="4" t="str">
        <f t="shared" si="265"/>
        <v/>
      </c>
      <c r="BL1159" s="4" t="e">
        <f t="shared" si="266"/>
        <v>#VALUE!</v>
      </c>
      <c r="BM1159" s="4" t="e">
        <f t="shared" si="267"/>
        <v>#VALUE!</v>
      </c>
      <c r="BN1159" s="7" t="e">
        <f t="shared" si="268"/>
        <v>#VALUE!</v>
      </c>
      <c r="BO1159" s="4" t="e">
        <f t="shared" si="269"/>
        <v>#VALUE!</v>
      </c>
      <c r="BP1159" s="4" t="e">
        <f t="shared" si="270"/>
        <v>#VALUE!</v>
      </c>
      <c r="BQ1159" s="7" t="e">
        <f t="shared" si="271"/>
        <v>#VALUE!</v>
      </c>
    </row>
    <row r="1160" spans="1:69" ht="15" customHeight="1" x14ac:dyDescent="0.3">
      <c r="A1160" s="5"/>
      <c r="B1160" s="5"/>
      <c r="C1160" s="5"/>
      <c r="D1160" s="5"/>
      <c r="F1160" s="6" t="s">
        <v>17</v>
      </c>
      <c r="G1160" s="4" t="e">
        <f t="shared" si="272"/>
        <v>#VALUE!</v>
      </c>
      <c r="H1160" s="4" t="e">
        <f t="shared" si="273"/>
        <v>#VALUE!</v>
      </c>
      <c r="I1160" s="4" t="str">
        <f t="shared" si="262"/>
        <v/>
      </c>
      <c r="J1160" s="4" t="e">
        <f>CLEAN(SUBSTITUTE(MID(A1160,G1160,H1160-G1160)," ",""))</f>
        <v>#VALUE!</v>
      </c>
      <c r="K1160" s="4" t="e">
        <f>FIND("Filing or 371 (c) date",A1160)+LEN("Filing or 371 (c) date")</f>
        <v>#VALUE!</v>
      </c>
      <c r="L1160" s="4" t="e">
        <f>FIND("Status",A1160,K1160)</f>
        <v>#VALUE!</v>
      </c>
      <c r="M1160" s="4" t="e">
        <f>TRIM(CLEAN(MID(A1160,K1160,L1160-K1160)))</f>
        <v>#VALUE!</v>
      </c>
      <c r="N1160" s="4" t="e">
        <f>FIND("Patent #",A1160)+LEN("Patent #")</f>
        <v>#VALUE!</v>
      </c>
      <c r="O1160" s="4" t="e">
        <f>FIND("Filing or 371 (c) date",A1160)</f>
        <v>#VALUE!</v>
      </c>
      <c r="P1160" s="4" t="e">
        <f>MID(A1160,N1160,O1160-N1160)</f>
        <v>#VALUE!</v>
      </c>
      <c r="Q1160" s="4" t="e">
        <f t="shared" si="263"/>
        <v>#VALUE!</v>
      </c>
      <c r="R1160" s="4" t="e">
        <f>CLEAN(SUBSTITUTE(MID(P1160,1,FIND("open",P1160)-1)," ",""))</f>
        <v>#VALUE!</v>
      </c>
      <c r="S1160" s="4" t="e">
        <f>FIND("open_in_new",P1160)+LEN("open_in_new")</f>
        <v>#VALUE!</v>
      </c>
      <c r="T1160" s="4" t="e">
        <f>FIND("-",P1160,S1160)</f>
        <v>#VALUE!</v>
      </c>
      <c r="U1160" s="4" t="e">
        <f>CLEAN(SUBSTITUTE(MID(P1160,S1160,T1160-S1160)," ",""))</f>
        <v>#VALUE!</v>
      </c>
      <c r="V1160" s="4" t="e">
        <f>RIGHT(CLEAN(SUBSTITUTE(P1160," ","")),10)</f>
        <v>#VALUE!</v>
      </c>
      <c r="W1160" s="4" t="e">
        <f>FIND("Status",A1160,K1160)+LEN("Status")</f>
        <v>#VALUE!</v>
      </c>
      <c r="X1160" s="4" t="e">
        <f>FIND("Application Data 
Documents &amp; Transactions",A1160)</f>
        <v>#VALUE!</v>
      </c>
      <c r="Y1160" s="4" t="e">
        <f>MID(A1160,W1160,(X1160-11)-W1160)</f>
        <v>#VALUE!</v>
      </c>
      <c r="Z1160" s="4" t="e">
        <f t="shared" si="260"/>
        <v>#VALUE!</v>
      </c>
      <c r="AA1160" s="4" t="e">
        <f>FIND("Earliest publication #",A1160)+LEN("Earliest publication #
")</f>
        <v>#VALUE!</v>
      </c>
      <c r="AB1160" s="4" t="e">
        <f>FIND("Earliest publication date",A1160,AA1160)</f>
        <v>#VALUE!</v>
      </c>
      <c r="AC1160" s="4" t="e">
        <f>CLEAN(TRIM(MID(A1160,AA1160,AB1160-AA1160)))</f>
        <v>#VALUE!</v>
      </c>
      <c r="AD1160" s="4" t="e">
        <f t="shared" si="261"/>
        <v>#VALUE!</v>
      </c>
      <c r="AE1160" s="4" t="e">
        <f>FIND("Earliest publication date",A1160,AA1160)+LEN("Earliest publication date")</f>
        <v>#VALUE!</v>
      </c>
      <c r="AF1160" s="4" t="e">
        <f>FIND("Assignee for publication",A1160)</f>
        <v>#VALUE!</v>
      </c>
      <c r="AG1160" s="4" t="e">
        <f>CLEAN(SUBSTITUTE(MID(A1160,AE1160,AF1160-AE1160)," ",""))</f>
        <v>#VALUE!</v>
      </c>
      <c r="AH1160" s="4" t="e">
        <f>FIND("Entity status",A1160)+LEN("Entity status")</f>
        <v>#VALUE!</v>
      </c>
      <c r="AI1160" s="4" t="e">
        <f>FIND("Earliest publication #",A1160,AH1160)</f>
        <v>#VALUE!</v>
      </c>
      <c r="AJ1160" s="4" t="e">
        <f>CLEAN(TRIM(MID(A1160,AH1160,AI1160-AH1160)))</f>
        <v>#VALUE!</v>
      </c>
      <c r="AK1160" s="4" t="e">
        <f>FIND("Applicants",A1160)+LEN("Applicants")</f>
        <v>#VALUE!</v>
      </c>
      <c r="AL1160" s="4" t="e">
        <f>FIND("United States Patent and Trademark Office 
United States Patent and Trademark Office 
 Browse By Topic",A1160,AK1160)</f>
        <v>#VALUE!</v>
      </c>
      <c r="AM1160" s="4" t="e">
        <f>TRIM(CLEAN(MID(A1160,AK1160,AL1160-AK1160)))</f>
        <v>#VALUE!</v>
      </c>
      <c r="AN1160" s="4" t="e">
        <f>FIND("Assignee for publication",A1160)+LEN("Assignee for publication")</f>
        <v>#VALUE!</v>
      </c>
      <c r="AO1160" s="4" t="e">
        <f>FIND("Confirmation #",A1160,AN1160)</f>
        <v>#VALUE!</v>
      </c>
      <c r="AP1160" s="4" t="e">
        <f>MID(A1160,AN1160,AO1160-AN1160)</f>
        <v>#VALUE!</v>
      </c>
      <c r="AQ1160" s="4" t="e">
        <f>FIND("Inventors",A1160)+LEN("Inventors")</f>
        <v>#VALUE!</v>
      </c>
      <c r="AR1160" s="4" t="e">
        <f>FIND("Applicants",A1160,AQ1160)</f>
        <v>#VALUE!</v>
      </c>
      <c r="AS1160" s="4" t="e">
        <f>FIND("Show all inventors",A1160)</f>
        <v>#VALUE!</v>
      </c>
      <c r="AT1160" s="4" t="str">
        <f>IFERROR(MID(A1160,AS1160,24),"")</f>
        <v/>
      </c>
      <c r="AU1160" s="7" t="e">
        <f>CLEAN(TRIM(MID(A1160,AQ1160,AR1160-AQ1160)))</f>
        <v>#VALUE!</v>
      </c>
      <c r="BJ1160" s="4">
        <f t="shared" si="264"/>
        <v>0</v>
      </c>
      <c r="BK1160" s="4" t="str">
        <f t="shared" si="265"/>
        <v/>
      </c>
      <c r="BL1160" s="4" t="e">
        <f t="shared" si="266"/>
        <v>#VALUE!</v>
      </c>
      <c r="BM1160" s="4" t="e">
        <f t="shared" si="267"/>
        <v>#VALUE!</v>
      </c>
      <c r="BN1160" s="7" t="e">
        <f t="shared" si="268"/>
        <v>#VALUE!</v>
      </c>
      <c r="BO1160" s="4" t="e">
        <f t="shared" si="269"/>
        <v>#VALUE!</v>
      </c>
      <c r="BP1160" s="4" t="e">
        <f t="shared" si="270"/>
        <v>#VALUE!</v>
      </c>
      <c r="BQ1160" s="7" t="e">
        <f t="shared" si="271"/>
        <v>#VALUE!</v>
      </c>
    </row>
    <row r="1161" spans="1:69" ht="15" customHeight="1" x14ac:dyDescent="0.3">
      <c r="A1161" s="5"/>
      <c r="B1161" s="5"/>
      <c r="C1161" s="5"/>
      <c r="D1161" s="5"/>
      <c r="F1161" s="6" t="s">
        <v>17</v>
      </c>
      <c r="G1161" s="4" t="e">
        <f t="shared" si="272"/>
        <v>#VALUE!</v>
      </c>
      <c r="H1161" s="4" t="e">
        <f t="shared" si="273"/>
        <v>#VALUE!</v>
      </c>
      <c r="I1161" s="4" t="str">
        <f t="shared" si="262"/>
        <v/>
      </c>
      <c r="J1161" s="4" t="e">
        <f>CLEAN(SUBSTITUTE(MID(A1161,G1161,H1161-G1161)," ",""))</f>
        <v>#VALUE!</v>
      </c>
      <c r="K1161" s="4" t="e">
        <f>FIND("Filing or 371 (c) date",A1161)+LEN("Filing or 371 (c) date")</f>
        <v>#VALUE!</v>
      </c>
      <c r="L1161" s="4" t="e">
        <f>FIND("Status",A1161,K1161)</f>
        <v>#VALUE!</v>
      </c>
      <c r="M1161" s="4" t="e">
        <f>TRIM(CLEAN(MID(A1161,K1161,L1161-K1161)))</f>
        <v>#VALUE!</v>
      </c>
      <c r="N1161" s="4" t="e">
        <f>FIND("Patent #",A1161)+LEN("Patent #")</f>
        <v>#VALUE!</v>
      </c>
      <c r="O1161" s="4" t="e">
        <f>FIND("Filing or 371 (c) date",A1161)</f>
        <v>#VALUE!</v>
      </c>
      <c r="P1161" s="4" t="e">
        <f>MID(A1161,N1161,O1161-N1161)</f>
        <v>#VALUE!</v>
      </c>
      <c r="Q1161" s="4" t="e">
        <f t="shared" si="263"/>
        <v>#VALUE!</v>
      </c>
      <c r="R1161" s="4" t="e">
        <f>CLEAN(SUBSTITUTE(MID(P1161,1,FIND("open",P1161)-1)," ",""))</f>
        <v>#VALUE!</v>
      </c>
      <c r="S1161" s="4" t="e">
        <f>FIND("open_in_new",P1161)+LEN("open_in_new")</f>
        <v>#VALUE!</v>
      </c>
      <c r="T1161" s="4" t="e">
        <f>FIND("-",P1161,S1161)</f>
        <v>#VALUE!</v>
      </c>
      <c r="U1161" s="4" t="e">
        <f>CLEAN(SUBSTITUTE(MID(P1161,S1161,T1161-S1161)," ",""))</f>
        <v>#VALUE!</v>
      </c>
      <c r="V1161" s="4" t="e">
        <f>RIGHT(CLEAN(SUBSTITUTE(P1161," ","")),10)</f>
        <v>#VALUE!</v>
      </c>
      <c r="W1161" s="4" t="e">
        <f>FIND("Status",A1161,K1161)+LEN("Status")</f>
        <v>#VALUE!</v>
      </c>
      <c r="X1161" s="4" t="e">
        <f>FIND("Application Data 
Documents &amp; Transactions",A1161)</f>
        <v>#VALUE!</v>
      </c>
      <c r="Y1161" s="4" t="e">
        <f>MID(A1161,W1161,(X1161-11)-W1161)</f>
        <v>#VALUE!</v>
      </c>
      <c r="Z1161" s="4" t="e">
        <f t="shared" si="260"/>
        <v>#VALUE!</v>
      </c>
      <c r="AA1161" s="4" t="e">
        <f>FIND("Earliest publication #",A1161)+LEN("Earliest publication #
")</f>
        <v>#VALUE!</v>
      </c>
      <c r="AB1161" s="4" t="e">
        <f>FIND("Earliest publication date",A1161,AA1161)</f>
        <v>#VALUE!</v>
      </c>
      <c r="AC1161" s="4" t="e">
        <f>CLEAN(TRIM(MID(A1161,AA1161,AB1161-AA1161)))</f>
        <v>#VALUE!</v>
      </c>
      <c r="AD1161" s="4" t="e">
        <f t="shared" si="261"/>
        <v>#VALUE!</v>
      </c>
      <c r="AE1161" s="4" t="e">
        <f>FIND("Earliest publication date",A1161,AA1161)+LEN("Earliest publication date")</f>
        <v>#VALUE!</v>
      </c>
      <c r="AF1161" s="4" t="e">
        <f>FIND("Assignee for publication",A1161)</f>
        <v>#VALUE!</v>
      </c>
      <c r="AG1161" s="4" t="e">
        <f>CLEAN(SUBSTITUTE(MID(A1161,AE1161,AF1161-AE1161)," ",""))</f>
        <v>#VALUE!</v>
      </c>
      <c r="AH1161" s="4" t="e">
        <f>FIND("Entity status",A1161)+LEN("Entity status")</f>
        <v>#VALUE!</v>
      </c>
      <c r="AI1161" s="4" t="e">
        <f>FIND("Earliest publication #",A1161,AH1161)</f>
        <v>#VALUE!</v>
      </c>
      <c r="AJ1161" s="4" t="e">
        <f>CLEAN(TRIM(MID(A1161,AH1161,AI1161-AH1161)))</f>
        <v>#VALUE!</v>
      </c>
      <c r="AK1161" s="4" t="e">
        <f>FIND("Applicants",A1161)+LEN("Applicants")</f>
        <v>#VALUE!</v>
      </c>
      <c r="AL1161" s="4" t="e">
        <f>FIND("United States Patent and Trademark Office 
United States Patent and Trademark Office 
 Browse By Topic",A1161,AK1161)</f>
        <v>#VALUE!</v>
      </c>
      <c r="AM1161" s="4" t="e">
        <f>TRIM(CLEAN(MID(A1161,AK1161,AL1161-AK1161)))</f>
        <v>#VALUE!</v>
      </c>
      <c r="AN1161" s="4" t="e">
        <f>FIND("Assignee for publication",A1161)+LEN("Assignee for publication")</f>
        <v>#VALUE!</v>
      </c>
      <c r="AO1161" s="4" t="e">
        <f>FIND("Confirmation #",A1161,AN1161)</f>
        <v>#VALUE!</v>
      </c>
      <c r="AP1161" s="4" t="e">
        <f>MID(A1161,AN1161,AO1161-AN1161)</f>
        <v>#VALUE!</v>
      </c>
      <c r="AQ1161" s="4" t="e">
        <f>FIND("Inventors",A1161)+LEN("Inventors")</f>
        <v>#VALUE!</v>
      </c>
      <c r="AR1161" s="4" t="e">
        <f>FIND("Applicants",A1161,AQ1161)</f>
        <v>#VALUE!</v>
      </c>
      <c r="AS1161" s="4" t="e">
        <f>FIND("Show all inventors",A1161)</f>
        <v>#VALUE!</v>
      </c>
      <c r="AT1161" s="4" t="str">
        <f>IFERROR(MID(A1161,AS1161,24),"")</f>
        <v/>
      </c>
      <c r="AU1161" s="7" t="e">
        <f>CLEAN(TRIM(MID(A1161,AQ1161,AR1161-AQ1161)))</f>
        <v>#VALUE!</v>
      </c>
      <c r="BJ1161" s="4">
        <f t="shared" si="264"/>
        <v>0</v>
      </c>
      <c r="BK1161" s="4" t="str">
        <f t="shared" si="265"/>
        <v/>
      </c>
      <c r="BL1161" s="4" t="e">
        <f t="shared" si="266"/>
        <v>#VALUE!</v>
      </c>
      <c r="BM1161" s="4" t="e">
        <f t="shared" si="267"/>
        <v>#VALUE!</v>
      </c>
      <c r="BN1161" s="7" t="e">
        <f t="shared" si="268"/>
        <v>#VALUE!</v>
      </c>
      <c r="BO1161" s="4" t="e">
        <f t="shared" si="269"/>
        <v>#VALUE!</v>
      </c>
      <c r="BP1161" s="4" t="e">
        <f t="shared" si="270"/>
        <v>#VALUE!</v>
      </c>
      <c r="BQ1161" s="7" t="e">
        <f t="shared" si="271"/>
        <v>#VALUE!</v>
      </c>
    </row>
    <row r="1162" spans="1:69" ht="15" customHeight="1" x14ac:dyDescent="0.3">
      <c r="A1162" s="5"/>
      <c r="B1162" s="5"/>
      <c r="C1162" s="5"/>
      <c r="D1162" s="5"/>
      <c r="F1162" s="6" t="s">
        <v>17</v>
      </c>
      <c r="G1162" s="4" t="e">
        <f t="shared" si="272"/>
        <v>#VALUE!</v>
      </c>
      <c r="H1162" s="4" t="e">
        <f t="shared" si="273"/>
        <v>#VALUE!</v>
      </c>
      <c r="I1162" s="4" t="str">
        <f t="shared" si="262"/>
        <v/>
      </c>
      <c r="J1162" s="4" t="e">
        <f>CLEAN(SUBSTITUTE(MID(A1162,G1162,H1162-G1162)," ",""))</f>
        <v>#VALUE!</v>
      </c>
      <c r="K1162" s="4" t="e">
        <f>FIND("Filing or 371 (c) date",A1162)+LEN("Filing or 371 (c) date")</f>
        <v>#VALUE!</v>
      </c>
      <c r="L1162" s="4" t="e">
        <f>FIND("Status",A1162,K1162)</f>
        <v>#VALUE!</v>
      </c>
      <c r="M1162" s="4" t="e">
        <f>TRIM(CLEAN(MID(A1162,K1162,L1162-K1162)))</f>
        <v>#VALUE!</v>
      </c>
      <c r="N1162" s="4" t="e">
        <f>FIND("Patent #",A1162)+LEN("Patent #")</f>
        <v>#VALUE!</v>
      </c>
      <c r="O1162" s="4" t="e">
        <f>FIND("Filing or 371 (c) date",A1162)</f>
        <v>#VALUE!</v>
      </c>
      <c r="P1162" s="4" t="e">
        <f>MID(A1162,N1162,O1162-N1162)</f>
        <v>#VALUE!</v>
      </c>
      <c r="Q1162" s="4" t="e">
        <f t="shared" si="263"/>
        <v>#VALUE!</v>
      </c>
      <c r="R1162" s="4" t="e">
        <f>CLEAN(SUBSTITUTE(MID(P1162,1,FIND("open",P1162)-1)," ",""))</f>
        <v>#VALUE!</v>
      </c>
      <c r="S1162" s="4" t="e">
        <f>FIND("open_in_new",P1162)+LEN("open_in_new")</f>
        <v>#VALUE!</v>
      </c>
      <c r="T1162" s="4" t="e">
        <f>FIND("-",P1162,S1162)</f>
        <v>#VALUE!</v>
      </c>
      <c r="U1162" s="4" t="e">
        <f>CLEAN(SUBSTITUTE(MID(P1162,S1162,T1162-S1162)," ",""))</f>
        <v>#VALUE!</v>
      </c>
      <c r="V1162" s="4" t="e">
        <f>RIGHT(CLEAN(SUBSTITUTE(P1162," ","")),10)</f>
        <v>#VALUE!</v>
      </c>
      <c r="W1162" s="4" t="e">
        <f>FIND("Status",A1162,K1162)+LEN("Status")</f>
        <v>#VALUE!</v>
      </c>
      <c r="X1162" s="4" t="e">
        <f>FIND("Application Data 
Documents &amp; Transactions",A1162)</f>
        <v>#VALUE!</v>
      </c>
      <c r="Y1162" s="4" t="e">
        <f>MID(A1162,W1162,(X1162-11)-W1162)</f>
        <v>#VALUE!</v>
      </c>
      <c r="Z1162" s="4" t="e">
        <f t="shared" si="260"/>
        <v>#VALUE!</v>
      </c>
      <c r="AA1162" s="4" t="e">
        <f>FIND("Earliest publication #",A1162)+LEN("Earliest publication #
")</f>
        <v>#VALUE!</v>
      </c>
      <c r="AB1162" s="4" t="e">
        <f>FIND("Earliest publication date",A1162,AA1162)</f>
        <v>#VALUE!</v>
      </c>
      <c r="AC1162" s="4" t="e">
        <f>CLEAN(TRIM(MID(A1162,AA1162,AB1162-AA1162)))</f>
        <v>#VALUE!</v>
      </c>
      <c r="AD1162" s="4" t="e">
        <f t="shared" si="261"/>
        <v>#VALUE!</v>
      </c>
      <c r="AE1162" s="4" t="e">
        <f>FIND("Earliest publication date",A1162,AA1162)+LEN("Earliest publication date")</f>
        <v>#VALUE!</v>
      </c>
      <c r="AF1162" s="4" t="e">
        <f>FIND("Assignee for publication",A1162)</f>
        <v>#VALUE!</v>
      </c>
      <c r="AG1162" s="4" t="e">
        <f>CLEAN(SUBSTITUTE(MID(A1162,AE1162,AF1162-AE1162)," ",""))</f>
        <v>#VALUE!</v>
      </c>
      <c r="AH1162" s="4" t="e">
        <f>FIND("Entity status",A1162)+LEN("Entity status")</f>
        <v>#VALUE!</v>
      </c>
      <c r="AI1162" s="4" t="e">
        <f>FIND("Earliest publication #",A1162,AH1162)</f>
        <v>#VALUE!</v>
      </c>
      <c r="AJ1162" s="4" t="e">
        <f>CLEAN(TRIM(MID(A1162,AH1162,AI1162-AH1162)))</f>
        <v>#VALUE!</v>
      </c>
      <c r="AK1162" s="4" t="e">
        <f>FIND("Applicants",A1162)+LEN("Applicants")</f>
        <v>#VALUE!</v>
      </c>
      <c r="AL1162" s="4" t="e">
        <f>FIND("United States Patent and Trademark Office 
United States Patent and Trademark Office 
 Browse By Topic",A1162,AK1162)</f>
        <v>#VALUE!</v>
      </c>
      <c r="AM1162" s="4" t="e">
        <f>TRIM(CLEAN(MID(A1162,AK1162,AL1162-AK1162)))</f>
        <v>#VALUE!</v>
      </c>
      <c r="AN1162" s="4" t="e">
        <f>FIND("Assignee for publication",A1162)+LEN("Assignee for publication")</f>
        <v>#VALUE!</v>
      </c>
      <c r="AO1162" s="4" t="e">
        <f>FIND("Confirmation #",A1162,AN1162)</f>
        <v>#VALUE!</v>
      </c>
      <c r="AP1162" s="4" t="e">
        <f>MID(A1162,AN1162,AO1162-AN1162)</f>
        <v>#VALUE!</v>
      </c>
      <c r="AQ1162" s="4" t="e">
        <f>FIND("Inventors",A1162)+LEN("Inventors")</f>
        <v>#VALUE!</v>
      </c>
      <c r="AR1162" s="4" t="e">
        <f>FIND("Applicants",A1162,AQ1162)</f>
        <v>#VALUE!</v>
      </c>
      <c r="AS1162" s="4" t="e">
        <f>FIND("Show all inventors",A1162)</f>
        <v>#VALUE!</v>
      </c>
      <c r="AT1162" s="4" t="str">
        <f>IFERROR(MID(A1162,AS1162,24),"")</f>
        <v/>
      </c>
      <c r="AU1162" s="7" t="e">
        <f>CLEAN(TRIM(MID(A1162,AQ1162,AR1162-AQ1162)))</f>
        <v>#VALUE!</v>
      </c>
      <c r="BJ1162" s="4">
        <f t="shared" si="264"/>
        <v>0</v>
      </c>
      <c r="BK1162" s="4" t="str">
        <f t="shared" si="265"/>
        <v/>
      </c>
      <c r="BL1162" s="4" t="e">
        <f t="shared" si="266"/>
        <v>#VALUE!</v>
      </c>
      <c r="BM1162" s="4" t="e">
        <f t="shared" si="267"/>
        <v>#VALUE!</v>
      </c>
      <c r="BN1162" s="7" t="e">
        <f t="shared" si="268"/>
        <v>#VALUE!</v>
      </c>
      <c r="BO1162" s="4" t="e">
        <f t="shared" si="269"/>
        <v>#VALUE!</v>
      </c>
      <c r="BP1162" s="4" t="e">
        <f t="shared" si="270"/>
        <v>#VALUE!</v>
      </c>
      <c r="BQ1162" s="7" t="e">
        <f t="shared" si="271"/>
        <v>#VALUE!</v>
      </c>
    </row>
    <row r="1163" spans="1:69" ht="15" customHeight="1" x14ac:dyDescent="0.3">
      <c r="A1163" s="5"/>
      <c r="B1163" s="5"/>
      <c r="C1163" s="5"/>
      <c r="D1163" s="5"/>
      <c r="F1163" s="6" t="s">
        <v>17</v>
      </c>
      <c r="G1163" s="4" t="e">
        <f t="shared" si="272"/>
        <v>#VALUE!</v>
      </c>
      <c r="H1163" s="4" t="e">
        <f t="shared" si="273"/>
        <v>#VALUE!</v>
      </c>
      <c r="I1163" s="4" t="str">
        <f t="shared" si="262"/>
        <v/>
      </c>
      <c r="J1163" s="4" t="e">
        <f>CLEAN(SUBSTITUTE(MID(A1163,G1163,H1163-G1163)," ",""))</f>
        <v>#VALUE!</v>
      </c>
      <c r="K1163" s="4" t="e">
        <f>FIND("Filing or 371 (c) date",A1163)+LEN("Filing or 371 (c) date")</f>
        <v>#VALUE!</v>
      </c>
      <c r="L1163" s="4" t="e">
        <f>FIND("Status",A1163,K1163)</f>
        <v>#VALUE!</v>
      </c>
      <c r="M1163" s="4" t="e">
        <f>TRIM(CLEAN(MID(A1163,K1163,L1163-K1163)))</f>
        <v>#VALUE!</v>
      </c>
      <c r="N1163" s="4" t="e">
        <f>FIND("Patent #",A1163)+LEN("Patent #")</f>
        <v>#VALUE!</v>
      </c>
      <c r="O1163" s="4" t="e">
        <f>FIND("Filing or 371 (c) date",A1163)</f>
        <v>#VALUE!</v>
      </c>
      <c r="P1163" s="4" t="e">
        <f>MID(A1163,N1163,O1163-N1163)</f>
        <v>#VALUE!</v>
      </c>
      <c r="Q1163" s="4" t="e">
        <f t="shared" si="263"/>
        <v>#VALUE!</v>
      </c>
      <c r="R1163" s="4" t="e">
        <f>CLEAN(SUBSTITUTE(MID(P1163,1,FIND("open",P1163)-1)," ",""))</f>
        <v>#VALUE!</v>
      </c>
      <c r="S1163" s="4" t="e">
        <f>FIND("open_in_new",P1163)+LEN("open_in_new")</f>
        <v>#VALUE!</v>
      </c>
      <c r="T1163" s="4" t="e">
        <f>FIND("-",P1163,S1163)</f>
        <v>#VALUE!</v>
      </c>
      <c r="U1163" s="4" t="e">
        <f>CLEAN(SUBSTITUTE(MID(P1163,S1163,T1163-S1163)," ",""))</f>
        <v>#VALUE!</v>
      </c>
      <c r="V1163" s="4" t="e">
        <f>RIGHT(CLEAN(SUBSTITUTE(P1163," ","")),10)</f>
        <v>#VALUE!</v>
      </c>
      <c r="W1163" s="4" t="e">
        <f>FIND("Status",A1163,K1163)+LEN("Status")</f>
        <v>#VALUE!</v>
      </c>
      <c r="X1163" s="4" t="e">
        <f>FIND("Application Data 
Documents &amp; Transactions",A1163)</f>
        <v>#VALUE!</v>
      </c>
      <c r="Y1163" s="4" t="e">
        <f>MID(A1163,W1163,(X1163-11)-W1163)</f>
        <v>#VALUE!</v>
      </c>
      <c r="Z1163" s="4" t="e">
        <f t="shared" si="260"/>
        <v>#VALUE!</v>
      </c>
      <c r="AA1163" s="4" t="e">
        <f>FIND("Earliest publication #",A1163)+LEN("Earliest publication #
")</f>
        <v>#VALUE!</v>
      </c>
      <c r="AB1163" s="4" t="e">
        <f>FIND("Earliest publication date",A1163,AA1163)</f>
        <v>#VALUE!</v>
      </c>
      <c r="AC1163" s="4" t="e">
        <f>CLEAN(TRIM(MID(A1163,AA1163,AB1163-AA1163)))</f>
        <v>#VALUE!</v>
      </c>
      <c r="AD1163" s="4" t="e">
        <f t="shared" si="261"/>
        <v>#VALUE!</v>
      </c>
      <c r="AE1163" s="4" t="e">
        <f>FIND("Earliest publication date",A1163,AA1163)+LEN("Earliest publication date")</f>
        <v>#VALUE!</v>
      </c>
      <c r="AF1163" s="4" t="e">
        <f>FIND("Assignee for publication",A1163)</f>
        <v>#VALUE!</v>
      </c>
      <c r="AG1163" s="4" t="e">
        <f>CLEAN(SUBSTITUTE(MID(A1163,AE1163,AF1163-AE1163)," ",""))</f>
        <v>#VALUE!</v>
      </c>
      <c r="AH1163" s="4" t="e">
        <f>FIND("Entity status",A1163)+LEN("Entity status")</f>
        <v>#VALUE!</v>
      </c>
      <c r="AI1163" s="4" t="e">
        <f>FIND("Earliest publication #",A1163,AH1163)</f>
        <v>#VALUE!</v>
      </c>
      <c r="AJ1163" s="4" t="e">
        <f>CLEAN(TRIM(MID(A1163,AH1163,AI1163-AH1163)))</f>
        <v>#VALUE!</v>
      </c>
      <c r="AK1163" s="4" t="e">
        <f>FIND("Applicants",A1163)+LEN("Applicants")</f>
        <v>#VALUE!</v>
      </c>
      <c r="AL1163" s="4" t="e">
        <f>FIND("United States Patent and Trademark Office 
United States Patent and Trademark Office 
 Browse By Topic",A1163,AK1163)</f>
        <v>#VALUE!</v>
      </c>
      <c r="AM1163" s="4" t="e">
        <f>TRIM(CLEAN(MID(A1163,AK1163,AL1163-AK1163)))</f>
        <v>#VALUE!</v>
      </c>
      <c r="AN1163" s="4" t="e">
        <f>FIND("Assignee for publication",A1163)+LEN("Assignee for publication")</f>
        <v>#VALUE!</v>
      </c>
      <c r="AO1163" s="4" t="e">
        <f>FIND("Confirmation #",A1163,AN1163)</f>
        <v>#VALUE!</v>
      </c>
      <c r="AP1163" s="4" t="e">
        <f>MID(A1163,AN1163,AO1163-AN1163)</f>
        <v>#VALUE!</v>
      </c>
      <c r="AQ1163" s="4" t="e">
        <f>FIND("Inventors",A1163)+LEN("Inventors")</f>
        <v>#VALUE!</v>
      </c>
      <c r="AR1163" s="4" t="e">
        <f>FIND("Applicants",A1163,AQ1163)</f>
        <v>#VALUE!</v>
      </c>
      <c r="AS1163" s="4" t="e">
        <f>FIND("Show all inventors",A1163)</f>
        <v>#VALUE!</v>
      </c>
      <c r="AT1163" s="4" t="str">
        <f>IFERROR(MID(A1163,AS1163,24),"")</f>
        <v/>
      </c>
      <c r="AU1163" s="7" t="e">
        <f>CLEAN(TRIM(MID(A1163,AQ1163,AR1163-AQ1163)))</f>
        <v>#VALUE!</v>
      </c>
      <c r="BJ1163" s="4">
        <f t="shared" si="264"/>
        <v>0</v>
      </c>
      <c r="BK1163" s="4" t="str">
        <f t="shared" si="265"/>
        <v/>
      </c>
      <c r="BL1163" s="4" t="e">
        <f t="shared" si="266"/>
        <v>#VALUE!</v>
      </c>
      <c r="BM1163" s="4" t="e">
        <f t="shared" si="267"/>
        <v>#VALUE!</v>
      </c>
      <c r="BN1163" s="7" t="e">
        <f t="shared" si="268"/>
        <v>#VALUE!</v>
      </c>
      <c r="BO1163" s="4" t="e">
        <f t="shared" si="269"/>
        <v>#VALUE!</v>
      </c>
      <c r="BP1163" s="4" t="e">
        <f t="shared" si="270"/>
        <v>#VALUE!</v>
      </c>
      <c r="BQ1163" s="7" t="e">
        <f t="shared" si="271"/>
        <v>#VALUE!</v>
      </c>
    </row>
    <row r="1164" spans="1:69" ht="15" customHeight="1" x14ac:dyDescent="0.3">
      <c r="A1164" s="5"/>
      <c r="B1164" s="5"/>
      <c r="C1164" s="5"/>
      <c r="D1164" s="5"/>
      <c r="F1164" s="6" t="s">
        <v>17</v>
      </c>
      <c r="G1164" s="4" t="e">
        <f t="shared" si="272"/>
        <v>#VALUE!</v>
      </c>
      <c r="H1164" s="4" t="e">
        <f t="shared" si="273"/>
        <v>#VALUE!</v>
      </c>
      <c r="I1164" s="4" t="str">
        <f t="shared" si="262"/>
        <v/>
      </c>
      <c r="J1164" s="4" t="e">
        <f>CLEAN(SUBSTITUTE(MID(A1164,G1164,H1164-G1164)," ",""))</f>
        <v>#VALUE!</v>
      </c>
      <c r="K1164" s="4" t="e">
        <f>FIND("Filing or 371 (c) date",A1164)+LEN("Filing or 371 (c) date")</f>
        <v>#VALUE!</v>
      </c>
      <c r="L1164" s="4" t="e">
        <f>FIND("Status",A1164,K1164)</f>
        <v>#VALUE!</v>
      </c>
      <c r="M1164" s="4" t="e">
        <f>TRIM(CLEAN(MID(A1164,K1164,L1164-K1164)))</f>
        <v>#VALUE!</v>
      </c>
      <c r="N1164" s="4" t="e">
        <f>FIND("Patent #",A1164)+LEN("Patent #")</f>
        <v>#VALUE!</v>
      </c>
      <c r="O1164" s="4" t="e">
        <f>FIND("Filing or 371 (c) date",A1164)</f>
        <v>#VALUE!</v>
      </c>
      <c r="P1164" s="4" t="e">
        <f>MID(A1164,N1164,O1164-N1164)</f>
        <v>#VALUE!</v>
      </c>
      <c r="Q1164" s="4" t="e">
        <f t="shared" si="263"/>
        <v>#VALUE!</v>
      </c>
      <c r="R1164" s="4" t="e">
        <f>CLEAN(SUBSTITUTE(MID(P1164,1,FIND("open",P1164)-1)," ",""))</f>
        <v>#VALUE!</v>
      </c>
      <c r="S1164" s="4" t="e">
        <f>FIND("open_in_new",P1164)+LEN("open_in_new")</f>
        <v>#VALUE!</v>
      </c>
      <c r="T1164" s="4" t="e">
        <f>FIND("-",P1164,S1164)</f>
        <v>#VALUE!</v>
      </c>
      <c r="U1164" s="4" t="e">
        <f>CLEAN(SUBSTITUTE(MID(P1164,S1164,T1164-S1164)," ",""))</f>
        <v>#VALUE!</v>
      </c>
      <c r="V1164" s="4" t="e">
        <f>RIGHT(CLEAN(SUBSTITUTE(P1164," ","")),10)</f>
        <v>#VALUE!</v>
      </c>
      <c r="W1164" s="4" t="e">
        <f>FIND("Status",A1164,K1164)+LEN("Status")</f>
        <v>#VALUE!</v>
      </c>
      <c r="X1164" s="4" t="e">
        <f>FIND("Application Data 
Documents &amp; Transactions",A1164)</f>
        <v>#VALUE!</v>
      </c>
      <c r="Y1164" s="4" t="e">
        <f>MID(A1164,W1164,(X1164-11)-W1164)</f>
        <v>#VALUE!</v>
      </c>
      <c r="Z1164" s="4" t="e">
        <f t="shared" si="260"/>
        <v>#VALUE!</v>
      </c>
      <c r="AA1164" s="4" t="e">
        <f>FIND("Earliest publication #",A1164)+LEN("Earliest publication #
")</f>
        <v>#VALUE!</v>
      </c>
      <c r="AB1164" s="4" t="e">
        <f>FIND("Earliest publication date",A1164,AA1164)</f>
        <v>#VALUE!</v>
      </c>
      <c r="AC1164" s="4" t="e">
        <f>CLEAN(TRIM(MID(A1164,AA1164,AB1164-AA1164)))</f>
        <v>#VALUE!</v>
      </c>
      <c r="AD1164" s="4" t="e">
        <f t="shared" si="261"/>
        <v>#VALUE!</v>
      </c>
      <c r="AE1164" s="4" t="e">
        <f>FIND("Earliest publication date",A1164,AA1164)+LEN("Earliest publication date")</f>
        <v>#VALUE!</v>
      </c>
      <c r="AF1164" s="4" t="e">
        <f>FIND("Assignee for publication",A1164)</f>
        <v>#VALUE!</v>
      </c>
      <c r="AG1164" s="4" t="e">
        <f>CLEAN(SUBSTITUTE(MID(A1164,AE1164,AF1164-AE1164)," ",""))</f>
        <v>#VALUE!</v>
      </c>
      <c r="AH1164" s="4" t="e">
        <f>FIND("Entity status",A1164)+LEN("Entity status")</f>
        <v>#VALUE!</v>
      </c>
      <c r="AI1164" s="4" t="e">
        <f>FIND("Earliest publication #",A1164,AH1164)</f>
        <v>#VALUE!</v>
      </c>
      <c r="AJ1164" s="4" t="e">
        <f>CLEAN(TRIM(MID(A1164,AH1164,AI1164-AH1164)))</f>
        <v>#VALUE!</v>
      </c>
      <c r="AK1164" s="4" t="e">
        <f>FIND("Applicants",A1164)+LEN("Applicants")</f>
        <v>#VALUE!</v>
      </c>
      <c r="AL1164" s="4" t="e">
        <f>FIND("United States Patent and Trademark Office 
United States Patent and Trademark Office 
 Browse By Topic",A1164,AK1164)</f>
        <v>#VALUE!</v>
      </c>
      <c r="AM1164" s="4" t="e">
        <f>TRIM(CLEAN(MID(A1164,AK1164,AL1164-AK1164)))</f>
        <v>#VALUE!</v>
      </c>
      <c r="AN1164" s="4" t="e">
        <f>FIND("Assignee for publication",A1164)+LEN("Assignee for publication")</f>
        <v>#VALUE!</v>
      </c>
      <c r="AO1164" s="4" t="e">
        <f>FIND("Confirmation #",A1164,AN1164)</f>
        <v>#VALUE!</v>
      </c>
      <c r="AP1164" s="4" t="e">
        <f>MID(A1164,AN1164,AO1164-AN1164)</f>
        <v>#VALUE!</v>
      </c>
      <c r="AQ1164" s="4" t="e">
        <f>FIND("Inventors",A1164)+LEN("Inventors")</f>
        <v>#VALUE!</v>
      </c>
      <c r="AR1164" s="4" t="e">
        <f>FIND("Applicants",A1164,AQ1164)</f>
        <v>#VALUE!</v>
      </c>
      <c r="AS1164" s="4" t="e">
        <f>FIND("Show all inventors",A1164)</f>
        <v>#VALUE!</v>
      </c>
      <c r="AT1164" s="4" t="str">
        <f>IFERROR(MID(A1164,AS1164,24),"")</f>
        <v/>
      </c>
      <c r="AU1164" s="7" t="e">
        <f>CLEAN(TRIM(MID(A1164,AQ1164,AR1164-AQ1164)))</f>
        <v>#VALUE!</v>
      </c>
      <c r="BJ1164" s="4">
        <f t="shared" si="264"/>
        <v>0</v>
      </c>
      <c r="BK1164" s="4" t="str">
        <f t="shared" si="265"/>
        <v/>
      </c>
      <c r="BL1164" s="4" t="e">
        <f t="shared" si="266"/>
        <v>#VALUE!</v>
      </c>
      <c r="BM1164" s="4" t="e">
        <f t="shared" si="267"/>
        <v>#VALUE!</v>
      </c>
      <c r="BN1164" s="7" t="e">
        <f t="shared" si="268"/>
        <v>#VALUE!</v>
      </c>
      <c r="BO1164" s="4" t="e">
        <f t="shared" si="269"/>
        <v>#VALUE!</v>
      </c>
      <c r="BP1164" s="4" t="e">
        <f t="shared" si="270"/>
        <v>#VALUE!</v>
      </c>
      <c r="BQ1164" s="7" t="e">
        <f t="shared" si="271"/>
        <v>#VALUE!</v>
      </c>
    </row>
    <row r="1165" spans="1:69" ht="15" customHeight="1" x14ac:dyDescent="0.3">
      <c r="A1165" s="5"/>
      <c r="B1165" s="5"/>
      <c r="C1165" s="5"/>
      <c r="D1165" s="5"/>
      <c r="F1165" s="6" t="s">
        <v>17</v>
      </c>
      <c r="G1165" s="4" t="e">
        <f t="shared" si="272"/>
        <v>#VALUE!</v>
      </c>
      <c r="H1165" s="4" t="e">
        <f t="shared" si="273"/>
        <v>#VALUE!</v>
      </c>
      <c r="I1165" s="4" t="str">
        <f t="shared" si="262"/>
        <v/>
      </c>
      <c r="J1165" s="4" t="e">
        <f>CLEAN(SUBSTITUTE(MID(A1165,G1165,H1165-G1165)," ",""))</f>
        <v>#VALUE!</v>
      </c>
      <c r="K1165" s="4" t="e">
        <f>FIND("Filing or 371 (c) date",A1165)+LEN("Filing or 371 (c) date")</f>
        <v>#VALUE!</v>
      </c>
      <c r="L1165" s="4" t="e">
        <f>FIND("Status",A1165,K1165)</f>
        <v>#VALUE!</v>
      </c>
      <c r="M1165" s="4" t="e">
        <f>TRIM(CLEAN(MID(A1165,K1165,L1165-K1165)))</f>
        <v>#VALUE!</v>
      </c>
      <c r="N1165" s="4" t="e">
        <f>FIND("Patent #",A1165)+LEN("Patent #")</f>
        <v>#VALUE!</v>
      </c>
      <c r="O1165" s="4" t="e">
        <f>FIND("Filing or 371 (c) date",A1165)</f>
        <v>#VALUE!</v>
      </c>
      <c r="P1165" s="4" t="e">
        <f>MID(A1165,N1165,O1165-N1165)</f>
        <v>#VALUE!</v>
      </c>
      <c r="Q1165" s="4" t="e">
        <f t="shared" si="263"/>
        <v>#VALUE!</v>
      </c>
      <c r="R1165" s="4" t="e">
        <f>CLEAN(SUBSTITUTE(MID(P1165,1,FIND("open",P1165)-1)," ",""))</f>
        <v>#VALUE!</v>
      </c>
      <c r="S1165" s="4" t="e">
        <f>FIND("open_in_new",P1165)+LEN("open_in_new")</f>
        <v>#VALUE!</v>
      </c>
      <c r="T1165" s="4" t="e">
        <f>FIND("-",P1165,S1165)</f>
        <v>#VALUE!</v>
      </c>
      <c r="U1165" s="4" t="e">
        <f>CLEAN(SUBSTITUTE(MID(P1165,S1165,T1165-S1165)," ",""))</f>
        <v>#VALUE!</v>
      </c>
      <c r="V1165" s="4" t="e">
        <f>RIGHT(CLEAN(SUBSTITUTE(P1165," ","")),10)</f>
        <v>#VALUE!</v>
      </c>
      <c r="W1165" s="4" t="e">
        <f>FIND("Status",A1165,K1165)+LEN("Status")</f>
        <v>#VALUE!</v>
      </c>
      <c r="X1165" s="4" t="e">
        <f>FIND("Application Data 
Documents &amp; Transactions",A1165)</f>
        <v>#VALUE!</v>
      </c>
      <c r="Y1165" s="4" t="e">
        <f>MID(A1165,W1165,(X1165-11)-W1165)</f>
        <v>#VALUE!</v>
      </c>
      <c r="Z1165" s="4" t="e">
        <f t="shared" si="260"/>
        <v>#VALUE!</v>
      </c>
      <c r="AA1165" s="4" t="e">
        <f>FIND("Earliest publication #",A1165)+LEN("Earliest publication #
")</f>
        <v>#VALUE!</v>
      </c>
      <c r="AB1165" s="4" t="e">
        <f>FIND("Earliest publication date",A1165,AA1165)</f>
        <v>#VALUE!</v>
      </c>
      <c r="AC1165" s="4" t="e">
        <f>CLEAN(TRIM(MID(A1165,AA1165,AB1165-AA1165)))</f>
        <v>#VALUE!</v>
      </c>
      <c r="AD1165" s="4" t="e">
        <f t="shared" si="261"/>
        <v>#VALUE!</v>
      </c>
      <c r="AE1165" s="4" t="e">
        <f>FIND("Earliest publication date",A1165,AA1165)+LEN("Earliest publication date")</f>
        <v>#VALUE!</v>
      </c>
      <c r="AF1165" s="4" t="e">
        <f>FIND("Assignee for publication",A1165)</f>
        <v>#VALUE!</v>
      </c>
      <c r="AG1165" s="4" t="e">
        <f>CLEAN(SUBSTITUTE(MID(A1165,AE1165,AF1165-AE1165)," ",""))</f>
        <v>#VALUE!</v>
      </c>
      <c r="AH1165" s="4" t="e">
        <f>FIND("Entity status",A1165)+LEN("Entity status")</f>
        <v>#VALUE!</v>
      </c>
      <c r="AI1165" s="4" t="e">
        <f>FIND("Earliest publication #",A1165,AH1165)</f>
        <v>#VALUE!</v>
      </c>
      <c r="AJ1165" s="4" t="e">
        <f>CLEAN(TRIM(MID(A1165,AH1165,AI1165-AH1165)))</f>
        <v>#VALUE!</v>
      </c>
      <c r="AK1165" s="4" t="e">
        <f>FIND("Applicants",A1165)+LEN("Applicants")</f>
        <v>#VALUE!</v>
      </c>
      <c r="AL1165" s="4" t="e">
        <f>FIND("United States Patent and Trademark Office 
United States Patent and Trademark Office 
 Browse By Topic",A1165,AK1165)</f>
        <v>#VALUE!</v>
      </c>
      <c r="AM1165" s="4" t="e">
        <f>TRIM(CLEAN(MID(A1165,AK1165,AL1165-AK1165)))</f>
        <v>#VALUE!</v>
      </c>
      <c r="AN1165" s="4" t="e">
        <f>FIND("Assignee for publication",A1165)+LEN("Assignee for publication")</f>
        <v>#VALUE!</v>
      </c>
      <c r="AO1165" s="4" t="e">
        <f>FIND("Confirmation #",A1165,AN1165)</f>
        <v>#VALUE!</v>
      </c>
      <c r="AP1165" s="4" t="e">
        <f>MID(A1165,AN1165,AO1165-AN1165)</f>
        <v>#VALUE!</v>
      </c>
      <c r="AQ1165" s="4" t="e">
        <f>FIND("Inventors",A1165)+LEN("Inventors")</f>
        <v>#VALUE!</v>
      </c>
      <c r="AR1165" s="4" t="e">
        <f>FIND("Applicants",A1165,AQ1165)</f>
        <v>#VALUE!</v>
      </c>
      <c r="AS1165" s="4" t="e">
        <f>FIND("Show all inventors",A1165)</f>
        <v>#VALUE!</v>
      </c>
      <c r="AT1165" s="4" t="str">
        <f>IFERROR(MID(A1165,AS1165,24),"")</f>
        <v/>
      </c>
      <c r="AU1165" s="7" t="e">
        <f>CLEAN(TRIM(MID(A1165,AQ1165,AR1165-AQ1165)))</f>
        <v>#VALUE!</v>
      </c>
      <c r="BJ1165" s="4">
        <f t="shared" si="264"/>
        <v>0</v>
      </c>
      <c r="BK1165" s="4" t="str">
        <f t="shared" si="265"/>
        <v/>
      </c>
      <c r="BL1165" s="4" t="e">
        <f t="shared" si="266"/>
        <v>#VALUE!</v>
      </c>
      <c r="BM1165" s="4" t="e">
        <f t="shared" si="267"/>
        <v>#VALUE!</v>
      </c>
      <c r="BN1165" s="7" t="e">
        <f t="shared" si="268"/>
        <v>#VALUE!</v>
      </c>
      <c r="BO1165" s="4" t="e">
        <f t="shared" si="269"/>
        <v>#VALUE!</v>
      </c>
      <c r="BP1165" s="4" t="e">
        <f t="shared" si="270"/>
        <v>#VALUE!</v>
      </c>
      <c r="BQ1165" s="7" t="e">
        <f t="shared" si="271"/>
        <v>#VALUE!</v>
      </c>
    </row>
    <row r="1166" spans="1:69" ht="15" customHeight="1" x14ac:dyDescent="0.3">
      <c r="A1166" s="5"/>
      <c r="B1166" s="5"/>
      <c r="C1166" s="5"/>
      <c r="D1166" s="5"/>
      <c r="F1166" s="6" t="s">
        <v>17</v>
      </c>
      <c r="G1166" s="4" t="e">
        <f t="shared" si="272"/>
        <v>#VALUE!</v>
      </c>
      <c r="H1166" s="4" t="e">
        <f t="shared" si="273"/>
        <v>#VALUE!</v>
      </c>
      <c r="I1166" s="4" t="str">
        <f t="shared" si="262"/>
        <v/>
      </c>
      <c r="J1166" s="4" t="e">
        <f>CLEAN(SUBSTITUTE(MID(A1166,G1166,H1166-G1166)," ",""))</f>
        <v>#VALUE!</v>
      </c>
      <c r="K1166" s="4" t="e">
        <f>FIND("Filing or 371 (c) date",A1166)+LEN("Filing or 371 (c) date")</f>
        <v>#VALUE!</v>
      </c>
      <c r="L1166" s="4" t="e">
        <f>FIND("Status",A1166,K1166)</f>
        <v>#VALUE!</v>
      </c>
      <c r="M1166" s="4" t="e">
        <f>TRIM(CLEAN(MID(A1166,K1166,L1166-K1166)))</f>
        <v>#VALUE!</v>
      </c>
      <c r="N1166" s="4" t="e">
        <f>FIND("Patent #",A1166)+LEN("Patent #")</f>
        <v>#VALUE!</v>
      </c>
      <c r="O1166" s="4" t="e">
        <f>FIND("Filing or 371 (c) date",A1166)</f>
        <v>#VALUE!</v>
      </c>
      <c r="P1166" s="4" t="e">
        <f>MID(A1166,N1166,O1166-N1166)</f>
        <v>#VALUE!</v>
      </c>
      <c r="Q1166" s="4" t="e">
        <f t="shared" si="263"/>
        <v>#VALUE!</v>
      </c>
      <c r="R1166" s="4" t="e">
        <f>CLEAN(SUBSTITUTE(MID(P1166,1,FIND("open",P1166)-1)," ",""))</f>
        <v>#VALUE!</v>
      </c>
      <c r="S1166" s="4" t="e">
        <f>FIND("open_in_new",P1166)+LEN("open_in_new")</f>
        <v>#VALUE!</v>
      </c>
      <c r="T1166" s="4" t="e">
        <f>FIND("-",P1166,S1166)</f>
        <v>#VALUE!</v>
      </c>
      <c r="U1166" s="4" t="e">
        <f>CLEAN(SUBSTITUTE(MID(P1166,S1166,T1166-S1166)," ",""))</f>
        <v>#VALUE!</v>
      </c>
      <c r="V1166" s="4" t="e">
        <f>RIGHT(CLEAN(SUBSTITUTE(P1166," ","")),10)</f>
        <v>#VALUE!</v>
      </c>
      <c r="W1166" s="4" t="e">
        <f>FIND("Status",A1166,K1166)+LEN("Status")</f>
        <v>#VALUE!</v>
      </c>
      <c r="X1166" s="4" t="e">
        <f>FIND("Application Data 
Documents &amp; Transactions",A1166)</f>
        <v>#VALUE!</v>
      </c>
      <c r="Y1166" s="4" t="e">
        <f>MID(A1166,W1166,(X1166-11)-W1166)</f>
        <v>#VALUE!</v>
      </c>
      <c r="Z1166" s="4" t="e">
        <f t="shared" si="260"/>
        <v>#VALUE!</v>
      </c>
      <c r="AA1166" s="4" t="e">
        <f>FIND("Earliest publication #",A1166)+LEN("Earliest publication #
")</f>
        <v>#VALUE!</v>
      </c>
      <c r="AB1166" s="4" t="e">
        <f>FIND("Earliest publication date",A1166,AA1166)</f>
        <v>#VALUE!</v>
      </c>
      <c r="AC1166" s="4" t="e">
        <f>CLEAN(TRIM(MID(A1166,AA1166,AB1166-AA1166)))</f>
        <v>#VALUE!</v>
      </c>
      <c r="AD1166" s="4" t="e">
        <f t="shared" si="261"/>
        <v>#VALUE!</v>
      </c>
      <c r="AE1166" s="4" t="e">
        <f>FIND("Earliest publication date",A1166,AA1166)+LEN("Earliest publication date")</f>
        <v>#VALUE!</v>
      </c>
      <c r="AF1166" s="4" t="e">
        <f>FIND("Assignee for publication",A1166)</f>
        <v>#VALUE!</v>
      </c>
      <c r="AG1166" s="4" t="e">
        <f>CLEAN(SUBSTITUTE(MID(A1166,AE1166,AF1166-AE1166)," ",""))</f>
        <v>#VALUE!</v>
      </c>
      <c r="AH1166" s="4" t="e">
        <f>FIND("Entity status",A1166)+LEN("Entity status")</f>
        <v>#VALUE!</v>
      </c>
      <c r="AI1166" s="4" t="e">
        <f>FIND("Earliest publication #",A1166,AH1166)</f>
        <v>#VALUE!</v>
      </c>
      <c r="AJ1166" s="4" t="e">
        <f>CLEAN(TRIM(MID(A1166,AH1166,AI1166-AH1166)))</f>
        <v>#VALUE!</v>
      </c>
      <c r="AK1166" s="4" t="e">
        <f>FIND("Applicants",A1166)+LEN("Applicants")</f>
        <v>#VALUE!</v>
      </c>
      <c r="AL1166" s="4" t="e">
        <f>FIND("United States Patent and Trademark Office 
United States Patent and Trademark Office 
 Browse By Topic",A1166,AK1166)</f>
        <v>#VALUE!</v>
      </c>
      <c r="AM1166" s="4" t="e">
        <f>TRIM(CLEAN(MID(A1166,AK1166,AL1166-AK1166)))</f>
        <v>#VALUE!</v>
      </c>
      <c r="AN1166" s="4" t="e">
        <f>FIND("Assignee for publication",A1166)+LEN("Assignee for publication")</f>
        <v>#VALUE!</v>
      </c>
      <c r="AO1166" s="4" t="e">
        <f>FIND("Confirmation #",A1166,AN1166)</f>
        <v>#VALUE!</v>
      </c>
      <c r="AP1166" s="4" t="e">
        <f>MID(A1166,AN1166,AO1166-AN1166)</f>
        <v>#VALUE!</v>
      </c>
      <c r="AQ1166" s="4" t="e">
        <f>FIND("Inventors",A1166)+LEN("Inventors")</f>
        <v>#VALUE!</v>
      </c>
      <c r="AR1166" s="4" t="e">
        <f>FIND("Applicants",A1166,AQ1166)</f>
        <v>#VALUE!</v>
      </c>
      <c r="AS1166" s="4" t="e">
        <f>FIND("Show all inventors",A1166)</f>
        <v>#VALUE!</v>
      </c>
      <c r="AT1166" s="4" t="str">
        <f>IFERROR(MID(A1166,AS1166,24),"")</f>
        <v/>
      </c>
      <c r="AU1166" s="7" t="e">
        <f>CLEAN(TRIM(MID(A1166,AQ1166,AR1166-AQ1166)))</f>
        <v>#VALUE!</v>
      </c>
      <c r="BJ1166" s="4">
        <f t="shared" si="264"/>
        <v>0</v>
      </c>
      <c r="BK1166" s="4" t="str">
        <f t="shared" si="265"/>
        <v/>
      </c>
      <c r="BL1166" s="4" t="e">
        <f t="shared" si="266"/>
        <v>#VALUE!</v>
      </c>
      <c r="BM1166" s="4" t="e">
        <f t="shared" si="267"/>
        <v>#VALUE!</v>
      </c>
      <c r="BN1166" s="7" t="e">
        <f t="shared" si="268"/>
        <v>#VALUE!</v>
      </c>
      <c r="BO1166" s="4" t="e">
        <f t="shared" si="269"/>
        <v>#VALUE!</v>
      </c>
      <c r="BP1166" s="4" t="e">
        <f t="shared" si="270"/>
        <v>#VALUE!</v>
      </c>
      <c r="BQ1166" s="7" t="e">
        <f t="shared" si="271"/>
        <v>#VALUE!</v>
      </c>
    </row>
    <row r="1167" spans="1:69" ht="15" customHeight="1" x14ac:dyDescent="0.3">
      <c r="A1167" s="5"/>
      <c r="B1167" s="5"/>
      <c r="C1167" s="5"/>
      <c r="D1167" s="5"/>
      <c r="F1167" s="6" t="s">
        <v>17</v>
      </c>
      <c r="G1167" s="4" t="e">
        <f t="shared" si="272"/>
        <v>#VALUE!</v>
      </c>
      <c r="H1167" s="4" t="e">
        <f t="shared" si="273"/>
        <v>#VALUE!</v>
      </c>
      <c r="I1167" s="4" t="str">
        <f t="shared" si="262"/>
        <v/>
      </c>
      <c r="J1167" s="4" t="e">
        <f>CLEAN(SUBSTITUTE(MID(A1167,G1167,H1167-G1167)," ",""))</f>
        <v>#VALUE!</v>
      </c>
      <c r="K1167" s="4" t="e">
        <f>FIND("Filing or 371 (c) date",A1167)+LEN("Filing or 371 (c) date")</f>
        <v>#VALUE!</v>
      </c>
      <c r="L1167" s="4" t="e">
        <f>FIND("Status",A1167,K1167)</f>
        <v>#VALUE!</v>
      </c>
      <c r="M1167" s="4" t="e">
        <f>TRIM(CLEAN(MID(A1167,K1167,L1167-K1167)))</f>
        <v>#VALUE!</v>
      </c>
      <c r="N1167" s="4" t="e">
        <f>FIND("Patent #",A1167)+LEN("Patent #")</f>
        <v>#VALUE!</v>
      </c>
      <c r="O1167" s="4" t="e">
        <f>FIND("Filing or 371 (c) date",A1167)</f>
        <v>#VALUE!</v>
      </c>
      <c r="P1167" s="4" t="e">
        <f>MID(A1167,N1167,O1167-N1167)</f>
        <v>#VALUE!</v>
      </c>
      <c r="Q1167" s="4" t="e">
        <f t="shared" si="263"/>
        <v>#VALUE!</v>
      </c>
      <c r="R1167" s="4" t="e">
        <f>CLEAN(SUBSTITUTE(MID(P1167,1,FIND("open",P1167)-1)," ",""))</f>
        <v>#VALUE!</v>
      </c>
      <c r="S1167" s="4" t="e">
        <f>FIND("open_in_new",P1167)+LEN("open_in_new")</f>
        <v>#VALUE!</v>
      </c>
      <c r="T1167" s="4" t="e">
        <f>FIND("-",P1167,S1167)</f>
        <v>#VALUE!</v>
      </c>
      <c r="U1167" s="4" t="e">
        <f>CLEAN(SUBSTITUTE(MID(P1167,S1167,T1167-S1167)," ",""))</f>
        <v>#VALUE!</v>
      </c>
      <c r="V1167" s="4" t="e">
        <f>RIGHT(CLEAN(SUBSTITUTE(P1167," ","")),10)</f>
        <v>#VALUE!</v>
      </c>
      <c r="W1167" s="4" t="e">
        <f>FIND("Status",A1167,K1167)+LEN("Status")</f>
        <v>#VALUE!</v>
      </c>
      <c r="X1167" s="4" t="e">
        <f>FIND("Application Data 
Documents &amp; Transactions",A1167)</f>
        <v>#VALUE!</v>
      </c>
      <c r="Y1167" s="4" t="e">
        <f>MID(A1167,W1167,(X1167-11)-W1167)</f>
        <v>#VALUE!</v>
      </c>
      <c r="Z1167" s="4" t="e">
        <f t="shared" si="260"/>
        <v>#VALUE!</v>
      </c>
      <c r="AA1167" s="4" t="e">
        <f>FIND("Earliest publication #",A1167)+LEN("Earliest publication #
")</f>
        <v>#VALUE!</v>
      </c>
      <c r="AB1167" s="4" t="e">
        <f>FIND("Earliest publication date",A1167,AA1167)</f>
        <v>#VALUE!</v>
      </c>
      <c r="AC1167" s="4" t="e">
        <f>CLEAN(TRIM(MID(A1167,AA1167,AB1167-AA1167)))</f>
        <v>#VALUE!</v>
      </c>
      <c r="AD1167" s="4" t="e">
        <f t="shared" si="261"/>
        <v>#VALUE!</v>
      </c>
      <c r="AE1167" s="4" t="e">
        <f>FIND("Earliest publication date",A1167,AA1167)+LEN("Earliest publication date")</f>
        <v>#VALUE!</v>
      </c>
      <c r="AF1167" s="4" t="e">
        <f>FIND("Assignee for publication",A1167)</f>
        <v>#VALUE!</v>
      </c>
      <c r="AG1167" s="4" t="e">
        <f>CLEAN(SUBSTITUTE(MID(A1167,AE1167,AF1167-AE1167)," ",""))</f>
        <v>#VALUE!</v>
      </c>
      <c r="AH1167" s="4" t="e">
        <f>FIND("Entity status",A1167)+LEN("Entity status")</f>
        <v>#VALUE!</v>
      </c>
      <c r="AI1167" s="4" t="e">
        <f>FIND("Earliest publication #",A1167,AH1167)</f>
        <v>#VALUE!</v>
      </c>
      <c r="AJ1167" s="4" t="e">
        <f>CLEAN(TRIM(MID(A1167,AH1167,AI1167-AH1167)))</f>
        <v>#VALUE!</v>
      </c>
      <c r="AK1167" s="4" t="e">
        <f>FIND("Applicants",A1167)+LEN("Applicants")</f>
        <v>#VALUE!</v>
      </c>
      <c r="AL1167" s="4" t="e">
        <f>FIND("United States Patent and Trademark Office 
United States Patent and Trademark Office 
 Browse By Topic",A1167,AK1167)</f>
        <v>#VALUE!</v>
      </c>
      <c r="AM1167" s="4" t="e">
        <f>TRIM(CLEAN(MID(A1167,AK1167,AL1167-AK1167)))</f>
        <v>#VALUE!</v>
      </c>
      <c r="AN1167" s="4" t="e">
        <f>FIND("Assignee for publication",A1167)+LEN("Assignee for publication")</f>
        <v>#VALUE!</v>
      </c>
      <c r="AO1167" s="4" t="e">
        <f>FIND("Confirmation #",A1167,AN1167)</f>
        <v>#VALUE!</v>
      </c>
      <c r="AP1167" s="4" t="e">
        <f>MID(A1167,AN1167,AO1167-AN1167)</f>
        <v>#VALUE!</v>
      </c>
      <c r="AQ1167" s="4" t="e">
        <f>FIND("Inventors",A1167)+LEN("Inventors")</f>
        <v>#VALUE!</v>
      </c>
      <c r="AR1167" s="4" t="e">
        <f>FIND("Applicants",A1167,AQ1167)</f>
        <v>#VALUE!</v>
      </c>
      <c r="AS1167" s="4" t="e">
        <f>FIND("Show all inventors",A1167)</f>
        <v>#VALUE!</v>
      </c>
      <c r="AT1167" s="4" t="str">
        <f>IFERROR(MID(A1167,AS1167,24),"")</f>
        <v/>
      </c>
      <c r="AU1167" s="7" t="e">
        <f>CLEAN(TRIM(MID(A1167,AQ1167,AR1167-AQ1167)))</f>
        <v>#VALUE!</v>
      </c>
      <c r="BJ1167" s="4">
        <f t="shared" si="264"/>
        <v>0</v>
      </c>
      <c r="BK1167" s="4" t="str">
        <f t="shared" si="265"/>
        <v/>
      </c>
      <c r="BL1167" s="4" t="e">
        <f t="shared" si="266"/>
        <v>#VALUE!</v>
      </c>
      <c r="BM1167" s="4" t="e">
        <f t="shared" si="267"/>
        <v>#VALUE!</v>
      </c>
      <c r="BN1167" s="7" t="e">
        <f t="shared" si="268"/>
        <v>#VALUE!</v>
      </c>
      <c r="BO1167" s="4" t="e">
        <f t="shared" si="269"/>
        <v>#VALUE!</v>
      </c>
      <c r="BP1167" s="4" t="e">
        <f t="shared" si="270"/>
        <v>#VALUE!</v>
      </c>
      <c r="BQ1167" s="7" t="e">
        <f t="shared" si="271"/>
        <v>#VALUE!</v>
      </c>
    </row>
    <row r="1168" spans="1:69" ht="15" customHeight="1" x14ac:dyDescent="0.3">
      <c r="A1168" s="5"/>
      <c r="B1168" s="5"/>
      <c r="C1168" s="5"/>
      <c r="D1168" s="5"/>
      <c r="F1168" s="6" t="s">
        <v>17</v>
      </c>
      <c r="G1168" s="4" t="e">
        <f t="shared" si="272"/>
        <v>#VALUE!</v>
      </c>
      <c r="H1168" s="4" t="e">
        <f t="shared" si="273"/>
        <v>#VALUE!</v>
      </c>
      <c r="I1168" s="4" t="str">
        <f t="shared" si="262"/>
        <v/>
      </c>
      <c r="J1168" s="4" t="e">
        <f>CLEAN(SUBSTITUTE(MID(A1168,G1168,H1168-G1168)," ",""))</f>
        <v>#VALUE!</v>
      </c>
      <c r="K1168" s="4" t="e">
        <f>FIND("Filing or 371 (c) date",A1168)+LEN("Filing or 371 (c) date")</f>
        <v>#VALUE!</v>
      </c>
      <c r="L1168" s="4" t="e">
        <f>FIND("Status",A1168,K1168)</f>
        <v>#VALUE!</v>
      </c>
      <c r="M1168" s="4" t="e">
        <f>TRIM(CLEAN(MID(A1168,K1168,L1168-K1168)))</f>
        <v>#VALUE!</v>
      </c>
      <c r="N1168" s="4" t="e">
        <f>FIND("Patent #",A1168)+LEN("Patent #")</f>
        <v>#VALUE!</v>
      </c>
      <c r="O1168" s="4" t="e">
        <f>FIND("Filing or 371 (c) date",A1168)</f>
        <v>#VALUE!</v>
      </c>
      <c r="P1168" s="4" t="e">
        <f>MID(A1168,N1168,O1168-N1168)</f>
        <v>#VALUE!</v>
      </c>
      <c r="Q1168" s="4" t="e">
        <f t="shared" si="263"/>
        <v>#VALUE!</v>
      </c>
      <c r="R1168" s="4" t="e">
        <f>CLEAN(SUBSTITUTE(MID(P1168,1,FIND("open",P1168)-1)," ",""))</f>
        <v>#VALUE!</v>
      </c>
      <c r="S1168" s="4" t="e">
        <f>FIND("open_in_new",P1168)+LEN("open_in_new")</f>
        <v>#VALUE!</v>
      </c>
      <c r="T1168" s="4" t="e">
        <f>FIND("-",P1168,S1168)</f>
        <v>#VALUE!</v>
      </c>
      <c r="U1168" s="4" t="e">
        <f>CLEAN(SUBSTITUTE(MID(P1168,S1168,T1168-S1168)," ",""))</f>
        <v>#VALUE!</v>
      </c>
      <c r="V1168" s="4" t="e">
        <f>RIGHT(CLEAN(SUBSTITUTE(P1168," ","")),10)</f>
        <v>#VALUE!</v>
      </c>
      <c r="W1168" s="4" t="e">
        <f>FIND("Status",A1168,K1168)+LEN("Status")</f>
        <v>#VALUE!</v>
      </c>
      <c r="X1168" s="4" t="e">
        <f>FIND("Application Data 
Documents &amp; Transactions",A1168)</f>
        <v>#VALUE!</v>
      </c>
      <c r="Y1168" s="4" t="e">
        <f>MID(A1168,W1168,(X1168-11)-W1168)</f>
        <v>#VALUE!</v>
      </c>
      <c r="Z1168" s="4" t="e">
        <f t="shared" si="260"/>
        <v>#VALUE!</v>
      </c>
      <c r="AA1168" s="4" t="e">
        <f>FIND("Earliest publication #",A1168)+LEN("Earliest publication #
")</f>
        <v>#VALUE!</v>
      </c>
      <c r="AB1168" s="4" t="e">
        <f>FIND("Earliest publication date",A1168,AA1168)</f>
        <v>#VALUE!</v>
      </c>
      <c r="AC1168" s="4" t="e">
        <f>CLEAN(TRIM(MID(A1168,AA1168,AB1168-AA1168)))</f>
        <v>#VALUE!</v>
      </c>
      <c r="AD1168" s="4" t="e">
        <f t="shared" si="261"/>
        <v>#VALUE!</v>
      </c>
      <c r="AE1168" s="4" t="e">
        <f>FIND("Earliest publication date",A1168,AA1168)+LEN("Earliest publication date")</f>
        <v>#VALUE!</v>
      </c>
      <c r="AF1168" s="4" t="e">
        <f>FIND("Assignee for publication",A1168)</f>
        <v>#VALUE!</v>
      </c>
      <c r="AG1168" s="4" t="e">
        <f>CLEAN(SUBSTITUTE(MID(A1168,AE1168,AF1168-AE1168)," ",""))</f>
        <v>#VALUE!</v>
      </c>
      <c r="AH1168" s="4" t="e">
        <f>FIND("Entity status",A1168)+LEN("Entity status")</f>
        <v>#VALUE!</v>
      </c>
      <c r="AI1168" s="4" t="e">
        <f>FIND("Earliest publication #",A1168,AH1168)</f>
        <v>#VALUE!</v>
      </c>
      <c r="AJ1168" s="4" t="e">
        <f>CLEAN(TRIM(MID(A1168,AH1168,AI1168-AH1168)))</f>
        <v>#VALUE!</v>
      </c>
      <c r="AK1168" s="4" t="e">
        <f>FIND("Applicants",A1168)+LEN("Applicants")</f>
        <v>#VALUE!</v>
      </c>
      <c r="AL1168" s="4" t="e">
        <f>FIND("United States Patent and Trademark Office 
United States Patent and Trademark Office 
 Browse By Topic",A1168,AK1168)</f>
        <v>#VALUE!</v>
      </c>
      <c r="AM1168" s="4" t="e">
        <f>TRIM(CLEAN(MID(A1168,AK1168,AL1168-AK1168)))</f>
        <v>#VALUE!</v>
      </c>
      <c r="AN1168" s="4" t="e">
        <f>FIND("Assignee for publication",A1168)+LEN("Assignee for publication")</f>
        <v>#VALUE!</v>
      </c>
      <c r="AO1168" s="4" t="e">
        <f>FIND("Confirmation #",A1168,AN1168)</f>
        <v>#VALUE!</v>
      </c>
      <c r="AP1168" s="4" t="e">
        <f>MID(A1168,AN1168,AO1168-AN1168)</f>
        <v>#VALUE!</v>
      </c>
      <c r="AQ1168" s="4" t="e">
        <f>FIND("Inventors",A1168)+LEN("Inventors")</f>
        <v>#VALUE!</v>
      </c>
      <c r="AR1168" s="4" t="e">
        <f>FIND("Applicants",A1168,AQ1168)</f>
        <v>#VALUE!</v>
      </c>
      <c r="AS1168" s="4" t="e">
        <f>FIND("Show all inventors",A1168)</f>
        <v>#VALUE!</v>
      </c>
      <c r="AT1168" s="4" t="str">
        <f>IFERROR(MID(A1168,AS1168,24),"")</f>
        <v/>
      </c>
      <c r="AU1168" s="7" t="e">
        <f>CLEAN(TRIM(MID(A1168,AQ1168,AR1168-AQ1168)))</f>
        <v>#VALUE!</v>
      </c>
      <c r="BJ1168" s="4">
        <f t="shared" si="264"/>
        <v>0</v>
      </c>
      <c r="BK1168" s="4" t="str">
        <f t="shared" si="265"/>
        <v/>
      </c>
      <c r="BL1168" s="4" t="e">
        <f t="shared" si="266"/>
        <v>#VALUE!</v>
      </c>
      <c r="BM1168" s="4" t="e">
        <f t="shared" si="267"/>
        <v>#VALUE!</v>
      </c>
      <c r="BN1168" s="7" t="e">
        <f t="shared" si="268"/>
        <v>#VALUE!</v>
      </c>
      <c r="BO1168" s="4" t="e">
        <f t="shared" si="269"/>
        <v>#VALUE!</v>
      </c>
      <c r="BP1168" s="4" t="e">
        <f t="shared" si="270"/>
        <v>#VALUE!</v>
      </c>
      <c r="BQ1168" s="7" t="e">
        <f t="shared" si="271"/>
        <v>#VALUE!</v>
      </c>
    </row>
    <row r="1169" spans="1:69" ht="15" customHeight="1" x14ac:dyDescent="0.3">
      <c r="A1169" s="5"/>
      <c r="B1169" s="5"/>
      <c r="C1169" s="5"/>
      <c r="D1169" s="5"/>
      <c r="F1169" s="6" t="s">
        <v>17</v>
      </c>
      <c r="G1169" s="4" t="e">
        <f t="shared" si="272"/>
        <v>#VALUE!</v>
      </c>
      <c r="H1169" s="4" t="e">
        <f t="shared" si="273"/>
        <v>#VALUE!</v>
      </c>
      <c r="I1169" s="4" t="str">
        <f t="shared" si="262"/>
        <v/>
      </c>
      <c r="J1169" s="4" t="e">
        <f>CLEAN(SUBSTITUTE(MID(A1169,G1169,H1169-G1169)," ",""))</f>
        <v>#VALUE!</v>
      </c>
      <c r="K1169" s="4" t="e">
        <f>FIND("Filing or 371 (c) date",A1169)+LEN("Filing or 371 (c) date")</f>
        <v>#VALUE!</v>
      </c>
      <c r="L1169" s="4" t="e">
        <f>FIND("Status",A1169,K1169)</f>
        <v>#VALUE!</v>
      </c>
      <c r="M1169" s="4" t="e">
        <f>TRIM(CLEAN(MID(A1169,K1169,L1169-K1169)))</f>
        <v>#VALUE!</v>
      </c>
      <c r="N1169" s="4" t="e">
        <f>FIND("Patent #",A1169)+LEN("Patent #")</f>
        <v>#VALUE!</v>
      </c>
      <c r="O1169" s="4" t="e">
        <f>FIND("Filing or 371 (c) date",A1169)</f>
        <v>#VALUE!</v>
      </c>
      <c r="P1169" s="4" t="e">
        <f>MID(A1169,N1169,O1169-N1169)</f>
        <v>#VALUE!</v>
      </c>
      <c r="Q1169" s="4" t="e">
        <f t="shared" si="263"/>
        <v>#VALUE!</v>
      </c>
      <c r="R1169" s="4" t="e">
        <f>CLEAN(SUBSTITUTE(MID(P1169,1,FIND("open",P1169)-1)," ",""))</f>
        <v>#VALUE!</v>
      </c>
      <c r="S1169" s="4" t="e">
        <f>FIND("open_in_new",P1169)+LEN("open_in_new")</f>
        <v>#VALUE!</v>
      </c>
      <c r="T1169" s="4" t="e">
        <f>FIND("-",P1169,S1169)</f>
        <v>#VALUE!</v>
      </c>
      <c r="U1169" s="4" t="e">
        <f>CLEAN(SUBSTITUTE(MID(P1169,S1169,T1169-S1169)," ",""))</f>
        <v>#VALUE!</v>
      </c>
      <c r="V1169" s="4" t="e">
        <f>RIGHT(CLEAN(SUBSTITUTE(P1169," ","")),10)</f>
        <v>#VALUE!</v>
      </c>
      <c r="W1169" s="4" t="e">
        <f>FIND("Status",A1169,K1169)+LEN("Status")</f>
        <v>#VALUE!</v>
      </c>
      <c r="X1169" s="4" t="e">
        <f>FIND("Application Data 
Documents &amp; Transactions",A1169)</f>
        <v>#VALUE!</v>
      </c>
      <c r="Y1169" s="4" t="e">
        <f>MID(A1169,W1169,(X1169-11)-W1169)</f>
        <v>#VALUE!</v>
      </c>
      <c r="Z1169" s="4" t="e">
        <f t="shared" si="260"/>
        <v>#VALUE!</v>
      </c>
      <c r="AA1169" s="4" t="e">
        <f>FIND("Earliest publication #",A1169)+LEN("Earliest publication #
")</f>
        <v>#VALUE!</v>
      </c>
      <c r="AB1169" s="4" t="e">
        <f>FIND("Earliest publication date",A1169,AA1169)</f>
        <v>#VALUE!</v>
      </c>
      <c r="AC1169" s="4" t="e">
        <f>CLEAN(TRIM(MID(A1169,AA1169,AB1169-AA1169)))</f>
        <v>#VALUE!</v>
      </c>
      <c r="AD1169" s="4" t="e">
        <f t="shared" si="261"/>
        <v>#VALUE!</v>
      </c>
      <c r="AE1169" s="4" t="e">
        <f>FIND("Earliest publication date",A1169,AA1169)+LEN("Earliest publication date")</f>
        <v>#VALUE!</v>
      </c>
      <c r="AF1169" s="4" t="e">
        <f>FIND("Assignee for publication",A1169)</f>
        <v>#VALUE!</v>
      </c>
      <c r="AG1169" s="4" t="e">
        <f>CLEAN(SUBSTITUTE(MID(A1169,AE1169,AF1169-AE1169)," ",""))</f>
        <v>#VALUE!</v>
      </c>
      <c r="AH1169" s="4" t="e">
        <f>FIND("Entity status",A1169)+LEN("Entity status")</f>
        <v>#VALUE!</v>
      </c>
      <c r="AI1169" s="4" t="e">
        <f>FIND("Earliest publication #",A1169,AH1169)</f>
        <v>#VALUE!</v>
      </c>
      <c r="AJ1169" s="4" t="e">
        <f>CLEAN(TRIM(MID(A1169,AH1169,AI1169-AH1169)))</f>
        <v>#VALUE!</v>
      </c>
      <c r="AK1169" s="4" t="e">
        <f>FIND("Applicants",A1169)+LEN("Applicants")</f>
        <v>#VALUE!</v>
      </c>
      <c r="AL1169" s="4" t="e">
        <f>FIND("United States Patent and Trademark Office 
United States Patent and Trademark Office 
 Browse By Topic",A1169,AK1169)</f>
        <v>#VALUE!</v>
      </c>
      <c r="AM1169" s="4" t="e">
        <f>TRIM(CLEAN(MID(A1169,AK1169,AL1169-AK1169)))</f>
        <v>#VALUE!</v>
      </c>
      <c r="AN1169" s="4" t="e">
        <f>FIND("Assignee for publication",A1169)+LEN("Assignee for publication")</f>
        <v>#VALUE!</v>
      </c>
      <c r="AO1169" s="4" t="e">
        <f>FIND("Confirmation #",A1169,AN1169)</f>
        <v>#VALUE!</v>
      </c>
      <c r="AP1169" s="4" t="e">
        <f>MID(A1169,AN1169,AO1169-AN1169)</f>
        <v>#VALUE!</v>
      </c>
      <c r="AQ1169" s="4" t="e">
        <f>FIND("Inventors",A1169)+LEN("Inventors")</f>
        <v>#VALUE!</v>
      </c>
      <c r="AR1169" s="4" t="e">
        <f>FIND("Applicants",A1169,AQ1169)</f>
        <v>#VALUE!</v>
      </c>
      <c r="AS1169" s="4" t="e">
        <f>FIND("Show all inventors",A1169)</f>
        <v>#VALUE!</v>
      </c>
      <c r="AT1169" s="4" t="str">
        <f>IFERROR(MID(A1169,AS1169,24),"")</f>
        <v/>
      </c>
      <c r="AU1169" s="7" t="e">
        <f>CLEAN(TRIM(MID(A1169,AQ1169,AR1169-AQ1169)))</f>
        <v>#VALUE!</v>
      </c>
      <c r="BJ1169" s="4">
        <f t="shared" si="264"/>
        <v>0</v>
      </c>
      <c r="BK1169" s="4" t="str">
        <f t="shared" si="265"/>
        <v/>
      </c>
      <c r="BL1169" s="4" t="e">
        <f t="shared" si="266"/>
        <v>#VALUE!</v>
      </c>
      <c r="BM1169" s="4" t="e">
        <f t="shared" si="267"/>
        <v>#VALUE!</v>
      </c>
      <c r="BN1169" s="7" t="e">
        <f t="shared" si="268"/>
        <v>#VALUE!</v>
      </c>
      <c r="BO1169" s="4" t="e">
        <f t="shared" si="269"/>
        <v>#VALUE!</v>
      </c>
      <c r="BP1169" s="4" t="e">
        <f t="shared" si="270"/>
        <v>#VALUE!</v>
      </c>
      <c r="BQ1169" s="7" t="e">
        <f t="shared" si="271"/>
        <v>#VALUE!</v>
      </c>
    </row>
    <row r="1170" spans="1:69" ht="15" customHeight="1" x14ac:dyDescent="0.3">
      <c r="A1170" s="5"/>
      <c r="B1170" s="5"/>
      <c r="C1170" s="5"/>
      <c r="D1170" s="5"/>
      <c r="F1170" s="6" t="s">
        <v>17</v>
      </c>
      <c r="G1170" s="4" t="e">
        <f t="shared" si="272"/>
        <v>#VALUE!</v>
      </c>
      <c r="H1170" s="4" t="e">
        <f t="shared" si="273"/>
        <v>#VALUE!</v>
      </c>
      <c r="I1170" s="4" t="str">
        <f t="shared" si="262"/>
        <v/>
      </c>
      <c r="J1170" s="4" t="e">
        <f>CLEAN(SUBSTITUTE(MID(A1170,G1170,H1170-G1170)," ",""))</f>
        <v>#VALUE!</v>
      </c>
      <c r="K1170" s="4" t="e">
        <f>FIND("Filing or 371 (c) date",A1170)+LEN("Filing or 371 (c) date")</f>
        <v>#VALUE!</v>
      </c>
      <c r="L1170" s="4" t="e">
        <f>FIND("Status",A1170,K1170)</f>
        <v>#VALUE!</v>
      </c>
      <c r="M1170" s="4" t="e">
        <f>TRIM(CLEAN(MID(A1170,K1170,L1170-K1170)))</f>
        <v>#VALUE!</v>
      </c>
      <c r="N1170" s="4" t="e">
        <f>FIND("Patent #",A1170)+LEN("Patent #")</f>
        <v>#VALUE!</v>
      </c>
      <c r="O1170" s="4" t="e">
        <f>FIND("Filing or 371 (c) date",A1170)</f>
        <v>#VALUE!</v>
      </c>
      <c r="P1170" s="4" t="e">
        <f>MID(A1170,N1170,O1170-N1170)</f>
        <v>#VALUE!</v>
      </c>
      <c r="Q1170" s="4" t="e">
        <f t="shared" si="263"/>
        <v>#VALUE!</v>
      </c>
      <c r="R1170" s="4" t="e">
        <f>CLEAN(SUBSTITUTE(MID(P1170,1,FIND("open",P1170)-1)," ",""))</f>
        <v>#VALUE!</v>
      </c>
      <c r="S1170" s="4" t="e">
        <f>FIND("open_in_new",P1170)+LEN("open_in_new")</f>
        <v>#VALUE!</v>
      </c>
      <c r="T1170" s="4" t="e">
        <f>FIND("-",P1170,S1170)</f>
        <v>#VALUE!</v>
      </c>
      <c r="U1170" s="4" t="e">
        <f>CLEAN(SUBSTITUTE(MID(P1170,S1170,T1170-S1170)," ",""))</f>
        <v>#VALUE!</v>
      </c>
      <c r="V1170" s="4" t="e">
        <f>RIGHT(CLEAN(SUBSTITUTE(P1170," ","")),10)</f>
        <v>#VALUE!</v>
      </c>
      <c r="W1170" s="4" t="e">
        <f>FIND("Status",A1170,K1170)+LEN("Status")</f>
        <v>#VALUE!</v>
      </c>
      <c r="X1170" s="4" t="e">
        <f>FIND("Application Data 
Documents &amp; Transactions",A1170)</f>
        <v>#VALUE!</v>
      </c>
      <c r="Y1170" s="4" t="e">
        <f>MID(A1170,W1170,(X1170-11)-W1170)</f>
        <v>#VALUE!</v>
      </c>
      <c r="Z1170" s="4" t="e">
        <f t="shared" si="260"/>
        <v>#VALUE!</v>
      </c>
      <c r="AA1170" s="4" t="e">
        <f>FIND("Earliest publication #",A1170)+LEN("Earliest publication #
")</f>
        <v>#VALUE!</v>
      </c>
      <c r="AB1170" s="4" t="e">
        <f>FIND("Earliest publication date",A1170,AA1170)</f>
        <v>#VALUE!</v>
      </c>
      <c r="AC1170" s="4" t="e">
        <f>CLEAN(TRIM(MID(A1170,AA1170,AB1170-AA1170)))</f>
        <v>#VALUE!</v>
      </c>
      <c r="AD1170" s="4" t="e">
        <f t="shared" si="261"/>
        <v>#VALUE!</v>
      </c>
      <c r="AE1170" s="4" t="e">
        <f>FIND("Earliest publication date",A1170,AA1170)+LEN("Earliest publication date")</f>
        <v>#VALUE!</v>
      </c>
      <c r="AF1170" s="4" t="e">
        <f>FIND("Assignee for publication",A1170)</f>
        <v>#VALUE!</v>
      </c>
      <c r="AG1170" s="4" t="e">
        <f>CLEAN(SUBSTITUTE(MID(A1170,AE1170,AF1170-AE1170)," ",""))</f>
        <v>#VALUE!</v>
      </c>
      <c r="AH1170" s="4" t="e">
        <f>FIND("Entity status",A1170)+LEN("Entity status")</f>
        <v>#VALUE!</v>
      </c>
      <c r="AI1170" s="4" t="e">
        <f>FIND("Earliest publication #",A1170,AH1170)</f>
        <v>#VALUE!</v>
      </c>
      <c r="AJ1170" s="4" t="e">
        <f>CLEAN(TRIM(MID(A1170,AH1170,AI1170-AH1170)))</f>
        <v>#VALUE!</v>
      </c>
      <c r="AK1170" s="4" t="e">
        <f>FIND("Applicants",A1170)+LEN("Applicants")</f>
        <v>#VALUE!</v>
      </c>
      <c r="AL1170" s="4" t="e">
        <f>FIND("United States Patent and Trademark Office 
United States Patent and Trademark Office 
 Browse By Topic",A1170,AK1170)</f>
        <v>#VALUE!</v>
      </c>
      <c r="AM1170" s="4" t="e">
        <f>TRIM(CLEAN(MID(A1170,AK1170,AL1170-AK1170)))</f>
        <v>#VALUE!</v>
      </c>
      <c r="AN1170" s="4" t="e">
        <f>FIND("Assignee for publication",A1170)+LEN("Assignee for publication")</f>
        <v>#VALUE!</v>
      </c>
      <c r="AO1170" s="4" t="e">
        <f>FIND("Confirmation #",A1170,AN1170)</f>
        <v>#VALUE!</v>
      </c>
      <c r="AP1170" s="4" t="e">
        <f>MID(A1170,AN1170,AO1170-AN1170)</f>
        <v>#VALUE!</v>
      </c>
      <c r="AQ1170" s="4" t="e">
        <f>FIND("Inventors",A1170)+LEN("Inventors")</f>
        <v>#VALUE!</v>
      </c>
      <c r="AR1170" s="4" t="e">
        <f>FIND("Applicants",A1170,AQ1170)</f>
        <v>#VALUE!</v>
      </c>
      <c r="AS1170" s="4" t="e">
        <f>FIND("Show all inventors",A1170)</f>
        <v>#VALUE!</v>
      </c>
      <c r="AT1170" s="4" t="str">
        <f>IFERROR(MID(A1170,AS1170,24),"")</f>
        <v/>
      </c>
      <c r="AU1170" s="7" t="e">
        <f>CLEAN(TRIM(MID(A1170,AQ1170,AR1170-AQ1170)))</f>
        <v>#VALUE!</v>
      </c>
      <c r="BJ1170" s="4">
        <f t="shared" si="264"/>
        <v>0</v>
      </c>
      <c r="BK1170" s="4" t="str">
        <f t="shared" si="265"/>
        <v/>
      </c>
      <c r="BL1170" s="4" t="e">
        <f t="shared" si="266"/>
        <v>#VALUE!</v>
      </c>
      <c r="BM1170" s="4" t="e">
        <f t="shared" si="267"/>
        <v>#VALUE!</v>
      </c>
      <c r="BN1170" s="7" t="e">
        <f t="shared" si="268"/>
        <v>#VALUE!</v>
      </c>
      <c r="BO1170" s="4" t="e">
        <f t="shared" si="269"/>
        <v>#VALUE!</v>
      </c>
      <c r="BP1170" s="4" t="e">
        <f t="shared" si="270"/>
        <v>#VALUE!</v>
      </c>
      <c r="BQ1170" s="7" t="e">
        <f t="shared" si="271"/>
        <v>#VALUE!</v>
      </c>
    </row>
    <row r="1171" spans="1:69" ht="15" customHeight="1" x14ac:dyDescent="0.3">
      <c r="A1171" s="5"/>
      <c r="B1171" s="5"/>
      <c r="C1171" s="5"/>
      <c r="D1171" s="5"/>
      <c r="F1171" s="6" t="s">
        <v>17</v>
      </c>
      <c r="G1171" s="4" t="e">
        <f t="shared" si="272"/>
        <v>#VALUE!</v>
      </c>
      <c r="H1171" s="4" t="e">
        <f t="shared" si="273"/>
        <v>#VALUE!</v>
      </c>
      <c r="I1171" s="4" t="str">
        <f t="shared" si="262"/>
        <v/>
      </c>
      <c r="J1171" s="4" t="e">
        <f>CLEAN(SUBSTITUTE(MID(A1171,G1171,H1171-G1171)," ",""))</f>
        <v>#VALUE!</v>
      </c>
      <c r="K1171" s="4" t="e">
        <f>FIND("Filing or 371 (c) date",A1171)+LEN("Filing or 371 (c) date")</f>
        <v>#VALUE!</v>
      </c>
      <c r="L1171" s="4" t="e">
        <f>FIND("Status",A1171,K1171)</f>
        <v>#VALUE!</v>
      </c>
      <c r="M1171" s="4" t="e">
        <f>TRIM(CLEAN(MID(A1171,K1171,L1171-K1171)))</f>
        <v>#VALUE!</v>
      </c>
      <c r="N1171" s="4" t="e">
        <f>FIND("Patent #",A1171)+LEN("Patent #")</f>
        <v>#VALUE!</v>
      </c>
      <c r="O1171" s="4" t="e">
        <f>FIND("Filing or 371 (c) date",A1171)</f>
        <v>#VALUE!</v>
      </c>
      <c r="P1171" s="4" t="e">
        <f>MID(A1171,N1171,O1171-N1171)</f>
        <v>#VALUE!</v>
      </c>
      <c r="Q1171" s="4" t="e">
        <f t="shared" si="263"/>
        <v>#VALUE!</v>
      </c>
      <c r="R1171" s="4" t="e">
        <f>CLEAN(SUBSTITUTE(MID(P1171,1,FIND("open",P1171)-1)," ",""))</f>
        <v>#VALUE!</v>
      </c>
      <c r="S1171" s="4" t="e">
        <f>FIND("open_in_new",P1171)+LEN("open_in_new")</f>
        <v>#VALUE!</v>
      </c>
      <c r="T1171" s="4" t="e">
        <f>FIND("-",P1171,S1171)</f>
        <v>#VALUE!</v>
      </c>
      <c r="U1171" s="4" t="e">
        <f>CLEAN(SUBSTITUTE(MID(P1171,S1171,T1171-S1171)," ",""))</f>
        <v>#VALUE!</v>
      </c>
      <c r="V1171" s="4" t="e">
        <f>RIGHT(CLEAN(SUBSTITUTE(P1171," ","")),10)</f>
        <v>#VALUE!</v>
      </c>
      <c r="W1171" s="4" t="e">
        <f>FIND("Status",A1171,K1171)+LEN("Status")</f>
        <v>#VALUE!</v>
      </c>
      <c r="X1171" s="4" t="e">
        <f>FIND("Application Data 
Documents &amp; Transactions",A1171)</f>
        <v>#VALUE!</v>
      </c>
      <c r="Y1171" s="4" t="e">
        <f>MID(A1171,W1171,(X1171-11)-W1171)</f>
        <v>#VALUE!</v>
      </c>
      <c r="Z1171" s="4" t="e">
        <f t="shared" si="260"/>
        <v>#VALUE!</v>
      </c>
      <c r="AA1171" s="4" t="e">
        <f>FIND("Earliest publication #",A1171)+LEN("Earliest publication #
")</f>
        <v>#VALUE!</v>
      </c>
      <c r="AB1171" s="4" t="e">
        <f>FIND("Earliest publication date",A1171,AA1171)</f>
        <v>#VALUE!</v>
      </c>
      <c r="AC1171" s="4" t="e">
        <f>CLEAN(TRIM(MID(A1171,AA1171,AB1171-AA1171)))</f>
        <v>#VALUE!</v>
      </c>
      <c r="AD1171" s="4" t="e">
        <f t="shared" si="261"/>
        <v>#VALUE!</v>
      </c>
      <c r="AE1171" s="4" t="e">
        <f>FIND("Earliest publication date",A1171,AA1171)+LEN("Earliest publication date")</f>
        <v>#VALUE!</v>
      </c>
      <c r="AF1171" s="4" t="e">
        <f>FIND("Assignee for publication",A1171)</f>
        <v>#VALUE!</v>
      </c>
      <c r="AG1171" s="4" t="e">
        <f>CLEAN(SUBSTITUTE(MID(A1171,AE1171,AF1171-AE1171)," ",""))</f>
        <v>#VALUE!</v>
      </c>
      <c r="AH1171" s="4" t="e">
        <f>FIND("Entity status",A1171)+LEN("Entity status")</f>
        <v>#VALUE!</v>
      </c>
      <c r="AI1171" s="4" t="e">
        <f>FIND("Earliest publication #",A1171,AH1171)</f>
        <v>#VALUE!</v>
      </c>
      <c r="AJ1171" s="4" t="e">
        <f>CLEAN(TRIM(MID(A1171,AH1171,AI1171-AH1171)))</f>
        <v>#VALUE!</v>
      </c>
      <c r="AK1171" s="4" t="e">
        <f>FIND("Applicants",A1171)+LEN("Applicants")</f>
        <v>#VALUE!</v>
      </c>
      <c r="AL1171" s="4" t="e">
        <f>FIND("United States Patent and Trademark Office 
United States Patent and Trademark Office 
 Browse By Topic",A1171,AK1171)</f>
        <v>#VALUE!</v>
      </c>
      <c r="AM1171" s="4" t="e">
        <f>TRIM(CLEAN(MID(A1171,AK1171,AL1171-AK1171)))</f>
        <v>#VALUE!</v>
      </c>
      <c r="AN1171" s="4" t="e">
        <f>FIND("Assignee for publication",A1171)+LEN("Assignee for publication")</f>
        <v>#VALUE!</v>
      </c>
      <c r="AO1171" s="4" t="e">
        <f>FIND("Confirmation #",A1171,AN1171)</f>
        <v>#VALUE!</v>
      </c>
      <c r="AP1171" s="4" t="e">
        <f>MID(A1171,AN1171,AO1171-AN1171)</f>
        <v>#VALUE!</v>
      </c>
      <c r="AQ1171" s="4" t="e">
        <f>FIND("Inventors",A1171)+LEN("Inventors")</f>
        <v>#VALUE!</v>
      </c>
      <c r="AR1171" s="4" t="e">
        <f>FIND("Applicants",A1171,AQ1171)</f>
        <v>#VALUE!</v>
      </c>
      <c r="AS1171" s="4" t="e">
        <f>FIND("Show all inventors",A1171)</f>
        <v>#VALUE!</v>
      </c>
      <c r="AT1171" s="4" t="str">
        <f>IFERROR(MID(A1171,AS1171,24),"")</f>
        <v/>
      </c>
      <c r="AU1171" s="7" t="e">
        <f>CLEAN(TRIM(MID(A1171,AQ1171,AR1171-AQ1171)))</f>
        <v>#VALUE!</v>
      </c>
      <c r="BJ1171" s="4">
        <f t="shared" si="264"/>
        <v>0</v>
      </c>
      <c r="BK1171" s="4" t="str">
        <f t="shared" si="265"/>
        <v/>
      </c>
      <c r="BL1171" s="4" t="e">
        <f t="shared" si="266"/>
        <v>#VALUE!</v>
      </c>
      <c r="BM1171" s="4" t="e">
        <f t="shared" si="267"/>
        <v>#VALUE!</v>
      </c>
      <c r="BN1171" s="7" t="e">
        <f t="shared" si="268"/>
        <v>#VALUE!</v>
      </c>
      <c r="BO1171" s="4" t="e">
        <f t="shared" si="269"/>
        <v>#VALUE!</v>
      </c>
      <c r="BP1171" s="4" t="e">
        <f t="shared" si="270"/>
        <v>#VALUE!</v>
      </c>
      <c r="BQ1171" s="7" t="e">
        <f t="shared" si="271"/>
        <v>#VALUE!</v>
      </c>
    </row>
    <row r="1172" spans="1:69" ht="15" customHeight="1" x14ac:dyDescent="0.3">
      <c r="A1172" s="5"/>
      <c r="B1172" s="5"/>
      <c r="C1172" s="5"/>
      <c r="D1172" s="5"/>
      <c r="F1172" s="6" t="s">
        <v>17</v>
      </c>
      <c r="G1172" s="4" t="e">
        <f t="shared" si="272"/>
        <v>#VALUE!</v>
      </c>
      <c r="H1172" s="4" t="e">
        <f t="shared" si="273"/>
        <v>#VALUE!</v>
      </c>
      <c r="I1172" s="4" t="str">
        <f t="shared" si="262"/>
        <v/>
      </c>
      <c r="J1172" s="4" t="e">
        <f>CLEAN(SUBSTITUTE(MID(A1172,G1172,H1172-G1172)," ",""))</f>
        <v>#VALUE!</v>
      </c>
      <c r="K1172" s="4" t="e">
        <f>FIND("Filing or 371 (c) date",A1172)+LEN("Filing or 371 (c) date")</f>
        <v>#VALUE!</v>
      </c>
      <c r="L1172" s="4" t="e">
        <f>FIND("Status",A1172,K1172)</f>
        <v>#VALUE!</v>
      </c>
      <c r="M1172" s="4" t="e">
        <f>TRIM(CLEAN(MID(A1172,K1172,L1172-K1172)))</f>
        <v>#VALUE!</v>
      </c>
      <c r="N1172" s="4" t="e">
        <f>FIND("Patent #",A1172)+LEN("Patent #")</f>
        <v>#VALUE!</v>
      </c>
      <c r="O1172" s="4" t="e">
        <f>FIND("Filing or 371 (c) date",A1172)</f>
        <v>#VALUE!</v>
      </c>
      <c r="P1172" s="4" t="e">
        <f>MID(A1172,N1172,O1172-N1172)</f>
        <v>#VALUE!</v>
      </c>
      <c r="Q1172" s="4" t="e">
        <f t="shared" si="263"/>
        <v>#VALUE!</v>
      </c>
      <c r="R1172" s="4" t="e">
        <f>CLEAN(SUBSTITUTE(MID(P1172,1,FIND("open",P1172)-1)," ",""))</f>
        <v>#VALUE!</v>
      </c>
      <c r="S1172" s="4" t="e">
        <f>FIND("open_in_new",P1172)+LEN("open_in_new")</f>
        <v>#VALUE!</v>
      </c>
      <c r="T1172" s="4" t="e">
        <f>FIND("-",P1172,S1172)</f>
        <v>#VALUE!</v>
      </c>
      <c r="U1172" s="4" t="e">
        <f>CLEAN(SUBSTITUTE(MID(P1172,S1172,T1172-S1172)," ",""))</f>
        <v>#VALUE!</v>
      </c>
      <c r="V1172" s="4" t="e">
        <f>RIGHT(CLEAN(SUBSTITUTE(P1172," ","")),10)</f>
        <v>#VALUE!</v>
      </c>
      <c r="W1172" s="4" t="e">
        <f>FIND("Status",A1172,K1172)+LEN("Status")</f>
        <v>#VALUE!</v>
      </c>
      <c r="X1172" s="4" t="e">
        <f>FIND("Application Data 
Documents &amp; Transactions",A1172)</f>
        <v>#VALUE!</v>
      </c>
      <c r="Y1172" s="4" t="e">
        <f>MID(A1172,W1172,(X1172-11)-W1172)</f>
        <v>#VALUE!</v>
      </c>
      <c r="Z1172" s="4" t="e">
        <f t="shared" si="260"/>
        <v>#VALUE!</v>
      </c>
      <c r="AA1172" s="4" t="e">
        <f>FIND("Earliest publication #",A1172)+LEN("Earliest publication #
")</f>
        <v>#VALUE!</v>
      </c>
      <c r="AB1172" s="4" t="e">
        <f>FIND("Earliest publication date",A1172,AA1172)</f>
        <v>#VALUE!</v>
      </c>
      <c r="AC1172" s="4" t="e">
        <f>CLEAN(TRIM(MID(A1172,AA1172,AB1172-AA1172)))</f>
        <v>#VALUE!</v>
      </c>
      <c r="AD1172" s="4" t="e">
        <f t="shared" si="261"/>
        <v>#VALUE!</v>
      </c>
      <c r="AE1172" s="4" t="e">
        <f>FIND("Earliest publication date",A1172,AA1172)+LEN("Earliest publication date")</f>
        <v>#VALUE!</v>
      </c>
      <c r="AF1172" s="4" t="e">
        <f>FIND("Assignee for publication",A1172)</f>
        <v>#VALUE!</v>
      </c>
      <c r="AG1172" s="4" t="e">
        <f>CLEAN(SUBSTITUTE(MID(A1172,AE1172,AF1172-AE1172)," ",""))</f>
        <v>#VALUE!</v>
      </c>
      <c r="AH1172" s="4" t="e">
        <f>FIND("Entity status",A1172)+LEN("Entity status")</f>
        <v>#VALUE!</v>
      </c>
      <c r="AI1172" s="4" t="e">
        <f>FIND("Earliest publication #",A1172,AH1172)</f>
        <v>#VALUE!</v>
      </c>
      <c r="AJ1172" s="4" t="e">
        <f>CLEAN(TRIM(MID(A1172,AH1172,AI1172-AH1172)))</f>
        <v>#VALUE!</v>
      </c>
      <c r="AK1172" s="4" t="e">
        <f>FIND("Applicants",A1172)+LEN("Applicants")</f>
        <v>#VALUE!</v>
      </c>
      <c r="AL1172" s="4" t="e">
        <f>FIND("United States Patent and Trademark Office 
United States Patent and Trademark Office 
 Browse By Topic",A1172,AK1172)</f>
        <v>#VALUE!</v>
      </c>
      <c r="AM1172" s="4" t="e">
        <f>TRIM(CLEAN(MID(A1172,AK1172,AL1172-AK1172)))</f>
        <v>#VALUE!</v>
      </c>
      <c r="AN1172" s="4" t="e">
        <f>FIND("Assignee for publication",A1172)+LEN("Assignee for publication")</f>
        <v>#VALUE!</v>
      </c>
      <c r="AO1172" s="4" t="e">
        <f>FIND("Confirmation #",A1172,AN1172)</f>
        <v>#VALUE!</v>
      </c>
      <c r="AP1172" s="4" t="e">
        <f>MID(A1172,AN1172,AO1172-AN1172)</f>
        <v>#VALUE!</v>
      </c>
      <c r="AQ1172" s="4" t="e">
        <f>FIND("Inventors",A1172)+LEN("Inventors")</f>
        <v>#VALUE!</v>
      </c>
      <c r="AR1172" s="4" t="e">
        <f>FIND("Applicants",A1172,AQ1172)</f>
        <v>#VALUE!</v>
      </c>
      <c r="AS1172" s="4" t="e">
        <f>FIND("Show all inventors",A1172)</f>
        <v>#VALUE!</v>
      </c>
      <c r="AT1172" s="4" t="str">
        <f>IFERROR(MID(A1172,AS1172,24),"")</f>
        <v/>
      </c>
      <c r="AU1172" s="7" t="e">
        <f>CLEAN(TRIM(MID(A1172,AQ1172,AR1172-AQ1172)))</f>
        <v>#VALUE!</v>
      </c>
      <c r="BJ1172" s="4">
        <f t="shared" si="264"/>
        <v>0</v>
      </c>
      <c r="BK1172" s="4" t="str">
        <f t="shared" si="265"/>
        <v/>
      </c>
      <c r="BL1172" s="4" t="e">
        <f t="shared" si="266"/>
        <v>#VALUE!</v>
      </c>
      <c r="BM1172" s="4" t="e">
        <f t="shared" si="267"/>
        <v>#VALUE!</v>
      </c>
      <c r="BN1172" s="7" t="e">
        <f t="shared" si="268"/>
        <v>#VALUE!</v>
      </c>
      <c r="BO1172" s="4" t="e">
        <f t="shared" si="269"/>
        <v>#VALUE!</v>
      </c>
      <c r="BP1172" s="4" t="e">
        <f t="shared" si="270"/>
        <v>#VALUE!</v>
      </c>
      <c r="BQ1172" s="7" t="e">
        <f t="shared" si="271"/>
        <v>#VALUE!</v>
      </c>
    </row>
    <row r="1173" spans="1:69" ht="15" customHeight="1" x14ac:dyDescent="0.3">
      <c r="A1173" s="5"/>
      <c r="B1173" s="5"/>
      <c r="C1173" s="5"/>
      <c r="D1173" s="5"/>
      <c r="F1173" s="6" t="s">
        <v>17</v>
      </c>
      <c r="G1173" s="4" t="e">
        <f t="shared" si="272"/>
        <v>#VALUE!</v>
      </c>
      <c r="H1173" s="4" t="e">
        <f t="shared" si="273"/>
        <v>#VALUE!</v>
      </c>
      <c r="I1173" s="4" t="str">
        <f t="shared" si="262"/>
        <v/>
      </c>
      <c r="J1173" s="4" t="e">
        <f>CLEAN(SUBSTITUTE(MID(A1173,G1173,H1173-G1173)," ",""))</f>
        <v>#VALUE!</v>
      </c>
      <c r="K1173" s="4" t="e">
        <f>FIND("Filing or 371 (c) date",A1173)+LEN("Filing or 371 (c) date")</f>
        <v>#VALUE!</v>
      </c>
      <c r="L1173" s="4" t="e">
        <f>FIND("Status",A1173,K1173)</f>
        <v>#VALUE!</v>
      </c>
      <c r="M1173" s="4" t="e">
        <f>TRIM(CLEAN(MID(A1173,K1173,L1173-K1173)))</f>
        <v>#VALUE!</v>
      </c>
      <c r="N1173" s="4" t="e">
        <f>FIND("Patent #",A1173)+LEN("Patent #")</f>
        <v>#VALUE!</v>
      </c>
      <c r="O1173" s="4" t="e">
        <f>FIND("Filing or 371 (c) date",A1173)</f>
        <v>#VALUE!</v>
      </c>
      <c r="P1173" s="4" t="e">
        <f>MID(A1173,N1173,O1173-N1173)</f>
        <v>#VALUE!</v>
      </c>
      <c r="Q1173" s="4" t="e">
        <f t="shared" si="263"/>
        <v>#VALUE!</v>
      </c>
      <c r="R1173" s="4" t="e">
        <f>CLEAN(SUBSTITUTE(MID(P1173,1,FIND("open",P1173)-1)," ",""))</f>
        <v>#VALUE!</v>
      </c>
      <c r="S1173" s="4" t="e">
        <f>FIND("open_in_new",P1173)+LEN("open_in_new")</f>
        <v>#VALUE!</v>
      </c>
      <c r="T1173" s="4" t="e">
        <f>FIND("-",P1173,S1173)</f>
        <v>#VALUE!</v>
      </c>
      <c r="U1173" s="4" t="e">
        <f>CLEAN(SUBSTITUTE(MID(P1173,S1173,T1173-S1173)," ",""))</f>
        <v>#VALUE!</v>
      </c>
      <c r="V1173" s="4" t="e">
        <f>RIGHT(CLEAN(SUBSTITUTE(P1173," ","")),10)</f>
        <v>#VALUE!</v>
      </c>
      <c r="W1173" s="4" t="e">
        <f>FIND("Status",A1173,K1173)+LEN("Status")</f>
        <v>#VALUE!</v>
      </c>
      <c r="X1173" s="4" t="e">
        <f>FIND("Application Data 
Documents &amp; Transactions",A1173)</f>
        <v>#VALUE!</v>
      </c>
      <c r="Y1173" s="4" t="e">
        <f>MID(A1173,W1173,(X1173-11)-W1173)</f>
        <v>#VALUE!</v>
      </c>
      <c r="Z1173" s="4" t="e">
        <f t="shared" si="260"/>
        <v>#VALUE!</v>
      </c>
      <c r="AA1173" s="4" t="e">
        <f>FIND("Earliest publication #",A1173)+LEN("Earliest publication #
")</f>
        <v>#VALUE!</v>
      </c>
      <c r="AB1173" s="4" t="e">
        <f>FIND("Earliest publication date",A1173,AA1173)</f>
        <v>#VALUE!</v>
      </c>
      <c r="AC1173" s="4" t="e">
        <f>CLEAN(TRIM(MID(A1173,AA1173,AB1173-AA1173)))</f>
        <v>#VALUE!</v>
      </c>
      <c r="AD1173" s="4" t="e">
        <f t="shared" si="261"/>
        <v>#VALUE!</v>
      </c>
      <c r="AE1173" s="4" t="e">
        <f>FIND("Earliest publication date",A1173,AA1173)+LEN("Earliest publication date")</f>
        <v>#VALUE!</v>
      </c>
      <c r="AF1173" s="4" t="e">
        <f>FIND("Assignee for publication",A1173)</f>
        <v>#VALUE!</v>
      </c>
      <c r="AG1173" s="4" t="e">
        <f>CLEAN(SUBSTITUTE(MID(A1173,AE1173,AF1173-AE1173)," ",""))</f>
        <v>#VALUE!</v>
      </c>
      <c r="AH1173" s="4" t="e">
        <f>FIND("Entity status",A1173)+LEN("Entity status")</f>
        <v>#VALUE!</v>
      </c>
      <c r="AI1173" s="4" t="e">
        <f>FIND("Earliest publication #",A1173,AH1173)</f>
        <v>#VALUE!</v>
      </c>
      <c r="AJ1173" s="4" t="e">
        <f>CLEAN(TRIM(MID(A1173,AH1173,AI1173-AH1173)))</f>
        <v>#VALUE!</v>
      </c>
      <c r="AK1173" s="4" t="e">
        <f>FIND("Applicants",A1173)+LEN("Applicants")</f>
        <v>#VALUE!</v>
      </c>
      <c r="AL1173" s="4" t="e">
        <f>FIND("United States Patent and Trademark Office 
United States Patent and Trademark Office 
 Browse By Topic",A1173,AK1173)</f>
        <v>#VALUE!</v>
      </c>
      <c r="AM1173" s="4" t="e">
        <f>TRIM(CLEAN(MID(A1173,AK1173,AL1173-AK1173)))</f>
        <v>#VALUE!</v>
      </c>
      <c r="AN1173" s="4" t="e">
        <f>FIND("Assignee for publication",A1173)+LEN("Assignee for publication")</f>
        <v>#VALUE!</v>
      </c>
      <c r="AO1173" s="4" t="e">
        <f>FIND("Confirmation #",A1173,AN1173)</f>
        <v>#VALUE!</v>
      </c>
      <c r="AP1173" s="4" t="e">
        <f>MID(A1173,AN1173,AO1173-AN1173)</f>
        <v>#VALUE!</v>
      </c>
      <c r="AQ1173" s="4" t="e">
        <f>FIND("Inventors",A1173)+LEN("Inventors")</f>
        <v>#VALUE!</v>
      </c>
      <c r="AR1173" s="4" t="e">
        <f>FIND("Applicants",A1173,AQ1173)</f>
        <v>#VALUE!</v>
      </c>
      <c r="AS1173" s="4" t="e">
        <f>FIND("Show all inventors",A1173)</f>
        <v>#VALUE!</v>
      </c>
      <c r="AT1173" s="4" t="str">
        <f>IFERROR(MID(A1173,AS1173,24),"")</f>
        <v/>
      </c>
      <c r="AU1173" s="7" t="e">
        <f>CLEAN(TRIM(MID(A1173,AQ1173,AR1173-AQ1173)))</f>
        <v>#VALUE!</v>
      </c>
      <c r="BJ1173" s="4">
        <f t="shared" si="264"/>
        <v>0</v>
      </c>
      <c r="BK1173" s="4" t="str">
        <f t="shared" si="265"/>
        <v/>
      </c>
      <c r="BL1173" s="4" t="e">
        <f t="shared" si="266"/>
        <v>#VALUE!</v>
      </c>
      <c r="BM1173" s="4" t="e">
        <f t="shared" si="267"/>
        <v>#VALUE!</v>
      </c>
      <c r="BN1173" s="7" t="e">
        <f t="shared" si="268"/>
        <v>#VALUE!</v>
      </c>
      <c r="BO1173" s="4" t="e">
        <f t="shared" si="269"/>
        <v>#VALUE!</v>
      </c>
      <c r="BP1173" s="4" t="e">
        <f t="shared" si="270"/>
        <v>#VALUE!</v>
      </c>
      <c r="BQ1173" s="7" t="e">
        <f t="shared" si="271"/>
        <v>#VALUE!</v>
      </c>
    </row>
    <row r="1174" spans="1:69" ht="15" customHeight="1" x14ac:dyDescent="0.3">
      <c r="A1174" s="5"/>
      <c r="B1174" s="5"/>
      <c r="C1174" s="5"/>
      <c r="D1174" s="5"/>
      <c r="F1174" s="6" t="s">
        <v>17</v>
      </c>
      <c r="G1174" s="4" t="e">
        <f t="shared" si="272"/>
        <v>#VALUE!</v>
      </c>
      <c r="H1174" s="4" t="e">
        <f t="shared" si="273"/>
        <v>#VALUE!</v>
      </c>
      <c r="I1174" s="4" t="str">
        <f t="shared" si="262"/>
        <v/>
      </c>
      <c r="J1174" s="4" t="e">
        <f>CLEAN(SUBSTITUTE(MID(A1174,G1174,H1174-G1174)," ",""))</f>
        <v>#VALUE!</v>
      </c>
      <c r="K1174" s="4" t="e">
        <f>FIND("Filing or 371 (c) date",A1174)+LEN("Filing or 371 (c) date")</f>
        <v>#VALUE!</v>
      </c>
      <c r="L1174" s="4" t="e">
        <f>FIND("Status",A1174,K1174)</f>
        <v>#VALUE!</v>
      </c>
      <c r="M1174" s="4" t="e">
        <f>TRIM(CLEAN(MID(A1174,K1174,L1174-K1174)))</f>
        <v>#VALUE!</v>
      </c>
      <c r="N1174" s="4" t="e">
        <f>FIND("Patent #",A1174)+LEN("Patent #")</f>
        <v>#VALUE!</v>
      </c>
      <c r="O1174" s="4" t="e">
        <f>FIND("Filing or 371 (c) date",A1174)</f>
        <v>#VALUE!</v>
      </c>
      <c r="P1174" s="4" t="e">
        <f>MID(A1174,N1174,O1174-N1174)</f>
        <v>#VALUE!</v>
      </c>
      <c r="Q1174" s="4" t="e">
        <f t="shared" si="263"/>
        <v>#VALUE!</v>
      </c>
      <c r="R1174" s="4" t="e">
        <f>CLEAN(SUBSTITUTE(MID(P1174,1,FIND("open",P1174)-1)," ",""))</f>
        <v>#VALUE!</v>
      </c>
      <c r="S1174" s="4" t="e">
        <f>FIND("open_in_new",P1174)+LEN("open_in_new")</f>
        <v>#VALUE!</v>
      </c>
      <c r="T1174" s="4" t="e">
        <f>FIND("-",P1174,S1174)</f>
        <v>#VALUE!</v>
      </c>
      <c r="U1174" s="4" t="e">
        <f>CLEAN(SUBSTITUTE(MID(P1174,S1174,T1174-S1174)," ",""))</f>
        <v>#VALUE!</v>
      </c>
      <c r="V1174" s="4" t="e">
        <f>RIGHT(CLEAN(SUBSTITUTE(P1174," ","")),10)</f>
        <v>#VALUE!</v>
      </c>
      <c r="W1174" s="4" t="e">
        <f>FIND("Status",A1174,K1174)+LEN("Status")</f>
        <v>#VALUE!</v>
      </c>
      <c r="X1174" s="4" t="e">
        <f>FIND("Application Data 
Documents &amp; Transactions",A1174)</f>
        <v>#VALUE!</v>
      </c>
      <c r="Y1174" s="4" t="e">
        <f>MID(A1174,W1174,(X1174-11)-W1174)</f>
        <v>#VALUE!</v>
      </c>
      <c r="Z1174" s="4" t="e">
        <f t="shared" si="260"/>
        <v>#VALUE!</v>
      </c>
      <c r="AA1174" s="4" t="e">
        <f>FIND("Earliest publication #",A1174)+LEN("Earliest publication #
")</f>
        <v>#VALUE!</v>
      </c>
      <c r="AB1174" s="4" t="e">
        <f>FIND("Earliest publication date",A1174,AA1174)</f>
        <v>#VALUE!</v>
      </c>
      <c r="AC1174" s="4" t="e">
        <f>CLEAN(TRIM(MID(A1174,AA1174,AB1174-AA1174)))</f>
        <v>#VALUE!</v>
      </c>
      <c r="AD1174" s="4" t="e">
        <f t="shared" si="261"/>
        <v>#VALUE!</v>
      </c>
      <c r="AE1174" s="4" t="e">
        <f>FIND("Earliest publication date",A1174,AA1174)+LEN("Earliest publication date")</f>
        <v>#VALUE!</v>
      </c>
      <c r="AF1174" s="4" t="e">
        <f>FIND("Assignee for publication",A1174)</f>
        <v>#VALUE!</v>
      </c>
      <c r="AG1174" s="4" t="e">
        <f>CLEAN(SUBSTITUTE(MID(A1174,AE1174,AF1174-AE1174)," ",""))</f>
        <v>#VALUE!</v>
      </c>
      <c r="AH1174" s="4" t="e">
        <f>FIND("Entity status",A1174)+LEN("Entity status")</f>
        <v>#VALUE!</v>
      </c>
      <c r="AI1174" s="4" t="e">
        <f>FIND("Earliest publication #",A1174,AH1174)</f>
        <v>#VALUE!</v>
      </c>
      <c r="AJ1174" s="4" t="e">
        <f>CLEAN(TRIM(MID(A1174,AH1174,AI1174-AH1174)))</f>
        <v>#VALUE!</v>
      </c>
      <c r="AK1174" s="4" t="e">
        <f>FIND("Applicants",A1174)+LEN("Applicants")</f>
        <v>#VALUE!</v>
      </c>
      <c r="AL1174" s="4" t="e">
        <f>FIND("United States Patent and Trademark Office 
United States Patent and Trademark Office 
 Browse By Topic",A1174,AK1174)</f>
        <v>#VALUE!</v>
      </c>
      <c r="AM1174" s="4" t="e">
        <f>TRIM(CLEAN(MID(A1174,AK1174,AL1174-AK1174)))</f>
        <v>#VALUE!</v>
      </c>
      <c r="AN1174" s="4" t="e">
        <f>FIND("Assignee for publication",A1174)+LEN("Assignee for publication")</f>
        <v>#VALUE!</v>
      </c>
      <c r="AO1174" s="4" t="e">
        <f>FIND("Confirmation #",A1174,AN1174)</f>
        <v>#VALUE!</v>
      </c>
      <c r="AP1174" s="4" t="e">
        <f>MID(A1174,AN1174,AO1174-AN1174)</f>
        <v>#VALUE!</v>
      </c>
      <c r="AQ1174" s="4" t="e">
        <f>FIND("Inventors",A1174)+LEN("Inventors")</f>
        <v>#VALUE!</v>
      </c>
      <c r="AR1174" s="4" t="e">
        <f>FIND("Applicants",A1174,AQ1174)</f>
        <v>#VALUE!</v>
      </c>
      <c r="AS1174" s="4" t="e">
        <f>FIND("Show all inventors",A1174)</f>
        <v>#VALUE!</v>
      </c>
      <c r="AT1174" s="4" t="str">
        <f>IFERROR(MID(A1174,AS1174,24),"")</f>
        <v/>
      </c>
      <c r="AU1174" s="7" t="e">
        <f>CLEAN(TRIM(MID(A1174,AQ1174,AR1174-AQ1174)))</f>
        <v>#VALUE!</v>
      </c>
      <c r="BJ1174" s="4">
        <f t="shared" si="264"/>
        <v>0</v>
      </c>
      <c r="BK1174" s="4" t="str">
        <f t="shared" si="265"/>
        <v/>
      </c>
      <c r="BL1174" s="4" t="e">
        <f t="shared" si="266"/>
        <v>#VALUE!</v>
      </c>
      <c r="BM1174" s="4" t="e">
        <f t="shared" si="267"/>
        <v>#VALUE!</v>
      </c>
      <c r="BN1174" s="7" t="e">
        <f t="shared" si="268"/>
        <v>#VALUE!</v>
      </c>
      <c r="BO1174" s="4" t="e">
        <f t="shared" si="269"/>
        <v>#VALUE!</v>
      </c>
      <c r="BP1174" s="4" t="e">
        <f t="shared" si="270"/>
        <v>#VALUE!</v>
      </c>
      <c r="BQ1174" s="7" t="e">
        <f t="shared" si="271"/>
        <v>#VALUE!</v>
      </c>
    </row>
    <row r="1175" spans="1:69" ht="15" customHeight="1" x14ac:dyDescent="0.3">
      <c r="A1175" s="5"/>
      <c r="B1175" s="5"/>
      <c r="C1175" s="5"/>
      <c r="D1175" s="5"/>
      <c r="F1175" s="6" t="s">
        <v>17</v>
      </c>
      <c r="G1175" s="4" t="e">
        <f t="shared" si="272"/>
        <v>#VALUE!</v>
      </c>
      <c r="H1175" s="4" t="e">
        <f t="shared" si="273"/>
        <v>#VALUE!</v>
      </c>
      <c r="I1175" s="4" t="str">
        <f t="shared" si="262"/>
        <v/>
      </c>
      <c r="J1175" s="4" t="e">
        <f>CLEAN(SUBSTITUTE(MID(A1175,G1175,H1175-G1175)," ",""))</f>
        <v>#VALUE!</v>
      </c>
      <c r="K1175" s="4" t="e">
        <f>FIND("Filing or 371 (c) date",A1175)+LEN("Filing or 371 (c) date")</f>
        <v>#VALUE!</v>
      </c>
      <c r="L1175" s="4" t="e">
        <f>FIND("Status",A1175,K1175)</f>
        <v>#VALUE!</v>
      </c>
      <c r="M1175" s="4" t="e">
        <f>TRIM(CLEAN(MID(A1175,K1175,L1175-K1175)))</f>
        <v>#VALUE!</v>
      </c>
      <c r="N1175" s="4" t="e">
        <f>FIND("Patent #",A1175)+LEN("Patent #")</f>
        <v>#VALUE!</v>
      </c>
      <c r="O1175" s="4" t="e">
        <f>FIND("Filing or 371 (c) date",A1175)</f>
        <v>#VALUE!</v>
      </c>
      <c r="P1175" s="4" t="e">
        <f>MID(A1175,N1175,O1175-N1175)</f>
        <v>#VALUE!</v>
      </c>
      <c r="Q1175" s="4" t="e">
        <f t="shared" si="263"/>
        <v>#VALUE!</v>
      </c>
      <c r="R1175" s="4" t="e">
        <f>CLEAN(SUBSTITUTE(MID(P1175,1,FIND("open",P1175)-1)," ",""))</f>
        <v>#VALUE!</v>
      </c>
      <c r="S1175" s="4" t="e">
        <f>FIND("open_in_new",P1175)+LEN("open_in_new")</f>
        <v>#VALUE!</v>
      </c>
      <c r="T1175" s="4" t="e">
        <f>FIND("-",P1175,S1175)</f>
        <v>#VALUE!</v>
      </c>
      <c r="U1175" s="4" t="e">
        <f>CLEAN(SUBSTITUTE(MID(P1175,S1175,T1175-S1175)," ",""))</f>
        <v>#VALUE!</v>
      </c>
      <c r="V1175" s="4" t="e">
        <f>RIGHT(CLEAN(SUBSTITUTE(P1175," ","")),10)</f>
        <v>#VALUE!</v>
      </c>
      <c r="W1175" s="4" t="e">
        <f>FIND("Status",A1175,K1175)+LEN("Status")</f>
        <v>#VALUE!</v>
      </c>
      <c r="X1175" s="4" t="e">
        <f>FIND("Application Data 
Documents &amp; Transactions",A1175)</f>
        <v>#VALUE!</v>
      </c>
      <c r="Y1175" s="4" t="e">
        <f>MID(A1175,W1175,(X1175-11)-W1175)</f>
        <v>#VALUE!</v>
      </c>
      <c r="Z1175" s="4" t="e">
        <f t="shared" si="260"/>
        <v>#VALUE!</v>
      </c>
      <c r="AA1175" s="4" t="e">
        <f>FIND("Earliest publication #",A1175)+LEN("Earliest publication #
")</f>
        <v>#VALUE!</v>
      </c>
      <c r="AB1175" s="4" t="e">
        <f>FIND("Earliest publication date",A1175,AA1175)</f>
        <v>#VALUE!</v>
      </c>
      <c r="AC1175" s="4" t="e">
        <f>CLEAN(TRIM(MID(A1175,AA1175,AB1175-AA1175)))</f>
        <v>#VALUE!</v>
      </c>
      <c r="AD1175" s="4" t="e">
        <f t="shared" si="261"/>
        <v>#VALUE!</v>
      </c>
      <c r="AE1175" s="4" t="e">
        <f>FIND("Earliest publication date",A1175,AA1175)+LEN("Earliest publication date")</f>
        <v>#VALUE!</v>
      </c>
      <c r="AF1175" s="4" t="e">
        <f>FIND("Assignee for publication",A1175)</f>
        <v>#VALUE!</v>
      </c>
      <c r="AG1175" s="4" t="e">
        <f>CLEAN(SUBSTITUTE(MID(A1175,AE1175,AF1175-AE1175)," ",""))</f>
        <v>#VALUE!</v>
      </c>
      <c r="AH1175" s="4" t="e">
        <f>FIND("Entity status",A1175)+LEN("Entity status")</f>
        <v>#VALUE!</v>
      </c>
      <c r="AI1175" s="4" t="e">
        <f>FIND("Earliest publication #",A1175,AH1175)</f>
        <v>#VALUE!</v>
      </c>
      <c r="AJ1175" s="4" t="e">
        <f>CLEAN(TRIM(MID(A1175,AH1175,AI1175-AH1175)))</f>
        <v>#VALUE!</v>
      </c>
      <c r="AK1175" s="4" t="e">
        <f>FIND("Applicants",A1175)+LEN("Applicants")</f>
        <v>#VALUE!</v>
      </c>
      <c r="AL1175" s="4" t="e">
        <f>FIND("United States Patent and Trademark Office 
United States Patent and Trademark Office 
 Browse By Topic",A1175,AK1175)</f>
        <v>#VALUE!</v>
      </c>
      <c r="AM1175" s="4" t="e">
        <f>TRIM(CLEAN(MID(A1175,AK1175,AL1175-AK1175)))</f>
        <v>#VALUE!</v>
      </c>
      <c r="AN1175" s="4" t="e">
        <f>FIND("Assignee for publication",A1175)+LEN("Assignee for publication")</f>
        <v>#VALUE!</v>
      </c>
      <c r="AO1175" s="4" t="e">
        <f>FIND("Confirmation #",A1175,AN1175)</f>
        <v>#VALUE!</v>
      </c>
      <c r="AP1175" s="4" t="e">
        <f>MID(A1175,AN1175,AO1175-AN1175)</f>
        <v>#VALUE!</v>
      </c>
      <c r="AQ1175" s="4" t="e">
        <f>FIND("Inventors",A1175)+LEN("Inventors")</f>
        <v>#VALUE!</v>
      </c>
      <c r="AR1175" s="4" t="e">
        <f>FIND("Applicants",A1175,AQ1175)</f>
        <v>#VALUE!</v>
      </c>
      <c r="AS1175" s="4" t="e">
        <f>FIND("Show all inventors",A1175)</f>
        <v>#VALUE!</v>
      </c>
      <c r="AT1175" s="4" t="str">
        <f>IFERROR(MID(A1175,AS1175,24),"")</f>
        <v/>
      </c>
      <c r="AU1175" s="7" t="e">
        <f>CLEAN(TRIM(MID(A1175,AQ1175,AR1175-AQ1175)))</f>
        <v>#VALUE!</v>
      </c>
      <c r="BJ1175" s="4">
        <f t="shared" si="264"/>
        <v>0</v>
      </c>
      <c r="BK1175" s="4" t="str">
        <f t="shared" si="265"/>
        <v/>
      </c>
      <c r="BL1175" s="4" t="e">
        <f t="shared" si="266"/>
        <v>#VALUE!</v>
      </c>
      <c r="BM1175" s="4" t="e">
        <f t="shared" si="267"/>
        <v>#VALUE!</v>
      </c>
      <c r="BN1175" s="7" t="e">
        <f t="shared" si="268"/>
        <v>#VALUE!</v>
      </c>
      <c r="BO1175" s="4" t="e">
        <f t="shared" si="269"/>
        <v>#VALUE!</v>
      </c>
      <c r="BP1175" s="4" t="e">
        <f t="shared" si="270"/>
        <v>#VALUE!</v>
      </c>
      <c r="BQ1175" s="7" t="e">
        <f t="shared" si="271"/>
        <v>#VALUE!</v>
      </c>
    </row>
    <row r="1176" spans="1:69" ht="15" customHeight="1" x14ac:dyDescent="0.3">
      <c r="A1176" s="5"/>
      <c r="B1176" s="5"/>
      <c r="C1176" s="5"/>
      <c r="D1176" s="5"/>
      <c r="F1176" s="6" t="s">
        <v>17</v>
      </c>
      <c r="G1176" s="4" t="e">
        <f t="shared" si="272"/>
        <v>#VALUE!</v>
      </c>
      <c r="H1176" s="4" t="e">
        <f t="shared" si="273"/>
        <v>#VALUE!</v>
      </c>
      <c r="I1176" s="4" t="str">
        <f t="shared" si="262"/>
        <v/>
      </c>
      <c r="J1176" s="4" t="e">
        <f>CLEAN(SUBSTITUTE(MID(A1176,G1176,H1176-G1176)," ",""))</f>
        <v>#VALUE!</v>
      </c>
      <c r="K1176" s="4" t="e">
        <f>FIND("Filing or 371 (c) date",A1176)+LEN("Filing or 371 (c) date")</f>
        <v>#VALUE!</v>
      </c>
      <c r="L1176" s="4" t="e">
        <f>FIND("Status",A1176,K1176)</f>
        <v>#VALUE!</v>
      </c>
      <c r="M1176" s="4" t="e">
        <f>TRIM(CLEAN(MID(A1176,K1176,L1176-K1176)))</f>
        <v>#VALUE!</v>
      </c>
      <c r="N1176" s="4" t="e">
        <f>FIND("Patent #",A1176)+LEN("Patent #")</f>
        <v>#VALUE!</v>
      </c>
      <c r="O1176" s="4" t="e">
        <f>FIND("Filing or 371 (c) date",A1176)</f>
        <v>#VALUE!</v>
      </c>
      <c r="P1176" s="4" t="e">
        <f>MID(A1176,N1176,O1176-N1176)</f>
        <v>#VALUE!</v>
      </c>
      <c r="Q1176" s="4" t="e">
        <f t="shared" si="263"/>
        <v>#VALUE!</v>
      </c>
      <c r="R1176" s="4" t="e">
        <f>CLEAN(SUBSTITUTE(MID(P1176,1,FIND("open",P1176)-1)," ",""))</f>
        <v>#VALUE!</v>
      </c>
      <c r="S1176" s="4" t="e">
        <f>FIND("open_in_new",P1176)+LEN("open_in_new")</f>
        <v>#VALUE!</v>
      </c>
      <c r="T1176" s="4" t="e">
        <f>FIND("-",P1176,S1176)</f>
        <v>#VALUE!</v>
      </c>
      <c r="U1176" s="4" t="e">
        <f>CLEAN(SUBSTITUTE(MID(P1176,S1176,T1176-S1176)," ",""))</f>
        <v>#VALUE!</v>
      </c>
      <c r="V1176" s="4" t="e">
        <f>RIGHT(CLEAN(SUBSTITUTE(P1176," ","")),10)</f>
        <v>#VALUE!</v>
      </c>
      <c r="W1176" s="4" t="e">
        <f>FIND("Status",A1176,K1176)+LEN("Status")</f>
        <v>#VALUE!</v>
      </c>
      <c r="X1176" s="4" t="e">
        <f>FIND("Application Data 
Documents &amp; Transactions",A1176)</f>
        <v>#VALUE!</v>
      </c>
      <c r="Y1176" s="4" t="e">
        <f>MID(A1176,W1176,(X1176-11)-W1176)</f>
        <v>#VALUE!</v>
      </c>
      <c r="Z1176" s="4" t="e">
        <f t="shared" si="260"/>
        <v>#VALUE!</v>
      </c>
      <c r="AA1176" s="4" t="e">
        <f>FIND("Earliest publication #",A1176)+LEN("Earliest publication #
")</f>
        <v>#VALUE!</v>
      </c>
      <c r="AB1176" s="4" t="e">
        <f>FIND("Earliest publication date",A1176,AA1176)</f>
        <v>#VALUE!</v>
      </c>
      <c r="AC1176" s="4" t="e">
        <f>CLEAN(TRIM(MID(A1176,AA1176,AB1176-AA1176)))</f>
        <v>#VALUE!</v>
      </c>
      <c r="AD1176" s="4" t="e">
        <f t="shared" si="261"/>
        <v>#VALUE!</v>
      </c>
      <c r="AE1176" s="4" t="e">
        <f>FIND("Earliest publication date",A1176,AA1176)+LEN("Earliest publication date")</f>
        <v>#VALUE!</v>
      </c>
      <c r="AF1176" s="4" t="e">
        <f>FIND("Assignee for publication",A1176)</f>
        <v>#VALUE!</v>
      </c>
      <c r="AG1176" s="4" t="e">
        <f>CLEAN(SUBSTITUTE(MID(A1176,AE1176,AF1176-AE1176)," ",""))</f>
        <v>#VALUE!</v>
      </c>
      <c r="AH1176" s="4" t="e">
        <f>FIND("Entity status",A1176)+LEN("Entity status")</f>
        <v>#VALUE!</v>
      </c>
      <c r="AI1176" s="4" t="e">
        <f>FIND("Earliest publication #",A1176,AH1176)</f>
        <v>#VALUE!</v>
      </c>
      <c r="AJ1176" s="4" t="e">
        <f>CLEAN(TRIM(MID(A1176,AH1176,AI1176-AH1176)))</f>
        <v>#VALUE!</v>
      </c>
      <c r="AK1176" s="4" t="e">
        <f>FIND("Applicants",A1176)+LEN("Applicants")</f>
        <v>#VALUE!</v>
      </c>
      <c r="AL1176" s="4" t="e">
        <f>FIND("United States Patent and Trademark Office 
United States Patent and Trademark Office 
 Browse By Topic",A1176,AK1176)</f>
        <v>#VALUE!</v>
      </c>
      <c r="AM1176" s="4" t="e">
        <f>TRIM(CLEAN(MID(A1176,AK1176,AL1176-AK1176)))</f>
        <v>#VALUE!</v>
      </c>
      <c r="AN1176" s="4" t="e">
        <f>FIND("Assignee for publication",A1176)+LEN("Assignee for publication")</f>
        <v>#VALUE!</v>
      </c>
      <c r="AO1176" s="4" t="e">
        <f>FIND("Confirmation #",A1176,AN1176)</f>
        <v>#VALUE!</v>
      </c>
      <c r="AP1176" s="4" t="e">
        <f>MID(A1176,AN1176,AO1176-AN1176)</f>
        <v>#VALUE!</v>
      </c>
      <c r="AQ1176" s="4" t="e">
        <f>FIND("Inventors",A1176)+LEN("Inventors")</f>
        <v>#VALUE!</v>
      </c>
      <c r="AR1176" s="4" t="e">
        <f>FIND("Applicants",A1176,AQ1176)</f>
        <v>#VALUE!</v>
      </c>
      <c r="AS1176" s="4" t="e">
        <f>FIND("Show all inventors",A1176)</f>
        <v>#VALUE!</v>
      </c>
      <c r="AT1176" s="4" t="str">
        <f>IFERROR(MID(A1176,AS1176,24),"")</f>
        <v/>
      </c>
      <c r="AU1176" s="7" t="e">
        <f>CLEAN(TRIM(MID(A1176,AQ1176,AR1176-AQ1176)))</f>
        <v>#VALUE!</v>
      </c>
      <c r="BJ1176" s="4">
        <f t="shared" si="264"/>
        <v>0</v>
      </c>
      <c r="BK1176" s="4" t="str">
        <f t="shared" si="265"/>
        <v/>
      </c>
      <c r="BL1176" s="4" t="e">
        <f t="shared" si="266"/>
        <v>#VALUE!</v>
      </c>
      <c r="BM1176" s="4" t="e">
        <f t="shared" si="267"/>
        <v>#VALUE!</v>
      </c>
      <c r="BN1176" s="7" t="e">
        <f t="shared" si="268"/>
        <v>#VALUE!</v>
      </c>
      <c r="BO1176" s="4" t="e">
        <f t="shared" si="269"/>
        <v>#VALUE!</v>
      </c>
      <c r="BP1176" s="4" t="e">
        <f t="shared" si="270"/>
        <v>#VALUE!</v>
      </c>
      <c r="BQ1176" s="7" t="e">
        <f t="shared" si="271"/>
        <v>#VALUE!</v>
      </c>
    </row>
    <row r="1177" spans="1:69" ht="15" customHeight="1" x14ac:dyDescent="0.3">
      <c r="A1177" s="5"/>
      <c r="B1177" s="5"/>
      <c r="C1177" s="5"/>
      <c r="D1177" s="5"/>
      <c r="F1177" s="6" t="s">
        <v>17</v>
      </c>
      <c r="G1177" s="4" t="e">
        <f t="shared" si="272"/>
        <v>#VALUE!</v>
      </c>
      <c r="H1177" s="4" t="e">
        <f t="shared" si="273"/>
        <v>#VALUE!</v>
      </c>
      <c r="I1177" s="4" t="str">
        <f t="shared" si="262"/>
        <v/>
      </c>
      <c r="J1177" s="4" t="e">
        <f>CLEAN(SUBSTITUTE(MID(A1177,G1177,H1177-G1177)," ",""))</f>
        <v>#VALUE!</v>
      </c>
      <c r="K1177" s="4" t="e">
        <f>FIND("Filing or 371 (c) date",A1177)+LEN("Filing or 371 (c) date")</f>
        <v>#VALUE!</v>
      </c>
      <c r="L1177" s="4" t="e">
        <f>FIND("Status",A1177,K1177)</f>
        <v>#VALUE!</v>
      </c>
      <c r="M1177" s="4" t="e">
        <f>TRIM(CLEAN(MID(A1177,K1177,L1177-K1177)))</f>
        <v>#VALUE!</v>
      </c>
      <c r="N1177" s="4" t="e">
        <f>FIND("Patent #",A1177)+LEN("Patent #")</f>
        <v>#VALUE!</v>
      </c>
      <c r="O1177" s="4" t="e">
        <f>FIND("Filing or 371 (c) date",A1177)</f>
        <v>#VALUE!</v>
      </c>
      <c r="P1177" s="4" t="e">
        <f>MID(A1177,N1177,O1177-N1177)</f>
        <v>#VALUE!</v>
      </c>
      <c r="Q1177" s="4" t="e">
        <f t="shared" si="263"/>
        <v>#VALUE!</v>
      </c>
      <c r="R1177" s="4" t="e">
        <f>CLEAN(SUBSTITUTE(MID(P1177,1,FIND("open",P1177)-1)," ",""))</f>
        <v>#VALUE!</v>
      </c>
      <c r="S1177" s="4" t="e">
        <f>FIND("open_in_new",P1177)+LEN("open_in_new")</f>
        <v>#VALUE!</v>
      </c>
      <c r="T1177" s="4" t="e">
        <f>FIND("-",P1177,S1177)</f>
        <v>#VALUE!</v>
      </c>
      <c r="U1177" s="4" t="e">
        <f>CLEAN(SUBSTITUTE(MID(P1177,S1177,T1177-S1177)," ",""))</f>
        <v>#VALUE!</v>
      </c>
      <c r="V1177" s="4" t="e">
        <f>RIGHT(CLEAN(SUBSTITUTE(P1177," ","")),10)</f>
        <v>#VALUE!</v>
      </c>
      <c r="W1177" s="4" t="e">
        <f>FIND("Status",A1177,K1177)+LEN("Status")</f>
        <v>#VALUE!</v>
      </c>
      <c r="X1177" s="4" t="e">
        <f>FIND("Application Data 
Documents &amp; Transactions",A1177)</f>
        <v>#VALUE!</v>
      </c>
      <c r="Y1177" s="4" t="e">
        <f>MID(A1177,W1177,(X1177-11)-W1177)</f>
        <v>#VALUE!</v>
      </c>
      <c r="Z1177" s="4" t="e">
        <f t="shared" si="260"/>
        <v>#VALUE!</v>
      </c>
      <c r="AA1177" s="4" t="e">
        <f>FIND("Earliest publication #",A1177)+LEN("Earliest publication #
")</f>
        <v>#VALUE!</v>
      </c>
      <c r="AB1177" s="4" t="e">
        <f>FIND("Earliest publication date",A1177,AA1177)</f>
        <v>#VALUE!</v>
      </c>
      <c r="AC1177" s="4" t="e">
        <f>CLEAN(TRIM(MID(A1177,AA1177,AB1177-AA1177)))</f>
        <v>#VALUE!</v>
      </c>
      <c r="AD1177" s="4" t="e">
        <f t="shared" si="261"/>
        <v>#VALUE!</v>
      </c>
      <c r="AE1177" s="4" t="e">
        <f>FIND("Earliest publication date",A1177,AA1177)+LEN("Earliest publication date")</f>
        <v>#VALUE!</v>
      </c>
      <c r="AF1177" s="4" t="e">
        <f>FIND("Assignee for publication",A1177)</f>
        <v>#VALUE!</v>
      </c>
      <c r="AG1177" s="4" t="e">
        <f>CLEAN(SUBSTITUTE(MID(A1177,AE1177,AF1177-AE1177)," ",""))</f>
        <v>#VALUE!</v>
      </c>
      <c r="AH1177" s="4" t="e">
        <f>FIND("Entity status",A1177)+LEN("Entity status")</f>
        <v>#VALUE!</v>
      </c>
      <c r="AI1177" s="4" t="e">
        <f>FIND("Earliest publication #",A1177,AH1177)</f>
        <v>#VALUE!</v>
      </c>
      <c r="AJ1177" s="4" t="e">
        <f>CLEAN(TRIM(MID(A1177,AH1177,AI1177-AH1177)))</f>
        <v>#VALUE!</v>
      </c>
      <c r="AK1177" s="4" t="e">
        <f>FIND("Applicants",A1177)+LEN("Applicants")</f>
        <v>#VALUE!</v>
      </c>
      <c r="AL1177" s="4" t="e">
        <f>FIND("United States Patent and Trademark Office 
United States Patent and Trademark Office 
 Browse By Topic",A1177,AK1177)</f>
        <v>#VALUE!</v>
      </c>
      <c r="AM1177" s="4" t="e">
        <f>TRIM(CLEAN(MID(A1177,AK1177,AL1177-AK1177)))</f>
        <v>#VALUE!</v>
      </c>
      <c r="AN1177" s="4" t="e">
        <f>FIND("Assignee for publication",A1177)+LEN("Assignee for publication")</f>
        <v>#VALUE!</v>
      </c>
      <c r="AO1177" s="4" t="e">
        <f>FIND("Confirmation #",A1177,AN1177)</f>
        <v>#VALUE!</v>
      </c>
      <c r="AP1177" s="4" t="e">
        <f>MID(A1177,AN1177,AO1177-AN1177)</f>
        <v>#VALUE!</v>
      </c>
      <c r="AQ1177" s="4" t="e">
        <f>FIND("Inventors",A1177)+LEN("Inventors")</f>
        <v>#VALUE!</v>
      </c>
      <c r="AR1177" s="4" t="e">
        <f>FIND("Applicants",A1177,AQ1177)</f>
        <v>#VALUE!</v>
      </c>
      <c r="AS1177" s="4" t="e">
        <f>FIND("Show all inventors",A1177)</f>
        <v>#VALUE!</v>
      </c>
      <c r="AT1177" s="4" t="str">
        <f>IFERROR(MID(A1177,AS1177,24),"")</f>
        <v/>
      </c>
      <c r="AU1177" s="7" t="e">
        <f>CLEAN(TRIM(MID(A1177,AQ1177,AR1177-AQ1177)))</f>
        <v>#VALUE!</v>
      </c>
      <c r="BJ1177" s="4">
        <f t="shared" si="264"/>
        <v>0</v>
      </c>
      <c r="BK1177" s="4" t="str">
        <f t="shared" si="265"/>
        <v/>
      </c>
      <c r="BL1177" s="4" t="e">
        <f t="shared" si="266"/>
        <v>#VALUE!</v>
      </c>
      <c r="BM1177" s="4" t="e">
        <f t="shared" si="267"/>
        <v>#VALUE!</v>
      </c>
      <c r="BN1177" s="7" t="e">
        <f t="shared" si="268"/>
        <v>#VALUE!</v>
      </c>
      <c r="BO1177" s="4" t="e">
        <f t="shared" si="269"/>
        <v>#VALUE!</v>
      </c>
      <c r="BP1177" s="4" t="e">
        <f t="shared" si="270"/>
        <v>#VALUE!</v>
      </c>
      <c r="BQ1177" s="7" t="e">
        <f t="shared" si="271"/>
        <v>#VALUE!</v>
      </c>
    </row>
    <row r="1178" spans="1:69" ht="15" customHeight="1" x14ac:dyDescent="0.3">
      <c r="A1178" s="5"/>
      <c r="B1178" s="5"/>
      <c r="C1178" s="5"/>
      <c r="D1178" s="5"/>
      <c r="F1178" s="6" t="s">
        <v>17</v>
      </c>
      <c r="G1178" s="4" t="e">
        <f t="shared" si="272"/>
        <v>#VALUE!</v>
      </c>
      <c r="H1178" s="4" t="e">
        <f t="shared" si="273"/>
        <v>#VALUE!</v>
      </c>
      <c r="I1178" s="4" t="str">
        <f t="shared" si="262"/>
        <v/>
      </c>
      <c r="J1178" s="4" t="e">
        <f>CLEAN(SUBSTITUTE(MID(A1178,G1178,H1178-G1178)," ",""))</f>
        <v>#VALUE!</v>
      </c>
      <c r="K1178" s="4" t="e">
        <f>FIND("Filing or 371 (c) date",A1178)+LEN("Filing or 371 (c) date")</f>
        <v>#VALUE!</v>
      </c>
      <c r="L1178" s="4" t="e">
        <f>FIND("Status",A1178,K1178)</f>
        <v>#VALUE!</v>
      </c>
      <c r="M1178" s="4" t="e">
        <f>TRIM(CLEAN(MID(A1178,K1178,L1178-K1178)))</f>
        <v>#VALUE!</v>
      </c>
      <c r="N1178" s="4" t="e">
        <f>FIND("Patent #",A1178)+LEN("Patent #")</f>
        <v>#VALUE!</v>
      </c>
      <c r="O1178" s="4" t="e">
        <f>FIND("Filing or 371 (c) date",A1178)</f>
        <v>#VALUE!</v>
      </c>
      <c r="P1178" s="4" t="e">
        <f>MID(A1178,N1178,O1178-N1178)</f>
        <v>#VALUE!</v>
      </c>
      <c r="Q1178" s="4" t="e">
        <f t="shared" si="263"/>
        <v>#VALUE!</v>
      </c>
      <c r="R1178" s="4" t="e">
        <f>CLEAN(SUBSTITUTE(MID(P1178,1,FIND("open",P1178)-1)," ",""))</f>
        <v>#VALUE!</v>
      </c>
      <c r="S1178" s="4" t="e">
        <f>FIND("open_in_new",P1178)+LEN("open_in_new")</f>
        <v>#VALUE!</v>
      </c>
      <c r="T1178" s="4" t="e">
        <f>FIND("-",P1178,S1178)</f>
        <v>#VALUE!</v>
      </c>
      <c r="U1178" s="4" t="e">
        <f>CLEAN(SUBSTITUTE(MID(P1178,S1178,T1178-S1178)," ",""))</f>
        <v>#VALUE!</v>
      </c>
      <c r="V1178" s="4" t="e">
        <f>RIGHT(CLEAN(SUBSTITUTE(P1178," ","")),10)</f>
        <v>#VALUE!</v>
      </c>
      <c r="W1178" s="4" t="e">
        <f>FIND("Status",A1178,K1178)+LEN("Status")</f>
        <v>#VALUE!</v>
      </c>
      <c r="X1178" s="4" t="e">
        <f>FIND("Application Data 
Documents &amp; Transactions",A1178)</f>
        <v>#VALUE!</v>
      </c>
      <c r="Y1178" s="4" t="e">
        <f>MID(A1178,W1178,(X1178-11)-W1178)</f>
        <v>#VALUE!</v>
      </c>
      <c r="Z1178" s="4" t="e">
        <f t="shared" si="260"/>
        <v>#VALUE!</v>
      </c>
      <c r="AA1178" s="4" t="e">
        <f>FIND("Earliest publication #",A1178)+LEN("Earliest publication #
")</f>
        <v>#VALUE!</v>
      </c>
      <c r="AB1178" s="4" t="e">
        <f>FIND("Earliest publication date",A1178,AA1178)</f>
        <v>#VALUE!</v>
      </c>
      <c r="AC1178" s="4" t="e">
        <f>CLEAN(TRIM(MID(A1178,AA1178,AB1178-AA1178)))</f>
        <v>#VALUE!</v>
      </c>
      <c r="AD1178" s="4" t="e">
        <f t="shared" si="261"/>
        <v>#VALUE!</v>
      </c>
      <c r="AE1178" s="4" t="e">
        <f>FIND("Earliest publication date",A1178,AA1178)+LEN("Earliest publication date")</f>
        <v>#VALUE!</v>
      </c>
      <c r="AF1178" s="4" t="e">
        <f>FIND("Assignee for publication",A1178)</f>
        <v>#VALUE!</v>
      </c>
      <c r="AG1178" s="4" t="e">
        <f>CLEAN(SUBSTITUTE(MID(A1178,AE1178,AF1178-AE1178)," ",""))</f>
        <v>#VALUE!</v>
      </c>
      <c r="AH1178" s="4" t="e">
        <f>FIND("Entity status",A1178)+LEN("Entity status")</f>
        <v>#VALUE!</v>
      </c>
      <c r="AI1178" s="4" t="e">
        <f>FIND("Earliest publication #",A1178,AH1178)</f>
        <v>#VALUE!</v>
      </c>
      <c r="AJ1178" s="4" t="e">
        <f>CLEAN(TRIM(MID(A1178,AH1178,AI1178-AH1178)))</f>
        <v>#VALUE!</v>
      </c>
      <c r="AK1178" s="4" t="e">
        <f>FIND("Applicants",A1178)+LEN("Applicants")</f>
        <v>#VALUE!</v>
      </c>
      <c r="AL1178" s="4" t="e">
        <f>FIND("United States Patent and Trademark Office 
United States Patent and Trademark Office 
 Browse By Topic",A1178,AK1178)</f>
        <v>#VALUE!</v>
      </c>
      <c r="AM1178" s="4" t="e">
        <f>TRIM(CLEAN(MID(A1178,AK1178,AL1178-AK1178)))</f>
        <v>#VALUE!</v>
      </c>
      <c r="AN1178" s="4" t="e">
        <f>FIND("Assignee for publication",A1178)+LEN("Assignee for publication")</f>
        <v>#VALUE!</v>
      </c>
      <c r="AO1178" s="4" t="e">
        <f>FIND("Confirmation #",A1178,AN1178)</f>
        <v>#VALUE!</v>
      </c>
      <c r="AP1178" s="4" t="e">
        <f>MID(A1178,AN1178,AO1178-AN1178)</f>
        <v>#VALUE!</v>
      </c>
      <c r="AQ1178" s="4" t="e">
        <f>FIND("Inventors",A1178)+LEN("Inventors")</f>
        <v>#VALUE!</v>
      </c>
      <c r="AR1178" s="4" t="e">
        <f>FIND("Applicants",A1178,AQ1178)</f>
        <v>#VALUE!</v>
      </c>
      <c r="AS1178" s="4" t="e">
        <f>FIND("Show all inventors",A1178)</f>
        <v>#VALUE!</v>
      </c>
      <c r="AT1178" s="4" t="str">
        <f>IFERROR(MID(A1178,AS1178,24),"")</f>
        <v/>
      </c>
      <c r="AU1178" s="7" t="e">
        <f>CLEAN(TRIM(MID(A1178,AQ1178,AR1178-AQ1178)))</f>
        <v>#VALUE!</v>
      </c>
      <c r="BJ1178" s="4">
        <f t="shared" si="264"/>
        <v>0</v>
      </c>
      <c r="BK1178" s="4" t="str">
        <f t="shared" si="265"/>
        <v/>
      </c>
      <c r="BL1178" s="4" t="e">
        <f t="shared" si="266"/>
        <v>#VALUE!</v>
      </c>
      <c r="BM1178" s="4" t="e">
        <f t="shared" si="267"/>
        <v>#VALUE!</v>
      </c>
      <c r="BN1178" s="7" t="e">
        <f t="shared" si="268"/>
        <v>#VALUE!</v>
      </c>
      <c r="BO1178" s="4" t="e">
        <f t="shared" si="269"/>
        <v>#VALUE!</v>
      </c>
      <c r="BP1178" s="4" t="e">
        <f t="shared" si="270"/>
        <v>#VALUE!</v>
      </c>
      <c r="BQ1178" s="7" t="e">
        <f t="shared" si="271"/>
        <v>#VALUE!</v>
      </c>
    </row>
    <row r="1179" spans="1:69" ht="15" customHeight="1" x14ac:dyDescent="0.3">
      <c r="A1179" s="5"/>
      <c r="B1179" s="5"/>
      <c r="C1179" s="5"/>
      <c r="D1179" s="5"/>
      <c r="F1179" s="6" t="s">
        <v>17</v>
      </c>
      <c r="G1179" s="4" t="e">
        <f t="shared" si="272"/>
        <v>#VALUE!</v>
      </c>
      <c r="H1179" s="4" t="e">
        <f t="shared" si="273"/>
        <v>#VALUE!</v>
      </c>
      <c r="I1179" s="4" t="str">
        <f t="shared" si="262"/>
        <v/>
      </c>
      <c r="J1179" s="4" t="e">
        <f>CLEAN(SUBSTITUTE(MID(A1179,G1179,H1179-G1179)," ",""))</f>
        <v>#VALUE!</v>
      </c>
      <c r="K1179" s="4" t="e">
        <f>FIND("Filing or 371 (c) date",A1179)+LEN("Filing or 371 (c) date")</f>
        <v>#VALUE!</v>
      </c>
      <c r="L1179" s="4" t="e">
        <f>FIND("Status",A1179,K1179)</f>
        <v>#VALUE!</v>
      </c>
      <c r="M1179" s="4" t="e">
        <f>TRIM(CLEAN(MID(A1179,K1179,L1179-K1179)))</f>
        <v>#VALUE!</v>
      </c>
      <c r="N1179" s="4" t="e">
        <f>FIND("Patent #",A1179)+LEN("Patent #")</f>
        <v>#VALUE!</v>
      </c>
      <c r="O1179" s="4" t="e">
        <f>FIND("Filing or 371 (c) date",A1179)</f>
        <v>#VALUE!</v>
      </c>
      <c r="P1179" s="4" t="e">
        <f>MID(A1179,N1179,O1179-N1179)</f>
        <v>#VALUE!</v>
      </c>
      <c r="Q1179" s="4" t="e">
        <f t="shared" si="263"/>
        <v>#VALUE!</v>
      </c>
      <c r="R1179" s="4" t="e">
        <f>CLEAN(SUBSTITUTE(MID(P1179,1,FIND("open",P1179)-1)," ",""))</f>
        <v>#VALUE!</v>
      </c>
      <c r="S1179" s="4" t="e">
        <f>FIND("open_in_new",P1179)+LEN("open_in_new")</f>
        <v>#VALUE!</v>
      </c>
      <c r="T1179" s="4" t="e">
        <f>FIND("-",P1179,S1179)</f>
        <v>#VALUE!</v>
      </c>
      <c r="U1179" s="4" t="e">
        <f>CLEAN(SUBSTITUTE(MID(P1179,S1179,T1179-S1179)," ",""))</f>
        <v>#VALUE!</v>
      </c>
      <c r="V1179" s="4" t="e">
        <f>RIGHT(CLEAN(SUBSTITUTE(P1179," ","")),10)</f>
        <v>#VALUE!</v>
      </c>
      <c r="W1179" s="4" t="e">
        <f>FIND("Status",A1179,K1179)+LEN("Status")</f>
        <v>#VALUE!</v>
      </c>
      <c r="X1179" s="4" t="e">
        <f>FIND("Application Data 
Documents &amp; Transactions",A1179)</f>
        <v>#VALUE!</v>
      </c>
      <c r="Y1179" s="4" t="e">
        <f>MID(A1179,W1179,(X1179-11)-W1179)</f>
        <v>#VALUE!</v>
      </c>
      <c r="Z1179" s="4" t="e">
        <f t="shared" si="260"/>
        <v>#VALUE!</v>
      </c>
      <c r="AA1179" s="4" t="e">
        <f>FIND("Earliest publication #",A1179)+LEN("Earliest publication #
")</f>
        <v>#VALUE!</v>
      </c>
      <c r="AB1179" s="4" t="e">
        <f>FIND("Earliest publication date",A1179,AA1179)</f>
        <v>#VALUE!</v>
      </c>
      <c r="AC1179" s="4" t="e">
        <f>CLEAN(TRIM(MID(A1179,AA1179,AB1179-AA1179)))</f>
        <v>#VALUE!</v>
      </c>
      <c r="AD1179" s="4" t="e">
        <f t="shared" si="261"/>
        <v>#VALUE!</v>
      </c>
      <c r="AE1179" s="4" t="e">
        <f>FIND("Earliest publication date",A1179,AA1179)+LEN("Earliest publication date")</f>
        <v>#VALUE!</v>
      </c>
      <c r="AF1179" s="4" t="e">
        <f>FIND("Assignee for publication",A1179)</f>
        <v>#VALUE!</v>
      </c>
      <c r="AG1179" s="4" t="e">
        <f>CLEAN(SUBSTITUTE(MID(A1179,AE1179,AF1179-AE1179)," ",""))</f>
        <v>#VALUE!</v>
      </c>
      <c r="AH1179" s="4" t="e">
        <f>FIND("Entity status",A1179)+LEN("Entity status")</f>
        <v>#VALUE!</v>
      </c>
      <c r="AI1179" s="4" t="e">
        <f>FIND("Earliest publication #",A1179,AH1179)</f>
        <v>#VALUE!</v>
      </c>
      <c r="AJ1179" s="4" t="e">
        <f>CLEAN(TRIM(MID(A1179,AH1179,AI1179-AH1179)))</f>
        <v>#VALUE!</v>
      </c>
      <c r="AK1179" s="4" t="e">
        <f>FIND("Applicants",A1179)+LEN("Applicants")</f>
        <v>#VALUE!</v>
      </c>
      <c r="AL1179" s="4" t="e">
        <f>FIND("United States Patent and Trademark Office 
United States Patent and Trademark Office 
 Browse By Topic",A1179,AK1179)</f>
        <v>#VALUE!</v>
      </c>
      <c r="AM1179" s="4" t="e">
        <f>TRIM(CLEAN(MID(A1179,AK1179,AL1179-AK1179)))</f>
        <v>#VALUE!</v>
      </c>
      <c r="AN1179" s="4" t="e">
        <f>FIND("Assignee for publication",A1179)+LEN("Assignee for publication")</f>
        <v>#VALUE!</v>
      </c>
      <c r="AO1179" s="4" t="e">
        <f>FIND("Confirmation #",A1179,AN1179)</f>
        <v>#VALUE!</v>
      </c>
      <c r="AP1179" s="4" t="e">
        <f>MID(A1179,AN1179,AO1179-AN1179)</f>
        <v>#VALUE!</v>
      </c>
      <c r="AQ1179" s="4" t="e">
        <f>FIND("Inventors",A1179)+LEN("Inventors")</f>
        <v>#VALUE!</v>
      </c>
      <c r="AR1179" s="4" t="e">
        <f>FIND("Applicants",A1179,AQ1179)</f>
        <v>#VALUE!</v>
      </c>
      <c r="AS1179" s="4" t="e">
        <f>FIND("Show all inventors",A1179)</f>
        <v>#VALUE!</v>
      </c>
      <c r="AT1179" s="4" t="str">
        <f>IFERROR(MID(A1179,AS1179,24),"")</f>
        <v/>
      </c>
      <c r="AU1179" s="7" t="e">
        <f>CLEAN(TRIM(MID(A1179,AQ1179,AR1179-AQ1179)))</f>
        <v>#VALUE!</v>
      </c>
      <c r="BJ1179" s="4">
        <f t="shared" si="264"/>
        <v>0</v>
      </c>
      <c r="BK1179" s="4" t="str">
        <f t="shared" si="265"/>
        <v/>
      </c>
      <c r="BL1179" s="4" t="e">
        <f t="shared" si="266"/>
        <v>#VALUE!</v>
      </c>
      <c r="BM1179" s="4" t="e">
        <f t="shared" si="267"/>
        <v>#VALUE!</v>
      </c>
      <c r="BN1179" s="7" t="e">
        <f t="shared" si="268"/>
        <v>#VALUE!</v>
      </c>
      <c r="BO1179" s="4" t="e">
        <f t="shared" si="269"/>
        <v>#VALUE!</v>
      </c>
      <c r="BP1179" s="4" t="e">
        <f t="shared" si="270"/>
        <v>#VALUE!</v>
      </c>
      <c r="BQ1179" s="7" t="e">
        <f t="shared" si="271"/>
        <v>#VALUE!</v>
      </c>
    </row>
    <row r="1180" spans="1:69" ht="15" customHeight="1" x14ac:dyDescent="0.3">
      <c r="A1180" s="5"/>
      <c r="B1180" s="5"/>
      <c r="C1180" s="5"/>
      <c r="D1180" s="5"/>
      <c r="F1180" s="6" t="s">
        <v>17</v>
      </c>
      <c r="G1180" s="4" t="e">
        <f t="shared" si="272"/>
        <v>#VALUE!</v>
      </c>
      <c r="H1180" s="4" t="e">
        <f t="shared" si="273"/>
        <v>#VALUE!</v>
      </c>
      <c r="I1180" s="4" t="str">
        <f t="shared" si="262"/>
        <v/>
      </c>
      <c r="J1180" s="4" t="e">
        <f>CLEAN(SUBSTITUTE(MID(A1180,G1180,H1180-G1180)," ",""))</f>
        <v>#VALUE!</v>
      </c>
      <c r="K1180" s="4" t="e">
        <f>FIND("Filing or 371 (c) date",A1180)+LEN("Filing or 371 (c) date")</f>
        <v>#VALUE!</v>
      </c>
      <c r="L1180" s="4" t="e">
        <f>FIND("Status",A1180,K1180)</f>
        <v>#VALUE!</v>
      </c>
      <c r="M1180" s="4" t="e">
        <f>TRIM(CLEAN(MID(A1180,K1180,L1180-K1180)))</f>
        <v>#VALUE!</v>
      </c>
      <c r="N1180" s="4" t="e">
        <f>FIND("Patent #",A1180)+LEN("Patent #")</f>
        <v>#VALUE!</v>
      </c>
      <c r="O1180" s="4" t="e">
        <f>FIND("Filing or 371 (c) date",A1180)</f>
        <v>#VALUE!</v>
      </c>
      <c r="P1180" s="4" t="e">
        <f>MID(A1180,N1180,O1180-N1180)</f>
        <v>#VALUE!</v>
      </c>
      <c r="Q1180" s="4" t="e">
        <f t="shared" si="263"/>
        <v>#VALUE!</v>
      </c>
      <c r="R1180" s="4" t="e">
        <f>CLEAN(SUBSTITUTE(MID(P1180,1,FIND("open",P1180)-1)," ",""))</f>
        <v>#VALUE!</v>
      </c>
      <c r="S1180" s="4" t="e">
        <f>FIND("open_in_new",P1180)+LEN("open_in_new")</f>
        <v>#VALUE!</v>
      </c>
      <c r="T1180" s="4" t="e">
        <f>FIND("-",P1180,S1180)</f>
        <v>#VALUE!</v>
      </c>
      <c r="U1180" s="4" t="e">
        <f>CLEAN(SUBSTITUTE(MID(P1180,S1180,T1180-S1180)," ",""))</f>
        <v>#VALUE!</v>
      </c>
      <c r="V1180" s="4" t="e">
        <f>RIGHT(CLEAN(SUBSTITUTE(P1180," ","")),10)</f>
        <v>#VALUE!</v>
      </c>
      <c r="W1180" s="4" t="e">
        <f>FIND("Status",A1180,K1180)+LEN("Status")</f>
        <v>#VALUE!</v>
      </c>
      <c r="X1180" s="4" t="e">
        <f>FIND("Application Data 
Documents &amp; Transactions",A1180)</f>
        <v>#VALUE!</v>
      </c>
      <c r="Y1180" s="4" t="e">
        <f>MID(A1180,W1180,(X1180-11)-W1180)</f>
        <v>#VALUE!</v>
      </c>
      <c r="Z1180" s="4" t="e">
        <f t="shared" si="260"/>
        <v>#VALUE!</v>
      </c>
      <c r="AA1180" s="4" t="e">
        <f>FIND("Earliest publication #",A1180)+LEN("Earliest publication #
")</f>
        <v>#VALUE!</v>
      </c>
      <c r="AB1180" s="4" t="e">
        <f>FIND("Earliest publication date",A1180,AA1180)</f>
        <v>#VALUE!</v>
      </c>
      <c r="AC1180" s="4" t="e">
        <f>CLEAN(TRIM(MID(A1180,AA1180,AB1180-AA1180)))</f>
        <v>#VALUE!</v>
      </c>
      <c r="AD1180" s="4" t="e">
        <f t="shared" si="261"/>
        <v>#VALUE!</v>
      </c>
      <c r="AE1180" s="4" t="e">
        <f>FIND("Earliest publication date",A1180,AA1180)+LEN("Earliest publication date")</f>
        <v>#VALUE!</v>
      </c>
      <c r="AF1180" s="4" t="e">
        <f>FIND("Assignee for publication",A1180)</f>
        <v>#VALUE!</v>
      </c>
      <c r="AG1180" s="4" t="e">
        <f>CLEAN(SUBSTITUTE(MID(A1180,AE1180,AF1180-AE1180)," ",""))</f>
        <v>#VALUE!</v>
      </c>
      <c r="AH1180" s="4" t="e">
        <f>FIND("Entity status",A1180)+LEN("Entity status")</f>
        <v>#VALUE!</v>
      </c>
      <c r="AI1180" s="4" t="e">
        <f>FIND("Earliest publication #",A1180,AH1180)</f>
        <v>#VALUE!</v>
      </c>
      <c r="AJ1180" s="4" t="e">
        <f>CLEAN(TRIM(MID(A1180,AH1180,AI1180-AH1180)))</f>
        <v>#VALUE!</v>
      </c>
      <c r="AK1180" s="4" t="e">
        <f>FIND("Applicants",A1180)+LEN("Applicants")</f>
        <v>#VALUE!</v>
      </c>
      <c r="AL1180" s="4" t="e">
        <f>FIND("United States Patent and Trademark Office 
United States Patent and Trademark Office 
 Browse By Topic",A1180,AK1180)</f>
        <v>#VALUE!</v>
      </c>
      <c r="AM1180" s="4" t="e">
        <f>TRIM(CLEAN(MID(A1180,AK1180,AL1180-AK1180)))</f>
        <v>#VALUE!</v>
      </c>
      <c r="AN1180" s="4" t="e">
        <f>FIND("Assignee for publication",A1180)+LEN("Assignee for publication")</f>
        <v>#VALUE!</v>
      </c>
      <c r="AO1180" s="4" t="e">
        <f>FIND("Confirmation #",A1180,AN1180)</f>
        <v>#VALUE!</v>
      </c>
      <c r="AP1180" s="4" t="e">
        <f>MID(A1180,AN1180,AO1180-AN1180)</f>
        <v>#VALUE!</v>
      </c>
      <c r="AQ1180" s="4" t="e">
        <f>FIND("Inventors",A1180)+LEN("Inventors")</f>
        <v>#VALUE!</v>
      </c>
      <c r="AR1180" s="4" t="e">
        <f>FIND("Applicants",A1180,AQ1180)</f>
        <v>#VALUE!</v>
      </c>
      <c r="AS1180" s="4" t="e">
        <f>FIND("Show all inventors",A1180)</f>
        <v>#VALUE!</v>
      </c>
      <c r="AT1180" s="4" t="str">
        <f>IFERROR(MID(A1180,AS1180,24),"")</f>
        <v/>
      </c>
      <c r="AU1180" s="7" t="e">
        <f>CLEAN(TRIM(MID(A1180,AQ1180,AR1180-AQ1180)))</f>
        <v>#VALUE!</v>
      </c>
      <c r="BJ1180" s="4">
        <f t="shared" si="264"/>
        <v>0</v>
      </c>
      <c r="BK1180" s="4" t="str">
        <f t="shared" si="265"/>
        <v/>
      </c>
      <c r="BL1180" s="4" t="e">
        <f t="shared" si="266"/>
        <v>#VALUE!</v>
      </c>
      <c r="BM1180" s="4" t="e">
        <f t="shared" si="267"/>
        <v>#VALUE!</v>
      </c>
      <c r="BN1180" s="7" t="e">
        <f t="shared" si="268"/>
        <v>#VALUE!</v>
      </c>
      <c r="BO1180" s="4" t="e">
        <f t="shared" si="269"/>
        <v>#VALUE!</v>
      </c>
      <c r="BP1180" s="4" t="e">
        <f t="shared" si="270"/>
        <v>#VALUE!</v>
      </c>
      <c r="BQ1180" s="7" t="e">
        <f t="shared" si="271"/>
        <v>#VALUE!</v>
      </c>
    </row>
    <row r="1181" spans="1:69" ht="15" customHeight="1" x14ac:dyDescent="0.3">
      <c r="A1181" s="5"/>
      <c r="B1181" s="5"/>
      <c r="C1181" s="5"/>
      <c r="D1181" s="5"/>
      <c r="F1181" s="6" t="s">
        <v>17</v>
      </c>
      <c r="G1181" s="4" t="e">
        <f t="shared" si="272"/>
        <v>#VALUE!</v>
      </c>
      <c r="H1181" s="4" t="e">
        <f t="shared" si="273"/>
        <v>#VALUE!</v>
      </c>
      <c r="I1181" s="4" t="str">
        <f t="shared" si="262"/>
        <v/>
      </c>
      <c r="J1181" s="4" t="e">
        <f>CLEAN(SUBSTITUTE(MID(A1181,G1181,H1181-G1181)," ",""))</f>
        <v>#VALUE!</v>
      </c>
      <c r="K1181" s="4" t="e">
        <f>FIND("Filing or 371 (c) date",A1181)+LEN("Filing or 371 (c) date")</f>
        <v>#VALUE!</v>
      </c>
      <c r="L1181" s="4" t="e">
        <f>FIND("Status",A1181,K1181)</f>
        <v>#VALUE!</v>
      </c>
      <c r="M1181" s="4" t="e">
        <f>TRIM(CLEAN(MID(A1181,K1181,L1181-K1181)))</f>
        <v>#VALUE!</v>
      </c>
      <c r="N1181" s="4" t="e">
        <f>FIND("Patent #",A1181)+LEN("Patent #")</f>
        <v>#VALUE!</v>
      </c>
      <c r="O1181" s="4" t="e">
        <f>FIND("Filing or 371 (c) date",A1181)</f>
        <v>#VALUE!</v>
      </c>
      <c r="P1181" s="4" t="e">
        <f>MID(A1181,N1181,O1181-N1181)</f>
        <v>#VALUE!</v>
      </c>
      <c r="Q1181" s="4" t="e">
        <f t="shared" si="263"/>
        <v>#VALUE!</v>
      </c>
      <c r="R1181" s="4" t="e">
        <f>CLEAN(SUBSTITUTE(MID(P1181,1,FIND("open",P1181)-1)," ",""))</f>
        <v>#VALUE!</v>
      </c>
      <c r="S1181" s="4" t="e">
        <f>FIND("open_in_new",P1181)+LEN("open_in_new")</f>
        <v>#VALUE!</v>
      </c>
      <c r="T1181" s="4" t="e">
        <f>FIND("-",P1181,S1181)</f>
        <v>#VALUE!</v>
      </c>
      <c r="U1181" s="4" t="e">
        <f>CLEAN(SUBSTITUTE(MID(P1181,S1181,T1181-S1181)," ",""))</f>
        <v>#VALUE!</v>
      </c>
      <c r="V1181" s="4" t="e">
        <f>RIGHT(CLEAN(SUBSTITUTE(P1181," ","")),10)</f>
        <v>#VALUE!</v>
      </c>
      <c r="W1181" s="4" t="e">
        <f>FIND("Status",A1181,K1181)+LEN("Status")</f>
        <v>#VALUE!</v>
      </c>
      <c r="X1181" s="4" t="e">
        <f>FIND("Application Data 
Documents &amp; Transactions",A1181)</f>
        <v>#VALUE!</v>
      </c>
      <c r="Y1181" s="4" t="e">
        <f>MID(A1181,W1181,(X1181-11)-W1181)</f>
        <v>#VALUE!</v>
      </c>
      <c r="Z1181" s="4" t="e">
        <f t="shared" si="260"/>
        <v>#VALUE!</v>
      </c>
      <c r="AA1181" s="4" t="e">
        <f>FIND("Earliest publication #",A1181)+LEN("Earliest publication #
")</f>
        <v>#VALUE!</v>
      </c>
      <c r="AB1181" s="4" t="e">
        <f>FIND("Earliest publication date",A1181,AA1181)</f>
        <v>#VALUE!</v>
      </c>
      <c r="AC1181" s="4" t="e">
        <f>CLEAN(TRIM(MID(A1181,AA1181,AB1181-AA1181)))</f>
        <v>#VALUE!</v>
      </c>
      <c r="AD1181" s="4" t="e">
        <f t="shared" si="261"/>
        <v>#VALUE!</v>
      </c>
      <c r="AE1181" s="4" t="e">
        <f>FIND("Earliest publication date",A1181,AA1181)+LEN("Earliest publication date")</f>
        <v>#VALUE!</v>
      </c>
      <c r="AF1181" s="4" t="e">
        <f>FIND("Assignee for publication",A1181)</f>
        <v>#VALUE!</v>
      </c>
      <c r="AG1181" s="4" t="e">
        <f>CLEAN(SUBSTITUTE(MID(A1181,AE1181,AF1181-AE1181)," ",""))</f>
        <v>#VALUE!</v>
      </c>
      <c r="AH1181" s="4" t="e">
        <f>FIND("Entity status",A1181)+LEN("Entity status")</f>
        <v>#VALUE!</v>
      </c>
      <c r="AI1181" s="4" t="e">
        <f>FIND("Earliest publication #",A1181,AH1181)</f>
        <v>#VALUE!</v>
      </c>
      <c r="AJ1181" s="4" t="e">
        <f>CLEAN(TRIM(MID(A1181,AH1181,AI1181-AH1181)))</f>
        <v>#VALUE!</v>
      </c>
      <c r="AK1181" s="4" t="e">
        <f>FIND("Applicants",A1181)+LEN("Applicants")</f>
        <v>#VALUE!</v>
      </c>
      <c r="AL1181" s="4" t="e">
        <f>FIND("United States Patent and Trademark Office 
United States Patent and Trademark Office 
 Browse By Topic",A1181,AK1181)</f>
        <v>#VALUE!</v>
      </c>
      <c r="AM1181" s="4" t="e">
        <f>TRIM(CLEAN(MID(A1181,AK1181,AL1181-AK1181)))</f>
        <v>#VALUE!</v>
      </c>
      <c r="AN1181" s="4" t="e">
        <f>FIND("Assignee for publication",A1181)+LEN("Assignee for publication")</f>
        <v>#VALUE!</v>
      </c>
      <c r="AO1181" s="4" t="e">
        <f>FIND("Confirmation #",A1181,AN1181)</f>
        <v>#VALUE!</v>
      </c>
      <c r="AP1181" s="4" t="e">
        <f>MID(A1181,AN1181,AO1181-AN1181)</f>
        <v>#VALUE!</v>
      </c>
      <c r="AQ1181" s="4" t="e">
        <f>FIND("Inventors",A1181)+LEN("Inventors")</f>
        <v>#VALUE!</v>
      </c>
      <c r="AR1181" s="4" t="e">
        <f>FIND("Applicants",A1181,AQ1181)</f>
        <v>#VALUE!</v>
      </c>
      <c r="AS1181" s="4" t="e">
        <f>FIND("Show all inventors",A1181)</f>
        <v>#VALUE!</v>
      </c>
      <c r="AT1181" s="4" t="str">
        <f>IFERROR(MID(A1181,AS1181,24),"")</f>
        <v/>
      </c>
      <c r="AU1181" s="7" t="e">
        <f>CLEAN(TRIM(MID(A1181,AQ1181,AR1181-AQ1181)))</f>
        <v>#VALUE!</v>
      </c>
      <c r="BJ1181" s="4">
        <f t="shared" si="264"/>
        <v>0</v>
      </c>
      <c r="BK1181" s="4" t="str">
        <f t="shared" si="265"/>
        <v/>
      </c>
      <c r="BL1181" s="4" t="e">
        <f t="shared" si="266"/>
        <v>#VALUE!</v>
      </c>
      <c r="BM1181" s="4" t="e">
        <f t="shared" si="267"/>
        <v>#VALUE!</v>
      </c>
      <c r="BN1181" s="7" t="e">
        <f t="shared" si="268"/>
        <v>#VALUE!</v>
      </c>
      <c r="BO1181" s="4" t="e">
        <f t="shared" si="269"/>
        <v>#VALUE!</v>
      </c>
      <c r="BP1181" s="4" t="e">
        <f t="shared" si="270"/>
        <v>#VALUE!</v>
      </c>
      <c r="BQ1181" s="7" t="e">
        <f t="shared" si="271"/>
        <v>#VALUE!</v>
      </c>
    </row>
    <row r="1182" spans="1:69" ht="15" customHeight="1" x14ac:dyDescent="0.3">
      <c r="A1182" s="5"/>
      <c r="B1182" s="5"/>
      <c r="C1182" s="5"/>
      <c r="D1182" s="5"/>
      <c r="F1182" s="6" t="s">
        <v>17</v>
      </c>
      <c r="G1182" s="4" t="e">
        <f t="shared" si="272"/>
        <v>#VALUE!</v>
      </c>
      <c r="H1182" s="4" t="e">
        <f t="shared" si="273"/>
        <v>#VALUE!</v>
      </c>
      <c r="I1182" s="4" t="str">
        <f t="shared" si="262"/>
        <v/>
      </c>
      <c r="J1182" s="4" t="e">
        <f>CLEAN(SUBSTITUTE(MID(A1182,G1182,H1182-G1182)," ",""))</f>
        <v>#VALUE!</v>
      </c>
      <c r="K1182" s="4" t="e">
        <f>FIND("Filing or 371 (c) date",A1182)+LEN("Filing or 371 (c) date")</f>
        <v>#VALUE!</v>
      </c>
      <c r="L1182" s="4" t="e">
        <f>FIND("Status",A1182,K1182)</f>
        <v>#VALUE!</v>
      </c>
      <c r="M1182" s="4" t="e">
        <f>TRIM(CLEAN(MID(A1182,K1182,L1182-K1182)))</f>
        <v>#VALUE!</v>
      </c>
      <c r="N1182" s="4" t="e">
        <f>FIND("Patent #",A1182)+LEN("Patent #")</f>
        <v>#VALUE!</v>
      </c>
      <c r="O1182" s="4" t="e">
        <f>FIND("Filing or 371 (c) date",A1182)</f>
        <v>#VALUE!</v>
      </c>
      <c r="P1182" s="4" t="e">
        <f>MID(A1182,N1182,O1182-N1182)</f>
        <v>#VALUE!</v>
      </c>
      <c r="Q1182" s="4" t="e">
        <f t="shared" si="263"/>
        <v>#VALUE!</v>
      </c>
      <c r="R1182" s="4" t="e">
        <f>CLEAN(SUBSTITUTE(MID(P1182,1,FIND("open",P1182)-1)," ",""))</f>
        <v>#VALUE!</v>
      </c>
      <c r="S1182" s="4" t="e">
        <f>FIND("open_in_new",P1182)+LEN("open_in_new")</f>
        <v>#VALUE!</v>
      </c>
      <c r="T1182" s="4" t="e">
        <f>FIND("-",P1182,S1182)</f>
        <v>#VALUE!</v>
      </c>
      <c r="U1182" s="4" t="e">
        <f>CLEAN(SUBSTITUTE(MID(P1182,S1182,T1182-S1182)," ",""))</f>
        <v>#VALUE!</v>
      </c>
      <c r="V1182" s="4" t="e">
        <f>RIGHT(CLEAN(SUBSTITUTE(P1182," ","")),10)</f>
        <v>#VALUE!</v>
      </c>
      <c r="W1182" s="4" t="e">
        <f>FIND("Status",A1182,K1182)+LEN("Status")</f>
        <v>#VALUE!</v>
      </c>
      <c r="X1182" s="4" t="e">
        <f>FIND("Application Data 
Documents &amp; Transactions",A1182)</f>
        <v>#VALUE!</v>
      </c>
      <c r="Y1182" s="4" t="e">
        <f>MID(A1182,W1182,(X1182-11)-W1182)</f>
        <v>#VALUE!</v>
      </c>
      <c r="Z1182" s="4" t="e">
        <f t="shared" si="260"/>
        <v>#VALUE!</v>
      </c>
      <c r="AA1182" s="4" t="e">
        <f>FIND("Earliest publication #",A1182)+LEN("Earliest publication #
")</f>
        <v>#VALUE!</v>
      </c>
      <c r="AB1182" s="4" t="e">
        <f>FIND("Earliest publication date",A1182,AA1182)</f>
        <v>#VALUE!</v>
      </c>
      <c r="AC1182" s="4" t="e">
        <f>CLEAN(TRIM(MID(A1182,AA1182,AB1182-AA1182)))</f>
        <v>#VALUE!</v>
      </c>
      <c r="AD1182" s="4" t="e">
        <f t="shared" si="261"/>
        <v>#VALUE!</v>
      </c>
      <c r="AE1182" s="4" t="e">
        <f>FIND("Earliest publication date",A1182,AA1182)+LEN("Earliest publication date")</f>
        <v>#VALUE!</v>
      </c>
      <c r="AF1182" s="4" t="e">
        <f>FIND("Assignee for publication",A1182)</f>
        <v>#VALUE!</v>
      </c>
      <c r="AG1182" s="4" t="e">
        <f>CLEAN(SUBSTITUTE(MID(A1182,AE1182,AF1182-AE1182)," ",""))</f>
        <v>#VALUE!</v>
      </c>
      <c r="AH1182" s="4" t="e">
        <f>FIND("Entity status",A1182)+LEN("Entity status")</f>
        <v>#VALUE!</v>
      </c>
      <c r="AI1182" s="4" t="e">
        <f>FIND("Earliest publication #",A1182,AH1182)</f>
        <v>#VALUE!</v>
      </c>
      <c r="AJ1182" s="4" t="e">
        <f>CLEAN(TRIM(MID(A1182,AH1182,AI1182-AH1182)))</f>
        <v>#VALUE!</v>
      </c>
      <c r="AK1182" s="4" t="e">
        <f>FIND("Applicants",A1182)+LEN("Applicants")</f>
        <v>#VALUE!</v>
      </c>
      <c r="AL1182" s="4" t="e">
        <f>FIND("United States Patent and Trademark Office 
United States Patent and Trademark Office 
 Browse By Topic",A1182,AK1182)</f>
        <v>#VALUE!</v>
      </c>
      <c r="AM1182" s="4" t="e">
        <f>TRIM(CLEAN(MID(A1182,AK1182,AL1182-AK1182)))</f>
        <v>#VALUE!</v>
      </c>
      <c r="AN1182" s="4" t="e">
        <f>FIND("Assignee for publication",A1182)+LEN("Assignee for publication")</f>
        <v>#VALUE!</v>
      </c>
      <c r="AO1182" s="4" t="e">
        <f>FIND("Confirmation #",A1182,AN1182)</f>
        <v>#VALUE!</v>
      </c>
      <c r="AP1182" s="4" t="e">
        <f>MID(A1182,AN1182,AO1182-AN1182)</f>
        <v>#VALUE!</v>
      </c>
      <c r="AQ1182" s="4" t="e">
        <f>FIND("Inventors",A1182)+LEN("Inventors")</f>
        <v>#VALUE!</v>
      </c>
      <c r="AR1182" s="4" t="e">
        <f>FIND("Applicants",A1182,AQ1182)</f>
        <v>#VALUE!</v>
      </c>
      <c r="AS1182" s="4" t="e">
        <f>FIND("Show all inventors",A1182)</f>
        <v>#VALUE!</v>
      </c>
      <c r="AT1182" s="4" t="str">
        <f>IFERROR(MID(A1182,AS1182,24),"")</f>
        <v/>
      </c>
      <c r="AU1182" s="7" t="e">
        <f>CLEAN(TRIM(MID(A1182,AQ1182,AR1182-AQ1182)))</f>
        <v>#VALUE!</v>
      </c>
      <c r="BJ1182" s="4">
        <f t="shared" si="264"/>
        <v>0</v>
      </c>
      <c r="BK1182" s="4" t="str">
        <f t="shared" si="265"/>
        <v/>
      </c>
      <c r="BL1182" s="4" t="e">
        <f t="shared" si="266"/>
        <v>#VALUE!</v>
      </c>
      <c r="BM1182" s="4" t="e">
        <f t="shared" si="267"/>
        <v>#VALUE!</v>
      </c>
      <c r="BN1182" s="7" t="e">
        <f t="shared" si="268"/>
        <v>#VALUE!</v>
      </c>
      <c r="BO1182" s="4" t="e">
        <f t="shared" si="269"/>
        <v>#VALUE!</v>
      </c>
      <c r="BP1182" s="4" t="e">
        <f t="shared" si="270"/>
        <v>#VALUE!</v>
      </c>
      <c r="BQ1182" s="7" t="e">
        <f t="shared" si="271"/>
        <v>#VALUE!</v>
      </c>
    </row>
    <row r="1183" spans="1:69" ht="15" customHeight="1" x14ac:dyDescent="0.3">
      <c r="A1183" s="5"/>
      <c r="B1183" s="5"/>
      <c r="C1183" s="5"/>
      <c r="D1183" s="5"/>
      <c r="F1183" s="6" t="s">
        <v>17</v>
      </c>
      <c r="G1183" s="4" t="e">
        <f t="shared" si="272"/>
        <v>#VALUE!</v>
      </c>
      <c r="H1183" s="4" t="e">
        <f t="shared" si="273"/>
        <v>#VALUE!</v>
      </c>
      <c r="I1183" s="4" t="str">
        <f t="shared" si="262"/>
        <v/>
      </c>
      <c r="J1183" s="4" t="e">
        <f>CLEAN(SUBSTITUTE(MID(A1183,G1183,H1183-G1183)," ",""))</f>
        <v>#VALUE!</v>
      </c>
      <c r="K1183" s="4" t="e">
        <f>FIND("Filing or 371 (c) date",A1183)+LEN("Filing or 371 (c) date")</f>
        <v>#VALUE!</v>
      </c>
      <c r="L1183" s="4" t="e">
        <f>FIND("Status",A1183,K1183)</f>
        <v>#VALUE!</v>
      </c>
      <c r="M1183" s="4" t="e">
        <f>TRIM(CLEAN(MID(A1183,K1183,L1183-K1183)))</f>
        <v>#VALUE!</v>
      </c>
      <c r="N1183" s="4" t="e">
        <f>FIND("Patent #",A1183)+LEN("Patent #")</f>
        <v>#VALUE!</v>
      </c>
      <c r="O1183" s="4" t="e">
        <f>FIND("Filing or 371 (c) date",A1183)</f>
        <v>#VALUE!</v>
      </c>
      <c r="P1183" s="4" t="e">
        <f>MID(A1183,N1183,O1183-N1183)</f>
        <v>#VALUE!</v>
      </c>
      <c r="Q1183" s="4" t="e">
        <f t="shared" si="263"/>
        <v>#VALUE!</v>
      </c>
      <c r="R1183" s="4" t="e">
        <f>CLEAN(SUBSTITUTE(MID(P1183,1,FIND("open",P1183)-1)," ",""))</f>
        <v>#VALUE!</v>
      </c>
      <c r="S1183" s="4" t="e">
        <f>FIND("open_in_new",P1183)+LEN("open_in_new")</f>
        <v>#VALUE!</v>
      </c>
      <c r="T1183" s="4" t="e">
        <f>FIND("-",P1183,S1183)</f>
        <v>#VALUE!</v>
      </c>
      <c r="U1183" s="4" t="e">
        <f>CLEAN(SUBSTITUTE(MID(P1183,S1183,T1183-S1183)," ",""))</f>
        <v>#VALUE!</v>
      </c>
      <c r="V1183" s="4" t="e">
        <f>RIGHT(CLEAN(SUBSTITUTE(P1183," ","")),10)</f>
        <v>#VALUE!</v>
      </c>
      <c r="W1183" s="4" t="e">
        <f>FIND("Status",A1183,K1183)+LEN("Status")</f>
        <v>#VALUE!</v>
      </c>
      <c r="X1183" s="4" t="e">
        <f>FIND("Application Data 
Documents &amp; Transactions",A1183)</f>
        <v>#VALUE!</v>
      </c>
      <c r="Y1183" s="4" t="e">
        <f>MID(A1183,W1183,(X1183-11)-W1183)</f>
        <v>#VALUE!</v>
      </c>
      <c r="Z1183" s="4" t="e">
        <f t="shared" si="260"/>
        <v>#VALUE!</v>
      </c>
      <c r="AA1183" s="4" t="e">
        <f>FIND("Earliest publication #",A1183)+LEN("Earliest publication #
")</f>
        <v>#VALUE!</v>
      </c>
      <c r="AB1183" s="4" t="e">
        <f>FIND("Earliest publication date",A1183,AA1183)</f>
        <v>#VALUE!</v>
      </c>
      <c r="AC1183" s="4" t="e">
        <f>CLEAN(TRIM(MID(A1183,AA1183,AB1183-AA1183)))</f>
        <v>#VALUE!</v>
      </c>
      <c r="AD1183" s="4" t="e">
        <f t="shared" si="261"/>
        <v>#VALUE!</v>
      </c>
      <c r="AE1183" s="4" t="e">
        <f>FIND("Earliest publication date",A1183,AA1183)+LEN("Earliest publication date")</f>
        <v>#VALUE!</v>
      </c>
      <c r="AF1183" s="4" t="e">
        <f>FIND("Assignee for publication",A1183)</f>
        <v>#VALUE!</v>
      </c>
      <c r="AG1183" s="4" t="e">
        <f>CLEAN(SUBSTITUTE(MID(A1183,AE1183,AF1183-AE1183)," ",""))</f>
        <v>#VALUE!</v>
      </c>
      <c r="AH1183" s="4" t="e">
        <f>FIND("Entity status",A1183)+LEN("Entity status")</f>
        <v>#VALUE!</v>
      </c>
      <c r="AI1183" s="4" t="e">
        <f>FIND("Earliest publication #",A1183,AH1183)</f>
        <v>#VALUE!</v>
      </c>
      <c r="AJ1183" s="4" t="e">
        <f>CLEAN(TRIM(MID(A1183,AH1183,AI1183-AH1183)))</f>
        <v>#VALUE!</v>
      </c>
      <c r="AK1183" s="4" t="e">
        <f>FIND("Applicants",A1183)+LEN("Applicants")</f>
        <v>#VALUE!</v>
      </c>
      <c r="AL1183" s="4" t="e">
        <f>FIND("United States Patent and Trademark Office 
United States Patent and Trademark Office 
 Browse By Topic",A1183,AK1183)</f>
        <v>#VALUE!</v>
      </c>
      <c r="AM1183" s="4" t="e">
        <f>TRIM(CLEAN(MID(A1183,AK1183,AL1183-AK1183)))</f>
        <v>#VALUE!</v>
      </c>
      <c r="AN1183" s="4" t="e">
        <f>FIND("Assignee for publication",A1183)+LEN("Assignee for publication")</f>
        <v>#VALUE!</v>
      </c>
      <c r="AO1183" s="4" t="e">
        <f>FIND("Confirmation #",A1183,AN1183)</f>
        <v>#VALUE!</v>
      </c>
      <c r="AP1183" s="4" t="e">
        <f>MID(A1183,AN1183,AO1183-AN1183)</f>
        <v>#VALUE!</v>
      </c>
      <c r="AQ1183" s="4" t="e">
        <f>FIND("Inventors",A1183)+LEN("Inventors")</f>
        <v>#VALUE!</v>
      </c>
      <c r="AR1183" s="4" t="e">
        <f>FIND("Applicants",A1183,AQ1183)</f>
        <v>#VALUE!</v>
      </c>
      <c r="AS1183" s="4" t="e">
        <f>FIND("Show all inventors",A1183)</f>
        <v>#VALUE!</v>
      </c>
      <c r="AT1183" s="4" t="str">
        <f>IFERROR(MID(A1183,AS1183,24),"")</f>
        <v/>
      </c>
      <c r="AU1183" s="7" t="e">
        <f>CLEAN(TRIM(MID(A1183,AQ1183,AR1183-AQ1183)))</f>
        <v>#VALUE!</v>
      </c>
      <c r="BJ1183" s="4">
        <f t="shared" si="264"/>
        <v>0</v>
      </c>
      <c r="BK1183" s="4" t="str">
        <f t="shared" si="265"/>
        <v/>
      </c>
      <c r="BL1183" s="4" t="e">
        <f t="shared" si="266"/>
        <v>#VALUE!</v>
      </c>
      <c r="BM1183" s="4" t="e">
        <f t="shared" si="267"/>
        <v>#VALUE!</v>
      </c>
      <c r="BN1183" s="7" t="e">
        <f t="shared" si="268"/>
        <v>#VALUE!</v>
      </c>
      <c r="BO1183" s="4" t="e">
        <f t="shared" si="269"/>
        <v>#VALUE!</v>
      </c>
      <c r="BP1183" s="4" t="e">
        <f t="shared" si="270"/>
        <v>#VALUE!</v>
      </c>
      <c r="BQ1183" s="7" t="e">
        <f t="shared" si="271"/>
        <v>#VALUE!</v>
      </c>
    </row>
    <row r="1184" spans="1:69" ht="15" customHeight="1" x14ac:dyDescent="0.3">
      <c r="A1184" s="5"/>
      <c r="B1184" s="5"/>
      <c r="C1184" s="5"/>
      <c r="D1184" s="5"/>
      <c r="F1184" s="6" t="s">
        <v>17</v>
      </c>
      <c r="G1184" s="4" t="e">
        <f t="shared" si="272"/>
        <v>#VALUE!</v>
      </c>
      <c r="H1184" s="4" t="e">
        <f t="shared" si="273"/>
        <v>#VALUE!</v>
      </c>
      <c r="I1184" s="4" t="str">
        <f t="shared" si="262"/>
        <v/>
      </c>
      <c r="J1184" s="4" t="e">
        <f>CLEAN(SUBSTITUTE(MID(A1184,G1184,H1184-G1184)," ",""))</f>
        <v>#VALUE!</v>
      </c>
      <c r="K1184" s="4" t="e">
        <f>FIND("Filing or 371 (c) date",A1184)+LEN("Filing or 371 (c) date")</f>
        <v>#VALUE!</v>
      </c>
      <c r="L1184" s="4" t="e">
        <f>FIND("Status",A1184,K1184)</f>
        <v>#VALUE!</v>
      </c>
      <c r="M1184" s="4" t="e">
        <f>TRIM(CLEAN(MID(A1184,K1184,L1184-K1184)))</f>
        <v>#VALUE!</v>
      </c>
      <c r="N1184" s="4" t="e">
        <f>FIND("Patent #",A1184)+LEN("Patent #")</f>
        <v>#VALUE!</v>
      </c>
      <c r="O1184" s="4" t="e">
        <f>FIND("Filing or 371 (c) date",A1184)</f>
        <v>#VALUE!</v>
      </c>
      <c r="P1184" s="4" t="e">
        <f>MID(A1184,N1184,O1184-N1184)</f>
        <v>#VALUE!</v>
      </c>
      <c r="Q1184" s="4" t="e">
        <f t="shared" si="263"/>
        <v>#VALUE!</v>
      </c>
      <c r="R1184" s="4" t="e">
        <f>CLEAN(SUBSTITUTE(MID(P1184,1,FIND("open",P1184)-1)," ",""))</f>
        <v>#VALUE!</v>
      </c>
      <c r="S1184" s="4" t="e">
        <f>FIND("open_in_new",P1184)+LEN("open_in_new")</f>
        <v>#VALUE!</v>
      </c>
      <c r="T1184" s="4" t="e">
        <f>FIND("-",P1184,S1184)</f>
        <v>#VALUE!</v>
      </c>
      <c r="U1184" s="4" t="e">
        <f>CLEAN(SUBSTITUTE(MID(P1184,S1184,T1184-S1184)," ",""))</f>
        <v>#VALUE!</v>
      </c>
      <c r="V1184" s="4" t="e">
        <f>RIGHT(CLEAN(SUBSTITUTE(P1184," ","")),10)</f>
        <v>#VALUE!</v>
      </c>
      <c r="W1184" s="4" t="e">
        <f>FIND("Status",A1184,K1184)+LEN("Status")</f>
        <v>#VALUE!</v>
      </c>
      <c r="X1184" s="4" t="e">
        <f>FIND("Application Data 
Documents &amp; Transactions",A1184)</f>
        <v>#VALUE!</v>
      </c>
      <c r="Y1184" s="4" t="e">
        <f>MID(A1184,W1184,(X1184-11)-W1184)</f>
        <v>#VALUE!</v>
      </c>
      <c r="Z1184" s="4" t="e">
        <f t="shared" si="260"/>
        <v>#VALUE!</v>
      </c>
      <c r="AA1184" s="4" t="e">
        <f>FIND("Earliest publication #",A1184)+LEN("Earliest publication #
")</f>
        <v>#VALUE!</v>
      </c>
      <c r="AB1184" s="4" t="e">
        <f>FIND("Earliest publication date",A1184,AA1184)</f>
        <v>#VALUE!</v>
      </c>
      <c r="AC1184" s="4" t="e">
        <f>CLEAN(TRIM(MID(A1184,AA1184,AB1184-AA1184)))</f>
        <v>#VALUE!</v>
      </c>
      <c r="AD1184" s="4" t="e">
        <f t="shared" si="261"/>
        <v>#VALUE!</v>
      </c>
      <c r="AE1184" s="4" t="e">
        <f>FIND("Earliest publication date",A1184,AA1184)+LEN("Earliest publication date")</f>
        <v>#VALUE!</v>
      </c>
      <c r="AF1184" s="4" t="e">
        <f>FIND("Assignee for publication",A1184)</f>
        <v>#VALUE!</v>
      </c>
      <c r="AG1184" s="4" t="e">
        <f>CLEAN(SUBSTITUTE(MID(A1184,AE1184,AF1184-AE1184)," ",""))</f>
        <v>#VALUE!</v>
      </c>
      <c r="AH1184" s="4" t="e">
        <f>FIND("Entity status",A1184)+LEN("Entity status")</f>
        <v>#VALUE!</v>
      </c>
      <c r="AI1184" s="4" t="e">
        <f>FIND("Earliest publication #",A1184,AH1184)</f>
        <v>#VALUE!</v>
      </c>
      <c r="AJ1184" s="4" t="e">
        <f>CLEAN(TRIM(MID(A1184,AH1184,AI1184-AH1184)))</f>
        <v>#VALUE!</v>
      </c>
      <c r="AK1184" s="4" t="e">
        <f>FIND("Applicants",A1184)+LEN("Applicants")</f>
        <v>#VALUE!</v>
      </c>
      <c r="AL1184" s="4" t="e">
        <f>FIND("United States Patent and Trademark Office 
United States Patent and Trademark Office 
 Browse By Topic",A1184,AK1184)</f>
        <v>#VALUE!</v>
      </c>
      <c r="AM1184" s="4" t="e">
        <f>TRIM(CLEAN(MID(A1184,AK1184,AL1184-AK1184)))</f>
        <v>#VALUE!</v>
      </c>
      <c r="AN1184" s="4" t="e">
        <f>FIND("Assignee for publication",A1184)+LEN("Assignee for publication")</f>
        <v>#VALUE!</v>
      </c>
      <c r="AO1184" s="4" t="e">
        <f>FIND("Confirmation #",A1184,AN1184)</f>
        <v>#VALUE!</v>
      </c>
      <c r="AP1184" s="4" t="e">
        <f>MID(A1184,AN1184,AO1184-AN1184)</f>
        <v>#VALUE!</v>
      </c>
      <c r="AQ1184" s="4" t="e">
        <f>FIND("Inventors",A1184)+LEN("Inventors")</f>
        <v>#VALUE!</v>
      </c>
      <c r="AR1184" s="4" t="e">
        <f>FIND("Applicants",A1184,AQ1184)</f>
        <v>#VALUE!</v>
      </c>
      <c r="AS1184" s="4" t="e">
        <f>FIND("Show all inventors",A1184)</f>
        <v>#VALUE!</v>
      </c>
      <c r="AT1184" s="4" t="str">
        <f>IFERROR(MID(A1184,AS1184,24),"")</f>
        <v/>
      </c>
      <c r="AU1184" s="7" t="e">
        <f>CLEAN(TRIM(MID(A1184,AQ1184,AR1184-AQ1184)))</f>
        <v>#VALUE!</v>
      </c>
      <c r="BJ1184" s="4">
        <f t="shared" si="264"/>
        <v>0</v>
      </c>
      <c r="BK1184" s="4" t="str">
        <f t="shared" si="265"/>
        <v/>
      </c>
      <c r="BL1184" s="4" t="e">
        <f t="shared" si="266"/>
        <v>#VALUE!</v>
      </c>
      <c r="BM1184" s="4" t="e">
        <f t="shared" si="267"/>
        <v>#VALUE!</v>
      </c>
      <c r="BN1184" s="7" t="e">
        <f t="shared" si="268"/>
        <v>#VALUE!</v>
      </c>
      <c r="BO1184" s="4" t="e">
        <f t="shared" si="269"/>
        <v>#VALUE!</v>
      </c>
      <c r="BP1184" s="4" t="e">
        <f t="shared" si="270"/>
        <v>#VALUE!</v>
      </c>
      <c r="BQ1184" s="7" t="e">
        <f t="shared" si="271"/>
        <v>#VALUE!</v>
      </c>
    </row>
    <row r="1185" spans="1:69" ht="15" customHeight="1" x14ac:dyDescent="0.3">
      <c r="A1185" s="5"/>
      <c r="B1185" s="5"/>
      <c r="C1185" s="5"/>
      <c r="D1185" s="5"/>
      <c r="F1185" s="6" t="s">
        <v>17</v>
      </c>
      <c r="G1185" s="4" t="e">
        <f t="shared" si="272"/>
        <v>#VALUE!</v>
      </c>
      <c r="H1185" s="4" t="e">
        <f t="shared" si="273"/>
        <v>#VALUE!</v>
      </c>
      <c r="I1185" s="4" t="str">
        <f t="shared" si="262"/>
        <v/>
      </c>
      <c r="J1185" s="4" t="e">
        <f>CLEAN(SUBSTITUTE(MID(A1185,G1185,H1185-G1185)," ",""))</f>
        <v>#VALUE!</v>
      </c>
      <c r="K1185" s="4" t="e">
        <f>FIND("Filing or 371 (c) date",A1185)+LEN("Filing or 371 (c) date")</f>
        <v>#VALUE!</v>
      </c>
      <c r="L1185" s="4" t="e">
        <f>FIND("Status",A1185,K1185)</f>
        <v>#VALUE!</v>
      </c>
      <c r="M1185" s="4" t="e">
        <f>TRIM(CLEAN(MID(A1185,K1185,L1185-K1185)))</f>
        <v>#VALUE!</v>
      </c>
      <c r="N1185" s="4" t="e">
        <f>FIND("Patent #",A1185)+LEN("Patent #")</f>
        <v>#VALUE!</v>
      </c>
      <c r="O1185" s="4" t="e">
        <f>FIND("Filing or 371 (c) date",A1185)</f>
        <v>#VALUE!</v>
      </c>
      <c r="P1185" s="4" t="e">
        <f>MID(A1185,N1185,O1185-N1185)</f>
        <v>#VALUE!</v>
      </c>
      <c r="Q1185" s="4" t="e">
        <f t="shared" si="263"/>
        <v>#VALUE!</v>
      </c>
      <c r="R1185" s="4" t="e">
        <f>CLEAN(SUBSTITUTE(MID(P1185,1,FIND("open",P1185)-1)," ",""))</f>
        <v>#VALUE!</v>
      </c>
      <c r="S1185" s="4" t="e">
        <f>FIND("open_in_new",P1185)+LEN("open_in_new")</f>
        <v>#VALUE!</v>
      </c>
      <c r="T1185" s="4" t="e">
        <f>FIND("-",P1185,S1185)</f>
        <v>#VALUE!</v>
      </c>
      <c r="U1185" s="4" t="e">
        <f>CLEAN(SUBSTITUTE(MID(P1185,S1185,T1185-S1185)," ",""))</f>
        <v>#VALUE!</v>
      </c>
      <c r="V1185" s="4" t="e">
        <f>RIGHT(CLEAN(SUBSTITUTE(P1185," ","")),10)</f>
        <v>#VALUE!</v>
      </c>
      <c r="W1185" s="4" t="e">
        <f>FIND("Status",A1185,K1185)+LEN("Status")</f>
        <v>#VALUE!</v>
      </c>
      <c r="X1185" s="4" t="e">
        <f>FIND("Application Data 
Documents &amp; Transactions",A1185)</f>
        <v>#VALUE!</v>
      </c>
      <c r="Y1185" s="4" t="e">
        <f>MID(A1185,W1185,(X1185-11)-W1185)</f>
        <v>#VALUE!</v>
      </c>
      <c r="Z1185" s="4" t="e">
        <f t="shared" si="260"/>
        <v>#VALUE!</v>
      </c>
      <c r="AA1185" s="4" t="e">
        <f>FIND("Earliest publication #",A1185)+LEN("Earliest publication #
")</f>
        <v>#VALUE!</v>
      </c>
      <c r="AB1185" s="4" t="e">
        <f>FIND("Earliest publication date",A1185,AA1185)</f>
        <v>#VALUE!</v>
      </c>
      <c r="AC1185" s="4" t="e">
        <f>CLEAN(TRIM(MID(A1185,AA1185,AB1185-AA1185)))</f>
        <v>#VALUE!</v>
      </c>
      <c r="AD1185" s="4" t="e">
        <f t="shared" si="261"/>
        <v>#VALUE!</v>
      </c>
      <c r="AE1185" s="4" t="e">
        <f>FIND("Earliest publication date",A1185,AA1185)+LEN("Earliest publication date")</f>
        <v>#VALUE!</v>
      </c>
      <c r="AF1185" s="4" t="e">
        <f>FIND("Assignee for publication",A1185)</f>
        <v>#VALUE!</v>
      </c>
      <c r="AG1185" s="4" t="e">
        <f>CLEAN(SUBSTITUTE(MID(A1185,AE1185,AF1185-AE1185)," ",""))</f>
        <v>#VALUE!</v>
      </c>
      <c r="AH1185" s="4" t="e">
        <f>FIND("Entity status",A1185)+LEN("Entity status")</f>
        <v>#VALUE!</v>
      </c>
      <c r="AI1185" s="4" t="e">
        <f>FIND("Earliest publication #",A1185,AH1185)</f>
        <v>#VALUE!</v>
      </c>
      <c r="AJ1185" s="4" t="e">
        <f>CLEAN(TRIM(MID(A1185,AH1185,AI1185-AH1185)))</f>
        <v>#VALUE!</v>
      </c>
      <c r="AK1185" s="4" t="e">
        <f>FIND("Applicants",A1185)+LEN("Applicants")</f>
        <v>#VALUE!</v>
      </c>
      <c r="AL1185" s="4" t="e">
        <f>FIND("United States Patent and Trademark Office 
United States Patent and Trademark Office 
 Browse By Topic",A1185,AK1185)</f>
        <v>#VALUE!</v>
      </c>
      <c r="AM1185" s="4" t="e">
        <f>TRIM(CLEAN(MID(A1185,AK1185,AL1185-AK1185)))</f>
        <v>#VALUE!</v>
      </c>
      <c r="AN1185" s="4" t="e">
        <f>FIND("Assignee for publication",A1185)+LEN("Assignee for publication")</f>
        <v>#VALUE!</v>
      </c>
      <c r="AO1185" s="4" t="e">
        <f>FIND("Confirmation #",A1185,AN1185)</f>
        <v>#VALUE!</v>
      </c>
      <c r="AP1185" s="4" t="e">
        <f>MID(A1185,AN1185,AO1185-AN1185)</f>
        <v>#VALUE!</v>
      </c>
      <c r="AQ1185" s="4" t="e">
        <f>FIND("Inventors",A1185)+LEN("Inventors")</f>
        <v>#VALUE!</v>
      </c>
      <c r="AR1185" s="4" t="e">
        <f>FIND("Applicants",A1185,AQ1185)</f>
        <v>#VALUE!</v>
      </c>
      <c r="AS1185" s="4" t="e">
        <f>FIND("Show all inventors",A1185)</f>
        <v>#VALUE!</v>
      </c>
      <c r="AT1185" s="4" t="str">
        <f>IFERROR(MID(A1185,AS1185,24),"")</f>
        <v/>
      </c>
      <c r="AU1185" s="7" t="e">
        <f>CLEAN(TRIM(MID(A1185,AQ1185,AR1185-AQ1185)))</f>
        <v>#VALUE!</v>
      </c>
      <c r="BJ1185" s="4">
        <f t="shared" si="264"/>
        <v>0</v>
      </c>
      <c r="BK1185" s="4" t="str">
        <f t="shared" si="265"/>
        <v/>
      </c>
      <c r="BL1185" s="4" t="e">
        <f t="shared" si="266"/>
        <v>#VALUE!</v>
      </c>
      <c r="BM1185" s="4" t="e">
        <f t="shared" si="267"/>
        <v>#VALUE!</v>
      </c>
      <c r="BN1185" s="7" t="e">
        <f t="shared" si="268"/>
        <v>#VALUE!</v>
      </c>
      <c r="BO1185" s="4" t="e">
        <f t="shared" si="269"/>
        <v>#VALUE!</v>
      </c>
      <c r="BP1185" s="4" t="e">
        <f t="shared" si="270"/>
        <v>#VALUE!</v>
      </c>
      <c r="BQ1185" s="7" t="e">
        <f t="shared" si="271"/>
        <v>#VALUE!</v>
      </c>
    </row>
    <row r="1186" spans="1:69" ht="15" customHeight="1" x14ac:dyDescent="0.3">
      <c r="A1186" s="5"/>
      <c r="B1186" s="5"/>
      <c r="C1186" s="5"/>
      <c r="D1186" s="5"/>
      <c r="F1186" s="6" t="s">
        <v>17</v>
      </c>
      <c r="G1186" s="4" t="e">
        <f t="shared" si="272"/>
        <v>#VALUE!</v>
      </c>
      <c r="H1186" s="4" t="e">
        <f t="shared" si="273"/>
        <v>#VALUE!</v>
      </c>
      <c r="I1186" s="4" t="str">
        <f t="shared" si="262"/>
        <v/>
      </c>
      <c r="J1186" s="4" t="e">
        <f>CLEAN(SUBSTITUTE(MID(A1186,G1186,H1186-G1186)," ",""))</f>
        <v>#VALUE!</v>
      </c>
      <c r="K1186" s="4" t="e">
        <f>FIND("Filing or 371 (c) date",A1186)+LEN("Filing or 371 (c) date")</f>
        <v>#VALUE!</v>
      </c>
      <c r="L1186" s="4" t="e">
        <f>FIND("Status",A1186,K1186)</f>
        <v>#VALUE!</v>
      </c>
      <c r="M1186" s="4" t="e">
        <f>TRIM(CLEAN(MID(A1186,K1186,L1186-K1186)))</f>
        <v>#VALUE!</v>
      </c>
      <c r="N1186" s="4" t="e">
        <f>FIND("Patent #",A1186)+LEN("Patent #")</f>
        <v>#VALUE!</v>
      </c>
      <c r="O1186" s="4" t="e">
        <f>FIND("Filing or 371 (c) date",A1186)</f>
        <v>#VALUE!</v>
      </c>
      <c r="P1186" s="4" t="e">
        <f>MID(A1186,N1186,O1186-N1186)</f>
        <v>#VALUE!</v>
      </c>
      <c r="Q1186" s="4" t="e">
        <f t="shared" si="263"/>
        <v>#VALUE!</v>
      </c>
      <c r="R1186" s="4" t="e">
        <f>CLEAN(SUBSTITUTE(MID(P1186,1,FIND("open",P1186)-1)," ",""))</f>
        <v>#VALUE!</v>
      </c>
      <c r="S1186" s="4" t="e">
        <f>FIND("open_in_new",P1186)+LEN("open_in_new")</f>
        <v>#VALUE!</v>
      </c>
      <c r="T1186" s="4" t="e">
        <f>FIND("-",P1186,S1186)</f>
        <v>#VALUE!</v>
      </c>
      <c r="U1186" s="4" t="e">
        <f>CLEAN(SUBSTITUTE(MID(P1186,S1186,T1186-S1186)," ",""))</f>
        <v>#VALUE!</v>
      </c>
      <c r="V1186" s="4" t="e">
        <f>RIGHT(CLEAN(SUBSTITUTE(P1186," ","")),10)</f>
        <v>#VALUE!</v>
      </c>
      <c r="W1186" s="4" t="e">
        <f>FIND("Status",A1186,K1186)+LEN("Status")</f>
        <v>#VALUE!</v>
      </c>
      <c r="X1186" s="4" t="e">
        <f>FIND("Application Data 
Documents &amp; Transactions",A1186)</f>
        <v>#VALUE!</v>
      </c>
      <c r="Y1186" s="4" t="e">
        <f>MID(A1186,W1186,(X1186-11)-W1186)</f>
        <v>#VALUE!</v>
      </c>
      <c r="Z1186" s="4" t="e">
        <f t="shared" si="260"/>
        <v>#VALUE!</v>
      </c>
      <c r="AA1186" s="4" t="e">
        <f>FIND("Earliest publication #",A1186)+LEN("Earliest publication #
")</f>
        <v>#VALUE!</v>
      </c>
      <c r="AB1186" s="4" t="e">
        <f>FIND("Earliest publication date",A1186,AA1186)</f>
        <v>#VALUE!</v>
      </c>
      <c r="AC1186" s="4" t="e">
        <f>CLEAN(TRIM(MID(A1186,AA1186,AB1186-AA1186)))</f>
        <v>#VALUE!</v>
      </c>
      <c r="AD1186" s="4" t="e">
        <f t="shared" si="261"/>
        <v>#VALUE!</v>
      </c>
      <c r="AE1186" s="4" t="e">
        <f>FIND("Earliest publication date",A1186,AA1186)+LEN("Earliest publication date")</f>
        <v>#VALUE!</v>
      </c>
      <c r="AF1186" s="4" t="e">
        <f>FIND("Assignee for publication",A1186)</f>
        <v>#VALUE!</v>
      </c>
      <c r="AG1186" s="4" t="e">
        <f>CLEAN(SUBSTITUTE(MID(A1186,AE1186,AF1186-AE1186)," ",""))</f>
        <v>#VALUE!</v>
      </c>
      <c r="AH1186" s="4" t="e">
        <f>FIND("Entity status",A1186)+LEN("Entity status")</f>
        <v>#VALUE!</v>
      </c>
      <c r="AI1186" s="4" t="e">
        <f>FIND("Earliest publication #",A1186,AH1186)</f>
        <v>#VALUE!</v>
      </c>
      <c r="AJ1186" s="4" t="e">
        <f>CLEAN(TRIM(MID(A1186,AH1186,AI1186-AH1186)))</f>
        <v>#VALUE!</v>
      </c>
      <c r="AK1186" s="4" t="e">
        <f>FIND("Applicants",A1186)+LEN("Applicants")</f>
        <v>#VALUE!</v>
      </c>
      <c r="AL1186" s="4" t="e">
        <f>FIND("United States Patent and Trademark Office 
United States Patent and Trademark Office 
 Browse By Topic",A1186,AK1186)</f>
        <v>#VALUE!</v>
      </c>
      <c r="AM1186" s="4" t="e">
        <f>TRIM(CLEAN(MID(A1186,AK1186,AL1186-AK1186)))</f>
        <v>#VALUE!</v>
      </c>
      <c r="AN1186" s="4" t="e">
        <f>FIND("Assignee for publication",A1186)+LEN("Assignee for publication")</f>
        <v>#VALUE!</v>
      </c>
      <c r="AO1186" s="4" t="e">
        <f>FIND("Confirmation #",A1186,AN1186)</f>
        <v>#VALUE!</v>
      </c>
      <c r="AP1186" s="4" t="e">
        <f>MID(A1186,AN1186,AO1186-AN1186)</f>
        <v>#VALUE!</v>
      </c>
      <c r="AQ1186" s="4" t="e">
        <f>FIND("Inventors",A1186)+LEN("Inventors")</f>
        <v>#VALUE!</v>
      </c>
      <c r="AR1186" s="4" t="e">
        <f>FIND("Applicants",A1186,AQ1186)</f>
        <v>#VALUE!</v>
      </c>
      <c r="AS1186" s="4" t="e">
        <f>FIND("Show all inventors",A1186)</f>
        <v>#VALUE!</v>
      </c>
      <c r="AT1186" s="4" t="str">
        <f>IFERROR(MID(A1186,AS1186,24),"")</f>
        <v/>
      </c>
      <c r="AU1186" s="7" t="e">
        <f>CLEAN(TRIM(MID(A1186,AQ1186,AR1186-AQ1186)))</f>
        <v>#VALUE!</v>
      </c>
      <c r="BJ1186" s="4">
        <f t="shared" si="264"/>
        <v>0</v>
      </c>
      <c r="BK1186" s="4" t="str">
        <f t="shared" si="265"/>
        <v/>
      </c>
      <c r="BL1186" s="4" t="e">
        <f t="shared" si="266"/>
        <v>#VALUE!</v>
      </c>
      <c r="BM1186" s="4" t="e">
        <f t="shared" si="267"/>
        <v>#VALUE!</v>
      </c>
      <c r="BN1186" s="7" t="e">
        <f t="shared" si="268"/>
        <v>#VALUE!</v>
      </c>
      <c r="BO1186" s="4" t="e">
        <f t="shared" si="269"/>
        <v>#VALUE!</v>
      </c>
      <c r="BP1186" s="4" t="e">
        <f t="shared" si="270"/>
        <v>#VALUE!</v>
      </c>
      <c r="BQ1186" s="7" t="e">
        <f t="shared" si="271"/>
        <v>#VALUE!</v>
      </c>
    </row>
    <row r="1187" spans="1:69" ht="15" customHeight="1" x14ac:dyDescent="0.3">
      <c r="A1187" s="5"/>
      <c r="B1187" s="5"/>
      <c r="C1187" s="5"/>
      <c r="D1187" s="5"/>
      <c r="F1187" s="6" t="s">
        <v>17</v>
      </c>
      <c r="G1187" s="4" t="e">
        <f t="shared" si="272"/>
        <v>#VALUE!</v>
      </c>
      <c r="H1187" s="4" t="e">
        <f t="shared" si="273"/>
        <v>#VALUE!</v>
      </c>
      <c r="I1187" s="4" t="str">
        <f t="shared" si="262"/>
        <v/>
      </c>
      <c r="J1187" s="4" t="e">
        <f>CLEAN(SUBSTITUTE(MID(A1187,G1187,H1187-G1187)," ",""))</f>
        <v>#VALUE!</v>
      </c>
      <c r="K1187" s="4" t="e">
        <f>FIND("Filing or 371 (c) date",A1187)+LEN("Filing or 371 (c) date")</f>
        <v>#VALUE!</v>
      </c>
      <c r="L1187" s="4" t="e">
        <f>FIND("Status",A1187,K1187)</f>
        <v>#VALUE!</v>
      </c>
      <c r="M1187" s="4" t="e">
        <f>TRIM(CLEAN(MID(A1187,K1187,L1187-K1187)))</f>
        <v>#VALUE!</v>
      </c>
      <c r="N1187" s="4" t="e">
        <f>FIND("Patent #",A1187)+LEN("Patent #")</f>
        <v>#VALUE!</v>
      </c>
      <c r="O1187" s="4" t="e">
        <f>FIND("Filing or 371 (c) date",A1187)</f>
        <v>#VALUE!</v>
      </c>
      <c r="P1187" s="4" t="e">
        <f>MID(A1187,N1187,O1187-N1187)</f>
        <v>#VALUE!</v>
      </c>
      <c r="Q1187" s="4" t="e">
        <f t="shared" si="263"/>
        <v>#VALUE!</v>
      </c>
      <c r="R1187" s="4" t="e">
        <f>CLEAN(SUBSTITUTE(MID(P1187,1,FIND("open",P1187)-1)," ",""))</f>
        <v>#VALUE!</v>
      </c>
      <c r="S1187" s="4" t="e">
        <f>FIND("open_in_new",P1187)+LEN("open_in_new")</f>
        <v>#VALUE!</v>
      </c>
      <c r="T1187" s="4" t="e">
        <f>FIND("-",P1187,S1187)</f>
        <v>#VALUE!</v>
      </c>
      <c r="U1187" s="4" t="e">
        <f>CLEAN(SUBSTITUTE(MID(P1187,S1187,T1187-S1187)," ",""))</f>
        <v>#VALUE!</v>
      </c>
      <c r="V1187" s="4" t="e">
        <f>RIGHT(CLEAN(SUBSTITUTE(P1187," ","")),10)</f>
        <v>#VALUE!</v>
      </c>
      <c r="W1187" s="4" t="e">
        <f>FIND("Status",A1187,K1187)+LEN("Status")</f>
        <v>#VALUE!</v>
      </c>
      <c r="X1187" s="4" t="e">
        <f>FIND("Application Data 
Documents &amp; Transactions",A1187)</f>
        <v>#VALUE!</v>
      </c>
      <c r="Y1187" s="4" t="e">
        <f>MID(A1187,W1187,(X1187-11)-W1187)</f>
        <v>#VALUE!</v>
      </c>
      <c r="Z1187" s="4" t="e">
        <f t="shared" si="260"/>
        <v>#VALUE!</v>
      </c>
      <c r="AA1187" s="4" t="e">
        <f>FIND("Earliest publication #",A1187)+LEN("Earliest publication #
")</f>
        <v>#VALUE!</v>
      </c>
      <c r="AB1187" s="4" t="e">
        <f>FIND("Earliest publication date",A1187,AA1187)</f>
        <v>#VALUE!</v>
      </c>
      <c r="AC1187" s="4" t="e">
        <f>CLEAN(TRIM(MID(A1187,AA1187,AB1187-AA1187)))</f>
        <v>#VALUE!</v>
      </c>
      <c r="AD1187" s="4" t="e">
        <f t="shared" si="261"/>
        <v>#VALUE!</v>
      </c>
      <c r="AE1187" s="4" t="e">
        <f>FIND("Earliest publication date",A1187,AA1187)+LEN("Earliest publication date")</f>
        <v>#VALUE!</v>
      </c>
      <c r="AF1187" s="4" t="e">
        <f>FIND("Assignee for publication",A1187)</f>
        <v>#VALUE!</v>
      </c>
      <c r="AG1187" s="4" t="e">
        <f>CLEAN(SUBSTITUTE(MID(A1187,AE1187,AF1187-AE1187)," ",""))</f>
        <v>#VALUE!</v>
      </c>
      <c r="AH1187" s="4" t="e">
        <f>FIND("Entity status",A1187)+LEN("Entity status")</f>
        <v>#VALUE!</v>
      </c>
      <c r="AI1187" s="4" t="e">
        <f>FIND("Earliest publication #",A1187,AH1187)</f>
        <v>#VALUE!</v>
      </c>
      <c r="AJ1187" s="4" t="e">
        <f>CLEAN(TRIM(MID(A1187,AH1187,AI1187-AH1187)))</f>
        <v>#VALUE!</v>
      </c>
      <c r="AK1187" s="4" t="e">
        <f>FIND("Applicants",A1187)+LEN("Applicants")</f>
        <v>#VALUE!</v>
      </c>
      <c r="AL1187" s="4" t="e">
        <f>FIND("United States Patent and Trademark Office 
United States Patent and Trademark Office 
 Browse By Topic",A1187,AK1187)</f>
        <v>#VALUE!</v>
      </c>
      <c r="AM1187" s="4" t="e">
        <f>TRIM(CLEAN(MID(A1187,AK1187,AL1187-AK1187)))</f>
        <v>#VALUE!</v>
      </c>
      <c r="AN1187" s="4" t="e">
        <f>FIND("Assignee for publication",A1187)+LEN("Assignee for publication")</f>
        <v>#VALUE!</v>
      </c>
      <c r="AO1187" s="4" t="e">
        <f>FIND("Confirmation #",A1187,AN1187)</f>
        <v>#VALUE!</v>
      </c>
      <c r="AP1187" s="4" t="e">
        <f>MID(A1187,AN1187,AO1187-AN1187)</f>
        <v>#VALUE!</v>
      </c>
      <c r="AQ1187" s="4" t="e">
        <f>FIND("Inventors",A1187)+LEN("Inventors")</f>
        <v>#VALUE!</v>
      </c>
      <c r="AR1187" s="4" t="e">
        <f>FIND("Applicants",A1187,AQ1187)</f>
        <v>#VALUE!</v>
      </c>
      <c r="AS1187" s="4" t="e">
        <f>FIND("Show all inventors",A1187)</f>
        <v>#VALUE!</v>
      </c>
      <c r="AT1187" s="4" t="str">
        <f>IFERROR(MID(A1187,AS1187,24),"")</f>
        <v/>
      </c>
      <c r="AU1187" s="7" t="e">
        <f>CLEAN(TRIM(MID(A1187,AQ1187,AR1187-AQ1187)))</f>
        <v>#VALUE!</v>
      </c>
      <c r="BJ1187" s="4">
        <f t="shared" si="264"/>
        <v>0</v>
      </c>
      <c r="BK1187" s="4" t="str">
        <f t="shared" si="265"/>
        <v/>
      </c>
      <c r="BL1187" s="4" t="e">
        <f t="shared" si="266"/>
        <v>#VALUE!</v>
      </c>
      <c r="BM1187" s="4" t="e">
        <f t="shared" si="267"/>
        <v>#VALUE!</v>
      </c>
      <c r="BN1187" s="7" t="e">
        <f t="shared" si="268"/>
        <v>#VALUE!</v>
      </c>
      <c r="BO1187" s="4" t="e">
        <f t="shared" si="269"/>
        <v>#VALUE!</v>
      </c>
      <c r="BP1187" s="4" t="e">
        <f t="shared" si="270"/>
        <v>#VALUE!</v>
      </c>
      <c r="BQ1187" s="7" t="e">
        <f t="shared" si="271"/>
        <v>#VALUE!</v>
      </c>
    </row>
    <row r="1188" spans="1:69" ht="15" customHeight="1" x14ac:dyDescent="0.3">
      <c r="A1188" s="5"/>
      <c r="B1188" s="5"/>
      <c r="C1188" s="5"/>
      <c r="D1188" s="5"/>
      <c r="F1188" s="6" t="s">
        <v>17</v>
      </c>
      <c r="G1188" s="4" t="e">
        <f t="shared" si="272"/>
        <v>#VALUE!</v>
      </c>
      <c r="H1188" s="4" t="e">
        <f t="shared" si="273"/>
        <v>#VALUE!</v>
      </c>
      <c r="I1188" s="4" t="str">
        <f t="shared" si="262"/>
        <v/>
      </c>
      <c r="J1188" s="4" t="e">
        <f>CLEAN(SUBSTITUTE(MID(A1188,G1188,H1188-G1188)," ",""))</f>
        <v>#VALUE!</v>
      </c>
      <c r="K1188" s="4" t="e">
        <f>FIND("Filing or 371 (c) date",A1188)+LEN("Filing or 371 (c) date")</f>
        <v>#VALUE!</v>
      </c>
      <c r="L1188" s="4" t="e">
        <f>FIND("Status",A1188,K1188)</f>
        <v>#VALUE!</v>
      </c>
      <c r="M1188" s="4" t="e">
        <f>TRIM(CLEAN(MID(A1188,K1188,L1188-K1188)))</f>
        <v>#VALUE!</v>
      </c>
      <c r="N1188" s="4" t="e">
        <f>FIND("Patent #",A1188)+LEN("Patent #")</f>
        <v>#VALUE!</v>
      </c>
      <c r="O1188" s="4" t="e">
        <f>FIND("Filing or 371 (c) date",A1188)</f>
        <v>#VALUE!</v>
      </c>
      <c r="P1188" s="4" t="e">
        <f>MID(A1188,N1188,O1188-N1188)</f>
        <v>#VALUE!</v>
      </c>
      <c r="Q1188" s="4" t="e">
        <f t="shared" si="263"/>
        <v>#VALUE!</v>
      </c>
      <c r="R1188" s="4" t="e">
        <f>CLEAN(SUBSTITUTE(MID(P1188,1,FIND("open",P1188)-1)," ",""))</f>
        <v>#VALUE!</v>
      </c>
      <c r="S1188" s="4" t="e">
        <f>FIND("open_in_new",P1188)+LEN("open_in_new")</f>
        <v>#VALUE!</v>
      </c>
      <c r="T1188" s="4" t="e">
        <f>FIND("-",P1188,S1188)</f>
        <v>#VALUE!</v>
      </c>
      <c r="U1188" s="4" t="e">
        <f>CLEAN(SUBSTITUTE(MID(P1188,S1188,T1188-S1188)," ",""))</f>
        <v>#VALUE!</v>
      </c>
      <c r="V1188" s="4" t="e">
        <f>RIGHT(CLEAN(SUBSTITUTE(P1188," ","")),10)</f>
        <v>#VALUE!</v>
      </c>
      <c r="W1188" s="4" t="e">
        <f>FIND("Status",A1188,K1188)+LEN("Status")</f>
        <v>#VALUE!</v>
      </c>
      <c r="X1188" s="4" t="e">
        <f>FIND("Application Data 
Documents &amp; Transactions",A1188)</f>
        <v>#VALUE!</v>
      </c>
      <c r="Y1188" s="4" t="e">
        <f>MID(A1188,W1188,(X1188-11)-W1188)</f>
        <v>#VALUE!</v>
      </c>
      <c r="Z1188" s="4" t="e">
        <f t="shared" si="260"/>
        <v>#VALUE!</v>
      </c>
      <c r="AA1188" s="4" t="e">
        <f>FIND("Earliest publication #",A1188)+LEN("Earliest publication #
")</f>
        <v>#VALUE!</v>
      </c>
      <c r="AB1188" s="4" t="e">
        <f>FIND("Earliest publication date",A1188,AA1188)</f>
        <v>#VALUE!</v>
      </c>
      <c r="AC1188" s="4" t="e">
        <f>CLEAN(TRIM(MID(A1188,AA1188,AB1188-AA1188)))</f>
        <v>#VALUE!</v>
      </c>
      <c r="AD1188" s="4" t="e">
        <f t="shared" si="261"/>
        <v>#VALUE!</v>
      </c>
      <c r="AE1188" s="4" t="e">
        <f>FIND("Earliest publication date",A1188,AA1188)+LEN("Earliest publication date")</f>
        <v>#VALUE!</v>
      </c>
      <c r="AF1188" s="4" t="e">
        <f>FIND("Assignee for publication",A1188)</f>
        <v>#VALUE!</v>
      </c>
      <c r="AG1188" s="4" t="e">
        <f>CLEAN(SUBSTITUTE(MID(A1188,AE1188,AF1188-AE1188)," ",""))</f>
        <v>#VALUE!</v>
      </c>
      <c r="AH1188" s="4" t="e">
        <f>FIND("Entity status",A1188)+LEN("Entity status")</f>
        <v>#VALUE!</v>
      </c>
      <c r="AI1188" s="4" t="e">
        <f>FIND("Earliest publication #",A1188,AH1188)</f>
        <v>#VALUE!</v>
      </c>
      <c r="AJ1188" s="4" t="e">
        <f>CLEAN(TRIM(MID(A1188,AH1188,AI1188-AH1188)))</f>
        <v>#VALUE!</v>
      </c>
      <c r="AK1188" s="4" t="e">
        <f>FIND("Applicants",A1188)+LEN("Applicants")</f>
        <v>#VALUE!</v>
      </c>
      <c r="AL1188" s="4" t="e">
        <f>FIND("United States Patent and Trademark Office 
United States Patent and Trademark Office 
 Browse By Topic",A1188,AK1188)</f>
        <v>#VALUE!</v>
      </c>
      <c r="AM1188" s="4" t="e">
        <f>TRIM(CLEAN(MID(A1188,AK1188,AL1188-AK1188)))</f>
        <v>#VALUE!</v>
      </c>
      <c r="AN1188" s="4" t="e">
        <f>FIND("Assignee for publication",A1188)+LEN("Assignee for publication")</f>
        <v>#VALUE!</v>
      </c>
      <c r="AO1188" s="4" t="e">
        <f>FIND("Confirmation #",A1188,AN1188)</f>
        <v>#VALUE!</v>
      </c>
      <c r="AP1188" s="4" t="e">
        <f>MID(A1188,AN1188,AO1188-AN1188)</f>
        <v>#VALUE!</v>
      </c>
      <c r="AQ1188" s="4" t="e">
        <f>FIND("Inventors",A1188)+LEN("Inventors")</f>
        <v>#VALUE!</v>
      </c>
      <c r="AR1188" s="4" t="e">
        <f>FIND("Applicants",A1188,AQ1188)</f>
        <v>#VALUE!</v>
      </c>
      <c r="AS1188" s="4" t="e">
        <f>FIND("Show all inventors",A1188)</f>
        <v>#VALUE!</v>
      </c>
      <c r="AT1188" s="4" t="str">
        <f>IFERROR(MID(A1188,AS1188,24),"")</f>
        <v/>
      </c>
      <c r="AU1188" s="7" t="e">
        <f>CLEAN(TRIM(MID(A1188,AQ1188,AR1188-AQ1188)))</f>
        <v>#VALUE!</v>
      </c>
      <c r="BJ1188" s="4">
        <f t="shared" si="264"/>
        <v>0</v>
      </c>
      <c r="BK1188" s="4" t="str">
        <f t="shared" si="265"/>
        <v/>
      </c>
      <c r="BL1188" s="4" t="e">
        <f t="shared" si="266"/>
        <v>#VALUE!</v>
      </c>
      <c r="BM1188" s="4" t="e">
        <f t="shared" si="267"/>
        <v>#VALUE!</v>
      </c>
      <c r="BN1188" s="7" t="e">
        <f t="shared" si="268"/>
        <v>#VALUE!</v>
      </c>
      <c r="BO1188" s="4" t="e">
        <f t="shared" si="269"/>
        <v>#VALUE!</v>
      </c>
      <c r="BP1188" s="4" t="e">
        <f t="shared" si="270"/>
        <v>#VALUE!</v>
      </c>
      <c r="BQ1188" s="7" t="e">
        <f t="shared" si="271"/>
        <v>#VALUE!</v>
      </c>
    </row>
    <row r="1189" spans="1:69" ht="15" customHeight="1" x14ac:dyDescent="0.3">
      <c r="A1189" s="5"/>
      <c r="B1189" s="5"/>
      <c r="C1189" s="5"/>
      <c r="D1189" s="5"/>
      <c r="F1189" s="6" t="s">
        <v>17</v>
      </c>
      <c r="G1189" s="4" t="e">
        <f t="shared" si="272"/>
        <v>#VALUE!</v>
      </c>
      <c r="H1189" s="4" t="e">
        <f t="shared" si="273"/>
        <v>#VALUE!</v>
      </c>
      <c r="I1189" s="4" t="str">
        <f t="shared" si="262"/>
        <v/>
      </c>
      <c r="J1189" s="4" t="e">
        <f>CLEAN(SUBSTITUTE(MID(A1189,G1189,H1189-G1189)," ",""))</f>
        <v>#VALUE!</v>
      </c>
      <c r="K1189" s="4" t="e">
        <f>FIND("Filing or 371 (c) date",A1189)+LEN("Filing or 371 (c) date")</f>
        <v>#VALUE!</v>
      </c>
      <c r="L1189" s="4" t="e">
        <f>FIND("Status",A1189,K1189)</f>
        <v>#VALUE!</v>
      </c>
      <c r="M1189" s="4" t="e">
        <f>TRIM(CLEAN(MID(A1189,K1189,L1189-K1189)))</f>
        <v>#VALUE!</v>
      </c>
      <c r="N1189" s="4" t="e">
        <f>FIND("Patent #",A1189)+LEN("Patent #")</f>
        <v>#VALUE!</v>
      </c>
      <c r="O1189" s="4" t="e">
        <f>FIND("Filing or 371 (c) date",A1189)</f>
        <v>#VALUE!</v>
      </c>
      <c r="P1189" s="4" t="e">
        <f>MID(A1189,N1189,O1189-N1189)</f>
        <v>#VALUE!</v>
      </c>
      <c r="Q1189" s="4" t="e">
        <f t="shared" si="263"/>
        <v>#VALUE!</v>
      </c>
      <c r="R1189" s="4" t="e">
        <f>CLEAN(SUBSTITUTE(MID(P1189,1,FIND("open",P1189)-1)," ",""))</f>
        <v>#VALUE!</v>
      </c>
      <c r="S1189" s="4" t="e">
        <f>FIND("open_in_new",P1189)+LEN("open_in_new")</f>
        <v>#VALUE!</v>
      </c>
      <c r="T1189" s="4" t="e">
        <f>FIND("-",P1189,S1189)</f>
        <v>#VALUE!</v>
      </c>
      <c r="U1189" s="4" t="e">
        <f>CLEAN(SUBSTITUTE(MID(P1189,S1189,T1189-S1189)," ",""))</f>
        <v>#VALUE!</v>
      </c>
      <c r="V1189" s="4" t="e">
        <f>RIGHT(CLEAN(SUBSTITUTE(P1189," ","")),10)</f>
        <v>#VALUE!</v>
      </c>
      <c r="W1189" s="4" t="e">
        <f>FIND("Status",A1189,K1189)+LEN("Status")</f>
        <v>#VALUE!</v>
      </c>
      <c r="X1189" s="4" t="e">
        <f>FIND("Application Data 
Documents &amp; Transactions",A1189)</f>
        <v>#VALUE!</v>
      </c>
      <c r="Y1189" s="4" t="e">
        <f>MID(A1189,W1189,(X1189-11)-W1189)</f>
        <v>#VALUE!</v>
      </c>
      <c r="Z1189" s="4" t="e">
        <f t="shared" si="260"/>
        <v>#VALUE!</v>
      </c>
      <c r="AA1189" s="4" t="e">
        <f>FIND("Earliest publication #",A1189)+LEN("Earliest publication #
")</f>
        <v>#VALUE!</v>
      </c>
      <c r="AB1189" s="4" t="e">
        <f>FIND("Earliest publication date",A1189,AA1189)</f>
        <v>#VALUE!</v>
      </c>
      <c r="AC1189" s="4" t="e">
        <f>CLEAN(TRIM(MID(A1189,AA1189,AB1189-AA1189)))</f>
        <v>#VALUE!</v>
      </c>
      <c r="AD1189" s="4" t="e">
        <f t="shared" si="261"/>
        <v>#VALUE!</v>
      </c>
      <c r="AE1189" s="4" t="e">
        <f>FIND("Earliest publication date",A1189,AA1189)+LEN("Earliest publication date")</f>
        <v>#VALUE!</v>
      </c>
      <c r="AF1189" s="4" t="e">
        <f>FIND("Assignee for publication",A1189)</f>
        <v>#VALUE!</v>
      </c>
      <c r="AG1189" s="4" t="e">
        <f>CLEAN(SUBSTITUTE(MID(A1189,AE1189,AF1189-AE1189)," ",""))</f>
        <v>#VALUE!</v>
      </c>
      <c r="AH1189" s="4" t="e">
        <f>FIND("Entity status",A1189)+LEN("Entity status")</f>
        <v>#VALUE!</v>
      </c>
      <c r="AI1189" s="4" t="e">
        <f>FIND("Earliest publication #",A1189,AH1189)</f>
        <v>#VALUE!</v>
      </c>
      <c r="AJ1189" s="4" t="e">
        <f>CLEAN(TRIM(MID(A1189,AH1189,AI1189-AH1189)))</f>
        <v>#VALUE!</v>
      </c>
      <c r="AK1189" s="4" t="e">
        <f>FIND("Applicants",A1189)+LEN("Applicants")</f>
        <v>#VALUE!</v>
      </c>
      <c r="AL1189" s="4" t="e">
        <f>FIND("United States Patent and Trademark Office 
United States Patent and Trademark Office 
 Browse By Topic",A1189,AK1189)</f>
        <v>#VALUE!</v>
      </c>
      <c r="AM1189" s="4" t="e">
        <f>TRIM(CLEAN(MID(A1189,AK1189,AL1189-AK1189)))</f>
        <v>#VALUE!</v>
      </c>
      <c r="AN1189" s="4" t="e">
        <f>FIND("Assignee for publication",A1189)+LEN("Assignee for publication")</f>
        <v>#VALUE!</v>
      </c>
      <c r="AO1189" s="4" t="e">
        <f>FIND("Confirmation #",A1189,AN1189)</f>
        <v>#VALUE!</v>
      </c>
      <c r="AP1189" s="4" t="e">
        <f>MID(A1189,AN1189,AO1189-AN1189)</f>
        <v>#VALUE!</v>
      </c>
      <c r="AQ1189" s="4" t="e">
        <f>FIND("Inventors",A1189)+LEN("Inventors")</f>
        <v>#VALUE!</v>
      </c>
      <c r="AR1189" s="4" t="e">
        <f>FIND("Applicants",A1189,AQ1189)</f>
        <v>#VALUE!</v>
      </c>
      <c r="AS1189" s="4" t="e">
        <f>FIND("Show all inventors",A1189)</f>
        <v>#VALUE!</v>
      </c>
      <c r="AT1189" s="4" t="str">
        <f>IFERROR(MID(A1189,AS1189,24),"")</f>
        <v/>
      </c>
      <c r="AU1189" s="7" t="e">
        <f>CLEAN(TRIM(MID(A1189,AQ1189,AR1189-AQ1189)))</f>
        <v>#VALUE!</v>
      </c>
      <c r="BJ1189" s="4">
        <f t="shared" si="264"/>
        <v>0</v>
      </c>
      <c r="BK1189" s="4" t="str">
        <f t="shared" si="265"/>
        <v/>
      </c>
      <c r="BL1189" s="4" t="e">
        <f t="shared" si="266"/>
        <v>#VALUE!</v>
      </c>
      <c r="BM1189" s="4" t="e">
        <f t="shared" si="267"/>
        <v>#VALUE!</v>
      </c>
      <c r="BN1189" s="7" t="e">
        <f t="shared" si="268"/>
        <v>#VALUE!</v>
      </c>
      <c r="BO1189" s="4" t="e">
        <f t="shared" si="269"/>
        <v>#VALUE!</v>
      </c>
      <c r="BP1189" s="4" t="e">
        <f t="shared" si="270"/>
        <v>#VALUE!</v>
      </c>
      <c r="BQ1189" s="7" t="e">
        <f t="shared" si="271"/>
        <v>#VALUE!</v>
      </c>
    </row>
    <row r="1190" spans="1:69" ht="15" customHeight="1" x14ac:dyDescent="0.3">
      <c r="A1190" s="5"/>
      <c r="B1190" s="5"/>
      <c r="C1190" s="5"/>
      <c r="D1190" s="5"/>
      <c r="F1190" s="6" t="s">
        <v>17</v>
      </c>
      <c r="G1190" s="4" t="e">
        <f t="shared" si="272"/>
        <v>#VALUE!</v>
      </c>
      <c r="H1190" s="4" t="e">
        <f t="shared" si="273"/>
        <v>#VALUE!</v>
      </c>
      <c r="I1190" s="4" t="str">
        <f t="shared" si="262"/>
        <v/>
      </c>
      <c r="J1190" s="4" t="e">
        <f>CLEAN(SUBSTITUTE(MID(A1190,G1190,H1190-G1190)," ",""))</f>
        <v>#VALUE!</v>
      </c>
      <c r="K1190" s="4" t="e">
        <f>FIND("Filing or 371 (c) date",A1190)+LEN("Filing or 371 (c) date")</f>
        <v>#VALUE!</v>
      </c>
      <c r="L1190" s="4" t="e">
        <f>FIND("Status",A1190,K1190)</f>
        <v>#VALUE!</v>
      </c>
      <c r="M1190" s="4" t="e">
        <f>TRIM(CLEAN(MID(A1190,K1190,L1190-K1190)))</f>
        <v>#VALUE!</v>
      </c>
      <c r="N1190" s="4" t="e">
        <f>FIND("Patent #",A1190)+LEN("Patent #")</f>
        <v>#VALUE!</v>
      </c>
      <c r="O1190" s="4" t="e">
        <f>FIND("Filing or 371 (c) date",A1190)</f>
        <v>#VALUE!</v>
      </c>
      <c r="P1190" s="4" t="e">
        <f>MID(A1190,N1190,O1190-N1190)</f>
        <v>#VALUE!</v>
      </c>
      <c r="Q1190" s="4" t="e">
        <f t="shared" si="263"/>
        <v>#VALUE!</v>
      </c>
      <c r="R1190" s="4" t="e">
        <f>CLEAN(SUBSTITUTE(MID(P1190,1,FIND("open",P1190)-1)," ",""))</f>
        <v>#VALUE!</v>
      </c>
      <c r="S1190" s="4" t="e">
        <f>FIND("open_in_new",P1190)+LEN("open_in_new")</f>
        <v>#VALUE!</v>
      </c>
      <c r="T1190" s="4" t="e">
        <f>FIND("-",P1190,S1190)</f>
        <v>#VALUE!</v>
      </c>
      <c r="U1190" s="4" t="e">
        <f>CLEAN(SUBSTITUTE(MID(P1190,S1190,T1190-S1190)," ",""))</f>
        <v>#VALUE!</v>
      </c>
      <c r="V1190" s="4" t="e">
        <f>RIGHT(CLEAN(SUBSTITUTE(P1190," ","")),10)</f>
        <v>#VALUE!</v>
      </c>
      <c r="W1190" s="4" t="e">
        <f>FIND("Status",A1190,K1190)+LEN("Status")</f>
        <v>#VALUE!</v>
      </c>
      <c r="X1190" s="4" t="e">
        <f>FIND("Application Data 
Documents &amp; Transactions",A1190)</f>
        <v>#VALUE!</v>
      </c>
      <c r="Y1190" s="4" t="e">
        <f>MID(A1190,W1190,(X1190-11)-W1190)</f>
        <v>#VALUE!</v>
      </c>
      <c r="Z1190" s="4" t="e">
        <f t="shared" si="260"/>
        <v>#VALUE!</v>
      </c>
      <c r="AA1190" s="4" t="e">
        <f>FIND("Earliest publication #",A1190)+LEN("Earliest publication #
")</f>
        <v>#VALUE!</v>
      </c>
      <c r="AB1190" s="4" t="e">
        <f>FIND("Earliest publication date",A1190,AA1190)</f>
        <v>#VALUE!</v>
      </c>
      <c r="AC1190" s="4" t="e">
        <f>CLEAN(TRIM(MID(A1190,AA1190,AB1190-AA1190)))</f>
        <v>#VALUE!</v>
      </c>
      <c r="AD1190" s="4" t="e">
        <f t="shared" si="261"/>
        <v>#VALUE!</v>
      </c>
      <c r="AE1190" s="4" t="e">
        <f>FIND("Earliest publication date",A1190,AA1190)+LEN("Earliest publication date")</f>
        <v>#VALUE!</v>
      </c>
      <c r="AF1190" s="4" t="e">
        <f>FIND("Assignee for publication",A1190)</f>
        <v>#VALUE!</v>
      </c>
      <c r="AG1190" s="4" t="e">
        <f>CLEAN(SUBSTITUTE(MID(A1190,AE1190,AF1190-AE1190)," ",""))</f>
        <v>#VALUE!</v>
      </c>
      <c r="AH1190" s="4" t="e">
        <f>FIND("Entity status",A1190)+LEN("Entity status")</f>
        <v>#VALUE!</v>
      </c>
      <c r="AI1190" s="4" t="e">
        <f>FIND("Earliest publication #",A1190,AH1190)</f>
        <v>#VALUE!</v>
      </c>
      <c r="AJ1190" s="4" t="e">
        <f>CLEAN(TRIM(MID(A1190,AH1190,AI1190-AH1190)))</f>
        <v>#VALUE!</v>
      </c>
      <c r="AK1190" s="4" t="e">
        <f>FIND("Applicants",A1190)+LEN("Applicants")</f>
        <v>#VALUE!</v>
      </c>
      <c r="AL1190" s="4" t="e">
        <f>FIND("United States Patent and Trademark Office 
United States Patent and Trademark Office 
 Browse By Topic",A1190,AK1190)</f>
        <v>#VALUE!</v>
      </c>
      <c r="AM1190" s="4" t="e">
        <f>TRIM(CLEAN(MID(A1190,AK1190,AL1190-AK1190)))</f>
        <v>#VALUE!</v>
      </c>
      <c r="AN1190" s="4" t="e">
        <f>FIND("Assignee for publication",A1190)+LEN("Assignee for publication")</f>
        <v>#VALUE!</v>
      </c>
      <c r="AO1190" s="4" t="e">
        <f>FIND("Confirmation #",A1190,AN1190)</f>
        <v>#VALUE!</v>
      </c>
      <c r="AP1190" s="4" t="e">
        <f>MID(A1190,AN1190,AO1190-AN1190)</f>
        <v>#VALUE!</v>
      </c>
      <c r="AQ1190" s="4" t="e">
        <f>FIND("Inventors",A1190)+LEN("Inventors")</f>
        <v>#VALUE!</v>
      </c>
      <c r="AR1190" s="4" t="e">
        <f>FIND("Applicants",A1190,AQ1190)</f>
        <v>#VALUE!</v>
      </c>
      <c r="AS1190" s="4" t="e">
        <f>FIND("Show all inventors",A1190)</f>
        <v>#VALUE!</v>
      </c>
      <c r="AT1190" s="4" t="str">
        <f>IFERROR(MID(A1190,AS1190,24),"")</f>
        <v/>
      </c>
      <c r="AU1190" s="7" t="e">
        <f>CLEAN(TRIM(MID(A1190,AQ1190,AR1190-AQ1190)))</f>
        <v>#VALUE!</v>
      </c>
      <c r="BJ1190" s="4">
        <f t="shared" si="264"/>
        <v>0</v>
      </c>
      <c r="BK1190" s="4" t="str">
        <f t="shared" si="265"/>
        <v/>
      </c>
      <c r="BL1190" s="4" t="e">
        <f t="shared" si="266"/>
        <v>#VALUE!</v>
      </c>
      <c r="BM1190" s="4" t="e">
        <f t="shared" si="267"/>
        <v>#VALUE!</v>
      </c>
      <c r="BN1190" s="7" t="e">
        <f t="shared" si="268"/>
        <v>#VALUE!</v>
      </c>
      <c r="BO1190" s="4" t="e">
        <f t="shared" si="269"/>
        <v>#VALUE!</v>
      </c>
      <c r="BP1190" s="4" t="e">
        <f t="shared" si="270"/>
        <v>#VALUE!</v>
      </c>
      <c r="BQ1190" s="7" t="e">
        <f t="shared" si="271"/>
        <v>#VALUE!</v>
      </c>
    </row>
    <row r="1191" spans="1:69" ht="15" customHeight="1" x14ac:dyDescent="0.3">
      <c r="A1191" s="5"/>
      <c r="B1191" s="5"/>
      <c r="C1191" s="5"/>
      <c r="D1191" s="5"/>
      <c r="F1191" s="6" t="s">
        <v>17</v>
      </c>
      <c r="G1191" s="4" t="e">
        <f t="shared" si="272"/>
        <v>#VALUE!</v>
      </c>
      <c r="H1191" s="4" t="e">
        <f t="shared" si="273"/>
        <v>#VALUE!</v>
      </c>
      <c r="I1191" s="4" t="str">
        <f t="shared" si="262"/>
        <v/>
      </c>
      <c r="J1191" s="4" t="e">
        <f>CLEAN(SUBSTITUTE(MID(A1191,G1191,H1191-G1191)," ",""))</f>
        <v>#VALUE!</v>
      </c>
      <c r="K1191" s="4" t="e">
        <f>FIND("Filing or 371 (c) date",A1191)+LEN("Filing or 371 (c) date")</f>
        <v>#VALUE!</v>
      </c>
      <c r="L1191" s="4" t="e">
        <f>FIND("Status",A1191,K1191)</f>
        <v>#VALUE!</v>
      </c>
      <c r="M1191" s="4" t="e">
        <f>TRIM(CLEAN(MID(A1191,K1191,L1191-K1191)))</f>
        <v>#VALUE!</v>
      </c>
      <c r="N1191" s="4" t="e">
        <f>FIND("Patent #",A1191)+LEN("Patent #")</f>
        <v>#VALUE!</v>
      </c>
      <c r="O1191" s="4" t="e">
        <f>FIND("Filing or 371 (c) date",A1191)</f>
        <v>#VALUE!</v>
      </c>
      <c r="P1191" s="4" t="e">
        <f>MID(A1191,N1191,O1191-N1191)</f>
        <v>#VALUE!</v>
      </c>
      <c r="Q1191" s="4" t="e">
        <f t="shared" si="263"/>
        <v>#VALUE!</v>
      </c>
      <c r="R1191" s="4" t="e">
        <f>CLEAN(SUBSTITUTE(MID(P1191,1,FIND("open",P1191)-1)," ",""))</f>
        <v>#VALUE!</v>
      </c>
      <c r="S1191" s="4" t="e">
        <f>FIND("open_in_new",P1191)+LEN("open_in_new")</f>
        <v>#VALUE!</v>
      </c>
      <c r="T1191" s="4" t="e">
        <f>FIND("-",P1191,S1191)</f>
        <v>#VALUE!</v>
      </c>
      <c r="U1191" s="4" t="e">
        <f>CLEAN(SUBSTITUTE(MID(P1191,S1191,T1191-S1191)," ",""))</f>
        <v>#VALUE!</v>
      </c>
      <c r="V1191" s="4" t="e">
        <f>RIGHT(CLEAN(SUBSTITUTE(P1191," ","")),10)</f>
        <v>#VALUE!</v>
      </c>
      <c r="W1191" s="4" t="e">
        <f>FIND("Status",A1191,K1191)+LEN("Status")</f>
        <v>#VALUE!</v>
      </c>
      <c r="X1191" s="4" t="e">
        <f>FIND("Application Data 
Documents &amp; Transactions",A1191)</f>
        <v>#VALUE!</v>
      </c>
      <c r="Y1191" s="4" t="e">
        <f>MID(A1191,W1191,(X1191-11)-W1191)</f>
        <v>#VALUE!</v>
      </c>
      <c r="Z1191" s="4" t="e">
        <f t="shared" si="260"/>
        <v>#VALUE!</v>
      </c>
      <c r="AA1191" s="4" t="e">
        <f>FIND("Earliest publication #",A1191)+LEN("Earliest publication #
")</f>
        <v>#VALUE!</v>
      </c>
      <c r="AB1191" s="4" t="e">
        <f>FIND("Earliest publication date",A1191,AA1191)</f>
        <v>#VALUE!</v>
      </c>
      <c r="AC1191" s="4" t="e">
        <f>CLEAN(TRIM(MID(A1191,AA1191,AB1191-AA1191)))</f>
        <v>#VALUE!</v>
      </c>
      <c r="AD1191" s="4" t="e">
        <f t="shared" si="261"/>
        <v>#VALUE!</v>
      </c>
      <c r="AE1191" s="4" t="e">
        <f>FIND("Earliest publication date",A1191,AA1191)+LEN("Earliest publication date")</f>
        <v>#VALUE!</v>
      </c>
      <c r="AF1191" s="4" t="e">
        <f>FIND("Assignee for publication",A1191)</f>
        <v>#VALUE!</v>
      </c>
      <c r="AG1191" s="4" t="e">
        <f>CLEAN(SUBSTITUTE(MID(A1191,AE1191,AF1191-AE1191)," ",""))</f>
        <v>#VALUE!</v>
      </c>
      <c r="AH1191" s="4" t="e">
        <f>FIND("Entity status",A1191)+LEN("Entity status")</f>
        <v>#VALUE!</v>
      </c>
      <c r="AI1191" s="4" t="e">
        <f>FIND("Earliest publication #",A1191,AH1191)</f>
        <v>#VALUE!</v>
      </c>
      <c r="AJ1191" s="4" t="e">
        <f>CLEAN(TRIM(MID(A1191,AH1191,AI1191-AH1191)))</f>
        <v>#VALUE!</v>
      </c>
      <c r="AK1191" s="4" t="e">
        <f>FIND("Applicants",A1191)+LEN("Applicants")</f>
        <v>#VALUE!</v>
      </c>
      <c r="AL1191" s="4" t="e">
        <f>FIND("United States Patent and Trademark Office 
United States Patent and Trademark Office 
 Browse By Topic",A1191,AK1191)</f>
        <v>#VALUE!</v>
      </c>
      <c r="AM1191" s="4" t="e">
        <f>TRIM(CLEAN(MID(A1191,AK1191,AL1191-AK1191)))</f>
        <v>#VALUE!</v>
      </c>
      <c r="AN1191" s="4" t="e">
        <f>FIND("Assignee for publication",A1191)+LEN("Assignee for publication")</f>
        <v>#VALUE!</v>
      </c>
      <c r="AO1191" s="4" t="e">
        <f>FIND("Confirmation #",A1191,AN1191)</f>
        <v>#VALUE!</v>
      </c>
      <c r="AP1191" s="4" t="e">
        <f>MID(A1191,AN1191,AO1191-AN1191)</f>
        <v>#VALUE!</v>
      </c>
      <c r="AQ1191" s="4" t="e">
        <f>FIND("Inventors",A1191)+LEN("Inventors")</f>
        <v>#VALUE!</v>
      </c>
      <c r="AR1191" s="4" t="e">
        <f>FIND("Applicants",A1191,AQ1191)</f>
        <v>#VALUE!</v>
      </c>
      <c r="AS1191" s="4" t="e">
        <f>FIND("Show all inventors",A1191)</f>
        <v>#VALUE!</v>
      </c>
      <c r="AT1191" s="4" t="str">
        <f>IFERROR(MID(A1191,AS1191,24),"")</f>
        <v/>
      </c>
      <c r="AU1191" s="7" t="e">
        <f>CLEAN(TRIM(MID(A1191,AQ1191,AR1191-AQ1191)))</f>
        <v>#VALUE!</v>
      </c>
      <c r="BJ1191" s="4">
        <f t="shared" si="264"/>
        <v>0</v>
      </c>
      <c r="BK1191" s="4" t="str">
        <f t="shared" si="265"/>
        <v/>
      </c>
      <c r="BL1191" s="4" t="e">
        <f t="shared" si="266"/>
        <v>#VALUE!</v>
      </c>
      <c r="BM1191" s="4" t="e">
        <f t="shared" si="267"/>
        <v>#VALUE!</v>
      </c>
      <c r="BN1191" s="7" t="e">
        <f t="shared" si="268"/>
        <v>#VALUE!</v>
      </c>
      <c r="BO1191" s="4" t="e">
        <f t="shared" si="269"/>
        <v>#VALUE!</v>
      </c>
      <c r="BP1191" s="4" t="e">
        <f t="shared" si="270"/>
        <v>#VALUE!</v>
      </c>
      <c r="BQ1191" s="7" t="e">
        <f t="shared" si="271"/>
        <v>#VALUE!</v>
      </c>
    </row>
    <row r="1192" spans="1:69" ht="15" customHeight="1" x14ac:dyDescent="0.3">
      <c r="A1192" s="5"/>
      <c r="B1192" s="5"/>
      <c r="C1192" s="5"/>
      <c r="D1192" s="5"/>
      <c r="F1192" s="6" t="s">
        <v>17</v>
      </c>
      <c r="G1192" s="4" t="e">
        <f t="shared" si="272"/>
        <v>#VALUE!</v>
      </c>
      <c r="H1192" s="4" t="e">
        <f t="shared" si="273"/>
        <v>#VALUE!</v>
      </c>
      <c r="I1192" s="4" t="str">
        <f t="shared" si="262"/>
        <v/>
      </c>
      <c r="J1192" s="4" t="e">
        <f>CLEAN(SUBSTITUTE(MID(A1192,G1192,H1192-G1192)," ",""))</f>
        <v>#VALUE!</v>
      </c>
      <c r="K1192" s="4" t="e">
        <f>FIND("Filing or 371 (c) date",A1192)+LEN("Filing or 371 (c) date")</f>
        <v>#VALUE!</v>
      </c>
      <c r="L1192" s="4" t="e">
        <f>FIND("Status",A1192,K1192)</f>
        <v>#VALUE!</v>
      </c>
      <c r="M1192" s="4" t="e">
        <f>TRIM(CLEAN(MID(A1192,K1192,L1192-K1192)))</f>
        <v>#VALUE!</v>
      </c>
      <c r="N1192" s="4" t="e">
        <f>FIND("Patent #",A1192)+LEN("Patent #")</f>
        <v>#VALUE!</v>
      </c>
      <c r="O1192" s="4" t="e">
        <f>FIND("Filing or 371 (c) date",A1192)</f>
        <v>#VALUE!</v>
      </c>
      <c r="P1192" s="4" t="e">
        <f>MID(A1192,N1192,O1192-N1192)</f>
        <v>#VALUE!</v>
      </c>
      <c r="Q1192" s="4" t="e">
        <f t="shared" si="263"/>
        <v>#VALUE!</v>
      </c>
      <c r="R1192" s="4" t="e">
        <f>CLEAN(SUBSTITUTE(MID(P1192,1,FIND("open",P1192)-1)," ",""))</f>
        <v>#VALUE!</v>
      </c>
      <c r="S1192" s="4" t="e">
        <f>FIND("open_in_new",P1192)+LEN("open_in_new")</f>
        <v>#VALUE!</v>
      </c>
      <c r="T1192" s="4" t="e">
        <f>FIND("-",P1192,S1192)</f>
        <v>#VALUE!</v>
      </c>
      <c r="U1192" s="4" t="e">
        <f>CLEAN(SUBSTITUTE(MID(P1192,S1192,T1192-S1192)," ",""))</f>
        <v>#VALUE!</v>
      </c>
      <c r="V1192" s="4" t="e">
        <f>RIGHT(CLEAN(SUBSTITUTE(P1192," ","")),10)</f>
        <v>#VALUE!</v>
      </c>
      <c r="W1192" s="4" t="e">
        <f>FIND("Status",A1192,K1192)+LEN("Status")</f>
        <v>#VALUE!</v>
      </c>
      <c r="X1192" s="4" t="e">
        <f>FIND("Application Data 
Documents &amp; Transactions",A1192)</f>
        <v>#VALUE!</v>
      </c>
      <c r="Y1192" s="4" t="e">
        <f>MID(A1192,W1192,(X1192-11)-W1192)</f>
        <v>#VALUE!</v>
      </c>
      <c r="Z1192" s="4" t="e">
        <f t="shared" si="260"/>
        <v>#VALUE!</v>
      </c>
      <c r="AA1192" s="4" t="e">
        <f>FIND("Earliest publication #",A1192)+LEN("Earliest publication #
")</f>
        <v>#VALUE!</v>
      </c>
      <c r="AB1192" s="4" t="e">
        <f>FIND("Earliest publication date",A1192,AA1192)</f>
        <v>#VALUE!</v>
      </c>
      <c r="AC1192" s="4" t="e">
        <f>CLEAN(TRIM(MID(A1192,AA1192,AB1192-AA1192)))</f>
        <v>#VALUE!</v>
      </c>
      <c r="AD1192" s="4" t="e">
        <f t="shared" si="261"/>
        <v>#VALUE!</v>
      </c>
      <c r="AE1192" s="4" t="e">
        <f>FIND("Earliest publication date",A1192,AA1192)+LEN("Earliest publication date")</f>
        <v>#VALUE!</v>
      </c>
      <c r="AF1192" s="4" t="e">
        <f>FIND("Assignee for publication",A1192)</f>
        <v>#VALUE!</v>
      </c>
      <c r="AG1192" s="4" t="e">
        <f>CLEAN(SUBSTITUTE(MID(A1192,AE1192,AF1192-AE1192)," ",""))</f>
        <v>#VALUE!</v>
      </c>
      <c r="AH1192" s="4" t="e">
        <f>FIND("Entity status",A1192)+LEN("Entity status")</f>
        <v>#VALUE!</v>
      </c>
      <c r="AI1192" s="4" t="e">
        <f>FIND("Earliest publication #",A1192,AH1192)</f>
        <v>#VALUE!</v>
      </c>
      <c r="AJ1192" s="4" t="e">
        <f>CLEAN(TRIM(MID(A1192,AH1192,AI1192-AH1192)))</f>
        <v>#VALUE!</v>
      </c>
      <c r="AK1192" s="4" t="e">
        <f>FIND("Applicants",A1192)+LEN("Applicants")</f>
        <v>#VALUE!</v>
      </c>
      <c r="AL1192" s="4" t="e">
        <f>FIND("United States Patent and Trademark Office 
United States Patent and Trademark Office 
 Browse By Topic",A1192,AK1192)</f>
        <v>#VALUE!</v>
      </c>
      <c r="AM1192" s="4" t="e">
        <f>TRIM(CLEAN(MID(A1192,AK1192,AL1192-AK1192)))</f>
        <v>#VALUE!</v>
      </c>
      <c r="AN1192" s="4" t="e">
        <f>FIND("Assignee for publication",A1192)+LEN("Assignee for publication")</f>
        <v>#VALUE!</v>
      </c>
      <c r="AO1192" s="4" t="e">
        <f>FIND("Confirmation #",A1192,AN1192)</f>
        <v>#VALUE!</v>
      </c>
      <c r="AP1192" s="4" t="e">
        <f>MID(A1192,AN1192,AO1192-AN1192)</f>
        <v>#VALUE!</v>
      </c>
      <c r="AQ1192" s="4" t="e">
        <f>FIND("Inventors",A1192)+LEN("Inventors")</f>
        <v>#VALUE!</v>
      </c>
      <c r="AR1192" s="4" t="e">
        <f>FIND("Applicants",A1192,AQ1192)</f>
        <v>#VALUE!</v>
      </c>
      <c r="AS1192" s="4" t="e">
        <f>FIND("Show all inventors",A1192)</f>
        <v>#VALUE!</v>
      </c>
      <c r="AT1192" s="4" t="str">
        <f>IFERROR(MID(A1192,AS1192,24),"")</f>
        <v/>
      </c>
      <c r="AU1192" s="7" t="e">
        <f>CLEAN(TRIM(MID(A1192,AQ1192,AR1192-AQ1192)))</f>
        <v>#VALUE!</v>
      </c>
      <c r="BJ1192" s="4">
        <f t="shared" si="264"/>
        <v>0</v>
      </c>
      <c r="BK1192" s="4" t="str">
        <f t="shared" si="265"/>
        <v/>
      </c>
      <c r="BL1192" s="4" t="e">
        <f t="shared" si="266"/>
        <v>#VALUE!</v>
      </c>
      <c r="BM1192" s="4" t="e">
        <f t="shared" si="267"/>
        <v>#VALUE!</v>
      </c>
      <c r="BN1192" s="7" t="e">
        <f t="shared" si="268"/>
        <v>#VALUE!</v>
      </c>
      <c r="BO1192" s="4" t="e">
        <f t="shared" si="269"/>
        <v>#VALUE!</v>
      </c>
      <c r="BP1192" s="4" t="e">
        <f t="shared" si="270"/>
        <v>#VALUE!</v>
      </c>
      <c r="BQ1192" s="7" t="e">
        <f t="shared" si="271"/>
        <v>#VALUE!</v>
      </c>
    </row>
    <row r="1193" spans="1:69" ht="15" customHeight="1" x14ac:dyDescent="0.3">
      <c r="A1193" s="5"/>
      <c r="B1193" s="5"/>
      <c r="C1193" s="5"/>
      <c r="D1193" s="5"/>
      <c r="F1193" s="6" t="s">
        <v>17</v>
      </c>
      <c r="G1193" s="4" t="e">
        <f t="shared" si="272"/>
        <v>#VALUE!</v>
      </c>
      <c r="H1193" s="4" t="e">
        <f t="shared" si="273"/>
        <v>#VALUE!</v>
      </c>
      <c r="I1193" s="4" t="str">
        <f t="shared" si="262"/>
        <v/>
      </c>
      <c r="J1193" s="4" t="e">
        <f>CLEAN(SUBSTITUTE(MID(A1193,G1193,H1193-G1193)," ",""))</f>
        <v>#VALUE!</v>
      </c>
      <c r="K1193" s="4" t="e">
        <f>FIND("Filing or 371 (c) date",A1193)+LEN("Filing or 371 (c) date")</f>
        <v>#VALUE!</v>
      </c>
      <c r="L1193" s="4" t="e">
        <f>FIND("Status",A1193,K1193)</f>
        <v>#VALUE!</v>
      </c>
      <c r="M1193" s="4" t="e">
        <f>TRIM(CLEAN(MID(A1193,K1193,L1193-K1193)))</f>
        <v>#VALUE!</v>
      </c>
      <c r="N1193" s="4" t="e">
        <f>FIND("Patent #",A1193)+LEN("Patent #")</f>
        <v>#VALUE!</v>
      </c>
      <c r="O1193" s="4" t="e">
        <f>FIND("Filing or 371 (c) date",A1193)</f>
        <v>#VALUE!</v>
      </c>
      <c r="P1193" s="4" t="e">
        <f>MID(A1193,N1193,O1193-N1193)</f>
        <v>#VALUE!</v>
      </c>
      <c r="Q1193" s="4" t="e">
        <f t="shared" si="263"/>
        <v>#VALUE!</v>
      </c>
      <c r="R1193" s="4" t="e">
        <f>CLEAN(SUBSTITUTE(MID(P1193,1,FIND("open",P1193)-1)," ",""))</f>
        <v>#VALUE!</v>
      </c>
      <c r="S1193" s="4" t="e">
        <f>FIND("open_in_new",P1193)+LEN("open_in_new")</f>
        <v>#VALUE!</v>
      </c>
      <c r="T1193" s="4" t="e">
        <f>FIND("-",P1193,S1193)</f>
        <v>#VALUE!</v>
      </c>
      <c r="U1193" s="4" t="e">
        <f>CLEAN(SUBSTITUTE(MID(P1193,S1193,T1193-S1193)," ",""))</f>
        <v>#VALUE!</v>
      </c>
      <c r="V1193" s="4" t="e">
        <f>RIGHT(CLEAN(SUBSTITUTE(P1193," ","")),10)</f>
        <v>#VALUE!</v>
      </c>
      <c r="W1193" s="4" t="e">
        <f>FIND("Status",A1193,K1193)+LEN("Status")</f>
        <v>#VALUE!</v>
      </c>
      <c r="X1193" s="4" t="e">
        <f>FIND("Application Data 
Documents &amp; Transactions",A1193)</f>
        <v>#VALUE!</v>
      </c>
      <c r="Y1193" s="4" t="e">
        <f>MID(A1193,W1193,(X1193-11)-W1193)</f>
        <v>#VALUE!</v>
      </c>
      <c r="Z1193" s="4" t="e">
        <f t="shared" si="260"/>
        <v>#VALUE!</v>
      </c>
      <c r="AA1193" s="4" t="e">
        <f>FIND("Earliest publication #",A1193)+LEN("Earliest publication #
")</f>
        <v>#VALUE!</v>
      </c>
      <c r="AB1193" s="4" t="e">
        <f>FIND("Earliest publication date",A1193,AA1193)</f>
        <v>#VALUE!</v>
      </c>
      <c r="AC1193" s="4" t="e">
        <f>CLEAN(TRIM(MID(A1193,AA1193,AB1193-AA1193)))</f>
        <v>#VALUE!</v>
      </c>
      <c r="AD1193" s="4" t="e">
        <f t="shared" si="261"/>
        <v>#VALUE!</v>
      </c>
      <c r="AE1193" s="4" t="e">
        <f>FIND("Earliest publication date",A1193,AA1193)+LEN("Earliest publication date")</f>
        <v>#VALUE!</v>
      </c>
      <c r="AF1193" s="4" t="e">
        <f>FIND("Assignee for publication",A1193)</f>
        <v>#VALUE!</v>
      </c>
      <c r="AG1193" s="4" t="e">
        <f>CLEAN(SUBSTITUTE(MID(A1193,AE1193,AF1193-AE1193)," ",""))</f>
        <v>#VALUE!</v>
      </c>
      <c r="AH1193" s="4" t="e">
        <f>FIND("Entity status",A1193)+LEN("Entity status")</f>
        <v>#VALUE!</v>
      </c>
      <c r="AI1193" s="4" t="e">
        <f>FIND("Earliest publication #",A1193,AH1193)</f>
        <v>#VALUE!</v>
      </c>
      <c r="AJ1193" s="4" t="e">
        <f>CLEAN(TRIM(MID(A1193,AH1193,AI1193-AH1193)))</f>
        <v>#VALUE!</v>
      </c>
      <c r="AK1193" s="4" t="e">
        <f>FIND("Applicants",A1193)+LEN("Applicants")</f>
        <v>#VALUE!</v>
      </c>
      <c r="AL1193" s="4" t="e">
        <f>FIND("United States Patent and Trademark Office 
United States Patent and Trademark Office 
 Browse By Topic",A1193,AK1193)</f>
        <v>#VALUE!</v>
      </c>
      <c r="AM1193" s="4" t="e">
        <f>TRIM(CLEAN(MID(A1193,AK1193,AL1193-AK1193)))</f>
        <v>#VALUE!</v>
      </c>
      <c r="AN1193" s="4" t="e">
        <f>FIND("Assignee for publication",A1193)+LEN("Assignee for publication")</f>
        <v>#VALUE!</v>
      </c>
      <c r="AO1193" s="4" t="e">
        <f>FIND("Confirmation #",A1193,AN1193)</f>
        <v>#VALUE!</v>
      </c>
      <c r="AP1193" s="4" t="e">
        <f>MID(A1193,AN1193,AO1193-AN1193)</f>
        <v>#VALUE!</v>
      </c>
      <c r="AQ1193" s="4" t="e">
        <f>FIND("Inventors",A1193)+LEN("Inventors")</f>
        <v>#VALUE!</v>
      </c>
      <c r="AR1193" s="4" t="e">
        <f>FIND("Applicants",A1193,AQ1193)</f>
        <v>#VALUE!</v>
      </c>
      <c r="AS1193" s="4" t="e">
        <f>FIND("Show all inventors",A1193)</f>
        <v>#VALUE!</v>
      </c>
      <c r="AT1193" s="4" t="str">
        <f>IFERROR(MID(A1193,AS1193,24),"")</f>
        <v/>
      </c>
      <c r="AU1193" s="7" t="e">
        <f>CLEAN(TRIM(MID(A1193,AQ1193,AR1193-AQ1193)))</f>
        <v>#VALUE!</v>
      </c>
      <c r="BJ1193" s="4">
        <f t="shared" si="264"/>
        <v>0</v>
      </c>
      <c r="BK1193" s="4" t="str">
        <f t="shared" si="265"/>
        <v/>
      </c>
      <c r="BL1193" s="4" t="e">
        <f t="shared" si="266"/>
        <v>#VALUE!</v>
      </c>
      <c r="BM1193" s="4" t="e">
        <f t="shared" si="267"/>
        <v>#VALUE!</v>
      </c>
      <c r="BN1193" s="7" t="e">
        <f t="shared" si="268"/>
        <v>#VALUE!</v>
      </c>
      <c r="BO1193" s="4" t="e">
        <f t="shared" si="269"/>
        <v>#VALUE!</v>
      </c>
      <c r="BP1193" s="4" t="e">
        <f t="shared" si="270"/>
        <v>#VALUE!</v>
      </c>
      <c r="BQ1193" s="7" t="e">
        <f t="shared" si="271"/>
        <v>#VALUE!</v>
      </c>
    </row>
    <row r="1194" spans="1:69" ht="15" customHeight="1" x14ac:dyDescent="0.3">
      <c r="A1194" s="5"/>
      <c r="B1194" s="5"/>
      <c r="C1194" s="5"/>
      <c r="D1194" s="5"/>
      <c r="F1194" s="6" t="s">
        <v>17</v>
      </c>
      <c r="G1194" s="4" t="e">
        <f t="shared" si="272"/>
        <v>#VALUE!</v>
      </c>
      <c r="H1194" s="4" t="e">
        <f t="shared" si="273"/>
        <v>#VALUE!</v>
      </c>
      <c r="I1194" s="4" t="str">
        <f t="shared" si="262"/>
        <v/>
      </c>
      <c r="J1194" s="4" t="e">
        <f>CLEAN(SUBSTITUTE(MID(A1194,G1194,H1194-G1194)," ",""))</f>
        <v>#VALUE!</v>
      </c>
      <c r="K1194" s="4" t="e">
        <f>FIND("Filing or 371 (c) date",A1194)+LEN("Filing or 371 (c) date")</f>
        <v>#VALUE!</v>
      </c>
      <c r="L1194" s="4" t="e">
        <f>FIND("Status",A1194,K1194)</f>
        <v>#VALUE!</v>
      </c>
      <c r="M1194" s="4" t="e">
        <f>TRIM(CLEAN(MID(A1194,K1194,L1194-K1194)))</f>
        <v>#VALUE!</v>
      </c>
      <c r="N1194" s="4" t="e">
        <f>FIND("Patent #",A1194)+LEN("Patent #")</f>
        <v>#VALUE!</v>
      </c>
      <c r="O1194" s="4" t="e">
        <f>FIND("Filing or 371 (c) date",A1194)</f>
        <v>#VALUE!</v>
      </c>
      <c r="P1194" s="4" t="e">
        <f>MID(A1194,N1194,O1194-N1194)</f>
        <v>#VALUE!</v>
      </c>
      <c r="Q1194" s="4" t="e">
        <f t="shared" si="263"/>
        <v>#VALUE!</v>
      </c>
      <c r="R1194" s="4" t="e">
        <f>CLEAN(SUBSTITUTE(MID(P1194,1,FIND("open",P1194)-1)," ",""))</f>
        <v>#VALUE!</v>
      </c>
      <c r="S1194" s="4" t="e">
        <f>FIND("open_in_new",P1194)+LEN("open_in_new")</f>
        <v>#VALUE!</v>
      </c>
      <c r="T1194" s="4" t="e">
        <f>FIND("-",P1194,S1194)</f>
        <v>#VALUE!</v>
      </c>
      <c r="U1194" s="4" t="e">
        <f>CLEAN(SUBSTITUTE(MID(P1194,S1194,T1194-S1194)," ",""))</f>
        <v>#VALUE!</v>
      </c>
      <c r="V1194" s="4" t="e">
        <f>RIGHT(CLEAN(SUBSTITUTE(P1194," ","")),10)</f>
        <v>#VALUE!</v>
      </c>
      <c r="W1194" s="4" t="e">
        <f>FIND("Status",A1194,K1194)+LEN("Status")</f>
        <v>#VALUE!</v>
      </c>
      <c r="X1194" s="4" t="e">
        <f>FIND("Application Data 
Documents &amp; Transactions",A1194)</f>
        <v>#VALUE!</v>
      </c>
      <c r="Y1194" s="4" t="e">
        <f>MID(A1194,W1194,(X1194-11)-W1194)</f>
        <v>#VALUE!</v>
      </c>
      <c r="Z1194" s="4" t="e">
        <f t="shared" si="260"/>
        <v>#VALUE!</v>
      </c>
      <c r="AA1194" s="4" t="e">
        <f>FIND("Earliest publication #",A1194)+LEN("Earliest publication #
")</f>
        <v>#VALUE!</v>
      </c>
      <c r="AB1194" s="4" t="e">
        <f>FIND("Earliest publication date",A1194,AA1194)</f>
        <v>#VALUE!</v>
      </c>
      <c r="AC1194" s="4" t="e">
        <f>CLEAN(TRIM(MID(A1194,AA1194,AB1194-AA1194)))</f>
        <v>#VALUE!</v>
      </c>
      <c r="AD1194" s="4" t="e">
        <f t="shared" si="261"/>
        <v>#VALUE!</v>
      </c>
      <c r="AE1194" s="4" t="e">
        <f>FIND("Earliest publication date",A1194,AA1194)+LEN("Earliest publication date")</f>
        <v>#VALUE!</v>
      </c>
      <c r="AF1194" s="4" t="e">
        <f>FIND("Assignee for publication",A1194)</f>
        <v>#VALUE!</v>
      </c>
      <c r="AG1194" s="4" t="e">
        <f>CLEAN(SUBSTITUTE(MID(A1194,AE1194,AF1194-AE1194)," ",""))</f>
        <v>#VALUE!</v>
      </c>
      <c r="AH1194" s="4" t="e">
        <f>FIND("Entity status",A1194)+LEN("Entity status")</f>
        <v>#VALUE!</v>
      </c>
      <c r="AI1194" s="4" t="e">
        <f>FIND("Earliest publication #",A1194,AH1194)</f>
        <v>#VALUE!</v>
      </c>
      <c r="AJ1194" s="4" t="e">
        <f>CLEAN(TRIM(MID(A1194,AH1194,AI1194-AH1194)))</f>
        <v>#VALUE!</v>
      </c>
      <c r="AK1194" s="4" t="e">
        <f>FIND("Applicants",A1194)+LEN("Applicants")</f>
        <v>#VALUE!</v>
      </c>
      <c r="AL1194" s="4" t="e">
        <f>FIND("United States Patent and Trademark Office 
United States Patent and Trademark Office 
 Browse By Topic",A1194,AK1194)</f>
        <v>#VALUE!</v>
      </c>
      <c r="AM1194" s="4" t="e">
        <f>TRIM(CLEAN(MID(A1194,AK1194,AL1194-AK1194)))</f>
        <v>#VALUE!</v>
      </c>
      <c r="AN1194" s="4" t="e">
        <f>FIND("Assignee for publication",A1194)+LEN("Assignee for publication")</f>
        <v>#VALUE!</v>
      </c>
      <c r="AO1194" s="4" t="e">
        <f>FIND("Confirmation #",A1194,AN1194)</f>
        <v>#VALUE!</v>
      </c>
      <c r="AP1194" s="4" t="e">
        <f>MID(A1194,AN1194,AO1194-AN1194)</f>
        <v>#VALUE!</v>
      </c>
      <c r="AQ1194" s="4" t="e">
        <f>FIND("Inventors",A1194)+LEN("Inventors")</f>
        <v>#VALUE!</v>
      </c>
      <c r="AR1194" s="4" t="e">
        <f>FIND("Applicants",A1194,AQ1194)</f>
        <v>#VALUE!</v>
      </c>
      <c r="AS1194" s="4" t="e">
        <f>FIND("Show all inventors",A1194)</f>
        <v>#VALUE!</v>
      </c>
      <c r="AT1194" s="4" t="str">
        <f>IFERROR(MID(A1194,AS1194,24),"")</f>
        <v/>
      </c>
      <c r="AU1194" s="7" t="e">
        <f>CLEAN(TRIM(MID(A1194,AQ1194,AR1194-AQ1194)))</f>
        <v>#VALUE!</v>
      </c>
      <c r="BJ1194" s="4">
        <f t="shared" si="264"/>
        <v>0</v>
      </c>
      <c r="BK1194" s="4" t="str">
        <f t="shared" si="265"/>
        <v/>
      </c>
      <c r="BL1194" s="4" t="e">
        <f t="shared" si="266"/>
        <v>#VALUE!</v>
      </c>
      <c r="BM1194" s="4" t="e">
        <f t="shared" si="267"/>
        <v>#VALUE!</v>
      </c>
      <c r="BN1194" s="7" t="e">
        <f t="shared" si="268"/>
        <v>#VALUE!</v>
      </c>
      <c r="BO1194" s="4" t="e">
        <f t="shared" si="269"/>
        <v>#VALUE!</v>
      </c>
      <c r="BP1194" s="4" t="e">
        <f t="shared" si="270"/>
        <v>#VALUE!</v>
      </c>
      <c r="BQ1194" s="7" t="e">
        <f t="shared" si="271"/>
        <v>#VALUE!</v>
      </c>
    </row>
    <row r="1195" spans="1:69" ht="15" customHeight="1" x14ac:dyDescent="0.3">
      <c r="A1195" s="5"/>
      <c r="B1195" s="5"/>
      <c r="C1195" s="5"/>
      <c r="D1195" s="5"/>
      <c r="F1195" s="6" t="s">
        <v>17</v>
      </c>
      <c r="G1195" s="4" t="e">
        <f t="shared" si="272"/>
        <v>#VALUE!</v>
      </c>
      <c r="H1195" s="4" t="e">
        <f t="shared" si="273"/>
        <v>#VALUE!</v>
      </c>
      <c r="I1195" s="4" t="str">
        <f t="shared" si="262"/>
        <v/>
      </c>
      <c r="J1195" s="4" t="e">
        <f>CLEAN(SUBSTITUTE(MID(A1195,G1195,H1195-G1195)," ",""))</f>
        <v>#VALUE!</v>
      </c>
      <c r="K1195" s="4" t="e">
        <f>FIND("Filing or 371 (c) date",A1195)+LEN("Filing or 371 (c) date")</f>
        <v>#VALUE!</v>
      </c>
      <c r="L1195" s="4" t="e">
        <f>FIND("Status",A1195,K1195)</f>
        <v>#VALUE!</v>
      </c>
      <c r="M1195" s="4" t="e">
        <f>TRIM(CLEAN(MID(A1195,K1195,L1195-K1195)))</f>
        <v>#VALUE!</v>
      </c>
      <c r="N1195" s="4" t="e">
        <f>FIND("Patent #",A1195)+LEN("Patent #")</f>
        <v>#VALUE!</v>
      </c>
      <c r="O1195" s="4" t="e">
        <f>FIND("Filing or 371 (c) date",A1195)</f>
        <v>#VALUE!</v>
      </c>
      <c r="P1195" s="4" t="e">
        <f>MID(A1195,N1195,O1195-N1195)</f>
        <v>#VALUE!</v>
      </c>
      <c r="Q1195" s="4" t="e">
        <f t="shared" si="263"/>
        <v>#VALUE!</v>
      </c>
      <c r="R1195" s="4" t="e">
        <f>CLEAN(SUBSTITUTE(MID(P1195,1,FIND("open",P1195)-1)," ",""))</f>
        <v>#VALUE!</v>
      </c>
      <c r="S1195" s="4" t="e">
        <f>FIND("open_in_new",P1195)+LEN("open_in_new")</f>
        <v>#VALUE!</v>
      </c>
      <c r="T1195" s="4" t="e">
        <f>FIND("-",P1195,S1195)</f>
        <v>#VALUE!</v>
      </c>
      <c r="U1195" s="4" t="e">
        <f>CLEAN(SUBSTITUTE(MID(P1195,S1195,T1195-S1195)," ",""))</f>
        <v>#VALUE!</v>
      </c>
      <c r="V1195" s="4" t="e">
        <f>RIGHT(CLEAN(SUBSTITUTE(P1195," ","")),10)</f>
        <v>#VALUE!</v>
      </c>
      <c r="W1195" s="4" t="e">
        <f>FIND("Status",A1195,K1195)+LEN("Status")</f>
        <v>#VALUE!</v>
      </c>
      <c r="X1195" s="4" t="e">
        <f>FIND("Application Data 
Documents &amp; Transactions",A1195)</f>
        <v>#VALUE!</v>
      </c>
      <c r="Y1195" s="4" t="e">
        <f>MID(A1195,W1195,(X1195-11)-W1195)</f>
        <v>#VALUE!</v>
      </c>
      <c r="Z1195" s="4" t="e">
        <f t="shared" si="260"/>
        <v>#VALUE!</v>
      </c>
      <c r="AA1195" s="4" t="e">
        <f>FIND("Earliest publication #",A1195)+LEN("Earliest publication #
")</f>
        <v>#VALUE!</v>
      </c>
      <c r="AB1195" s="4" t="e">
        <f>FIND("Earliest publication date",A1195,AA1195)</f>
        <v>#VALUE!</v>
      </c>
      <c r="AC1195" s="4" t="e">
        <f>CLEAN(TRIM(MID(A1195,AA1195,AB1195-AA1195)))</f>
        <v>#VALUE!</v>
      </c>
      <c r="AD1195" s="4" t="e">
        <f t="shared" si="261"/>
        <v>#VALUE!</v>
      </c>
      <c r="AE1195" s="4" t="e">
        <f>FIND("Earliest publication date",A1195,AA1195)+LEN("Earliest publication date")</f>
        <v>#VALUE!</v>
      </c>
      <c r="AF1195" s="4" t="e">
        <f>FIND("Assignee for publication",A1195)</f>
        <v>#VALUE!</v>
      </c>
      <c r="AG1195" s="4" t="e">
        <f>CLEAN(SUBSTITUTE(MID(A1195,AE1195,AF1195-AE1195)," ",""))</f>
        <v>#VALUE!</v>
      </c>
      <c r="AH1195" s="4" t="e">
        <f>FIND("Entity status",A1195)+LEN("Entity status")</f>
        <v>#VALUE!</v>
      </c>
      <c r="AI1195" s="4" t="e">
        <f>FIND("Earliest publication #",A1195,AH1195)</f>
        <v>#VALUE!</v>
      </c>
      <c r="AJ1195" s="4" t="e">
        <f>CLEAN(TRIM(MID(A1195,AH1195,AI1195-AH1195)))</f>
        <v>#VALUE!</v>
      </c>
      <c r="AK1195" s="4" t="e">
        <f>FIND("Applicants",A1195)+LEN("Applicants")</f>
        <v>#VALUE!</v>
      </c>
      <c r="AL1195" s="4" t="e">
        <f>FIND("United States Patent and Trademark Office 
United States Patent and Trademark Office 
 Browse By Topic",A1195,AK1195)</f>
        <v>#VALUE!</v>
      </c>
      <c r="AM1195" s="4" t="e">
        <f>TRIM(CLEAN(MID(A1195,AK1195,AL1195-AK1195)))</f>
        <v>#VALUE!</v>
      </c>
      <c r="AN1195" s="4" t="e">
        <f>FIND("Assignee for publication",A1195)+LEN("Assignee for publication")</f>
        <v>#VALUE!</v>
      </c>
      <c r="AO1195" s="4" t="e">
        <f>FIND("Confirmation #",A1195,AN1195)</f>
        <v>#VALUE!</v>
      </c>
      <c r="AP1195" s="4" t="e">
        <f>MID(A1195,AN1195,AO1195-AN1195)</f>
        <v>#VALUE!</v>
      </c>
      <c r="AQ1195" s="4" t="e">
        <f>FIND("Inventors",A1195)+LEN("Inventors")</f>
        <v>#VALUE!</v>
      </c>
      <c r="AR1195" s="4" t="e">
        <f>FIND("Applicants",A1195,AQ1195)</f>
        <v>#VALUE!</v>
      </c>
      <c r="AS1195" s="4" t="e">
        <f>FIND("Show all inventors",A1195)</f>
        <v>#VALUE!</v>
      </c>
      <c r="AT1195" s="4" t="str">
        <f>IFERROR(MID(A1195,AS1195,24),"")</f>
        <v/>
      </c>
      <c r="AU1195" s="7" t="e">
        <f>CLEAN(TRIM(MID(A1195,AQ1195,AR1195-AQ1195)))</f>
        <v>#VALUE!</v>
      </c>
      <c r="BJ1195" s="4">
        <f t="shared" si="264"/>
        <v>0</v>
      </c>
      <c r="BK1195" s="4" t="str">
        <f t="shared" si="265"/>
        <v/>
      </c>
      <c r="BL1195" s="4" t="e">
        <f t="shared" si="266"/>
        <v>#VALUE!</v>
      </c>
      <c r="BM1195" s="4" t="e">
        <f t="shared" si="267"/>
        <v>#VALUE!</v>
      </c>
      <c r="BN1195" s="7" t="e">
        <f t="shared" si="268"/>
        <v>#VALUE!</v>
      </c>
      <c r="BO1195" s="4" t="e">
        <f t="shared" si="269"/>
        <v>#VALUE!</v>
      </c>
      <c r="BP1195" s="4" t="e">
        <f t="shared" si="270"/>
        <v>#VALUE!</v>
      </c>
      <c r="BQ1195" s="7" t="e">
        <f t="shared" si="271"/>
        <v>#VALUE!</v>
      </c>
    </row>
    <row r="1196" spans="1:69" ht="15" customHeight="1" x14ac:dyDescent="0.3">
      <c r="A1196" s="5"/>
      <c r="B1196" s="5"/>
      <c r="C1196" s="5"/>
      <c r="D1196" s="5"/>
      <c r="F1196" s="6" t="s">
        <v>17</v>
      </c>
      <c r="G1196" s="4" t="e">
        <f t="shared" si="272"/>
        <v>#VALUE!</v>
      </c>
      <c r="H1196" s="4" t="e">
        <f t="shared" si="273"/>
        <v>#VALUE!</v>
      </c>
      <c r="I1196" s="4" t="str">
        <f t="shared" si="262"/>
        <v/>
      </c>
      <c r="J1196" s="4" t="e">
        <f>CLEAN(SUBSTITUTE(MID(A1196,G1196,H1196-G1196)," ",""))</f>
        <v>#VALUE!</v>
      </c>
      <c r="K1196" s="4" t="e">
        <f>FIND("Filing or 371 (c) date",A1196)+LEN("Filing or 371 (c) date")</f>
        <v>#VALUE!</v>
      </c>
      <c r="L1196" s="4" t="e">
        <f>FIND("Status",A1196,K1196)</f>
        <v>#VALUE!</v>
      </c>
      <c r="M1196" s="4" t="e">
        <f>TRIM(CLEAN(MID(A1196,K1196,L1196-K1196)))</f>
        <v>#VALUE!</v>
      </c>
      <c r="N1196" s="4" t="e">
        <f>FIND("Patent #",A1196)+LEN("Patent #")</f>
        <v>#VALUE!</v>
      </c>
      <c r="O1196" s="4" t="e">
        <f>FIND("Filing or 371 (c) date",A1196)</f>
        <v>#VALUE!</v>
      </c>
      <c r="P1196" s="4" t="e">
        <f>MID(A1196,N1196,O1196-N1196)</f>
        <v>#VALUE!</v>
      </c>
      <c r="Q1196" s="4" t="e">
        <f t="shared" si="263"/>
        <v>#VALUE!</v>
      </c>
      <c r="R1196" s="4" t="e">
        <f>CLEAN(SUBSTITUTE(MID(P1196,1,FIND("open",P1196)-1)," ",""))</f>
        <v>#VALUE!</v>
      </c>
      <c r="S1196" s="4" t="e">
        <f>FIND("open_in_new",P1196)+LEN("open_in_new")</f>
        <v>#VALUE!</v>
      </c>
      <c r="T1196" s="4" t="e">
        <f>FIND("-",P1196,S1196)</f>
        <v>#VALUE!</v>
      </c>
      <c r="U1196" s="4" t="e">
        <f>CLEAN(SUBSTITUTE(MID(P1196,S1196,T1196-S1196)," ",""))</f>
        <v>#VALUE!</v>
      </c>
      <c r="V1196" s="4" t="e">
        <f>RIGHT(CLEAN(SUBSTITUTE(P1196," ","")),10)</f>
        <v>#VALUE!</v>
      </c>
      <c r="W1196" s="4" t="e">
        <f>FIND("Status",A1196,K1196)+LEN("Status")</f>
        <v>#VALUE!</v>
      </c>
      <c r="X1196" s="4" t="e">
        <f>FIND("Application Data 
Documents &amp; Transactions",A1196)</f>
        <v>#VALUE!</v>
      </c>
      <c r="Y1196" s="4" t="e">
        <f>MID(A1196,W1196,(X1196-11)-W1196)</f>
        <v>#VALUE!</v>
      </c>
      <c r="Z1196" s="4" t="e">
        <f t="shared" si="260"/>
        <v>#VALUE!</v>
      </c>
      <c r="AA1196" s="4" t="e">
        <f>FIND("Earliest publication #",A1196)+LEN("Earliest publication #
")</f>
        <v>#VALUE!</v>
      </c>
      <c r="AB1196" s="4" t="e">
        <f>FIND("Earliest publication date",A1196,AA1196)</f>
        <v>#VALUE!</v>
      </c>
      <c r="AC1196" s="4" t="e">
        <f>CLEAN(TRIM(MID(A1196,AA1196,AB1196-AA1196)))</f>
        <v>#VALUE!</v>
      </c>
      <c r="AD1196" s="4" t="e">
        <f t="shared" si="261"/>
        <v>#VALUE!</v>
      </c>
      <c r="AE1196" s="4" t="e">
        <f>FIND("Earliest publication date",A1196,AA1196)+LEN("Earliest publication date")</f>
        <v>#VALUE!</v>
      </c>
      <c r="AF1196" s="4" t="e">
        <f>FIND("Assignee for publication",A1196)</f>
        <v>#VALUE!</v>
      </c>
      <c r="AG1196" s="4" t="e">
        <f>CLEAN(SUBSTITUTE(MID(A1196,AE1196,AF1196-AE1196)," ",""))</f>
        <v>#VALUE!</v>
      </c>
      <c r="AH1196" s="4" t="e">
        <f>FIND("Entity status",A1196)+LEN("Entity status")</f>
        <v>#VALUE!</v>
      </c>
      <c r="AI1196" s="4" t="e">
        <f>FIND("Earliest publication #",A1196,AH1196)</f>
        <v>#VALUE!</v>
      </c>
      <c r="AJ1196" s="4" t="e">
        <f>CLEAN(TRIM(MID(A1196,AH1196,AI1196-AH1196)))</f>
        <v>#VALUE!</v>
      </c>
      <c r="AK1196" s="4" t="e">
        <f>FIND("Applicants",A1196)+LEN("Applicants")</f>
        <v>#VALUE!</v>
      </c>
      <c r="AL1196" s="4" t="e">
        <f>FIND("United States Patent and Trademark Office 
United States Patent and Trademark Office 
 Browse By Topic",A1196,AK1196)</f>
        <v>#VALUE!</v>
      </c>
      <c r="AM1196" s="4" t="e">
        <f>TRIM(CLEAN(MID(A1196,AK1196,AL1196-AK1196)))</f>
        <v>#VALUE!</v>
      </c>
      <c r="AN1196" s="4" t="e">
        <f>FIND("Assignee for publication",A1196)+LEN("Assignee for publication")</f>
        <v>#VALUE!</v>
      </c>
      <c r="AO1196" s="4" t="e">
        <f>FIND("Confirmation #",A1196,AN1196)</f>
        <v>#VALUE!</v>
      </c>
      <c r="AP1196" s="4" t="e">
        <f>MID(A1196,AN1196,AO1196-AN1196)</f>
        <v>#VALUE!</v>
      </c>
      <c r="AQ1196" s="4" t="e">
        <f>FIND("Inventors",A1196)+LEN("Inventors")</f>
        <v>#VALUE!</v>
      </c>
      <c r="AR1196" s="4" t="e">
        <f>FIND("Applicants",A1196,AQ1196)</f>
        <v>#VALUE!</v>
      </c>
      <c r="AS1196" s="4" t="e">
        <f>FIND("Show all inventors",A1196)</f>
        <v>#VALUE!</v>
      </c>
      <c r="AT1196" s="4" t="str">
        <f>IFERROR(MID(A1196,AS1196,24),"")</f>
        <v/>
      </c>
      <c r="AU1196" s="7" t="e">
        <f>CLEAN(TRIM(MID(A1196,AQ1196,AR1196-AQ1196)))</f>
        <v>#VALUE!</v>
      </c>
      <c r="BJ1196" s="4">
        <f t="shared" si="264"/>
        <v>0</v>
      </c>
      <c r="BK1196" s="4" t="str">
        <f t="shared" si="265"/>
        <v/>
      </c>
      <c r="BL1196" s="4" t="e">
        <f t="shared" si="266"/>
        <v>#VALUE!</v>
      </c>
      <c r="BM1196" s="4" t="e">
        <f t="shared" si="267"/>
        <v>#VALUE!</v>
      </c>
      <c r="BN1196" s="7" t="e">
        <f t="shared" si="268"/>
        <v>#VALUE!</v>
      </c>
      <c r="BO1196" s="4" t="e">
        <f t="shared" si="269"/>
        <v>#VALUE!</v>
      </c>
      <c r="BP1196" s="4" t="e">
        <f t="shared" si="270"/>
        <v>#VALUE!</v>
      </c>
      <c r="BQ1196" s="7" t="e">
        <f t="shared" si="271"/>
        <v>#VALUE!</v>
      </c>
    </row>
    <row r="1197" spans="1:69" ht="15" customHeight="1" x14ac:dyDescent="0.3">
      <c r="A1197" s="5"/>
      <c r="B1197" s="5"/>
      <c r="C1197" s="5"/>
      <c r="D1197" s="5"/>
      <c r="F1197" s="6" t="s">
        <v>17</v>
      </c>
      <c r="G1197" s="4" t="e">
        <f t="shared" si="272"/>
        <v>#VALUE!</v>
      </c>
      <c r="H1197" s="4" t="e">
        <f t="shared" si="273"/>
        <v>#VALUE!</v>
      </c>
      <c r="I1197" s="4" t="str">
        <f t="shared" si="262"/>
        <v/>
      </c>
      <c r="J1197" s="4" t="e">
        <f>CLEAN(SUBSTITUTE(MID(A1197,G1197,H1197-G1197)," ",""))</f>
        <v>#VALUE!</v>
      </c>
      <c r="K1197" s="4" t="e">
        <f>FIND("Filing or 371 (c) date",A1197)+LEN("Filing or 371 (c) date")</f>
        <v>#VALUE!</v>
      </c>
      <c r="L1197" s="4" t="e">
        <f>FIND("Status",A1197,K1197)</f>
        <v>#VALUE!</v>
      </c>
      <c r="M1197" s="4" t="e">
        <f>TRIM(CLEAN(MID(A1197,K1197,L1197-K1197)))</f>
        <v>#VALUE!</v>
      </c>
      <c r="N1197" s="4" t="e">
        <f>FIND("Patent #",A1197)+LEN("Patent #")</f>
        <v>#VALUE!</v>
      </c>
      <c r="O1197" s="4" t="e">
        <f>FIND("Filing or 371 (c) date",A1197)</f>
        <v>#VALUE!</v>
      </c>
      <c r="P1197" s="4" t="e">
        <f>MID(A1197,N1197,O1197-N1197)</f>
        <v>#VALUE!</v>
      </c>
      <c r="Q1197" s="4" t="e">
        <f t="shared" si="263"/>
        <v>#VALUE!</v>
      </c>
      <c r="R1197" s="4" t="e">
        <f>CLEAN(SUBSTITUTE(MID(P1197,1,FIND("open",P1197)-1)," ",""))</f>
        <v>#VALUE!</v>
      </c>
      <c r="S1197" s="4" t="e">
        <f>FIND("open_in_new",P1197)+LEN("open_in_new")</f>
        <v>#VALUE!</v>
      </c>
      <c r="T1197" s="4" t="e">
        <f>FIND("-",P1197,S1197)</f>
        <v>#VALUE!</v>
      </c>
      <c r="U1197" s="4" t="e">
        <f>CLEAN(SUBSTITUTE(MID(P1197,S1197,T1197-S1197)," ",""))</f>
        <v>#VALUE!</v>
      </c>
      <c r="V1197" s="4" t="e">
        <f>RIGHT(CLEAN(SUBSTITUTE(P1197," ","")),10)</f>
        <v>#VALUE!</v>
      </c>
      <c r="W1197" s="4" t="e">
        <f>FIND("Status",A1197,K1197)+LEN("Status")</f>
        <v>#VALUE!</v>
      </c>
      <c r="X1197" s="4" t="e">
        <f>FIND("Application Data 
Documents &amp; Transactions",A1197)</f>
        <v>#VALUE!</v>
      </c>
      <c r="Y1197" s="4" t="e">
        <f>MID(A1197,W1197,(X1197-11)-W1197)</f>
        <v>#VALUE!</v>
      </c>
      <c r="Z1197" s="4" t="e">
        <f t="shared" si="260"/>
        <v>#VALUE!</v>
      </c>
      <c r="AA1197" s="4" t="e">
        <f>FIND("Earliest publication #",A1197)+LEN("Earliest publication #
")</f>
        <v>#VALUE!</v>
      </c>
      <c r="AB1197" s="4" t="e">
        <f>FIND("Earliest publication date",A1197,AA1197)</f>
        <v>#VALUE!</v>
      </c>
      <c r="AC1197" s="4" t="e">
        <f>CLEAN(TRIM(MID(A1197,AA1197,AB1197-AA1197)))</f>
        <v>#VALUE!</v>
      </c>
      <c r="AD1197" s="4" t="e">
        <f t="shared" si="261"/>
        <v>#VALUE!</v>
      </c>
      <c r="AE1197" s="4" t="e">
        <f>FIND("Earliest publication date",A1197,AA1197)+LEN("Earliest publication date")</f>
        <v>#VALUE!</v>
      </c>
      <c r="AF1197" s="4" t="e">
        <f>FIND("Assignee for publication",A1197)</f>
        <v>#VALUE!</v>
      </c>
      <c r="AG1197" s="4" t="e">
        <f>CLEAN(SUBSTITUTE(MID(A1197,AE1197,AF1197-AE1197)," ",""))</f>
        <v>#VALUE!</v>
      </c>
      <c r="AH1197" s="4" t="e">
        <f>FIND("Entity status",A1197)+LEN("Entity status")</f>
        <v>#VALUE!</v>
      </c>
      <c r="AI1197" s="4" t="e">
        <f>FIND("Earliest publication #",A1197,AH1197)</f>
        <v>#VALUE!</v>
      </c>
      <c r="AJ1197" s="4" t="e">
        <f>CLEAN(TRIM(MID(A1197,AH1197,AI1197-AH1197)))</f>
        <v>#VALUE!</v>
      </c>
      <c r="AK1197" s="4" t="e">
        <f>FIND("Applicants",A1197)+LEN("Applicants")</f>
        <v>#VALUE!</v>
      </c>
      <c r="AL1197" s="4" t="e">
        <f>FIND("United States Patent and Trademark Office 
United States Patent and Trademark Office 
 Browse By Topic",A1197,AK1197)</f>
        <v>#VALUE!</v>
      </c>
      <c r="AM1197" s="4" t="e">
        <f>TRIM(CLEAN(MID(A1197,AK1197,AL1197-AK1197)))</f>
        <v>#VALUE!</v>
      </c>
      <c r="AN1197" s="4" t="e">
        <f>FIND("Assignee for publication",A1197)+LEN("Assignee for publication")</f>
        <v>#VALUE!</v>
      </c>
      <c r="AO1197" s="4" t="e">
        <f>FIND("Confirmation #",A1197,AN1197)</f>
        <v>#VALUE!</v>
      </c>
      <c r="AP1197" s="4" t="e">
        <f>MID(A1197,AN1197,AO1197-AN1197)</f>
        <v>#VALUE!</v>
      </c>
      <c r="AQ1197" s="4" t="e">
        <f>FIND("Inventors",A1197)+LEN("Inventors")</f>
        <v>#VALUE!</v>
      </c>
      <c r="AR1197" s="4" t="e">
        <f>FIND("Applicants",A1197,AQ1197)</f>
        <v>#VALUE!</v>
      </c>
      <c r="AS1197" s="4" t="e">
        <f>FIND("Show all inventors",A1197)</f>
        <v>#VALUE!</v>
      </c>
      <c r="AT1197" s="4" t="str">
        <f>IFERROR(MID(A1197,AS1197,24),"")</f>
        <v/>
      </c>
      <c r="AU1197" s="7" t="e">
        <f>CLEAN(TRIM(MID(A1197,AQ1197,AR1197-AQ1197)))</f>
        <v>#VALUE!</v>
      </c>
      <c r="BJ1197" s="4">
        <f t="shared" si="264"/>
        <v>0</v>
      </c>
      <c r="BK1197" s="4" t="str">
        <f t="shared" si="265"/>
        <v/>
      </c>
      <c r="BL1197" s="4" t="e">
        <f t="shared" si="266"/>
        <v>#VALUE!</v>
      </c>
      <c r="BM1197" s="4" t="e">
        <f t="shared" si="267"/>
        <v>#VALUE!</v>
      </c>
      <c r="BN1197" s="7" t="e">
        <f t="shared" si="268"/>
        <v>#VALUE!</v>
      </c>
      <c r="BO1197" s="4" t="e">
        <f t="shared" si="269"/>
        <v>#VALUE!</v>
      </c>
      <c r="BP1197" s="4" t="e">
        <f t="shared" si="270"/>
        <v>#VALUE!</v>
      </c>
      <c r="BQ1197" s="7" t="e">
        <f t="shared" si="271"/>
        <v>#VALUE!</v>
      </c>
    </row>
    <row r="1198" spans="1:69" ht="15" customHeight="1" x14ac:dyDescent="0.3">
      <c r="A1198" s="5"/>
      <c r="B1198" s="5"/>
      <c r="C1198" s="5"/>
      <c r="D1198" s="5"/>
      <c r="F1198" s="6" t="s">
        <v>17</v>
      </c>
      <c r="G1198" s="4" t="e">
        <f t="shared" si="272"/>
        <v>#VALUE!</v>
      </c>
      <c r="H1198" s="4" t="e">
        <f t="shared" si="273"/>
        <v>#VALUE!</v>
      </c>
      <c r="I1198" s="4" t="str">
        <f t="shared" si="262"/>
        <v/>
      </c>
      <c r="J1198" s="4" t="e">
        <f>CLEAN(SUBSTITUTE(MID(A1198,G1198,H1198-G1198)," ",""))</f>
        <v>#VALUE!</v>
      </c>
      <c r="K1198" s="4" t="e">
        <f>FIND("Filing or 371 (c) date",A1198)+LEN("Filing or 371 (c) date")</f>
        <v>#VALUE!</v>
      </c>
      <c r="L1198" s="4" t="e">
        <f>FIND("Status",A1198,K1198)</f>
        <v>#VALUE!</v>
      </c>
      <c r="M1198" s="4" t="e">
        <f>TRIM(CLEAN(MID(A1198,K1198,L1198-K1198)))</f>
        <v>#VALUE!</v>
      </c>
      <c r="N1198" s="4" t="e">
        <f>FIND("Patent #",A1198)+LEN("Patent #")</f>
        <v>#VALUE!</v>
      </c>
      <c r="O1198" s="4" t="e">
        <f>FIND("Filing or 371 (c) date",A1198)</f>
        <v>#VALUE!</v>
      </c>
      <c r="P1198" s="4" t="e">
        <f>MID(A1198,N1198,O1198-N1198)</f>
        <v>#VALUE!</v>
      </c>
      <c r="Q1198" s="4" t="e">
        <f t="shared" si="263"/>
        <v>#VALUE!</v>
      </c>
      <c r="R1198" s="4" t="e">
        <f>CLEAN(SUBSTITUTE(MID(P1198,1,FIND("open",P1198)-1)," ",""))</f>
        <v>#VALUE!</v>
      </c>
      <c r="S1198" s="4" t="e">
        <f>FIND("open_in_new",P1198)+LEN("open_in_new")</f>
        <v>#VALUE!</v>
      </c>
      <c r="T1198" s="4" t="e">
        <f>FIND("-",P1198,S1198)</f>
        <v>#VALUE!</v>
      </c>
      <c r="U1198" s="4" t="e">
        <f>CLEAN(SUBSTITUTE(MID(P1198,S1198,T1198-S1198)," ",""))</f>
        <v>#VALUE!</v>
      </c>
      <c r="V1198" s="4" t="e">
        <f>RIGHT(CLEAN(SUBSTITUTE(P1198," ","")),10)</f>
        <v>#VALUE!</v>
      </c>
      <c r="W1198" s="4" t="e">
        <f>FIND("Status",A1198,K1198)+LEN("Status")</f>
        <v>#VALUE!</v>
      </c>
      <c r="X1198" s="4" t="e">
        <f>FIND("Application Data 
Documents &amp; Transactions",A1198)</f>
        <v>#VALUE!</v>
      </c>
      <c r="Y1198" s="4" t="e">
        <f>MID(A1198,W1198,(X1198-11)-W1198)</f>
        <v>#VALUE!</v>
      </c>
      <c r="Z1198" s="4" t="e">
        <f t="shared" si="260"/>
        <v>#VALUE!</v>
      </c>
      <c r="AA1198" s="4" t="e">
        <f>FIND("Earliest publication #",A1198)+LEN("Earliest publication #
")</f>
        <v>#VALUE!</v>
      </c>
      <c r="AB1198" s="4" t="e">
        <f>FIND("Earliest publication date",A1198,AA1198)</f>
        <v>#VALUE!</v>
      </c>
      <c r="AC1198" s="4" t="e">
        <f>CLEAN(TRIM(MID(A1198,AA1198,AB1198-AA1198)))</f>
        <v>#VALUE!</v>
      </c>
      <c r="AD1198" s="4" t="e">
        <f t="shared" si="261"/>
        <v>#VALUE!</v>
      </c>
      <c r="AE1198" s="4" t="e">
        <f>FIND("Earliest publication date",A1198,AA1198)+LEN("Earliest publication date")</f>
        <v>#VALUE!</v>
      </c>
      <c r="AF1198" s="4" t="e">
        <f>FIND("Assignee for publication",A1198)</f>
        <v>#VALUE!</v>
      </c>
      <c r="AG1198" s="4" t="e">
        <f>CLEAN(SUBSTITUTE(MID(A1198,AE1198,AF1198-AE1198)," ",""))</f>
        <v>#VALUE!</v>
      </c>
      <c r="AH1198" s="4" t="e">
        <f>FIND("Entity status",A1198)+LEN("Entity status")</f>
        <v>#VALUE!</v>
      </c>
      <c r="AI1198" s="4" t="e">
        <f>FIND("Earliest publication #",A1198,AH1198)</f>
        <v>#VALUE!</v>
      </c>
      <c r="AJ1198" s="4" t="e">
        <f>CLEAN(TRIM(MID(A1198,AH1198,AI1198-AH1198)))</f>
        <v>#VALUE!</v>
      </c>
      <c r="AK1198" s="4" t="e">
        <f>FIND("Applicants",A1198)+LEN("Applicants")</f>
        <v>#VALUE!</v>
      </c>
      <c r="AL1198" s="4" t="e">
        <f>FIND("United States Patent and Trademark Office 
United States Patent and Trademark Office 
 Browse By Topic",A1198,AK1198)</f>
        <v>#VALUE!</v>
      </c>
      <c r="AM1198" s="4" t="e">
        <f>TRIM(CLEAN(MID(A1198,AK1198,AL1198-AK1198)))</f>
        <v>#VALUE!</v>
      </c>
      <c r="AN1198" s="4" t="e">
        <f>FIND("Assignee for publication",A1198)+LEN("Assignee for publication")</f>
        <v>#VALUE!</v>
      </c>
      <c r="AO1198" s="4" t="e">
        <f>FIND("Confirmation #",A1198,AN1198)</f>
        <v>#VALUE!</v>
      </c>
      <c r="AP1198" s="4" t="e">
        <f>MID(A1198,AN1198,AO1198-AN1198)</f>
        <v>#VALUE!</v>
      </c>
      <c r="AQ1198" s="4" t="e">
        <f>FIND("Inventors",A1198)+LEN("Inventors")</f>
        <v>#VALUE!</v>
      </c>
      <c r="AR1198" s="4" t="e">
        <f>FIND("Applicants",A1198,AQ1198)</f>
        <v>#VALUE!</v>
      </c>
      <c r="AS1198" s="4" t="e">
        <f>FIND("Show all inventors",A1198)</f>
        <v>#VALUE!</v>
      </c>
      <c r="AT1198" s="4" t="str">
        <f>IFERROR(MID(A1198,AS1198,24),"")</f>
        <v/>
      </c>
      <c r="AU1198" s="7" t="e">
        <f>CLEAN(TRIM(MID(A1198,AQ1198,AR1198-AQ1198)))</f>
        <v>#VALUE!</v>
      </c>
      <c r="BJ1198" s="4">
        <f t="shared" si="264"/>
        <v>0</v>
      </c>
      <c r="BK1198" s="4" t="str">
        <f t="shared" si="265"/>
        <v/>
      </c>
      <c r="BL1198" s="4" t="e">
        <f t="shared" si="266"/>
        <v>#VALUE!</v>
      </c>
      <c r="BM1198" s="4" t="e">
        <f t="shared" si="267"/>
        <v>#VALUE!</v>
      </c>
      <c r="BN1198" s="7" t="e">
        <f t="shared" si="268"/>
        <v>#VALUE!</v>
      </c>
      <c r="BO1198" s="4" t="e">
        <f t="shared" si="269"/>
        <v>#VALUE!</v>
      </c>
      <c r="BP1198" s="4" t="e">
        <f t="shared" si="270"/>
        <v>#VALUE!</v>
      </c>
      <c r="BQ1198" s="7" t="e">
        <f t="shared" si="271"/>
        <v>#VALUE!</v>
      </c>
    </row>
    <row r="1199" spans="1:69" ht="15" customHeight="1" x14ac:dyDescent="0.3">
      <c r="A1199" s="5"/>
      <c r="B1199" s="5"/>
      <c r="C1199" s="5"/>
      <c r="D1199" s="5"/>
      <c r="F1199" s="6" t="s">
        <v>17</v>
      </c>
      <c r="G1199" s="4" t="e">
        <f t="shared" si="272"/>
        <v>#VALUE!</v>
      </c>
      <c r="H1199" s="4" t="e">
        <f t="shared" si="273"/>
        <v>#VALUE!</v>
      </c>
      <c r="I1199" s="4" t="str">
        <f t="shared" si="262"/>
        <v/>
      </c>
      <c r="J1199" s="4" t="e">
        <f>CLEAN(SUBSTITUTE(MID(A1199,G1199,H1199-G1199)," ",""))</f>
        <v>#VALUE!</v>
      </c>
      <c r="K1199" s="4" t="e">
        <f>FIND("Filing or 371 (c) date",A1199)+LEN("Filing or 371 (c) date")</f>
        <v>#VALUE!</v>
      </c>
      <c r="L1199" s="4" t="e">
        <f>FIND("Status",A1199,K1199)</f>
        <v>#VALUE!</v>
      </c>
      <c r="M1199" s="4" t="e">
        <f>TRIM(CLEAN(MID(A1199,K1199,L1199-K1199)))</f>
        <v>#VALUE!</v>
      </c>
      <c r="N1199" s="4" t="e">
        <f>FIND("Patent #",A1199)+LEN("Patent #")</f>
        <v>#VALUE!</v>
      </c>
      <c r="O1199" s="4" t="e">
        <f>FIND("Filing or 371 (c) date",A1199)</f>
        <v>#VALUE!</v>
      </c>
      <c r="P1199" s="4" t="e">
        <f>MID(A1199,N1199,O1199-N1199)</f>
        <v>#VALUE!</v>
      </c>
      <c r="Q1199" s="4" t="e">
        <f t="shared" si="263"/>
        <v>#VALUE!</v>
      </c>
      <c r="R1199" s="4" t="e">
        <f>CLEAN(SUBSTITUTE(MID(P1199,1,FIND("open",P1199)-1)," ",""))</f>
        <v>#VALUE!</v>
      </c>
      <c r="S1199" s="4" t="e">
        <f>FIND("open_in_new",P1199)+LEN("open_in_new")</f>
        <v>#VALUE!</v>
      </c>
      <c r="T1199" s="4" t="e">
        <f>FIND("-",P1199,S1199)</f>
        <v>#VALUE!</v>
      </c>
      <c r="U1199" s="4" t="e">
        <f>CLEAN(SUBSTITUTE(MID(P1199,S1199,T1199-S1199)," ",""))</f>
        <v>#VALUE!</v>
      </c>
      <c r="V1199" s="4" t="e">
        <f>RIGHT(CLEAN(SUBSTITUTE(P1199," ","")),10)</f>
        <v>#VALUE!</v>
      </c>
      <c r="W1199" s="4" t="e">
        <f>FIND("Status",A1199,K1199)+LEN("Status")</f>
        <v>#VALUE!</v>
      </c>
      <c r="X1199" s="4" t="e">
        <f>FIND("Application Data 
Documents &amp; Transactions",A1199)</f>
        <v>#VALUE!</v>
      </c>
      <c r="Y1199" s="4" t="e">
        <f>MID(A1199,W1199,(X1199-11)-W1199)</f>
        <v>#VALUE!</v>
      </c>
      <c r="Z1199" s="4" t="e">
        <f t="shared" si="260"/>
        <v>#VALUE!</v>
      </c>
      <c r="AA1199" s="4" t="e">
        <f>FIND("Earliest publication #",A1199)+LEN("Earliest publication #
")</f>
        <v>#VALUE!</v>
      </c>
      <c r="AB1199" s="4" t="e">
        <f>FIND("Earliest publication date",A1199,AA1199)</f>
        <v>#VALUE!</v>
      </c>
      <c r="AC1199" s="4" t="e">
        <f>CLEAN(TRIM(MID(A1199,AA1199,AB1199-AA1199)))</f>
        <v>#VALUE!</v>
      </c>
      <c r="AD1199" s="4" t="e">
        <f t="shared" si="261"/>
        <v>#VALUE!</v>
      </c>
      <c r="AE1199" s="4" t="e">
        <f>FIND("Earliest publication date",A1199,AA1199)+LEN("Earliest publication date")</f>
        <v>#VALUE!</v>
      </c>
      <c r="AF1199" s="4" t="e">
        <f>FIND("Assignee for publication",A1199)</f>
        <v>#VALUE!</v>
      </c>
      <c r="AG1199" s="4" t="e">
        <f>CLEAN(SUBSTITUTE(MID(A1199,AE1199,AF1199-AE1199)," ",""))</f>
        <v>#VALUE!</v>
      </c>
      <c r="AH1199" s="4" t="e">
        <f>FIND("Entity status",A1199)+LEN("Entity status")</f>
        <v>#VALUE!</v>
      </c>
      <c r="AI1199" s="4" t="e">
        <f>FIND("Earliest publication #",A1199,AH1199)</f>
        <v>#VALUE!</v>
      </c>
      <c r="AJ1199" s="4" t="e">
        <f>CLEAN(TRIM(MID(A1199,AH1199,AI1199-AH1199)))</f>
        <v>#VALUE!</v>
      </c>
      <c r="AK1199" s="4" t="e">
        <f>FIND("Applicants",A1199)+LEN("Applicants")</f>
        <v>#VALUE!</v>
      </c>
      <c r="AL1199" s="4" t="e">
        <f>FIND("United States Patent and Trademark Office 
United States Patent and Trademark Office 
 Browse By Topic",A1199,AK1199)</f>
        <v>#VALUE!</v>
      </c>
      <c r="AM1199" s="4" t="e">
        <f>TRIM(CLEAN(MID(A1199,AK1199,AL1199-AK1199)))</f>
        <v>#VALUE!</v>
      </c>
      <c r="AN1199" s="4" t="e">
        <f>FIND("Assignee for publication",A1199)+LEN("Assignee for publication")</f>
        <v>#VALUE!</v>
      </c>
      <c r="AO1199" s="4" t="e">
        <f>FIND("Confirmation #",A1199,AN1199)</f>
        <v>#VALUE!</v>
      </c>
      <c r="AP1199" s="4" t="e">
        <f>MID(A1199,AN1199,AO1199-AN1199)</f>
        <v>#VALUE!</v>
      </c>
      <c r="AQ1199" s="4" t="e">
        <f>FIND("Inventors",A1199)+LEN("Inventors")</f>
        <v>#VALUE!</v>
      </c>
      <c r="AR1199" s="4" t="e">
        <f>FIND("Applicants",A1199,AQ1199)</f>
        <v>#VALUE!</v>
      </c>
      <c r="AS1199" s="4" t="e">
        <f>FIND("Show all inventors",A1199)</f>
        <v>#VALUE!</v>
      </c>
      <c r="AT1199" s="4" t="str">
        <f>IFERROR(MID(A1199,AS1199,24),"")</f>
        <v/>
      </c>
      <c r="AU1199" s="7" t="e">
        <f>CLEAN(TRIM(MID(A1199,AQ1199,AR1199-AQ1199)))</f>
        <v>#VALUE!</v>
      </c>
      <c r="BJ1199" s="4">
        <f t="shared" si="264"/>
        <v>0</v>
      </c>
      <c r="BK1199" s="4" t="str">
        <f t="shared" si="265"/>
        <v/>
      </c>
      <c r="BL1199" s="4" t="e">
        <f t="shared" si="266"/>
        <v>#VALUE!</v>
      </c>
      <c r="BM1199" s="4" t="e">
        <f t="shared" si="267"/>
        <v>#VALUE!</v>
      </c>
      <c r="BN1199" s="7" t="e">
        <f t="shared" si="268"/>
        <v>#VALUE!</v>
      </c>
      <c r="BO1199" s="4" t="e">
        <f t="shared" si="269"/>
        <v>#VALUE!</v>
      </c>
      <c r="BP1199" s="4" t="e">
        <f t="shared" si="270"/>
        <v>#VALUE!</v>
      </c>
      <c r="BQ1199" s="7" t="e">
        <f t="shared" si="271"/>
        <v>#VALUE!</v>
      </c>
    </row>
    <row r="1200" spans="1:69" ht="15" customHeight="1" x14ac:dyDescent="0.3">
      <c r="A1200" s="5"/>
      <c r="B1200" s="5"/>
      <c r="C1200" s="5"/>
      <c r="D1200" s="5"/>
      <c r="F1200" s="6" t="s">
        <v>17</v>
      </c>
      <c r="G1200" s="4" t="e">
        <f t="shared" si="272"/>
        <v>#VALUE!</v>
      </c>
      <c r="H1200" s="4" t="e">
        <f t="shared" si="273"/>
        <v>#VALUE!</v>
      </c>
      <c r="I1200" s="4" t="str">
        <f t="shared" si="262"/>
        <v/>
      </c>
      <c r="J1200" s="4" t="e">
        <f>CLEAN(SUBSTITUTE(MID(A1200,G1200,H1200-G1200)," ",""))</f>
        <v>#VALUE!</v>
      </c>
      <c r="K1200" s="4" t="e">
        <f>FIND("Filing or 371 (c) date",A1200)+LEN("Filing or 371 (c) date")</f>
        <v>#VALUE!</v>
      </c>
      <c r="L1200" s="4" t="e">
        <f>FIND("Status",A1200,K1200)</f>
        <v>#VALUE!</v>
      </c>
      <c r="M1200" s="4" t="e">
        <f>TRIM(CLEAN(MID(A1200,K1200,L1200-K1200)))</f>
        <v>#VALUE!</v>
      </c>
      <c r="N1200" s="4" t="e">
        <f>FIND("Patent #",A1200)+LEN("Patent #")</f>
        <v>#VALUE!</v>
      </c>
      <c r="O1200" s="4" t="e">
        <f>FIND("Filing or 371 (c) date",A1200)</f>
        <v>#VALUE!</v>
      </c>
      <c r="P1200" s="4" t="e">
        <f>MID(A1200,N1200,O1200-N1200)</f>
        <v>#VALUE!</v>
      </c>
      <c r="Q1200" s="4" t="e">
        <f t="shared" si="263"/>
        <v>#VALUE!</v>
      </c>
      <c r="R1200" s="4" t="e">
        <f>CLEAN(SUBSTITUTE(MID(P1200,1,FIND("open",P1200)-1)," ",""))</f>
        <v>#VALUE!</v>
      </c>
      <c r="S1200" s="4" t="e">
        <f>FIND("open_in_new",P1200)+LEN("open_in_new")</f>
        <v>#VALUE!</v>
      </c>
      <c r="T1200" s="4" t="e">
        <f>FIND("-",P1200,S1200)</f>
        <v>#VALUE!</v>
      </c>
      <c r="U1200" s="4" t="e">
        <f>CLEAN(SUBSTITUTE(MID(P1200,S1200,T1200-S1200)," ",""))</f>
        <v>#VALUE!</v>
      </c>
      <c r="V1200" s="4" t="e">
        <f>RIGHT(CLEAN(SUBSTITUTE(P1200," ","")),10)</f>
        <v>#VALUE!</v>
      </c>
      <c r="W1200" s="4" t="e">
        <f>FIND("Status",A1200,K1200)+LEN("Status")</f>
        <v>#VALUE!</v>
      </c>
      <c r="X1200" s="4" t="e">
        <f>FIND("Application Data 
Documents &amp; Transactions",A1200)</f>
        <v>#VALUE!</v>
      </c>
      <c r="Y1200" s="4" t="e">
        <f>MID(A1200,W1200,(X1200-11)-W1200)</f>
        <v>#VALUE!</v>
      </c>
      <c r="Z1200" s="4" t="e">
        <f t="shared" si="260"/>
        <v>#VALUE!</v>
      </c>
      <c r="AA1200" s="4" t="e">
        <f>FIND("Earliest publication #",A1200)+LEN("Earliest publication #
")</f>
        <v>#VALUE!</v>
      </c>
      <c r="AB1200" s="4" t="e">
        <f>FIND("Earliest publication date",A1200,AA1200)</f>
        <v>#VALUE!</v>
      </c>
      <c r="AC1200" s="4" t="e">
        <f>CLEAN(TRIM(MID(A1200,AA1200,AB1200-AA1200)))</f>
        <v>#VALUE!</v>
      </c>
      <c r="AD1200" s="4" t="e">
        <f t="shared" si="261"/>
        <v>#VALUE!</v>
      </c>
      <c r="AE1200" s="4" t="e">
        <f>FIND("Earliest publication date",A1200,AA1200)+LEN("Earliest publication date")</f>
        <v>#VALUE!</v>
      </c>
      <c r="AF1200" s="4" t="e">
        <f>FIND("Assignee for publication",A1200)</f>
        <v>#VALUE!</v>
      </c>
      <c r="AG1200" s="4" t="e">
        <f>CLEAN(SUBSTITUTE(MID(A1200,AE1200,AF1200-AE1200)," ",""))</f>
        <v>#VALUE!</v>
      </c>
      <c r="AH1200" s="4" t="e">
        <f>FIND("Entity status",A1200)+LEN("Entity status")</f>
        <v>#VALUE!</v>
      </c>
      <c r="AI1200" s="4" t="e">
        <f>FIND("Earliest publication #",A1200,AH1200)</f>
        <v>#VALUE!</v>
      </c>
      <c r="AJ1200" s="4" t="e">
        <f>CLEAN(TRIM(MID(A1200,AH1200,AI1200-AH1200)))</f>
        <v>#VALUE!</v>
      </c>
      <c r="AK1200" s="4" t="e">
        <f>FIND("Applicants",A1200)+LEN("Applicants")</f>
        <v>#VALUE!</v>
      </c>
      <c r="AL1200" s="4" t="e">
        <f>FIND("United States Patent and Trademark Office 
United States Patent and Trademark Office 
 Browse By Topic",A1200,AK1200)</f>
        <v>#VALUE!</v>
      </c>
      <c r="AM1200" s="4" t="e">
        <f>TRIM(CLEAN(MID(A1200,AK1200,AL1200-AK1200)))</f>
        <v>#VALUE!</v>
      </c>
      <c r="AN1200" s="4" t="e">
        <f>FIND("Assignee for publication",A1200)+LEN("Assignee for publication")</f>
        <v>#VALUE!</v>
      </c>
      <c r="AO1200" s="4" t="e">
        <f>FIND("Confirmation #",A1200,AN1200)</f>
        <v>#VALUE!</v>
      </c>
      <c r="AP1200" s="4" t="e">
        <f>MID(A1200,AN1200,AO1200-AN1200)</f>
        <v>#VALUE!</v>
      </c>
      <c r="AQ1200" s="4" t="e">
        <f>FIND("Inventors",A1200)+LEN("Inventors")</f>
        <v>#VALUE!</v>
      </c>
      <c r="AR1200" s="4" t="e">
        <f>FIND("Applicants",A1200,AQ1200)</f>
        <v>#VALUE!</v>
      </c>
      <c r="AS1200" s="4" t="e">
        <f>FIND("Show all inventors",A1200)</f>
        <v>#VALUE!</v>
      </c>
      <c r="AT1200" s="4" t="str">
        <f>IFERROR(MID(A1200,AS1200,24),"")</f>
        <v/>
      </c>
      <c r="AU1200" s="7" t="e">
        <f>CLEAN(TRIM(MID(A1200,AQ1200,AR1200-AQ1200)))</f>
        <v>#VALUE!</v>
      </c>
      <c r="BJ1200" s="4">
        <f t="shared" si="264"/>
        <v>0</v>
      </c>
      <c r="BK1200" s="4" t="str">
        <f t="shared" si="265"/>
        <v/>
      </c>
      <c r="BL1200" s="4" t="e">
        <f t="shared" si="266"/>
        <v>#VALUE!</v>
      </c>
      <c r="BM1200" s="4" t="e">
        <f t="shared" si="267"/>
        <v>#VALUE!</v>
      </c>
      <c r="BN1200" s="7" t="e">
        <f t="shared" si="268"/>
        <v>#VALUE!</v>
      </c>
      <c r="BO1200" s="4" t="e">
        <f t="shared" si="269"/>
        <v>#VALUE!</v>
      </c>
      <c r="BP1200" s="4" t="e">
        <f t="shared" si="270"/>
        <v>#VALUE!</v>
      </c>
      <c r="BQ1200" s="7" t="e">
        <f t="shared" si="271"/>
        <v>#VALUE!</v>
      </c>
    </row>
    <row r="1201" spans="1:69" ht="15" customHeight="1" x14ac:dyDescent="0.3">
      <c r="A1201" s="5"/>
      <c r="B1201" s="5"/>
      <c r="C1201" s="5"/>
      <c r="D1201" s="5"/>
      <c r="F1201" s="6" t="s">
        <v>17</v>
      </c>
      <c r="G1201" s="4" t="e">
        <f t="shared" si="272"/>
        <v>#VALUE!</v>
      </c>
      <c r="H1201" s="4" t="e">
        <f t="shared" si="273"/>
        <v>#VALUE!</v>
      </c>
      <c r="I1201" s="4" t="str">
        <f t="shared" si="262"/>
        <v/>
      </c>
      <c r="J1201" s="4" t="e">
        <f>CLEAN(SUBSTITUTE(MID(A1201,G1201,H1201-G1201)," ",""))</f>
        <v>#VALUE!</v>
      </c>
      <c r="K1201" s="4" t="e">
        <f>FIND("Filing or 371 (c) date",A1201)+LEN("Filing or 371 (c) date")</f>
        <v>#VALUE!</v>
      </c>
      <c r="L1201" s="4" t="e">
        <f>FIND("Status",A1201,K1201)</f>
        <v>#VALUE!</v>
      </c>
      <c r="M1201" s="4" t="e">
        <f>TRIM(CLEAN(MID(A1201,K1201,L1201-K1201)))</f>
        <v>#VALUE!</v>
      </c>
      <c r="N1201" s="4" t="e">
        <f>FIND("Patent #",A1201)+LEN("Patent #")</f>
        <v>#VALUE!</v>
      </c>
      <c r="O1201" s="4" t="e">
        <f>FIND("Filing or 371 (c) date",A1201)</f>
        <v>#VALUE!</v>
      </c>
      <c r="P1201" s="4" t="e">
        <f>MID(A1201,N1201,O1201-N1201)</f>
        <v>#VALUE!</v>
      </c>
      <c r="Q1201" s="4" t="e">
        <f t="shared" si="263"/>
        <v>#VALUE!</v>
      </c>
      <c r="R1201" s="4" t="e">
        <f>CLEAN(SUBSTITUTE(MID(P1201,1,FIND("open",P1201)-1)," ",""))</f>
        <v>#VALUE!</v>
      </c>
      <c r="S1201" s="4" t="e">
        <f>FIND("open_in_new",P1201)+LEN("open_in_new")</f>
        <v>#VALUE!</v>
      </c>
      <c r="T1201" s="4" t="e">
        <f>FIND("-",P1201,S1201)</f>
        <v>#VALUE!</v>
      </c>
      <c r="U1201" s="4" t="e">
        <f>CLEAN(SUBSTITUTE(MID(P1201,S1201,T1201-S1201)," ",""))</f>
        <v>#VALUE!</v>
      </c>
      <c r="V1201" s="4" t="e">
        <f>RIGHT(CLEAN(SUBSTITUTE(P1201," ","")),10)</f>
        <v>#VALUE!</v>
      </c>
      <c r="W1201" s="4" t="e">
        <f>FIND("Status",A1201,K1201)+LEN("Status")</f>
        <v>#VALUE!</v>
      </c>
      <c r="X1201" s="4" t="e">
        <f>FIND("Application Data 
Documents &amp; Transactions",A1201)</f>
        <v>#VALUE!</v>
      </c>
      <c r="Y1201" s="4" t="e">
        <f>MID(A1201,W1201,(X1201-11)-W1201)</f>
        <v>#VALUE!</v>
      </c>
      <c r="Z1201" s="4" t="e">
        <f t="shared" si="260"/>
        <v>#VALUE!</v>
      </c>
      <c r="AA1201" s="4" t="e">
        <f>FIND("Earliest publication #",A1201)+LEN("Earliest publication #
")</f>
        <v>#VALUE!</v>
      </c>
      <c r="AB1201" s="4" t="e">
        <f>FIND("Earliest publication date",A1201,AA1201)</f>
        <v>#VALUE!</v>
      </c>
      <c r="AC1201" s="4" t="e">
        <f>CLEAN(TRIM(MID(A1201,AA1201,AB1201-AA1201)))</f>
        <v>#VALUE!</v>
      </c>
      <c r="AD1201" s="4" t="e">
        <f t="shared" si="261"/>
        <v>#VALUE!</v>
      </c>
      <c r="AE1201" s="4" t="e">
        <f>FIND("Earliest publication date",A1201,AA1201)+LEN("Earliest publication date")</f>
        <v>#VALUE!</v>
      </c>
      <c r="AF1201" s="4" t="e">
        <f>FIND("Assignee for publication",A1201)</f>
        <v>#VALUE!</v>
      </c>
      <c r="AG1201" s="4" t="e">
        <f>CLEAN(SUBSTITUTE(MID(A1201,AE1201,AF1201-AE1201)," ",""))</f>
        <v>#VALUE!</v>
      </c>
      <c r="AH1201" s="4" t="e">
        <f>FIND("Entity status",A1201)+LEN("Entity status")</f>
        <v>#VALUE!</v>
      </c>
      <c r="AI1201" s="4" t="e">
        <f>FIND("Earliest publication #",A1201,AH1201)</f>
        <v>#VALUE!</v>
      </c>
      <c r="AJ1201" s="4" t="e">
        <f>CLEAN(TRIM(MID(A1201,AH1201,AI1201-AH1201)))</f>
        <v>#VALUE!</v>
      </c>
      <c r="AK1201" s="4" t="e">
        <f>FIND("Applicants",A1201)+LEN("Applicants")</f>
        <v>#VALUE!</v>
      </c>
      <c r="AL1201" s="4" t="e">
        <f>FIND("United States Patent and Trademark Office 
United States Patent and Trademark Office 
 Browse By Topic",A1201,AK1201)</f>
        <v>#VALUE!</v>
      </c>
      <c r="AM1201" s="4" t="e">
        <f>TRIM(CLEAN(MID(A1201,AK1201,AL1201-AK1201)))</f>
        <v>#VALUE!</v>
      </c>
      <c r="AN1201" s="4" t="e">
        <f>FIND("Assignee for publication",A1201)+LEN("Assignee for publication")</f>
        <v>#VALUE!</v>
      </c>
      <c r="AO1201" s="4" t="e">
        <f>FIND("Confirmation #",A1201,AN1201)</f>
        <v>#VALUE!</v>
      </c>
      <c r="AP1201" s="4" t="e">
        <f>MID(A1201,AN1201,AO1201-AN1201)</f>
        <v>#VALUE!</v>
      </c>
      <c r="AQ1201" s="4" t="e">
        <f>FIND("Inventors",A1201)+LEN("Inventors")</f>
        <v>#VALUE!</v>
      </c>
      <c r="AR1201" s="4" t="e">
        <f>FIND("Applicants",A1201,AQ1201)</f>
        <v>#VALUE!</v>
      </c>
      <c r="AS1201" s="4" t="e">
        <f>FIND("Show all inventors",A1201)</f>
        <v>#VALUE!</v>
      </c>
      <c r="AT1201" s="4" t="str">
        <f>IFERROR(MID(A1201,AS1201,24),"")</f>
        <v/>
      </c>
      <c r="AU1201" s="7" t="e">
        <f>CLEAN(TRIM(MID(A1201,AQ1201,AR1201-AQ1201)))</f>
        <v>#VALUE!</v>
      </c>
      <c r="BJ1201" s="4">
        <f t="shared" si="264"/>
        <v>0</v>
      </c>
      <c r="BK1201" s="4" t="str">
        <f t="shared" si="265"/>
        <v/>
      </c>
      <c r="BL1201" s="4" t="e">
        <f t="shared" si="266"/>
        <v>#VALUE!</v>
      </c>
      <c r="BM1201" s="4" t="e">
        <f t="shared" si="267"/>
        <v>#VALUE!</v>
      </c>
      <c r="BN1201" s="7" t="e">
        <f t="shared" si="268"/>
        <v>#VALUE!</v>
      </c>
      <c r="BO1201" s="4" t="e">
        <f t="shared" si="269"/>
        <v>#VALUE!</v>
      </c>
      <c r="BP1201" s="4" t="e">
        <f t="shared" si="270"/>
        <v>#VALUE!</v>
      </c>
      <c r="BQ1201" s="7" t="e">
        <f t="shared" si="271"/>
        <v>#VALUE!</v>
      </c>
    </row>
    <row r="1202" spans="1:69" ht="15" customHeight="1" x14ac:dyDescent="0.3">
      <c r="A1202" s="5"/>
      <c r="B1202" s="5"/>
      <c r="C1202" s="5"/>
      <c r="D1202" s="5"/>
      <c r="F1202" s="6" t="s">
        <v>17</v>
      </c>
      <c r="G1202" s="4" t="e">
        <f t="shared" si="272"/>
        <v>#VALUE!</v>
      </c>
      <c r="H1202" s="4" t="e">
        <f t="shared" si="273"/>
        <v>#VALUE!</v>
      </c>
      <c r="I1202" s="4" t="str">
        <f t="shared" si="262"/>
        <v/>
      </c>
      <c r="J1202" s="4" t="e">
        <f>CLEAN(SUBSTITUTE(MID(A1202,G1202,H1202-G1202)," ",""))</f>
        <v>#VALUE!</v>
      </c>
      <c r="K1202" s="4" t="e">
        <f>FIND("Filing or 371 (c) date",A1202)+LEN("Filing or 371 (c) date")</f>
        <v>#VALUE!</v>
      </c>
      <c r="L1202" s="4" t="e">
        <f>FIND("Status",A1202,K1202)</f>
        <v>#VALUE!</v>
      </c>
      <c r="M1202" s="4" t="e">
        <f>TRIM(CLEAN(MID(A1202,K1202,L1202-K1202)))</f>
        <v>#VALUE!</v>
      </c>
      <c r="N1202" s="4" t="e">
        <f>FIND("Patent #",A1202)+LEN("Patent #")</f>
        <v>#VALUE!</v>
      </c>
      <c r="O1202" s="4" t="e">
        <f>FIND("Filing or 371 (c) date",A1202)</f>
        <v>#VALUE!</v>
      </c>
      <c r="P1202" s="4" t="e">
        <f>MID(A1202,N1202,O1202-N1202)</f>
        <v>#VALUE!</v>
      </c>
      <c r="Q1202" s="4" t="e">
        <f t="shared" si="263"/>
        <v>#VALUE!</v>
      </c>
      <c r="R1202" s="4" t="e">
        <f>CLEAN(SUBSTITUTE(MID(P1202,1,FIND("open",P1202)-1)," ",""))</f>
        <v>#VALUE!</v>
      </c>
      <c r="S1202" s="4" t="e">
        <f>FIND("open_in_new",P1202)+LEN("open_in_new")</f>
        <v>#VALUE!</v>
      </c>
      <c r="T1202" s="4" t="e">
        <f>FIND("-",P1202,S1202)</f>
        <v>#VALUE!</v>
      </c>
      <c r="U1202" s="4" t="e">
        <f>CLEAN(SUBSTITUTE(MID(P1202,S1202,T1202-S1202)," ",""))</f>
        <v>#VALUE!</v>
      </c>
      <c r="V1202" s="4" t="e">
        <f>RIGHT(CLEAN(SUBSTITUTE(P1202," ","")),10)</f>
        <v>#VALUE!</v>
      </c>
      <c r="W1202" s="4" t="e">
        <f>FIND("Status",A1202,K1202)+LEN("Status")</f>
        <v>#VALUE!</v>
      </c>
      <c r="X1202" s="4" t="e">
        <f>FIND("Application Data 
Documents &amp; Transactions",A1202)</f>
        <v>#VALUE!</v>
      </c>
      <c r="Y1202" s="4" t="e">
        <f>MID(A1202,W1202,(X1202-11)-W1202)</f>
        <v>#VALUE!</v>
      </c>
      <c r="Z1202" s="4" t="e">
        <f t="shared" si="260"/>
        <v>#VALUE!</v>
      </c>
      <c r="AA1202" s="4" t="e">
        <f>FIND("Earliest publication #",A1202)+LEN("Earliest publication #
")</f>
        <v>#VALUE!</v>
      </c>
      <c r="AB1202" s="4" t="e">
        <f>FIND("Earliest publication date",A1202,AA1202)</f>
        <v>#VALUE!</v>
      </c>
      <c r="AC1202" s="4" t="e">
        <f>CLEAN(TRIM(MID(A1202,AA1202,AB1202-AA1202)))</f>
        <v>#VALUE!</v>
      </c>
      <c r="AD1202" s="4" t="e">
        <f t="shared" si="261"/>
        <v>#VALUE!</v>
      </c>
      <c r="AE1202" s="4" t="e">
        <f>FIND("Earliest publication date",A1202,AA1202)+LEN("Earliest publication date")</f>
        <v>#VALUE!</v>
      </c>
      <c r="AF1202" s="4" t="e">
        <f>FIND("Assignee for publication",A1202)</f>
        <v>#VALUE!</v>
      </c>
      <c r="AG1202" s="4" t="e">
        <f>CLEAN(SUBSTITUTE(MID(A1202,AE1202,AF1202-AE1202)," ",""))</f>
        <v>#VALUE!</v>
      </c>
      <c r="AH1202" s="4" t="e">
        <f>FIND("Entity status",A1202)+LEN("Entity status")</f>
        <v>#VALUE!</v>
      </c>
      <c r="AI1202" s="4" t="e">
        <f>FIND("Earliest publication #",A1202,AH1202)</f>
        <v>#VALUE!</v>
      </c>
      <c r="AJ1202" s="4" t="e">
        <f>CLEAN(TRIM(MID(A1202,AH1202,AI1202-AH1202)))</f>
        <v>#VALUE!</v>
      </c>
      <c r="AK1202" s="4" t="e">
        <f>FIND("Applicants",A1202)+LEN("Applicants")</f>
        <v>#VALUE!</v>
      </c>
      <c r="AL1202" s="4" t="e">
        <f>FIND("United States Patent and Trademark Office 
United States Patent and Trademark Office 
 Browse By Topic",A1202,AK1202)</f>
        <v>#VALUE!</v>
      </c>
      <c r="AM1202" s="4" t="e">
        <f>TRIM(CLEAN(MID(A1202,AK1202,AL1202-AK1202)))</f>
        <v>#VALUE!</v>
      </c>
      <c r="AN1202" s="4" t="e">
        <f>FIND("Assignee for publication",A1202)+LEN("Assignee for publication")</f>
        <v>#VALUE!</v>
      </c>
      <c r="AO1202" s="4" t="e">
        <f>FIND("Confirmation #",A1202,AN1202)</f>
        <v>#VALUE!</v>
      </c>
      <c r="AP1202" s="4" t="e">
        <f>MID(A1202,AN1202,AO1202-AN1202)</f>
        <v>#VALUE!</v>
      </c>
      <c r="AQ1202" s="4" t="e">
        <f>FIND("Inventors",A1202)+LEN("Inventors")</f>
        <v>#VALUE!</v>
      </c>
      <c r="AR1202" s="4" t="e">
        <f>FIND("Applicants",A1202,AQ1202)</f>
        <v>#VALUE!</v>
      </c>
      <c r="AS1202" s="4" t="e">
        <f>FIND("Show all inventors",A1202)</f>
        <v>#VALUE!</v>
      </c>
      <c r="AT1202" s="4" t="str">
        <f>IFERROR(MID(A1202,AS1202,24),"")</f>
        <v/>
      </c>
      <c r="AU1202" s="7" t="e">
        <f>CLEAN(TRIM(MID(A1202,AQ1202,AR1202-AQ1202)))</f>
        <v>#VALUE!</v>
      </c>
      <c r="BJ1202" s="4">
        <f t="shared" si="264"/>
        <v>0</v>
      </c>
      <c r="BK1202" s="4" t="str">
        <f t="shared" si="265"/>
        <v/>
      </c>
      <c r="BL1202" s="4" t="e">
        <f t="shared" si="266"/>
        <v>#VALUE!</v>
      </c>
      <c r="BM1202" s="4" t="e">
        <f t="shared" si="267"/>
        <v>#VALUE!</v>
      </c>
      <c r="BN1202" s="7" t="e">
        <f t="shared" si="268"/>
        <v>#VALUE!</v>
      </c>
      <c r="BO1202" s="4" t="e">
        <f t="shared" si="269"/>
        <v>#VALUE!</v>
      </c>
      <c r="BP1202" s="4" t="e">
        <f t="shared" si="270"/>
        <v>#VALUE!</v>
      </c>
      <c r="BQ1202" s="7" t="e">
        <f t="shared" si="271"/>
        <v>#VALUE!</v>
      </c>
    </row>
    <row r="1203" spans="1:69" ht="15" customHeight="1" x14ac:dyDescent="0.3">
      <c r="A1203" s="5"/>
      <c r="B1203" s="5"/>
      <c r="C1203" s="5"/>
      <c r="D1203" s="5"/>
      <c r="F1203" s="6" t="s">
        <v>17</v>
      </c>
      <c r="G1203" s="4" t="e">
        <f t="shared" si="272"/>
        <v>#VALUE!</v>
      </c>
      <c r="H1203" s="4" t="e">
        <f t="shared" si="273"/>
        <v>#VALUE!</v>
      </c>
      <c r="I1203" s="4" t="str">
        <f t="shared" si="262"/>
        <v/>
      </c>
      <c r="J1203" s="4" t="e">
        <f>CLEAN(SUBSTITUTE(MID(A1203,G1203,H1203-G1203)," ",""))</f>
        <v>#VALUE!</v>
      </c>
      <c r="K1203" s="4" t="e">
        <f>FIND("Filing or 371 (c) date",A1203)+LEN("Filing or 371 (c) date")</f>
        <v>#VALUE!</v>
      </c>
      <c r="L1203" s="4" t="e">
        <f>FIND("Status",A1203,K1203)</f>
        <v>#VALUE!</v>
      </c>
      <c r="M1203" s="4" t="e">
        <f>TRIM(CLEAN(MID(A1203,K1203,L1203-K1203)))</f>
        <v>#VALUE!</v>
      </c>
      <c r="N1203" s="4" t="e">
        <f>FIND("Patent #",A1203)+LEN("Patent #")</f>
        <v>#VALUE!</v>
      </c>
      <c r="O1203" s="4" t="e">
        <f>FIND("Filing or 371 (c) date",A1203)</f>
        <v>#VALUE!</v>
      </c>
      <c r="P1203" s="4" t="e">
        <f>MID(A1203,N1203,O1203-N1203)</f>
        <v>#VALUE!</v>
      </c>
      <c r="Q1203" s="4" t="e">
        <f t="shared" si="263"/>
        <v>#VALUE!</v>
      </c>
      <c r="R1203" s="4" t="e">
        <f>CLEAN(SUBSTITUTE(MID(P1203,1,FIND("open",P1203)-1)," ",""))</f>
        <v>#VALUE!</v>
      </c>
      <c r="S1203" s="4" t="e">
        <f>FIND("open_in_new",P1203)+LEN("open_in_new")</f>
        <v>#VALUE!</v>
      </c>
      <c r="T1203" s="4" t="e">
        <f>FIND("-",P1203,S1203)</f>
        <v>#VALUE!</v>
      </c>
      <c r="U1203" s="4" t="e">
        <f>CLEAN(SUBSTITUTE(MID(P1203,S1203,T1203-S1203)," ",""))</f>
        <v>#VALUE!</v>
      </c>
      <c r="V1203" s="4" t="e">
        <f>RIGHT(CLEAN(SUBSTITUTE(P1203," ","")),10)</f>
        <v>#VALUE!</v>
      </c>
      <c r="W1203" s="4" t="e">
        <f>FIND("Status",A1203,K1203)+LEN("Status")</f>
        <v>#VALUE!</v>
      </c>
      <c r="X1203" s="4" t="e">
        <f>FIND("Application Data 
Documents &amp; Transactions",A1203)</f>
        <v>#VALUE!</v>
      </c>
      <c r="Y1203" s="4" t="e">
        <f>MID(A1203,W1203,(X1203-11)-W1203)</f>
        <v>#VALUE!</v>
      </c>
      <c r="Z1203" s="4" t="e">
        <f t="shared" si="260"/>
        <v>#VALUE!</v>
      </c>
      <c r="AA1203" s="4" t="e">
        <f>FIND("Earliest publication #",A1203)+LEN("Earliest publication #
")</f>
        <v>#VALUE!</v>
      </c>
      <c r="AB1203" s="4" t="e">
        <f>FIND("Earliest publication date",A1203,AA1203)</f>
        <v>#VALUE!</v>
      </c>
      <c r="AC1203" s="4" t="e">
        <f>CLEAN(TRIM(MID(A1203,AA1203,AB1203-AA1203)))</f>
        <v>#VALUE!</v>
      </c>
      <c r="AD1203" s="4" t="e">
        <f t="shared" si="261"/>
        <v>#VALUE!</v>
      </c>
      <c r="AE1203" s="4" t="e">
        <f>FIND("Earliest publication date",A1203,AA1203)+LEN("Earliest publication date")</f>
        <v>#VALUE!</v>
      </c>
      <c r="AF1203" s="4" t="e">
        <f>FIND("Assignee for publication",A1203)</f>
        <v>#VALUE!</v>
      </c>
      <c r="AG1203" s="4" t="e">
        <f>CLEAN(SUBSTITUTE(MID(A1203,AE1203,AF1203-AE1203)," ",""))</f>
        <v>#VALUE!</v>
      </c>
      <c r="AH1203" s="4" t="e">
        <f>FIND("Entity status",A1203)+LEN("Entity status")</f>
        <v>#VALUE!</v>
      </c>
      <c r="AI1203" s="4" t="e">
        <f>FIND("Earliest publication #",A1203,AH1203)</f>
        <v>#VALUE!</v>
      </c>
      <c r="AJ1203" s="4" t="e">
        <f>CLEAN(TRIM(MID(A1203,AH1203,AI1203-AH1203)))</f>
        <v>#VALUE!</v>
      </c>
      <c r="AK1203" s="4" t="e">
        <f>FIND("Applicants",A1203)+LEN("Applicants")</f>
        <v>#VALUE!</v>
      </c>
      <c r="AL1203" s="4" t="e">
        <f>FIND("United States Patent and Trademark Office 
United States Patent and Trademark Office 
 Browse By Topic",A1203,AK1203)</f>
        <v>#VALUE!</v>
      </c>
      <c r="AM1203" s="4" t="e">
        <f>TRIM(CLEAN(MID(A1203,AK1203,AL1203-AK1203)))</f>
        <v>#VALUE!</v>
      </c>
      <c r="AN1203" s="4" t="e">
        <f>FIND("Assignee for publication",A1203)+LEN("Assignee for publication")</f>
        <v>#VALUE!</v>
      </c>
      <c r="AO1203" s="4" t="e">
        <f>FIND("Confirmation #",A1203,AN1203)</f>
        <v>#VALUE!</v>
      </c>
      <c r="AP1203" s="4" t="e">
        <f>MID(A1203,AN1203,AO1203-AN1203)</f>
        <v>#VALUE!</v>
      </c>
      <c r="AQ1203" s="4" t="e">
        <f>FIND("Inventors",A1203)+LEN("Inventors")</f>
        <v>#VALUE!</v>
      </c>
      <c r="AR1203" s="4" t="e">
        <f>FIND("Applicants",A1203,AQ1203)</f>
        <v>#VALUE!</v>
      </c>
      <c r="AS1203" s="4" t="e">
        <f>FIND("Show all inventors",A1203)</f>
        <v>#VALUE!</v>
      </c>
      <c r="AT1203" s="4" t="str">
        <f>IFERROR(MID(A1203,AS1203,24),"")</f>
        <v/>
      </c>
      <c r="AU1203" s="7" t="e">
        <f>CLEAN(TRIM(MID(A1203,AQ1203,AR1203-AQ1203)))</f>
        <v>#VALUE!</v>
      </c>
      <c r="BJ1203" s="4">
        <f t="shared" si="264"/>
        <v>0</v>
      </c>
      <c r="BK1203" s="4" t="str">
        <f t="shared" si="265"/>
        <v/>
      </c>
      <c r="BL1203" s="4" t="e">
        <f t="shared" si="266"/>
        <v>#VALUE!</v>
      </c>
      <c r="BM1203" s="4" t="e">
        <f t="shared" si="267"/>
        <v>#VALUE!</v>
      </c>
      <c r="BN1203" s="7" t="e">
        <f t="shared" si="268"/>
        <v>#VALUE!</v>
      </c>
      <c r="BO1203" s="4" t="e">
        <f t="shared" si="269"/>
        <v>#VALUE!</v>
      </c>
      <c r="BP1203" s="4" t="e">
        <f t="shared" si="270"/>
        <v>#VALUE!</v>
      </c>
      <c r="BQ1203" s="7" t="e">
        <f t="shared" si="271"/>
        <v>#VALUE!</v>
      </c>
    </row>
    <row r="1204" spans="1:69" ht="15" customHeight="1" x14ac:dyDescent="0.3">
      <c r="A1204" s="5"/>
      <c r="B1204" s="5"/>
      <c r="C1204" s="5"/>
      <c r="D1204" s="5"/>
      <c r="F1204" s="6" t="s">
        <v>17</v>
      </c>
      <c r="G1204" s="4" t="e">
        <f t="shared" si="272"/>
        <v>#VALUE!</v>
      </c>
      <c r="H1204" s="4" t="e">
        <f t="shared" si="273"/>
        <v>#VALUE!</v>
      </c>
      <c r="I1204" s="4" t="str">
        <f t="shared" si="262"/>
        <v/>
      </c>
      <c r="J1204" s="4" t="e">
        <f>CLEAN(SUBSTITUTE(MID(A1204,G1204,H1204-G1204)," ",""))</f>
        <v>#VALUE!</v>
      </c>
      <c r="K1204" s="4" t="e">
        <f>FIND("Filing or 371 (c) date",A1204)+LEN("Filing or 371 (c) date")</f>
        <v>#VALUE!</v>
      </c>
      <c r="L1204" s="4" t="e">
        <f>FIND("Status",A1204,K1204)</f>
        <v>#VALUE!</v>
      </c>
      <c r="M1204" s="4" t="e">
        <f>TRIM(CLEAN(MID(A1204,K1204,L1204-K1204)))</f>
        <v>#VALUE!</v>
      </c>
      <c r="N1204" s="4" t="e">
        <f>FIND("Patent #",A1204)+LEN("Patent #")</f>
        <v>#VALUE!</v>
      </c>
      <c r="O1204" s="4" t="e">
        <f>FIND("Filing or 371 (c) date",A1204)</f>
        <v>#VALUE!</v>
      </c>
      <c r="P1204" s="4" t="e">
        <f>MID(A1204,N1204,O1204-N1204)</f>
        <v>#VALUE!</v>
      </c>
      <c r="Q1204" s="4" t="e">
        <f t="shared" si="263"/>
        <v>#VALUE!</v>
      </c>
      <c r="R1204" s="4" t="e">
        <f>CLEAN(SUBSTITUTE(MID(P1204,1,FIND("open",P1204)-1)," ",""))</f>
        <v>#VALUE!</v>
      </c>
      <c r="S1204" s="4" t="e">
        <f>FIND("open_in_new",P1204)+LEN("open_in_new")</f>
        <v>#VALUE!</v>
      </c>
      <c r="T1204" s="4" t="e">
        <f>FIND("-",P1204,S1204)</f>
        <v>#VALUE!</v>
      </c>
      <c r="U1204" s="4" t="e">
        <f>CLEAN(SUBSTITUTE(MID(P1204,S1204,T1204-S1204)," ",""))</f>
        <v>#VALUE!</v>
      </c>
      <c r="V1204" s="4" t="e">
        <f>RIGHT(CLEAN(SUBSTITUTE(P1204," ","")),10)</f>
        <v>#VALUE!</v>
      </c>
      <c r="W1204" s="4" t="e">
        <f>FIND("Status",A1204,K1204)+LEN("Status")</f>
        <v>#VALUE!</v>
      </c>
      <c r="X1204" s="4" t="e">
        <f>FIND("Application Data 
Documents &amp; Transactions",A1204)</f>
        <v>#VALUE!</v>
      </c>
      <c r="Y1204" s="4" t="e">
        <f>MID(A1204,W1204,(X1204-11)-W1204)</f>
        <v>#VALUE!</v>
      </c>
      <c r="Z1204" s="4" t="e">
        <f t="shared" si="260"/>
        <v>#VALUE!</v>
      </c>
      <c r="AA1204" s="4" t="e">
        <f>FIND("Earliest publication #",A1204)+LEN("Earliest publication #
")</f>
        <v>#VALUE!</v>
      </c>
      <c r="AB1204" s="4" t="e">
        <f>FIND("Earliest publication date",A1204,AA1204)</f>
        <v>#VALUE!</v>
      </c>
      <c r="AC1204" s="4" t="e">
        <f>CLEAN(TRIM(MID(A1204,AA1204,AB1204-AA1204)))</f>
        <v>#VALUE!</v>
      </c>
      <c r="AD1204" s="4" t="e">
        <f t="shared" si="261"/>
        <v>#VALUE!</v>
      </c>
      <c r="AE1204" s="4" t="e">
        <f>FIND("Earliest publication date",A1204,AA1204)+LEN("Earliest publication date")</f>
        <v>#VALUE!</v>
      </c>
      <c r="AF1204" s="4" t="e">
        <f>FIND("Assignee for publication",A1204)</f>
        <v>#VALUE!</v>
      </c>
      <c r="AG1204" s="4" t="e">
        <f>CLEAN(SUBSTITUTE(MID(A1204,AE1204,AF1204-AE1204)," ",""))</f>
        <v>#VALUE!</v>
      </c>
      <c r="AH1204" s="4" t="e">
        <f>FIND("Entity status",A1204)+LEN("Entity status")</f>
        <v>#VALUE!</v>
      </c>
      <c r="AI1204" s="4" t="e">
        <f>FIND("Earliest publication #",A1204,AH1204)</f>
        <v>#VALUE!</v>
      </c>
      <c r="AJ1204" s="4" t="e">
        <f>CLEAN(TRIM(MID(A1204,AH1204,AI1204-AH1204)))</f>
        <v>#VALUE!</v>
      </c>
      <c r="AK1204" s="4" t="e">
        <f>FIND("Applicants",A1204)+LEN("Applicants")</f>
        <v>#VALUE!</v>
      </c>
      <c r="AL1204" s="4" t="e">
        <f>FIND("United States Patent and Trademark Office 
United States Patent and Trademark Office 
 Browse By Topic",A1204,AK1204)</f>
        <v>#VALUE!</v>
      </c>
      <c r="AM1204" s="4" t="e">
        <f>TRIM(CLEAN(MID(A1204,AK1204,AL1204-AK1204)))</f>
        <v>#VALUE!</v>
      </c>
      <c r="AN1204" s="4" t="e">
        <f>FIND("Assignee for publication",A1204)+LEN("Assignee for publication")</f>
        <v>#VALUE!</v>
      </c>
      <c r="AO1204" s="4" t="e">
        <f>FIND("Confirmation #",A1204,AN1204)</f>
        <v>#VALUE!</v>
      </c>
      <c r="AP1204" s="4" t="e">
        <f>MID(A1204,AN1204,AO1204-AN1204)</f>
        <v>#VALUE!</v>
      </c>
      <c r="AQ1204" s="4" t="e">
        <f>FIND("Inventors",A1204)+LEN("Inventors")</f>
        <v>#VALUE!</v>
      </c>
      <c r="AR1204" s="4" t="e">
        <f>FIND("Applicants",A1204,AQ1204)</f>
        <v>#VALUE!</v>
      </c>
      <c r="AS1204" s="4" t="e">
        <f>FIND("Show all inventors",A1204)</f>
        <v>#VALUE!</v>
      </c>
      <c r="AT1204" s="4" t="str">
        <f>IFERROR(MID(A1204,AS1204,24),"")</f>
        <v/>
      </c>
      <c r="AU1204" s="7" t="e">
        <f>CLEAN(TRIM(MID(A1204,AQ1204,AR1204-AQ1204)))</f>
        <v>#VALUE!</v>
      </c>
      <c r="BJ1204" s="4">
        <f t="shared" si="264"/>
        <v>0</v>
      </c>
      <c r="BK1204" s="4" t="str">
        <f t="shared" si="265"/>
        <v/>
      </c>
      <c r="BL1204" s="4" t="e">
        <f t="shared" si="266"/>
        <v>#VALUE!</v>
      </c>
      <c r="BM1204" s="4" t="e">
        <f t="shared" si="267"/>
        <v>#VALUE!</v>
      </c>
      <c r="BN1204" s="7" t="e">
        <f t="shared" si="268"/>
        <v>#VALUE!</v>
      </c>
      <c r="BO1204" s="4" t="e">
        <f t="shared" si="269"/>
        <v>#VALUE!</v>
      </c>
      <c r="BP1204" s="4" t="e">
        <f t="shared" si="270"/>
        <v>#VALUE!</v>
      </c>
      <c r="BQ1204" s="7" t="e">
        <f t="shared" si="271"/>
        <v>#VALUE!</v>
      </c>
    </row>
    <row r="1205" spans="1:69" ht="15" customHeight="1" x14ac:dyDescent="0.3">
      <c r="A1205" s="5"/>
      <c r="B1205" s="5"/>
      <c r="C1205" s="5"/>
      <c r="D1205" s="5"/>
      <c r="F1205" s="6" t="s">
        <v>17</v>
      </c>
      <c r="G1205" s="4" t="e">
        <f t="shared" si="272"/>
        <v>#VALUE!</v>
      </c>
      <c r="H1205" s="4" t="e">
        <f t="shared" si="273"/>
        <v>#VALUE!</v>
      </c>
      <c r="I1205" s="4" t="str">
        <f t="shared" si="262"/>
        <v/>
      </c>
      <c r="J1205" s="4" t="e">
        <f>CLEAN(SUBSTITUTE(MID(A1205,G1205,H1205-G1205)," ",""))</f>
        <v>#VALUE!</v>
      </c>
      <c r="K1205" s="4" t="e">
        <f>FIND("Filing or 371 (c) date",A1205)+LEN("Filing or 371 (c) date")</f>
        <v>#VALUE!</v>
      </c>
      <c r="L1205" s="4" t="e">
        <f>FIND("Status",A1205,K1205)</f>
        <v>#VALUE!</v>
      </c>
      <c r="M1205" s="4" t="e">
        <f>TRIM(CLEAN(MID(A1205,K1205,L1205-K1205)))</f>
        <v>#VALUE!</v>
      </c>
      <c r="N1205" s="4" t="e">
        <f>FIND("Patent #",A1205)+LEN("Patent #")</f>
        <v>#VALUE!</v>
      </c>
      <c r="O1205" s="4" t="e">
        <f>FIND("Filing or 371 (c) date",A1205)</f>
        <v>#VALUE!</v>
      </c>
      <c r="P1205" s="4" t="e">
        <f>MID(A1205,N1205,O1205-N1205)</f>
        <v>#VALUE!</v>
      </c>
      <c r="Q1205" s="4" t="e">
        <f t="shared" si="263"/>
        <v>#VALUE!</v>
      </c>
      <c r="R1205" s="4" t="e">
        <f>CLEAN(SUBSTITUTE(MID(P1205,1,FIND("open",P1205)-1)," ",""))</f>
        <v>#VALUE!</v>
      </c>
      <c r="S1205" s="4" t="e">
        <f>FIND("open_in_new",P1205)+LEN("open_in_new")</f>
        <v>#VALUE!</v>
      </c>
      <c r="T1205" s="4" t="e">
        <f>FIND("-",P1205,S1205)</f>
        <v>#VALUE!</v>
      </c>
      <c r="U1205" s="4" t="e">
        <f>CLEAN(SUBSTITUTE(MID(P1205,S1205,T1205-S1205)," ",""))</f>
        <v>#VALUE!</v>
      </c>
      <c r="V1205" s="4" t="e">
        <f>RIGHT(CLEAN(SUBSTITUTE(P1205," ","")),10)</f>
        <v>#VALUE!</v>
      </c>
      <c r="W1205" s="4" t="e">
        <f>FIND("Status",A1205,K1205)+LEN("Status")</f>
        <v>#VALUE!</v>
      </c>
      <c r="X1205" s="4" t="e">
        <f>FIND("Application Data 
Documents &amp; Transactions",A1205)</f>
        <v>#VALUE!</v>
      </c>
      <c r="Y1205" s="4" t="e">
        <f>MID(A1205,W1205,(X1205-11)-W1205)</f>
        <v>#VALUE!</v>
      </c>
      <c r="Z1205" s="4" t="e">
        <f t="shared" si="260"/>
        <v>#VALUE!</v>
      </c>
      <c r="AA1205" s="4" t="e">
        <f>FIND("Earliest publication #",A1205)+LEN("Earliest publication #
")</f>
        <v>#VALUE!</v>
      </c>
      <c r="AB1205" s="4" t="e">
        <f>FIND("Earliest publication date",A1205,AA1205)</f>
        <v>#VALUE!</v>
      </c>
      <c r="AC1205" s="4" t="e">
        <f>CLEAN(TRIM(MID(A1205,AA1205,AB1205-AA1205)))</f>
        <v>#VALUE!</v>
      </c>
      <c r="AD1205" s="4" t="e">
        <f t="shared" si="261"/>
        <v>#VALUE!</v>
      </c>
      <c r="AE1205" s="4" t="e">
        <f>FIND("Earliest publication date",A1205,AA1205)+LEN("Earliest publication date")</f>
        <v>#VALUE!</v>
      </c>
      <c r="AF1205" s="4" t="e">
        <f>FIND("Assignee for publication",A1205)</f>
        <v>#VALUE!</v>
      </c>
      <c r="AG1205" s="4" t="e">
        <f>CLEAN(SUBSTITUTE(MID(A1205,AE1205,AF1205-AE1205)," ",""))</f>
        <v>#VALUE!</v>
      </c>
      <c r="AH1205" s="4" t="e">
        <f>FIND("Entity status",A1205)+LEN("Entity status")</f>
        <v>#VALUE!</v>
      </c>
      <c r="AI1205" s="4" t="e">
        <f>FIND("Earliest publication #",A1205,AH1205)</f>
        <v>#VALUE!</v>
      </c>
      <c r="AJ1205" s="4" t="e">
        <f>CLEAN(TRIM(MID(A1205,AH1205,AI1205-AH1205)))</f>
        <v>#VALUE!</v>
      </c>
      <c r="AK1205" s="4" t="e">
        <f>FIND("Applicants",A1205)+LEN("Applicants")</f>
        <v>#VALUE!</v>
      </c>
      <c r="AL1205" s="4" t="e">
        <f>FIND("United States Patent and Trademark Office 
United States Patent and Trademark Office 
 Browse By Topic",A1205,AK1205)</f>
        <v>#VALUE!</v>
      </c>
      <c r="AM1205" s="4" t="e">
        <f>TRIM(CLEAN(MID(A1205,AK1205,AL1205-AK1205)))</f>
        <v>#VALUE!</v>
      </c>
      <c r="AN1205" s="4" t="e">
        <f>FIND("Assignee for publication",A1205)+LEN("Assignee for publication")</f>
        <v>#VALUE!</v>
      </c>
      <c r="AO1205" s="4" t="e">
        <f>FIND("Confirmation #",A1205,AN1205)</f>
        <v>#VALUE!</v>
      </c>
      <c r="AP1205" s="4" t="e">
        <f>MID(A1205,AN1205,AO1205-AN1205)</f>
        <v>#VALUE!</v>
      </c>
      <c r="AQ1205" s="4" t="e">
        <f>FIND("Inventors",A1205)+LEN("Inventors")</f>
        <v>#VALUE!</v>
      </c>
      <c r="AR1205" s="4" t="e">
        <f>FIND("Applicants",A1205,AQ1205)</f>
        <v>#VALUE!</v>
      </c>
      <c r="AS1205" s="4" t="e">
        <f>FIND("Show all inventors",A1205)</f>
        <v>#VALUE!</v>
      </c>
      <c r="AT1205" s="4" t="str">
        <f>IFERROR(MID(A1205,AS1205,24),"")</f>
        <v/>
      </c>
      <c r="AU1205" s="7" t="e">
        <f>CLEAN(TRIM(MID(A1205,AQ1205,AR1205-AQ1205)))</f>
        <v>#VALUE!</v>
      </c>
      <c r="BJ1205" s="4">
        <f t="shared" si="264"/>
        <v>0</v>
      </c>
      <c r="BK1205" s="4" t="str">
        <f t="shared" si="265"/>
        <v/>
      </c>
      <c r="BL1205" s="4" t="e">
        <f t="shared" si="266"/>
        <v>#VALUE!</v>
      </c>
      <c r="BM1205" s="4" t="e">
        <f t="shared" si="267"/>
        <v>#VALUE!</v>
      </c>
      <c r="BN1205" s="7" t="e">
        <f t="shared" si="268"/>
        <v>#VALUE!</v>
      </c>
      <c r="BO1205" s="4" t="e">
        <f t="shared" si="269"/>
        <v>#VALUE!</v>
      </c>
      <c r="BP1205" s="4" t="e">
        <f t="shared" si="270"/>
        <v>#VALUE!</v>
      </c>
      <c r="BQ1205" s="7" t="e">
        <f t="shared" si="271"/>
        <v>#VALUE!</v>
      </c>
    </row>
    <row r="1206" spans="1:69" ht="15" customHeight="1" x14ac:dyDescent="0.3">
      <c r="A1206" s="5"/>
      <c r="B1206" s="5"/>
      <c r="C1206" s="5"/>
      <c r="D1206" s="5"/>
      <c r="F1206" s="6" t="s">
        <v>17</v>
      </c>
      <c r="G1206" s="4" t="e">
        <f t="shared" si="272"/>
        <v>#VALUE!</v>
      </c>
      <c r="H1206" s="4" t="e">
        <f t="shared" si="273"/>
        <v>#VALUE!</v>
      </c>
      <c r="I1206" s="4" t="str">
        <f t="shared" si="262"/>
        <v/>
      </c>
      <c r="J1206" s="4" t="e">
        <f>CLEAN(SUBSTITUTE(MID(A1206,G1206,H1206-G1206)," ",""))</f>
        <v>#VALUE!</v>
      </c>
      <c r="K1206" s="4" t="e">
        <f>FIND("Filing or 371 (c) date",A1206)+LEN("Filing or 371 (c) date")</f>
        <v>#VALUE!</v>
      </c>
      <c r="L1206" s="4" t="e">
        <f>FIND("Status",A1206,K1206)</f>
        <v>#VALUE!</v>
      </c>
      <c r="M1206" s="4" t="e">
        <f>TRIM(CLEAN(MID(A1206,K1206,L1206-K1206)))</f>
        <v>#VALUE!</v>
      </c>
      <c r="N1206" s="4" t="e">
        <f>FIND("Patent #",A1206)+LEN("Patent #")</f>
        <v>#VALUE!</v>
      </c>
      <c r="O1206" s="4" t="e">
        <f>FIND("Filing or 371 (c) date",A1206)</f>
        <v>#VALUE!</v>
      </c>
      <c r="P1206" s="4" t="e">
        <f>MID(A1206,N1206,O1206-N1206)</f>
        <v>#VALUE!</v>
      </c>
      <c r="Q1206" s="4" t="e">
        <f t="shared" si="263"/>
        <v>#VALUE!</v>
      </c>
      <c r="R1206" s="4" t="e">
        <f>CLEAN(SUBSTITUTE(MID(P1206,1,FIND("open",P1206)-1)," ",""))</f>
        <v>#VALUE!</v>
      </c>
      <c r="S1206" s="4" t="e">
        <f>FIND("open_in_new",P1206)+LEN("open_in_new")</f>
        <v>#VALUE!</v>
      </c>
      <c r="T1206" s="4" t="e">
        <f>FIND("-",P1206,S1206)</f>
        <v>#VALUE!</v>
      </c>
      <c r="U1206" s="4" t="e">
        <f>CLEAN(SUBSTITUTE(MID(P1206,S1206,T1206-S1206)," ",""))</f>
        <v>#VALUE!</v>
      </c>
      <c r="V1206" s="4" t="e">
        <f>RIGHT(CLEAN(SUBSTITUTE(P1206," ","")),10)</f>
        <v>#VALUE!</v>
      </c>
      <c r="W1206" s="4" t="e">
        <f>FIND("Status",A1206,K1206)+LEN("Status")</f>
        <v>#VALUE!</v>
      </c>
      <c r="X1206" s="4" t="e">
        <f>FIND("Application Data 
Documents &amp; Transactions",A1206)</f>
        <v>#VALUE!</v>
      </c>
      <c r="Y1206" s="4" t="e">
        <f>MID(A1206,W1206,(X1206-11)-W1206)</f>
        <v>#VALUE!</v>
      </c>
      <c r="Z1206" s="4" t="e">
        <f t="shared" si="260"/>
        <v>#VALUE!</v>
      </c>
      <c r="AA1206" s="4" t="e">
        <f>FIND("Earliest publication #",A1206)+LEN("Earliest publication #
")</f>
        <v>#VALUE!</v>
      </c>
      <c r="AB1206" s="4" t="e">
        <f>FIND("Earliest publication date",A1206,AA1206)</f>
        <v>#VALUE!</v>
      </c>
      <c r="AC1206" s="4" t="e">
        <f>CLEAN(TRIM(MID(A1206,AA1206,AB1206-AA1206)))</f>
        <v>#VALUE!</v>
      </c>
      <c r="AD1206" s="4" t="e">
        <f t="shared" si="261"/>
        <v>#VALUE!</v>
      </c>
      <c r="AE1206" s="4" t="e">
        <f>FIND("Earliest publication date",A1206,AA1206)+LEN("Earliest publication date")</f>
        <v>#VALUE!</v>
      </c>
      <c r="AF1206" s="4" t="e">
        <f>FIND("Assignee for publication",A1206)</f>
        <v>#VALUE!</v>
      </c>
      <c r="AG1206" s="4" t="e">
        <f>CLEAN(SUBSTITUTE(MID(A1206,AE1206,AF1206-AE1206)," ",""))</f>
        <v>#VALUE!</v>
      </c>
      <c r="AH1206" s="4" t="e">
        <f>FIND("Entity status",A1206)+LEN("Entity status")</f>
        <v>#VALUE!</v>
      </c>
      <c r="AI1206" s="4" t="e">
        <f>FIND("Earliest publication #",A1206,AH1206)</f>
        <v>#VALUE!</v>
      </c>
      <c r="AJ1206" s="4" t="e">
        <f>CLEAN(TRIM(MID(A1206,AH1206,AI1206-AH1206)))</f>
        <v>#VALUE!</v>
      </c>
      <c r="AK1206" s="4" t="e">
        <f>FIND("Applicants",A1206)+LEN("Applicants")</f>
        <v>#VALUE!</v>
      </c>
      <c r="AL1206" s="4" t="e">
        <f>FIND("United States Patent and Trademark Office 
United States Patent and Trademark Office 
 Browse By Topic",A1206,AK1206)</f>
        <v>#VALUE!</v>
      </c>
      <c r="AM1206" s="4" t="e">
        <f>TRIM(CLEAN(MID(A1206,AK1206,AL1206-AK1206)))</f>
        <v>#VALUE!</v>
      </c>
      <c r="AN1206" s="4" t="e">
        <f>FIND("Assignee for publication",A1206)+LEN("Assignee for publication")</f>
        <v>#VALUE!</v>
      </c>
      <c r="AO1206" s="4" t="e">
        <f>FIND("Confirmation #",A1206,AN1206)</f>
        <v>#VALUE!</v>
      </c>
      <c r="AP1206" s="4" t="e">
        <f>MID(A1206,AN1206,AO1206-AN1206)</f>
        <v>#VALUE!</v>
      </c>
      <c r="AQ1206" s="4" t="e">
        <f>FIND("Inventors",A1206)+LEN("Inventors")</f>
        <v>#VALUE!</v>
      </c>
      <c r="AR1206" s="4" t="e">
        <f>FIND("Applicants",A1206,AQ1206)</f>
        <v>#VALUE!</v>
      </c>
      <c r="AS1206" s="4" t="e">
        <f>FIND("Show all inventors",A1206)</f>
        <v>#VALUE!</v>
      </c>
      <c r="AT1206" s="4" t="str">
        <f>IFERROR(MID(A1206,AS1206,24),"")</f>
        <v/>
      </c>
      <c r="AU1206" s="7" t="e">
        <f>CLEAN(TRIM(MID(A1206,AQ1206,AR1206-AQ1206)))</f>
        <v>#VALUE!</v>
      </c>
      <c r="BJ1206" s="4">
        <f t="shared" si="264"/>
        <v>0</v>
      </c>
      <c r="BK1206" s="4" t="str">
        <f t="shared" si="265"/>
        <v/>
      </c>
      <c r="BL1206" s="4" t="e">
        <f t="shared" si="266"/>
        <v>#VALUE!</v>
      </c>
      <c r="BM1206" s="4" t="e">
        <f t="shared" si="267"/>
        <v>#VALUE!</v>
      </c>
      <c r="BN1206" s="7" t="e">
        <f t="shared" si="268"/>
        <v>#VALUE!</v>
      </c>
      <c r="BO1206" s="4" t="e">
        <f t="shared" si="269"/>
        <v>#VALUE!</v>
      </c>
      <c r="BP1206" s="4" t="e">
        <f t="shared" si="270"/>
        <v>#VALUE!</v>
      </c>
      <c r="BQ1206" s="7" t="e">
        <f t="shared" si="271"/>
        <v>#VALUE!</v>
      </c>
    </row>
    <row r="1207" spans="1:69" ht="15" customHeight="1" x14ac:dyDescent="0.3">
      <c r="A1207" s="5"/>
      <c r="B1207" s="5"/>
      <c r="C1207" s="5"/>
      <c r="D1207" s="5"/>
      <c r="F1207" s="6" t="s">
        <v>17</v>
      </c>
      <c r="G1207" s="4" t="e">
        <f t="shared" si="272"/>
        <v>#VALUE!</v>
      </c>
      <c r="H1207" s="4" t="e">
        <f t="shared" si="273"/>
        <v>#VALUE!</v>
      </c>
      <c r="I1207" s="4" t="str">
        <f t="shared" si="262"/>
        <v/>
      </c>
      <c r="J1207" s="4" t="e">
        <f>CLEAN(SUBSTITUTE(MID(A1207,G1207,H1207-G1207)," ",""))</f>
        <v>#VALUE!</v>
      </c>
      <c r="K1207" s="4" t="e">
        <f>FIND("Filing or 371 (c) date",A1207)+LEN("Filing or 371 (c) date")</f>
        <v>#VALUE!</v>
      </c>
      <c r="L1207" s="4" t="e">
        <f>FIND("Status",A1207,K1207)</f>
        <v>#VALUE!</v>
      </c>
      <c r="M1207" s="4" t="e">
        <f>TRIM(CLEAN(MID(A1207,K1207,L1207-K1207)))</f>
        <v>#VALUE!</v>
      </c>
      <c r="N1207" s="4" t="e">
        <f>FIND("Patent #",A1207)+LEN("Patent #")</f>
        <v>#VALUE!</v>
      </c>
      <c r="O1207" s="4" t="e">
        <f>FIND("Filing or 371 (c) date",A1207)</f>
        <v>#VALUE!</v>
      </c>
      <c r="P1207" s="4" t="e">
        <f>MID(A1207,N1207,O1207-N1207)</f>
        <v>#VALUE!</v>
      </c>
      <c r="Q1207" s="4" t="e">
        <f t="shared" si="263"/>
        <v>#VALUE!</v>
      </c>
      <c r="R1207" s="4" t="e">
        <f>CLEAN(SUBSTITUTE(MID(P1207,1,FIND("open",P1207)-1)," ",""))</f>
        <v>#VALUE!</v>
      </c>
      <c r="S1207" s="4" t="e">
        <f>FIND("open_in_new",P1207)+LEN("open_in_new")</f>
        <v>#VALUE!</v>
      </c>
      <c r="T1207" s="4" t="e">
        <f>FIND("-",P1207,S1207)</f>
        <v>#VALUE!</v>
      </c>
      <c r="U1207" s="4" t="e">
        <f>CLEAN(SUBSTITUTE(MID(P1207,S1207,T1207-S1207)," ",""))</f>
        <v>#VALUE!</v>
      </c>
      <c r="V1207" s="4" t="e">
        <f>RIGHT(CLEAN(SUBSTITUTE(P1207," ","")),10)</f>
        <v>#VALUE!</v>
      </c>
      <c r="W1207" s="4" t="e">
        <f>FIND("Status",A1207,K1207)+LEN("Status")</f>
        <v>#VALUE!</v>
      </c>
      <c r="X1207" s="4" t="e">
        <f>FIND("Application Data 
Documents &amp; Transactions",A1207)</f>
        <v>#VALUE!</v>
      </c>
      <c r="Y1207" s="4" t="e">
        <f>MID(A1207,W1207,(X1207-11)-W1207)</f>
        <v>#VALUE!</v>
      </c>
      <c r="Z1207" s="4" t="e">
        <f t="shared" si="260"/>
        <v>#VALUE!</v>
      </c>
      <c r="AA1207" s="4" t="e">
        <f>FIND("Earliest publication #",A1207)+LEN("Earliest publication #
")</f>
        <v>#VALUE!</v>
      </c>
      <c r="AB1207" s="4" t="e">
        <f>FIND("Earliest publication date",A1207,AA1207)</f>
        <v>#VALUE!</v>
      </c>
      <c r="AC1207" s="4" t="e">
        <f>CLEAN(TRIM(MID(A1207,AA1207,AB1207-AA1207)))</f>
        <v>#VALUE!</v>
      </c>
      <c r="AD1207" s="4" t="e">
        <f t="shared" si="261"/>
        <v>#VALUE!</v>
      </c>
      <c r="AE1207" s="4" t="e">
        <f>FIND("Earliest publication date",A1207,AA1207)+LEN("Earliest publication date")</f>
        <v>#VALUE!</v>
      </c>
      <c r="AF1207" s="4" t="e">
        <f>FIND("Assignee for publication",A1207)</f>
        <v>#VALUE!</v>
      </c>
      <c r="AG1207" s="4" t="e">
        <f>CLEAN(SUBSTITUTE(MID(A1207,AE1207,AF1207-AE1207)," ",""))</f>
        <v>#VALUE!</v>
      </c>
      <c r="AH1207" s="4" t="e">
        <f>FIND("Entity status",A1207)+LEN("Entity status")</f>
        <v>#VALUE!</v>
      </c>
      <c r="AI1207" s="4" t="e">
        <f>FIND("Earliest publication #",A1207,AH1207)</f>
        <v>#VALUE!</v>
      </c>
      <c r="AJ1207" s="4" t="e">
        <f>CLEAN(TRIM(MID(A1207,AH1207,AI1207-AH1207)))</f>
        <v>#VALUE!</v>
      </c>
      <c r="AK1207" s="4" t="e">
        <f>FIND("Applicants",A1207)+LEN("Applicants")</f>
        <v>#VALUE!</v>
      </c>
      <c r="AL1207" s="4" t="e">
        <f>FIND("United States Patent and Trademark Office 
United States Patent and Trademark Office 
 Browse By Topic",A1207,AK1207)</f>
        <v>#VALUE!</v>
      </c>
      <c r="AM1207" s="4" t="e">
        <f>TRIM(CLEAN(MID(A1207,AK1207,AL1207-AK1207)))</f>
        <v>#VALUE!</v>
      </c>
      <c r="AN1207" s="4" t="e">
        <f>FIND("Assignee for publication",A1207)+LEN("Assignee for publication")</f>
        <v>#VALUE!</v>
      </c>
      <c r="AO1207" s="4" t="e">
        <f>FIND("Confirmation #",A1207,AN1207)</f>
        <v>#VALUE!</v>
      </c>
      <c r="AP1207" s="4" t="e">
        <f>MID(A1207,AN1207,AO1207-AN1207)</f>
        <v>#VALUE!</v>
      </c>
      <c r="AQ1207" s="4" t="e">
        <f>FIND("Inventors",A1207)+LEN("Inventors")</f>
        <v>#VALUE!</v>
      </c>
      <c r="AR1207" s="4" t="e">
        <f>FIND("Applicants",A1207,AQ1207)</f>
        <v>#VALUE!</v>
      </c>
      <c r="AS1207" s="4" t="e">
        <f>FIND("Show all inventors",A1207)</f>
        <v>#VALUE!</v>
      </c>
      <c r="AT1207" s="4" t="str">
        <f>IFERROR(MID(A1207,AS1207,24),"")</f>
        <v/>
      </c>
      <c r="AU1207" s="7" t="e">
        <f>CLEAN(TRIM(MID(A1207,AQ1207,AR1207-AQ1207)))</f>
        <v>#VALUE!</v>
      </c>
      <c r="BJ1207" s="4">
        <f t="shared" si="264"/>
        <v>0</v>
      </c>
      <c r="BK1207" s="4" t="str">
        <f t="shared" si="265"/>
        <v/>
      </c>
      <c r="BL1207" s="4" t="e">
        <f t="shared" si="266"/>
        <v>#VALUE!</v>
      </c>
      <c r="BM1207" s="4" t="e">
        <f t="shared" si="267"/>
        <v>#VALUE!</v>
      </c>
      <c r="BN1207" s="7" t="e">
        <f t="shared" si="268"/>
        <v>#VALUE!</v>
      </c>
      <c r="BO1207" s="4" t="e">
        <f t="shared" si="269"/>
        <v>#VALUE!</v>
      </c>
      <c r="BP1207" s="4" t="e">
        <f t="shared" si="270"/>
        <v>#VALUE!</v>
      </c>
      <c r="BQ1207" s="7" t="e">
        <f t="shared" si="271"/>
        <v>#VALUE!</v>
      </c>
    </row>
    <row r="1208" spans="1:69" ht="15" customHeight="1" x14ac:dyDescent="0.3">
      <c r="A1208" s="5"/>
      <c r="B1208" s="5"/>
      <c r="C1208" s="5"/>
      <c r="D1208" s="5"/>
      <c r="F1208" s="6" t="s">
        <v>17</v>
      </c>
      <c r="G1208" s="4" t="e">
        <f t="shared" si="272"/>
        <v>#VALUE!</v>
      </c>
      <c r="H1208" s="4" t="e">
        <f t="shared" si="273"/>
        <v>#VALUE!</v>
      </c>
      <c r="I1208" s="4" t="str">
        <f t="shared" si="262"/>
        <v/>
      </c>
      <c r="J1208" s="4" t="e">
        <f>CLEAN(SUBSTITUTE(MID(A1208,G1208,H1208-G1208)," ",""))</f>
        <v>#VALUE!</v>
      </c>
      <c r="K1208" s="4" t="e">
        <f>FIND("Filing or 371 (c) date",A1208)+LEN("Filing or 371 (c) date")</f>
        <v>#VALUE!</v>
      </c>
      <c r="L1208" s="4" t="e">
        <f>FIND("Status",A1208,K1208)</f>
        <v>#VALUE!</v>
      </c>
      <c r="M1208" s="4" t="e">
        <f>TRIM(CLEAN(MID(A1208,K1208,L1208-K1208)))</f>
        <v>#VALUE!</v>
      </c>
      <c r="N1208" s="4" t="e">
        <f>FIND("Patent #",A1208)+LEN("Patent #")</f>
        <v>#VALUE!</v>
      </c>
      <c r="O1208" s="4" t="e">
        <f>FIND("Filing or 371 (c) date",A1208)</f>
        <v>#VALUE!</v>
      </c>
      <c r="P1208" s="4" t="e">
        <f>MID(A1208,N1208,O1208-N1208)</f>
        <v>#VALUE!</v>
      </c>
      <c r="Q1208" s="4" t="e">
        <f t="shared" si="263"/>
        <v>#VALUE!</v>
      </c>
      <c r="R1208" s="4" t="e">
        <f>CLEAN(SUBSTITUTE(MID(P1208,1,FIND("open",P1208)-1)," ",""))</f>
        <v>#VALUE!</v>
      </c>
      <c r="S1208" s="4" t="e">
        <f>FIND("open_in_new",P1208)+LEN("open_in_new")</f>
        <v>#VALUE!</v>
      </c>
      <c r="T1208" s="4" t="e">
        <f>FIND("-",P1208,S1208)</f>
        <v>#VALUE!</v>
      </c>
      <c r="U1208" s="4" t="e">
        <f>CLEAN(SUBSTITUTE(MID(P1208,S1208,T1208-S1208)," ",""))</f>
        <v>#VALUE!</v>
      </c>
      <c r="V1208" s="4" t="e">
        <f>RIGHT(CLEAN(SUBSTITUTE(P1208," ","")),10)</f>
        <v>#VALUE!</v>
      </c>
      <c r="W1208" s="4" t="e">
        <f>FIND("Status",A1208,K1208)+LEN("Status")</f>
        <v>#VALUE!</v>
      </c>
      <c r="X1208" s="4" t="e">
        <f>FIND("Application Data 
Documents &amp; Transactions",A1208)</f>
        <v>#VALUE!</v>
      </c>
      <c r="Y1208" s="4" t="e">
        <f>MID(A1208,W1208,(X1208-11)-W1208)</f>
        <v>#VALUE!</v>
      </c>
      <c r="Z1208" s="4" t="e">
        <f t="shared" si="260"/>
        <v>#VALUE!</v>
      </c>
      <c r="AA1208" s="4" t="e">
        <f>FIND("Earliest publication #",A1208)+LEN("Earliest publication #
")</f>
        <v>#VALUE!</v>
      </c>
      <c r="AB1208" s="4" t="e">
        <f>FIND("Earliest publication date",A1208,AA1208)</f>
        <v>#VALUE!</v>
      </c>
      <c r="AC1208" s="4" t="e">
        <f>CLEAN(TRIM(MID(A1208,AA1208,AB1208-AA1208)))</f>
        <v>#VALUE!</v>
      </c>
      <c r="AD1208" s="4" t="e">
        <f t="shared" si="261"/>
        <v>#VALUE!</v>
      </c>
      <c r="AE1208" s="4" t="e">
        <f>FIND("Earliest publication date",A1208,AA1208)+LEN("Earliest publication date")</f>
        <v>#VALUE!</v>
      </c>
      <c r="AF1208" s="4" t="e">
        <f>FIND("Assignee for publication",A1208)</f>
        <v>#VALUE!</v>
      </c>
      <c r="AG1208" s="4" t="e">
        <f>CLEAN(SUBSTITUTE(MID(A1208,AE1208,AF1208-AE1208)," ",""))</f>
        <v>#VALUE!</v>
      </c>
      <c r="AH1208" s="4" t="e">
        <f>FIND("Entity status",A1208)+LEN("Entity status")</f>
        <v>#VALUE!</v>
      </c>
      <c r="AI1208" s="4" t="e">
        <f>FIND("Earliest publication #",A1208,AH1208)</f>
        <v>#VALUE!</v>
      </c>
      <c r="AJ1208" s="4" t="e">
        <f>CLEAN(TRIM(MID(A1208,AH1208,AI1208-AH1208)))</f>
        <v>#VALUE!</v>
      </c>
      <c r="AK1208" s="4" t="e">
        <f>FIND("Applicants",A1208)+LEN("Applicants")</f>
        <v>#VALUE!</v>
      </c>
      <c r="AL1208" s="4" t="e">
        <f>FIND("United States Patent and Trademark Office 
United States Patent and Trademark Office 
 Browse By Topic",A1208,AK1208)</f>
        <v>#VALUE!</v>
      </c>
      <c r="AM1208" s="4" t="e">
        <f>TRIM(CLEAN(MID(A1208,AK1208,AL1208-AK1208)))</f>
        <v>#VALUE!</v>
      </c>
      <c r="AN1208" s="4" t="e">
        <f>FIND("Assignee for publication",A1208)+LEN("Assignee for publication")</f>
        <v>#VALUE!</v>
      </c>
      <c r="AO1208" s="4" t="e">
        <f>FIND("Confirmation #",A1208,AN1208)</f>
        <v>#VALUE!</v>
      </c>
      <c r="AP1208" s="4" t="e">
        <f>MID(A1208,AN1208,AO1208-AN1208)</f>
        <v>#VALUE!</v>
      </c>
      <c r="AQ1208" s="4" t="e">
        <f>FIND("Inventors",A1208)+LEN("Inventors")</f>
        <v>#VALUE!</v>
      </c>
      <c r="AR1208" s="4" t="e">
        <f>FIND("Applicants",A1208,AQ1208)</f>
        <v>#VALUE!</v>
      </c>
      <c r="AS1208" s="4" t="e">
        <f>FIND("Show all inventors",A1208)</f>
        <v>#VALUE!</v>
      </c>
      <c r="AT1208" s="4" t="str">
        <f>IFERROR(MID(A1208,AS1208,24),"")</f>
        <v/>
      </c>
      <c r="AU1208" s="7" t="e">
        <f>CLEAN(TRIM(MID(A1208,AQ1208,AR1208-AQ1208)))</f>
        <v>#VALUE!</v>
      </c>
      <c r="BJ1208" s="4">
        <f t="shared" si="264"/>
        <v>0</v>
      </c>
      <c r="BK1208" s="4" t="str">
        <f t="shared" si="265"/>
        <v/>
      </c>
      <c r="BL1208" s="4" t="e">
        <f t="shared" si="266"/>
        <v>#VALUE!</v>
      </c>
      <c r="BM1208" s="4" t="e">
        <f t="shared" si="267"/>
        <v>#VALUE!</v>
      </c>
      <c r="BN1208" s="7" t="e">
        <f t="shared" si="268"/>
        <v>#VALUE!</v>
      </c>
      <c r="BO1208" s="4" t="e">
        <f t="shared" si="269"/>
        <v>#VALUE!</v>
      </c>
      <c r="BP1208" s="4" t="e">
        <f t="shared" si="270"/>
        <v>#VALUE!</v>
      </c>
      <c r="BQ1208" s="7" t="e">
        <f t="shared" si="271"/>
        <v>#VALUE!</v>
      </c>
    </row>
    <row r="1209" spans="1:69" ht="15" customHeight="1" x14ac:dyDescent="0.3">
      <c r="A1209" s="5"/>
      <c r="B1209" s="5"/>
      <c r="C1209" s="5"/>
      <c r="D1209" s="5"/>
      <c r="F1209" s="6" t="s">
        <v>17</v>
      </c>
      <c r="G1209" s="4" t="e">
        <f t="shared" si="272"/>
        <v>#VALUE!</v>
      </c>
      <c r="H1209" s="4" t="e">
        <f t="shared" si="273"/>
        <v>#VALUE!</v>
      </c>
      <c r="I1209" s="4" t="str">
        <f t="shared" si="262"/>
        <v/>
      </c>
      <c r="J1209" s="4" t="e">
        <f>CLEAN(SUBSTITUTE(MID(A1209,G1209,H1209-G1209)," ",""))</f>
        <v>#VALUE!</v>
      </c>
      <c r="K1209" s="4" t="e">
        <f>FIND("Filing or 371 (c) date",A1209)+LEN("Filing or 371 (c) date")</f>
        <v>#VALUE!</v>
      </c>
      <c r="L1209" s="4" t="e">
        <f>FIND("Status",A1209,K1209)</f>
        <v>#VALUE!</v>
      </c>
      <c r="M1209" s="4" t="e">
        <f>TRIM(CLEAN(MID(A1209,K1209,L1209-K1209)))</f>
        <v>#VALUE!</v>
      </c>
      <c r="N1209" s="4" t="e">
        <f>FIND("Patent #",A1209)+LEN("Patent #")</f>
        <v>#VALUE!</v>
      </c>
      <c r="O1209" s="4" t="e">
        <f>FIND("Filing or 371 (c) date",A1209)</f>
        <v>#VALUE!</v>
      </c>
      <c r="P1209" s="4" t="e">
        <f>MID(A1209,N1209,O1209-N1209)</f>
        <v>#VALUE!</v>
      </c>
      <c r="Q1209" s="4" t="e">
        <f t="shared" si="263"/>
        <v>#VALUE!</v>
      </c>
      <c r="R1209" s="4" t="e">
        <f>CLEAN(SUBSTITUTE(MID(P1209,1,FIND("open",P1209)-1)," ",""))</f>
        <v>#VALUE!</v>
      </c>
      <c r="S1209" s="4" t="e">
        <f>FIND("open_in_new",P1209)+LEN("open_in_new")</f>
        <v>#VALUE!</v>
      </c>
      <c r="T1209" s="4" t="e">
        <f>FIND("-",P1209,S1209)</f>
        <v>#VALUE!</v>
      </c>
      <c r="U1209" s="4" t="e">
        <f>CLEAN(SUBSTITUTE(MID(P1209,S1209,T1209-S1209)," ",""))</f>
        <v>#VALUE!</v>
      </c>
      <c r="V1209" s="4" t="e">
        <f>RIGHT(CLEAN(SUBSTITUTE(P1209," ","")),10)</f>
        <v>#VALUE!</v>
      </c>
      <c r="W1209" s="4" t="e">
        <f>FIND("Status",A1209,K1209)+LEN("Status")</f>
        <v>#VALUE!</v>
      </c>
      <c r="X1209" s="4" t="e">
        <f>FIND("Application Data 
Documents &amp; Transactions",A1209)</f>
        <v>#VALUE!</v>
      </c>
      <c r="Y1209" s="4" t="e">
        <f>MID(A1209,W1209,(X1209-11)-W1209)</f>
        <v>#VALUE!</v>
      </c>
      <c r="Z1209" s="4" t="e">
        <f t="shared" si="260"/>
        <v>#VALUE!</v>
      </c>
      <c r="AA1209" s="4" t="e">
        <f>FIND("Earliest publication #",A1209)+LEN("Earliest publication #
")</f>
        <v>#VALUE!</v>
      </c>
      <c r="AB1209" s="4" t="e">
        <f>FIND("Earliest publication date",A1209,AA1209)</f>
        <v>#VALUE!</v>
      </c>
      <c r="AC1209" s="4" t="e">
        <f>CLEAN(TRIM(MID(A1209,AA1209,AB1209-AA1209)))</f>
        <v>#VALUE!</v>
      </c>
      <c r="AD1209" s="4" t="e">
        <f t="shared" si="261"/>
        <v>#VALUE!</v>
      </c>
      <c r="AE1209" s="4" t="e">
        <f>FIND("Earliest publication date",A1209,AA1209)+LEN("Earliest publication date")</f>
        <v>#VALUE!</v>
      </c>
      <c r="AF1209" s="4" t="e">
        <f>FIND("Assignee for publication",A1209)</f>
        <v>#VALUE!</v>
      </c>
      <c r="AG1209" s="4" t="e">
        <f>CLEAN(SUBSTITUTE(MID(A1209,AE1209,AF1209-AE1209)," ",""))</f>
        <v>#VALUE!</v>
      </c>
      <c r="AH1209" s="4" t="e">
        <f>FIND("Entity status",A1209)+LEN("Entity status")</f>
        <v>#VALUE!</v>
      </c>
      <c r="AI1209" s="4" t="e">
        <f>FIND("Earliest publication #",A1209,AH1209)</f>
        <v>#VALUE!</v>
      </c>
      <c r="AJ1209" s="4" t="e">
        <f>CLEAN(TRIM(MID(A1209,AH1209,AI1209-AH1209)))</f>
        <v>#VALUE!</v>
      </c>
      <c r="AK1209" s="4" t="e">
        <f>FIND("Applicants",A1209)+LEN("Applicants")</f>
        <v>#VALUE!</v>
      </c>
      <c r="AL1209" s="4" t="e">
        <f>FIND("United States Patent and Trademark Office 
United States Patent and Trademark Office 
 Browse By Topic",A1209,AK1209)</f>
        <v>#VALUE!</v>
      </c>
      <c r="AM1209" s="4" t="e">
        <f>TRIM(CLEAN(MID(A1209,AK1209,AL1209-AK1209)))</f>
        <v>#VALUE!</v>
      </c>
      <c r="AN1209" s="4" t="e">
        <f>FIND("Assignee for publication",A1209)+LEN("Assignee for publication")</f>
        <v>#VALUE!</v>
      </c>
      <c r="AO1209" s="4" t="e">
        <f>FIND("Confirmation #",A1209,AN1209)</f>
        <v>#VALUE!</v>
      </c>
      <c r="AP1209" s="4" t="e">
        <f>MID(A1209,AN1209,AO1209-AN1209)</f>
        <v>#VALUE!</v>
      </c>
      <c r="AQ1209" s="4" t="e">
        <f>FIND("Inventors",A1209)+LEN("Inventors")</f>
        <v>#VALUE!</v>
      </c>
      <c r="AR1209" s="4" t="e">
        <f>FIND("Applicants",A1209,AQ1209)</f>
        <v>#VALUE!</v>
      </c>
      <c r="AS1209" s="4" t="e">
        <f>FIND("Show all inventors",A1209)</f>
        <v>#VALUE!</v>
      </c>
      <c r="AT1209" s="4" t="str">
        <f>IFERROR(MID(A1209,AS1209,24),"")</f>
        <v/>
      </c>
      <c r="AU1209" s="7" t="e">
        <f>CLEAN(TRIM(MID(A1209,AQ1209,AR1209-AQ1209)))</f>
        <v>#VALUE!</v>
      </c>
      <c r="BJ1209" s="4">
        <f t="shared" si="264"/>
        <v>0</v>
      </c>
      <c r="BK1209" s="4" t="str">
        <f t="shared" si="265"/>
        <v/>
      </c>
      <c r="BL1209" s="4" t="e">
        <f t="shared" si="266"/>
        <v>#VALUE!</v>
      </c>
      <c r="BM1209" s="4" t="e">
        <f t="shared" si="267"/>
        <v>#VALUE!</v>
      </c>
      <c r="BN1209" s="7" t="e">
        <f t="shared" si="268"/>
        <v>#VALUE!</v>
      </c>
      <c r="BO1209" s="4" t="e">
        <f t="shared" si="269"/>
        <v>#VALUE!</v>
      </c>
      <c r="BP1209" s="4" t="e">
        <f t="shared" si="270"/>
        <v>#VALUE!</v>
      </c>
      <c r="BQ1209" s="7" t="e">
        <f t="shared" si="271"/>
        <v>#VALUE!</v>
      </c>
    </row>
    <row r="1210" spans="1:69" ht="15" customHeight="1" x14ac:dyDescent="0.3">
      <c r="A1210" s="5"/>
      <c r="B1210" s="5"/>
      <c r="C1210" s="5"/>
      <c r="D1210" s="5"/>
      <c r="F1210" s="6" t="s">
        <v>17</v>
      </c>
      <c r="G1210" s="4" t="e">
        <f t="shared" si="272"/>
        <v>#VALUE!</v>
      </c>
      <c r="H1210" s="4" t="e">
        <f t="shared" si="273"/>
        <v>#VALUE!</v>
      </c>
      <c r="I1210" s="4" t="str">
        <f t="shared" si="262"/>
        <v/>
      </c>
      <c r="J1210" s="4" t="e">
        <f>CLEAN(SUBSTITUTE(MID(A1210,G1210,H1210-G1210)," ",""))</f>
        <v>#VALUE!</v>
      </c>
      <c r="K1210" s="4" t="e">
        <f>FIND("Filing or 371 (c) date",A1210)+LEN("Filing or 371 (c) date")</f>
        <v>#VALUE!</v>
      </c>
      <c r="L1210" s="4" t="e">
        <f>FIND("Status",A1210,K1210)</f>
        <v>#VALUE!</v>
      </c>
      <c r="M1210" s="4" t="e">
        <f>TRIM(CLEAN(MID(A1210,K1210,L1210-K1210)))</f>
        <v>#VALUE!</v>
      </c>
      <c r="N1210" s="4" t="e">
        <f>FIND("Patent #",A1210)+LEN("Patent #")</f>
        <v>#VALUE!</v>
      </c>
      <c r="O1210" s="4" t="e">
        <f>FIND("Filing or 371 (c) date",A1210)</f>
        <v>#VALUE!</v>
      </c>
      <c r="P1210" s="4" t="e">
        <f>MID(A1210,N1210,O1210-N1210)</f>
        <v>#VALUE!</v>
      </c>
      <c r="Q1210" s="4" t="e">
        <f t="shared" si="263"/>
        <v>#VALUE!</v>
      </c>
      <c r="R1210" s="4" t="e">
        <f>CLEAN(SUBSTITUTE(MID(P1210,1,FIND("open",P1210)-1)," ",""))</f>
        <v>#VALUE!</v>
      </c>
      <c r="S1210" s="4" t="e">
        <f>FIND("open_in_new",P1210)+LEN("open_in_new")</f>
        <v>#VALUE!</v>
      </c>
      <c r="T1210" s="4" t="e">
        <f>FIND("-",P1210,S1210)</f>
        <v>#VALUE!</v>
      </c>
      <c r="U1210" s="4" t="e">
        <f>CLEAN(SUBSTITUTE(MID(P1210,S1210,T1210-S1210)," ",""))</f>
        <v>#VALUE!</v>
      </c>
      <c r="V1210" s="4" t="e">
        <f>RIGHT(CLEAN(SUBSTITUTE(P1210," ","")),10)</f>
        <v>#VALUE!</v>
      </c>
      <c r="W1210" s="4" t="e">
        <f>FIND("Status",A1210,K1210)+LEN("Status")</f>
        <v>#VALUE!</v>
      </c>
      <c r="X1210" s="4" t="e">
        <f>FIND("Application Data 
Documents &amp; Transactions",A1210)</f>
        <v>#VALUE!</v>
      </c>
      <c r="Y1210" s="4" t="e">
        <f>MID(A1210,W1210,(X1210-11)-W1210)</f>
        <v>#VALUE!</v>
      </c>
      <c r="Z1210" s="4" t="e">
        <f t="shared" si="260"/>
        <v>#VALUE!</v>
      </c>
      <c r="AA1210" s="4" t="e">
        <f>FIND("Earliest publication #",A1210)+LEN("Earliest publication #
")</f>
        <v>#VALUE!</v>
      </c>
      <c r="AB1210" s="4" t="e">
        <f>FIND("Earliest publication date",A1210,AA1210)</f>
        <v>#VALUE!</v>
      </c>
      <c r="AC1210" s="4" t="e">
        <f>CLEAN(TRIM(MID(A1210,AA1210,AB1210-AA1210)))</f>
        <v>#VALUE!</v>
      </c>
      <c r="AD1210" s="4" t="e">
        <f t="shared" si="261"/>
        <v>#VALUE!</v>
      </c>
      <c r="AE1210" s="4" t="e">
        <f>FIND("Earliest publication date",A1210,AA1210)+LEN("Earliest publication date")</f>
        <v>#VALUE!</v>
      </c>
      <c r="AF1210" s="4" t="e">
        <f>FIND("Assignee for publication",A1210)</f>
        <v>#VALUE!</v>
      </c>
      <c r="AG1210" s="4" t="e">
        <f>CLEAN(SUBSTITUTE(MID(A1210,AE1210,AF1210-AE1210)," ",""))</f>
        <v>#VALUE!</v>
      </c>
      <c r="AH1210" s="4" t="e">
        <f>FIND("Entity status",A1210)+LEN("Entity status")</f>
        <v>#VALUE!</v>
      </c>
      <c r="AI1210" s="4" t="e">
        <f>FIND("Earliest publication #",A1210,AH1210)</f>
        <v>#VALUE!</v>
      </c>
      <c r="AJ1210" s="4" t="e">
        <f>CLEAN(TRIM(MID(A1210,AH1210,AI1210-AH1210)))</f>
        <v>#VALUE!</v>
      </c>
      <c r="AK1210" s="4" t="e">
        <f>FIND("Applicants",A1210)+LEN("Applicants")</f>
        <v>#VALUE!</v>
      </c>
      <c r="AL1210" s="4" t="e">
        <f>FIND("United States Patent and Trademark Office 
United States Patent and Trademark Office 
 Browse By Topic",A1210,AK1210)</f>
        <v>#VALUE!</v>
      </c>
      <c r="AM1210" s="4" t="e">
        <f>TRIM(CLEAN(MID(A1210,AK1210,AL1210-AK1210)))</f>
        <v>#VALUE!</v>
      </c>
      <c r="AN1210" s="4" t="e">
        <f>FIND("Assignee for publication",A1210)+LEN("Assignee for publication")</f>
        <v>#VALUE!</v>
      </c>
      <c r="AO1210" s="4" t="e">
        <f>FIND("Confirmation #",A1210,AN1210)</f>
        <v>#VALUE!</v>
      </c>
      <c r="AP1210" s="4" t="e">
        <f>MID(A1210,AN1210,AO1210-AN1210)</f>
        <v>#VALUE!</v>
      </c>
      <c r="AQ1210" s="4" t="e">
        <f>FIND("Inventors",A1210)+LEN("Inventors")</f>
        <v>#VALUE!</v>
      </c>
      <c r="AR1210" s="4" t="e">
        <f>FIND("Applicants",A1210,AQ1210)</f>
        <v>#VALUE!</v>
      </c>
      <c r="AS1210" s="4" t="e">
        <f>FIND("Show all inventors",A1210)</f>
        <v>#VALUE!</v>
      </c>
      <c r="AT1210" s="4" t="str">
        <f>IFERROR(MID(A1210,AS1210,24),"")</f>
        <v/>
      </c>
      <c r="AU1210" s="7" t="e">
        <f>CLEAN(TRIM(MID(A1210,AQ1210,AR1210-AQ1210)))</f>
        <v>#VALUE!</v>
      </c>
      <c r="BJ1210" s="4">
        <f t="shared" si="264"/>
        <v>0</v>
      </c>
      <c r="BK1210" s="4" t="str">
        <f t="shared" si="265"/>
        <v/>
      </c>
      <c r="BL1210" s="4" t="e">
        <f t="shared" si="266"/>
        <v>#VALUE!</v>
      </c>
      <c r="BM1210" s="4" t="e">
        <f t="shared" si="267"/>
        <v>#VALUE!</v>
      </c>
      <c r="BN1210" s="7" t="e">
        <f t="shared" si="268"/>
        <v>#VALUE!</v>
      </c>
      <c r="BO1210" s="4" t="e">
        <f t="shared" si="269"/>
        <v>#VALUE!</v>
      </c>
      <c r="BP1210" s="4" t="e">
        <f t="shared" si="270"/>
        <v>#VALUE!</v>
      </c>
      <c r="BQ1210" s="7" t="e">
        <f t="shared" si="271"/>
        <v>#VALUE!</v>
      </c>
    </row>
    <row r="1211" spans="1:69" ht="15" customHeight="1" x14ac:dyDescent="0.3">
      <c r="A1211" s="5"/>
      <c r="B1211" s="5"/>
      <c r="C1211" s="5"/>
      <c r="D1211" s="5"/>
      <c r="F1211" s="6" t="s">
        <v>17</v>
      </c>
      <c r="G1211" s="4" t="e">
        <f t="shared" si="272"/>
        <v>#VALUE!</v>
      </c>
      <c r="H1211" s="4" t="e">
        <f t="shared" si="273"/>
        <v>#VALUE!</v>
      </c>
      <c r="I1211" s="4" t="str">
        <f t="shared" si="262"/>
        <v/>
      </c>
      <c r="J1211" s="4" t="e">
        <f>CLEAN(SUBSTITUTE(MID(A1211,G1211,H1211-G1211)," ",""))</f>
        <v>#VALUE!</v>
      </c>
      <c r="K1211" s="4" t="e">
        <f>FIND("Filing or 371 (c) date",A1211)+LEN("Filing or 371 (c) date")</f>
        <v>#VALUE!</v>
      </c>
      <c r="L1211" s="4" t="e">
        <f>FIND("Status",A1211,K1211)</f>
        <v>#VALUE!</v>
      </c>
      <c r="M1211" s="4" t="e">
        <f>TRIM(CLEAN(MID(A1211,K1211,L1211-K1211)))</f>
        <v>#VALUE!</v>
      </c>
      <c r="N1211" s="4" t="e">
        <f>FIND("Patent #",A1211)+LEN("Patent #")</f>
        <v>#VALUE!</v>
      </c>
      <c r="O1211" s="4" t="e">
        <f>FIND("Filing or 371 (c) date",A1211)</f>
        <v>#VALUE!</v>
      </c>
      <c r="P1211" s="4" t="e">
        <f>MID(A1211,N1211,O1211-N1211)</f>
        <v>#VALUE!</v>
      </c>
      <c r="Q1211" s="4" t="e">
        <f t="shared" si="263"/>
        <v>#VALUE!</v>
      </c>
      <c r="R1211" s="4" t="e">
        <f>CLEAN(SUBSTITUTE(MID(P1211,1,FIND("open",P1211)-1)," ",""))</f>
        <v>#VALUE!</v>
      </c>
      <c r="S1211" s="4" t="e">
        <f>FIND("open_in_new",P1211)+LEN("open_in_new")</f>
        <v>#VALUE!</v>
      </c>
      <c r="T1211" s="4" t="e">
        <f>FIND("-",P1211,S1211)</f>
        <v>#VALUE!</v>
      </c>
      <c r="U1211" s="4" t="e">
        <f>CLEAN(SUBSTITUTE(MID(P1211,S1211,T1211-S1211)," ",""))</f>
        <v>#VALUE!</v>
      </c>
      <c r="V1211" s="4" t="e">
        <f>RIGHT(CLEAN(SUBSTITUTE(P1211," ","")),10)</f>
        <v>#VALUE!</v>
      </c>
      <c r="W1211" s="4" t="e">
        <f>FIND("Status",A1211,K1211)+LEN("Status")</f>
        <v>#VALUE!</v>
      </c>
      <c r="X1211" s="4" t="e">
        <f>FIND("Application Data 
Documents &amp; Transactions",A1211)</f>
        <v>#VALUE!</v>
      </c>
      <c r="Y1211" s="4" t="e">
        <f>MID(A1211,W1211,(X1211-11)-W1211)</f>
        <v>#VALUE!</v>
      </c>
      <c r="Z1211" s="4" t="e">
        <f t="shared" si="260"/>
        <v>#VALUE!</v>
      </c>
      <c r="AA1211" s="4" t="e">
        <f>FIND("Earliest publication #",A1211)+LEN("Earliest publication #
")</f>
        <v>#VALUE!</v>
      </c>
      <c r="AB1211" s="4" t="e">
        <f>FIND("Earliest publication date",A1211,AA1211)</f>
        <v>#VALUE!</v>
      </c>
      <c r="AC1211" s="4" t="e">
        <f>CLEAN(TRIM(MID(A1211,AA1211,AB1211-AA1211)))</f>
        <v>#VALUE!</v>
      </c>
      <c r="AD1211" s="4" t="e">
        <f t="shared" si="261"/>
        <v>#VALUE!</v>
      </c>
      <c r="AE1211" s="4" t="e">
        <f>FIND("Earliest publication date",A1211,AA1211)+LEN("Earliest publication date")</f>
        <v>#VALUE!</v>
      </c>
      <c r="AF1211" s="4" t="e">
        <f>FIND("Assignee for publication",A1211)</f>
        <v>#VALUE!</v>
      </c>
      <c r="AG1211" s="4" t="e">
        <f>CLEAN(SUBSTITUTE(MID(A1211,AE1211,AF1211-AE1211)," ",""))</f>
        <v>#VALUE!</v>
      </c>
      <c r="AH1211" s="4" t="e">
        <f>FIND("Entity status",A1211)+LEN("Entity status")</f>
        <v>#VALUE!</v>
      </c>
      <c r="AI1211" s="4" t="e">
        <f>FIND("Earliest publication #",A1211,AH1211)</f>
        <v>#VALUE!</v>
      </c>
      <c r="AJ1211" s="4" t="e">
        <f>CLEAN(TRIM(MID(A1211,AH1211,AI1211-AH1211)))</f>
        <v>#VALUE!</v>
      </c>
      <c r="AK1211" s="4" t="e">
        <f>FIND("Applicants",A1211)+LEN("Applicants")</f>
        <v>#VALUE!</v>
      </c>
      <c r="AL1211" s="4" t="e">
        <f>FIND("United States Patent and Trademark Office 
United States Patent and Trademark Office 
 Browse By Topic",A1211,AK1211)</f>
        <v>#VALUE!</v>
      </c>
      <c r="AM1211" s="4" t="e">
        <f>TRIM(CLEAN(MID(A1211,AK1211,AL1211-AK1211)))</f>
        <v>#VALUE!</v>
      </c>
      <c r="AN1211" s="4" t="e">
        <f>FIND("Assignee for publication",A1211)+LEN("Assignee for publication")</f>
        <v>#VALUE!</v>
      </c>
      <c r="AO1211" s="4" t="e">
        <f>FIND("Confirmation #",A1211,AN1211)</f>
        <v>#VALUE!</v>
      </c>
      <c r="AP1211" s="4" t="e">
        <f>MID(A1211,AN1211,AO1211-AN1211)</f>
        <v>#VALUE!</v>
      </c>
      <c r="AQ1211" s="4" t="e">
        <f>FIND("Inventors",A1211)+LEN("Inventors")</f>
        <v>#VALUE!</v>
      </c>
      <c r="AR1211" s="4" t="e">
        <f>FIND("Applicants",A1211,AQ1211)</f>
        <v>#VALUE!</v>
      </c>
      <c r="AS1211" s="4" t="e">
        <f>FIND("Show all inventors",A1211)</f>
        <v>#VALUE!</v>
      </c>
      <c r="AT1211" s="4" t="str">
        <f>IFERROR(MID(A1211,AS1211,24),"")</f>
        <v/>
      </c>
      <c r="AU1211" s="7" t="e">
        <f>CLEAN(TRIM(MID(A1211,AQ1211,AR1211-AQ1211)))</f>
        <v>#VALUE!</v>
      </c>
      <c r="BJ1211" s="4">
        <f t="shared" si="264"/>
        <v>0</v>
      </c>
      <c r="BK1211" s="4" t="str">
        <f t="shared" si="265"/>
        <v/>
      </c>
      <c r="BL1211" s="4" t="e">
        <f t="shared" si="266"/>
        <v>#VALUE!</v>
      </c>
      <c r="BM1211" s="4" t="e">
        <f t="shared" si="267"/>
        <v>#VALUE!</v>
      </c>
      <c r="BN1211" s="7" t="e">
        <f t="shared" si="268"/>
        <v>#VALUE!</v>
      </c>
      <c r="BO1211" s="4" t="e">
        <f t="shared" si="269"/>
        <v>#VALUE!</v>
      </c>
      <c r="BP1211" s="4" t="e">
        <f t="shared" si="270"/>
        <v>#VALUE!</v>
      </c>
      <c r="BQ1211" s="7" t="e">
        <f t="shared" si="271"/>
        <v>#VALUE!</v>
      </c>
    </row>
    <row r="1212" spans="1:69" ht="15" customHeight="1" x14ac:dyDescent="0.3">
      <c r="A1212" s="5"/>
      <c r="B1212" s="5"/>
      <c r="C1212" s="5"/>
      <c r="D1212" s="5"/>
      <c r="F1212" s="6" t="s">
        <v>17</v>
      </c>
      <c r="G1212" s="4" t="e">
        <f t="shared" si="272"/>
        <v>#VALUE!</v>
      </c>
      <c r="H1212" s="4" t="e">
        <f t="shared" si="273"/>
        <v>#VALUE!</v>
      </c>
      <c r="I1212" s="4" t="str">
        <f t="shared" si="262"/>
        <v/>
      </c>
      <c r="J1212" s="4" t="e">
        <f>CLEAN(SUBSTITUTE(MID(A1212,G1212,H1212-G1212)," ",""))</f>
        <v>#VALUE!</v>
      </c>
      <c r="K1212" s="4" t="e">
        <f>FIND("Filing or 371 (c) date",A1212)+LEN("Filing or 371 (c) date")</f>
        <v>#VALUE!</v>
      </c>
      <c r="L1212" s="4" t="e">
        <f>FIND("Status",A1212,K1212)</f>
        <v>#VALUE!</v>
      </c>
      <c r="M1212" s="4" t="e">
        <f>TRIM(CLEAN(MID(A1212,K1212,L1212-K1212)))</f>
        <v>#VALUE!</v>
      </c>
      <c r="N1212" s="4" t="e">
        <f>FIND("Patent #",A1212)+LEN("Patent #")</f>
        <v>#VALUE!</v>
      </c>
      <c r="O1212" s="4" t="e">
        <f>FIND("Filing or 371 (c) date",A1212)</f>
        <v>#VALUE!</v>
      </c>
      <c r="P1212" s="4" t="e">
        <f>MID(A1212,N1212,O1212-N1212)</f>
        <v>#VALUE!</v>
      </c>
      <c r="Q1212" s="4" t="e">
        <f t="shared" si="263"/>
        <v>#VALUE!</v>
      </c>
      <c r="R1212" s="4" t="e">
        <f>CLEAN(SUBSTITUTE(MID(P1212,1,FIND("open",P1212)-1)," ",""))</f>
        <v>#VALUE!</v>
      </c>
      <c r="S1212" s="4" t="e">
        <f>FIND("open_in_new",P1212)+LEN("open_in_new")</f>
        <v>#VALUE!</v>
      </c>
      <c r="T1212" s="4" t="e">
        <f>FIND("-",P1212,S1212)</f>
        <v>#VALUE!</v>
      </c>
      <c r="U1212" s="4" t="e">
        <f>CLEAN(SUBSTITUTE(MID(P1212,S1212,T1212-S1212)," ",""))</f>
        <v>#VALUE!</v>
      </c>
      <c r="V1212" s="4" t="e">
        <f>RIGHT(CLEAN(SUBSTITUTE(P1212," ","")),10)</f>
        <v>#VALUE!</v>
      </c>
      <c r="W1212" s="4" t="e">
        <f>FIND("Status",A1212,K1212)+LEN("Status")</f>
        <v>#VALUE!</v>
      </c>
      <c r="X1212" s="4" t="e">
        <f>FIND("Application Data 
Documents &amp; Transactions",A1212)</f>
        <v>#VALUE!</v>
      </c>
      <c r="Y1212" s="4" t="e">
        <f>MID(A1212,W1212,(X1212-11)-W1212)</f>
        <v>#VALUE!</v>
      </c>
      <c r="Z1212" s="4" t="e">
        <f t="shared" si="260"/>
        <v>#VALUE!</v>
      </c>
      <c r="AA1212" s="4" t="e">
        <f>FIND("Earliest publication #",A1212)+LEN("Earliest publication #
")</f>
        <v>#VALUE!</v>
      </c>
      <c r="AB1212" s="4" t="e">
        <f>FIND("Earliest publication date",A1212,AA1212)</f>
        <v>#VALUE!</v>
      </c>
      <c r="AC1212" s="4" t="e">
        <f>CLEAN(TRIM(MID(A1212,AA1212,AB1212-AA1212)))</f>
        <v>#VALUE!</v>
      </c>
      <c r="AD1212" s="4" t="e">
        <f t="shared" si="261"/>
        <v>#VALUE!</v>
      </c>
      <c r="AE1212" s="4" t="e">
        <f>FIND("Earliest publication date",A1212,AA1212)+LEN("Earliest publication date")</f>
        <v>#VALUE!</v>
      </c>
      <c r="AF1212" s="4" t="e">
        <f>FIND("Assignee for publication",A1212)</f>
        <v>#VALUE!</v>
      </c>
      <c r="AG1212" s="4" t="e">
        <f>CLEAN(SUBSTITUTE(MID(A1212,AE1212,AF1212-AE1212)," ",""))</f>
        <v>#VALUE!</v>
      </c>
      <c r="AH1212" s="4" t="e">
        <f>FIND("Entity status",A1212)+LEN("Entity status")</f>
        <v>#VALUE!</v>
      </c>
      <c r="AI1212" s="4" t="e">
        <f>FIND("Earliest publication #",A1212,AH1212)</f>
        <v>#VALUE!</v>
      </c>
      <c r="AJ1212" s="4" t="e">
        <f>CLEAN(TRIM(MID(A1212,AH1212,AI1212-AH1212)))</f>
        <v>#VALUE!</v>
      </c>
      <c r="AK1212" s="4" t="e">
        <f>FIND("Applicants",A1212)+LEN("Applicants")</f>
        <v>#VALUE!</v>
      </c>
      <c r="AL1212" s="4" t="e">
        <f>FIND("United States Patent and Trademark Office 
United States Patent and Trademark Office 
 Browse By Topic",A1212,AK1212)</f>
        <v>#VALUE!</v>
      </c>
      <c r="AM1212" s="4" t="e">
        <f>TRIM(CLEAN(MID(A1212,AK1212,AL1212-AK1212)))</f>
        <v>#VALUE!</v>
      </c>
      <c r="AN1212" s="4" t="e">
        <f>FIND("Assignee for publication",A1212)+LEN("Assignee for publication")</f>
        <v>#VALUE!</v>
      </c>
      <c r="AO1212" s="4" t="e">
        <f>FIND("Confirmation #",A1212,AN1212)</f>
        <v>#VALUE!</v>
      </c>
      <c r="AP1212" s="4" t="e">
        <f>MID(A1212,AN1212,AO1212-AN1212)</f>
        <v>#VALUE!</v>
      </c>
      <c r="AQ1212" s="4" t="e">
        <f>FIND("Inventors",A1212)+LEN("Inventors")</f>
        <v>#VALUE!</v>
      </c>
      <c r="AR1212" s="4" t="e">
        <f>FIND("Applicants",A1212,AQ1212)</f>
        <v>#VALUE!</v>
      </c>
      <c r="AS1212" s="4" t="e">
        <f>FIND("Show all inventors",A1212)</f>
        <v>#VALUE!</v>
      </c>
      <c r="AT1212" s="4" t="str">
        <f>IFERROR(MID(A1212,AS1212,24),"")</f>
        <v/>
      </c>
      <c r="AU1212" s="7" t="e">
        <f>CLEAN(TRIM(MID(A1212,AQ1212,AR1212-AQ1212)))</f>
        <v>#VALUE!</v>
      </c>
      <c r="BJ1212" s="4">
        <f t="shared" si="264"/>
        <v>0</v>
      </c>
      <c r="BK1212" s="4" t="str">
        <f t="shared" si="265"/>
        <v/>
      </c>
      <c r="BL1212" s="4" t="e">
        <f t="shared" si="266"/>
        <v>#VALUE!</v>
      </c>
      <c r="BM1212" s="4" t="e">
        <f t="shared" si="267"/>
        <v>#VALUE!</v>
      </c>
      <c r="BN1212" s="7" t="e">
        <f t="shared" si="268"/>
        <v>#VALUE!</v>
      </c>
      <c r="BO1212" s="4" t="e">
        <f t="shared" si="269"/>
        <v>#VALUE!</v>
      </c>
      <c r="BP1212" s="4" t="e">
        <f t="shared" si="270"/>
        <v>#VALUE!</v>
      </c>
      <c r="BQ1212" s="7" t="e">
        <f t="shared" si="271"/>
        <v>#VALUE!</v>
      </c>
    </row>
    <row r="1213" spans="1:69" ht="15" customHeight="1" x14ac:dyDescent="0.3">
      <c r="A1213" s="5"/>
      <c r="B1213" s="5"/>
      <c r="C1213" s="5"/>
      <c r="D1213" s="5"/>
      <c r="F1213" s="6" t="s">
        <v>17</v>
      </c>
      <c r="G1213" s="4" t="e">
        <f t="shared" si="272"/>
        <v>#VALUE!</v>
      </c>
      <c r="H1213" s="4" t="e">
        <f t="shared" si="273"/>
        <v>#VALUE!</v>
      </c>
      <c r="I1213" s="4" t="str">
        <f t="shared" si="262"/>
        <v/>
      </c>
      <c r="J1213" s="4" t="e">
        <f>CLEAN(SUBSTITUTE(MID(A1213,G1213,H1213-G1213)," ",""))</f>
        <v>#VALUE!</v>
      </c>
      <c r="K1213" s="4" t="e">
        <f>FIND("Filing or 371 (c) date",A1213)+LEN("Filing or 371 (c) date")</f>
        <v>#VALUE!</v>
      </c>
      <c r="L1213" s="4" t="e">
        <f>FIND("Status",A1213,K1213)</f>
        <v>#VALUE!</v>
      </c>
      <c r="M1213" s="4" t="e">
        <f>TRIM(CLEAN(MID(A1213,K1213,L1213-K1213)))</f>
        <v>#VALUE!</v>
      </c>
      <c r="N1213" s="4" t="e">
        <f>FIND("Patent #",A1213)+LEN("Patent #")</f>
        <v>#VALUE!</v>
      </c>
      <c r="O1213" s="4" t="e">
        <f>FIND("Filing or 371 (c) date",A1213)</f>
        <v>#VALUE!</v>
      </c>
      <c r="P1213" s="4" t="e">
        <f>MID(A1213,N1213,O1213-N1213)</f>
        <v>#VALUE!</v>
      </c>
      <c r="Q1213" s="4" t="e">
        <f t="shared" si="263"/>
        <v>#VALUE!</v>
      </c>
      <c r="R1213" s="4" t="e">
        <f>CLEAN(SUBSTITUTE(MID(P1213,1,FIND("open",P1213)-1)," ",""))</f>
        <v>#VALUE!</v>
      </c>
      <c r="S1213" s="4" t="e">
        <f>FIND("open_in_new",P1213)+LEN("open_in_new")</f>
        <v>#VALUE!</v>
      </c>
      <c r="T1213" s="4" t="e">
        <f>FIND("-",P1213,S1213)</f>
        <v>#VALUE!</v>
      </c>
      <c r="U1213" s="4" t="e">
        <f>CLEAN(SUBSTITUTE(MID(P1213,S1213,T1213-S1213)," ",""))</f>
        <v>#VALUE!</v>
      </c>
      <c r="V1213" s="4" t="e">
        <f>RIGHT(CLEAN(SUBSTITUTE(P1213," ","")),10)</f>
        <v>#VALUE!</v>
      </c>
      <c r="W1213" s="4" t="e">
        <f>FIND("Status",A1213,K1213)+LEN("Status")</f>
        <v>#VALUE!</v>
      </c>
      <c r="X1213" s="4" t="e">
        <f>FIND("Application Data 
Documents &amp; Transactions",A1213)</f>
        <v>#VALUE!</v>
      </c>
      <c r="Y1213" s="4" t="e">
        <f>MID(A1213,W1213,(X1213-11)-W1213)</f>
        <v>#VALUE!</v>
      </c>
      <c r="Z1213" s="4" t="e">
        <f t="shared" si="260"/>
        <v>#VALUE!</v>
      </c>
      <c r="AA1213" s="4" t="e">
        <f>FIND("Earliest publication #",A1213)+LEN("Earliest publication #
")</f>
        <v>#VALUE!</v>
      </c>
      <c r="AB1213" s="4" t="e">
        <f>FIND("Earliest publication date",A1213,AA1213)</f>
        <v>#VALUE!</v>
      </c>
      <c r="AC1213" s="4" t="e">
        <f>CLEAN(TRIM(MID(A1213,AA1213,AB1213-AA1213)))</f>
        <v>#VALUE!</v>
      </c>
      <c r="AD1213" s="4" t="e">
        <f t="shared" si="261"/>
        <v>#VALUE!</v>
      </c>
      <c r="AE1213" s="4" t="e">
        <f>FIND("Earliest publication date",A1213,AA1213)+LEN("Earliest publication date")</f>
        <v>#VALUE!</v>
      </c>
      <c r="AF1213" s="4" t="e">
        <f>FIND("Assignee for publication",A1213)</f>
        <v>#VALUE!</v>
      </c>
      <c r="AG1213" s="4" t="e">
        <f>CLEAN(SUBSTITUTE(MID(A1213,AE1213,AF1213-AE1213)," ",""))</f>
        <v>#VALUE!</v>
      </c>
      <c r="AH1213" s="4" t="e">
        <f>FIND("Entity status",A1213)+LEN("Entity status")</f>
        <v>#VALUE!</v>
      </c>
      <c r="AI1213" s="4" t="e">
        <f>FIND("Earliest publication #",A1213,AH1213)</f>
        <v>#VALUE!</v>
      </c>
      <c r="AJ1213" s="4" t="e">
        <f>CLEAN(TRIM(MID(A1213,AH1213,AI1213-AH1213)))</f>
        <v>#VALUE!</v>
      </c>
      <c r="AK1213" s="4" t="e">
        <f>FIND("Applicants",A1213)+LEN("Applicants")</f>
        <v>#VALUE!</v>
      </c>
      <c r="AL1213" s="4" t="e">
        <f>FIND("United States Patent and Trademark Office 
United States Patent and Trademark Office 
 Browse By Topic",A1213,AK1213)</f>
        <v>#VALUE!</v>
      </c>
      <c r="AM1213" s="4" t="e">
        <f>TRIM(CLEAN(MID(A1213,AK1213,AL1213-AK1213)))</f>
        <v>#VALUE!</v>
      </c>
      <c r="AN1213" s="4" t="e">
        <f>FIND("Assignee for publication",A1213)+LEN("Assignee for publication")</f>
        <v>#VALUE!</v>
      </c>
      <c r="AO1213" s="4" t="e">
        <f>FIND("Confirmation #",A1213,AN1213)</f>
        <v>#VALUE!</v>
      </c>
      <c r="AP1213" s="4" t="e">
        <f>MID(A1213,AN1213,AO1213-AN1213)</f>
        <v>#VALUE!</v>
      </c>
      <c r="AQ1213" s="4" t="e">
        <f>FIND("Inventors",A1213)+LEN("Inventors")</f>
        <v>#VALUE!</v>
      </c>
      <c r="AR1213" s="4" t="e">
        <f>FIND("Applicants",A1213,AQ1213)</f>
        <v>#VALUE!</v>
      </c>
      <c r="AS1213" s="4" t="e">
        <f>FIND("Show all inventors",A1213)</f>
        <v>#VALUE!</v>
      </c>
      <c r="AT1213" s="4" t="str">
        <f>IFERROR(MID(A1213,AS1213,24),"")</f>
        <v/>
      </c>
      <c r="AU1213" s="7" t="e">
        <f>CLEAN(TRIM(MID(A1213,AQ1213,AR1213-AQ1213)))</f>
        <v>#VALUE!</v>
      </c>
      <c r="BJ1213" s="4">
        <f t="shared" si="264"/>
        <v>0</v>
      </c>
      <c r="BK1213" s="4" t="str">
        <f t="shared" si="265"/>
        <v/>
      </c>
      <c r="BL1213" s="4" t="e">
        <f t="shared" si="266"/>
        <v>#VALUE!</v>
      </c>
      <c r="BM1213" s="4" t="e">
        <f t="shared" si="267"/>
        <v>#VALUE!</v>
      </c>
      <c r="BN1213" s="7" t="e">
        <f t="shared" si="268"/>
        <v>#VALUE!</v>
      </c>
      <c r="BO1213" s="4" t="e">
        <f t="shared" si="269"/>
        <v>#VALUE!</v>
      </c>
      <c r="BP1213" s="4" t="e">
        <f t="shared" si="270"/>
        <v>#VALUE!</v>
      </c>
      <c r="BQ1213" s="7" t="e">
        <f t="shared" si="271"/>
        <v>#VALUE!</v>
      </c>
    </row>
    <row r="1214" spans="1:69" ht="15" customHeight="1" x14ac:dyDescent="0.3">
      <c r="A1214" s="5"/>
      <c r="B1214" s="5"/>
      <c r="C1214" s="5"/>
      <c r="D1214" s="5"/>
      <c r="F1214" s="6" t="s">
        <v>17</v>
      </c>
      <c r="G1214" s="4" t="e">
        <f t="shared" si="272"/>
        <v>#VALUE!</v>
      </c>
      <c r="H1214" s="4" t="e">
        <f t="shared" si="273"/>
        <v>#VALUE!</v>
      </c>
      <c r="I1214" s="4" t="str">
        <f t="shared" si="262"/>
        <v/>
      </c>
      <c r="J1214" s="4" t="e">
        <f>CLEAN(SUBSTITUTE(MID(A1214,G1214,H1214-G1214)," ",""))</f>
        <v>#VALUE!</v>
      </c>
      <c r="K1214" s="4" t="e">
        <f>FIND("Filing or 371 (c) date",A1214)+LEN("Filing or 371 (c) date")</f>
        <v>#VALUE!</v>
      </c>
      <c r="L1214" s="4" t="e">
        <f>FIND("Status",A1214,K1214)</f>
        <v>#VALUE!</v>
      </c>
      <c r="M1214" s="4" t="e">
        <f>TRIM(CLEAN(MID(A1214,K1214,L1214-K1214)))</f>
        <v>#VALUE!</v>
      </c>
      <c r="N1214" s="4" t="e">
        <f>FIND("Patent #",A1214)+LEN("Patent #")</f>
        <v>#VALUE!</v>
      </c>
      <c r="O1214" s="4" t="e">
        <f>FIND("Filing or 371 (c) date",A1214)</f>
        <v>#VALUE!</v>
      </c>
      <c r="P1214" s="4" t="e">
        <f>MID(A1214,N1214,O1214-N1214)</f>
        <v>#VALUE!</v>
      </c>
      <c r="Q1214" s="4" t="e">
        <f t="shared" si="263"/>
        <v>#VALUE!</v>
      </c>
      <c r="R1214" s="4" t="e">
        <f>CLEAN(SUBSTITUTE(MID(P1214,1,FIND("open",P1214)-1)," ",""))</f>
        <v>#VALUE!</v>
      </c>
      <c r="S1214" s="4" t="e">
        <f>FIND("open_in_new",P1214)+LEN("open_in_new")</f>
        <v>#VALUE!</v>
      </c>
      <c r="T1214" s="4" t="e">
        <f>FIND("-",P1214,S1214)</f>
        <v>#VALUE!</v>
      </c>
      <c r="U1214" s="4" t="e">
        <f>CLEAN(SUBSTITUTE(MID(P1214,S1214,T1214-S1214)," ",""))</f>
        <v>#VALUE!</v>
      </c>
      <c r="V1214" s="4" t="e">
        <f>RIGHT(CLEAN(SUBSTITUTE(P1214," ","")),10)</f>
        <v>#VALUE!</v>
      </c>
      <c r="W1214" s="4" t="e">
        <f>FIND("Status",A1214,K1214)+LEN("Status")</f>
        <v>#VALUE!</v>
      </c>
      <c r="X1214" s="4" t="e">
        <f>FIND("Application Data 
Documents &amp; Transactions",A1214)</f>
        <v>#VALUE!</v>
      </c>
      <c r="Y1214" s="4" t="e">
        <f>MID(A1214,W1214,(X1214-11)-W1214)</f>
        <v>#VALUE!</v>
      </c>
      <c r="Z1214" s="4" t="e">
        <f t="shared" si="260"/>
        <v>#VALUE!</v>
      </c>
      <c r="AA1214" s="4" t="e">
        <f>FIND("Earliest publication #",A1214)+LEN("Earliest publication #
")</f>
        <v>#VALUE!</v>
      </c>
      <c r="AB1214" s="4" t="e">
        <f>FIND("Earliest publication date",A1214,AA1214)</f>
        <v>#VALUE!</v>
      </c>
      <c r="AC1214" s="4" t="e">
        <f>CLEAN(TRIM(MID(A1214,AA1214,AB1214-AA1214)))</f>
        <v>#VALUE!</v>
      </c>
      <c r="AD1214" s="4" t="e">
        <f t="shared" si="261"/>
        <v>#VALUE!</v>
      </c>
      <c r="AE1214" s="4" t="e">
        <f>FIND("Earliest publication date",A1214,AA1214)+LEN("Earliest publication date")</f>
        <v>#VALUE!</v>
      </c>
      <c r="AF1214" s="4" t="e">
        <f>FIND("Assignee for publication",A1214)</f>
        <v>#VALUE!</v>
      </c>
      <c r="AG1214" s="4" t="e">
        <f>CLEAN(SUBSTITUTE(MID(A1214,AE1214,AF1214-AE1214)," ",""))</f>
        <v>#VALUE!</v>
      </c>
      <c r="AH1214" s="4" t="e">
        <f>FIND("Entity status",A1214)+LEN("Entity status")</f>
        <v>#VALUE!</v>
      </c>
      <c r="AI1214" s="4" t="e">
        <f>FIND("Earliest publication #",A1214,AH1214)</f>
        <v>#VALUE!</v>
      </c>
      <c r="AJ1214" s="4" t="e">
        <f>CLEAN(TRIM(MID(A1214,AH1214,AI1214-AH1214)))</f>
        <v>#VALUE!</v>
      </c>
      <c r="AK1214" s="4" t="e">
        <f>FIND("Applicants",A1214)+LEN("Applicants")</f>
        <v>#VALUE!</v>
      </c>
      <c r="AL1214" s="4" t="e">
        <f>FIND("United States Patent and Trademark Office 
United States Patent and Trademark Office 
 Browse By Topic",A1214,AK1214)</f>
        <v>#VALUE!</v>
      </c>
      <c r="AM1214" s="4" t="e">
        <f>TRIM(CLEAN(MID(A1214,AK1214,AL1214-AK1214)))</f>
        <v>#VALUE!</v>
      </c>
      <c r="AN1214" s="4" t="e">
        <f>FIND("Assignee for publication",A1214)+LEN("Assignee for publication")</f>
        <v>#VALUE!</v>
      </c>
      <c r="AO1214" s="4" t="e">
        <f>FIND("Confirmation #",A1214,AN1214)</f>
        <v>#VALUE!</v>
      </c>
      <c r="AP1214" s="4" t="e">
        <f>MID(A1214,AN1214,AO1214-AN1214)</f>
        <v>#VALUE!</v>
      </c>
      <c r="AQ1214" s="4" t="e">
        <f>FIND("Inventors",A1214)+LEN("Inventors")</f>
        <v>#VALUE!</v>
      </c>
      <c r="AR1214" s="4" t="e">
        <f>FIND("Applicants",A1214,AQ1214)</f>
        <v>#VALUE!</v>
      </c>
      <c r="AS1214" s="4" t="e">
        <f>FIND("Show all inventors",A1214)</f>
        <v>#VALUE!</v>
      </c>
      <c r="AT1214" s="4" t="str">
        <f>IFERROR(MID(A1214,AS1214,24),"")</f>
        <v/>
      </c>
      <c r="AU1214" s="7" t="e">
        <f>CLEAN(TRIM(MID(A1214,AQ1214,AR1214-AQ1214)))</f>
        <v>#VALUE!</v>
      </c>
      <c r="BJ1214" s="4">
        <f t="shared" si="264"/>
        <v>0</v>
      </c>
      <c r="BK1214" s="4" t="str">
        <f t="shared" si="265"/>
        <v/>
      </c>
      <c r="BL1214" s="4" t="e">
        <f t="shared" si="266"/>
        <v>#VALUE!</v>
      </c>
      <c r="BM1214" s="4" t="e">
        <f t="shared" si="267"/>
        <v>#VALUE!</v>
      </c>
      <c r="BN1214" s="7" t="e">
        <f t="shared" si="268"/>
        <v>#VALUE!</v>
      </c>
      <c r="BO1214" s="4" t="e">
        <f t="shared" si="269"/>
        <v>#VALUE!</v>
      </c>
      <c r="BP1214" s="4" t="e">
        <f t="shared" si="270"/>
        <v>#VALUE!</v>
      </c>
      <c r="BQ1214" s="7" t="e">
        <f t="shared" si="271"/>
        <v>#VALUE!</v>
      </c>
    </row>
    <row r="1215" spans="1:69" ht="15" customHeight="1" x14ac:dyDescent="0.3">
      <c r="A1215" s="5"/>
      <c r="B1215" s="5"/>
      <c r="C1215" s="5"/>
      <c r="D1215" s="5"/>
      <c r="F1215" s="6" t="s">
        <v>17</v>
      </c>
      <c r="G1215" s="4" t="e">
        <f t="shared" si="272"/>
        <v>#VALUE!</v>
      </c>
      <c r="H1215" s="4" t="e">
        <f t="shared" si="273"/>
        <v>#VALUE!</v>
      </c>
      <c r="I1215" s="4" t="str">
        <f t="shared" si="262"/>
        <v/>
      </c>
      <c r="J1215" s="4" t="e">
        <f>CLEAN(SUBSTITUTE(MID(A1215,G1215,H1215-G1215)," ",""))</f>
        <v>#VALUE!</v>
      </c>
      <c r="K1215" s="4" t="e">
        <f>FIND("Filing or 371 (c) date",A1215)+LEN("Filing or 371 (c) date")</f>
        <v>#VALUE!</v>
      </c>
      <c r="L1215" s="4" t="e">
        <f>FIND("Status",A1215,K1215)</f>
        <v>#VALUE!</v>
      </c>
      <c r="M1215" s="4" t="e">
        <f>TRIM(CLEAN(MID(A1215,K1215,L1215-K1215)))</f>
        <v>#VALUE!</v>
      </c>
      <c r="N1215" s="4" t="e">
        <f>FIND("Patent #",A1215)+LEN("Patent #")</f>
        <v>#VALUE!</v>
      </c>
      <c r="O1215" s="4" t="e">
        <f>FIND("Filing or 371 (c) date",A1215)</f>
        <v>#VALUE!</v>
      </c>
      <c r="P1215" s="4" t="e">
        <f>MID(A1215,N1215,O1215-N1215)</f>
        <v>#VALUE!</v>
      </c>
      <c r="Q1215" s="4" t="e">
        <f t="shared" si="263"/>
        <v>#VALUE!</v>
      </c>
      <c r="R1215" s="4" t="e">
        <f>CLEAN(SUBSTITUTE(MID(P1215,1,FIND("open",P1215)-1)," ",""))</f>
        <v>#VALUE!</v>
      </c>
      <c r="S1215" s="4" t="e">
        <f>FIND("open_in_new",P1215)+LEN("open_in_new")</f>
        <v>#VALUE!</v>
      </c>
      <c r="T1215" s="4" t="e">
        <f>FIND("-",P1215,S1215)</f>
        <v>#VALUE!</v>
      </c>
      <c r="U1215" s="4" t="e">
        <f>CLEAN(SUBSTITUTE(MID(P1215,S1215,T1215-S1215)," ",""))</f>
        <v>#VALUE!</v>
      </c>
      <c r="V1215" s="4" t="e">
        <f>RIGHT(CLEAN(SUBSTITUTE(P1215," ","")),10)</f>
        <v>#VALUE!</v>
      </c>
      <c r="W1215" s="4" t="e">
        <f>FIND("Status",A1215,K1215)+LEN("Status")</f>
        <v>#VALUE!</v>
      </c>
      <c r="X1215" s="4" t="e">
        <f>FIND("Application Data 
Documents &amp; Transactions",A1215)</f>
        <v>#VALUE!</v>
      </c>
      <c r="Y1215" s="4" t="e">
        <f>MID(A1215,W1215,(X1215-11)-W1215)</f>
        <v>#VALUE!</v>
      </c>
      <c r="Z1215" s="4" t="e">
        <f t="shared" si="260"/>
        <v>#VALUE!</v>
      </c>
      <c r="AA1215" s="4" t="e">
        <f>FIND("Earliest publication #",A1215)+LEN("Earliest publication #
")</f>
        <v>#VALUE!</v>
      </c>
      <c r="AB1215" s="4" t="e">
        <f>FIND("Earliest publication date",A1215,AA1215)</f>
        <v>#VALUE!</v>
      </c>
      <c r="AC1215" s="4" t="e">
        <f>CLEAN(TRIM(MID(A1215,AA1215,AB1215-AA1215)))</f>
        <v>#VALUE!</v>
      </c>
      <c r="AD1215" s="4" t="e">
        <f t="shared" si="261"/>
        <v>#VALUE!</v>
      </c>
      <c r="AE1215" s="4" t="e">
        <f>FIND("Earliest publication date",A1215,AA1215)+LEN("Earliest publication date")</f>
        <v>#VALUE!</v>
      </c>
      <c r="AF1215" s="4" t="e">
        <f>FIND("Assignee for publication",A1215)</f>
        <v>#VALUE!</v>
      </c>
      <c r="AG1215" s="4" t="e">
        <f>CLEAN(SUBSTITUTE(MID(A1215,AE1215,AF1215-AE1215)," ",""))</f>
        <v>#VALUE!</v>
      </c>
      <c r="AH1215" s="4" t="e">
        <f>FIND("Entity status",A1215)+LEN("Entity status")</f>
        <v>#VALUE!</v>
      </c>
      <c r="AI1215" s="4" t="e">
        <f>FIND("Earliest publication #",A1215,AH1215)</f>
        <v>#VALUE!</v>
      </c>
      <c r="AJ1215" s="4" t="e">
        <f>CLEAN(TRIM(MID(A1215,AH1215,AI1215-AH1215)))</f>
        <v>#VALUE!</v>
      </c>
      <c r="AK1215" s="4" t="e">
        <f>FIND("Applicants",A1215)+LEN("Applicants")</f>
        <v>#VALUE!</v>
      </c>
      <c r="AL1215" s="4" t="e">
        <f>FIND("United States Patent and Trademark Office 
United States Patent and Trademark Office 
 Browse By Topic",A1215,AK1215)</f>
        <v>#VALUE!</v>
      </c>
      <c r="AM1215" s="4" t="e">
        <f>TRIM(CLEAN(MID(A1215,AK1215,AL1215-AK1215)))</f>
        <v>#VALUE!</v>
      </c>
      <c r="AN1215" s="4" t="e">
        <f>FIND("Assignee for publication",A1215)+LEN("Assignee for publication")</f>
        <v>#VALUE!</v>
      </c>
      <c r="AO1215" s="4" t="e">
        <f>FIND("Confirmation #",A1215,AN1215)</f>
        <v>#VALUE!</v>
      </c>
      <c r="AP1215" s="4" t="e">
        <f>MID(A1215,AN1215,AO1215-AN1215)</f>
        <v>#VALUE!</v>
      </c>
      <c r="AQ1215" s="4" t="e">
        <f>FIND("Inventors",A1215)+LEN("Inventors")</f>
        <v>#VALUE!</v>
      </c>
      <c r="AR1215" s="4" t="e">
        <f>FIND("Applicants",A1215,AQ1215)</f>
        <v>#VALUE!</v>
      </c>
      <c r="AS1215" s="4" t="e">
        <f>FIND("Show all inventors",A1215)</f>
        <v>#VALUE!</v>
      </c>
      <c r="AT1215" s="4" t="str">
        <f>IFERROR(MID(A1215,AS1215,24),"")</f>
        <v/>
      </c>
      <c r="AU1215" s="7" t="e">
        <f>CLEAN(TRIM(MID(A1215,AQ1215,AR1215-AQ1215)))</f>
        <v>#VALUE!</v>
      </c>
      <c r="BJ1215" s="4">
        <f t="shared" si="264"/>
        <v>0</v>
      </c>
      <c r="BK1215" s="4" t="str">
        <f t="shared" si="265"/>
        <v/>
      </c>
      <c r="BL1215" s="4" t="e">
        <f t="shared" si="266"/>
        <v>#VALUE!</v>
      </c>
      <c r="BM1215" s="4" t="e">
        <f t="shared" si="267"/>
        <v>#VALUE!</v>
      </c>
      <c r="BN1215" s="7" t="e">
        <f t="shared" si="268"/>
        <v>#VALUE!</v>
      </c>
      <c r="BO1215" s="4" t="e">
        <f t="shared" si="269"/>
        <v>#VALUE!</v>
      </c>
      <c r="BP1215" s="4" t="e">
        <f t="shared" si="270"/>
        <v>#VALUE!</v>
      </c>
      <c r="BQ1215" s="7" t="e">
        <f t="shared" si="271"/>
        <v>#VALUE!</v>
      </c>
    </row>
    <row r="1216" spans="1:69" ht="15" customHeight="1" x14ac:dyDescent="0.3">
      <c r="A1216" s="5"/>
      <c r="B1216" s="5"/>
      <c r="C1216" s="5"/>
      <c r="D1216" s="5"/>
      <c r="F1216" s="6" t="s">
        <v>17</v>
      </c>
      <c r="G1216" s="4" t="e">
        <f t="shared" si="272"/>
        <v>#VALUE!</v>
      </c>
      <c r="H1216" s="4" t="e">
        <f t="shared" si="273"/>
        <v>#VALUE!</v>
      </c>
      <c r="I1216" s="4" t="str">
        <f t="shared" si="262"/>
        <v/>
      </c>
      <c r="J1216" s="4" t="e">
        <f>CLEAN(SUBSTITUTE(MID(A1216,G1216,H1216-G1216)," ",""))</f>
        <v>#VALUE!</v>
      </c>
      <c r="K1216" s="4" t="e">
        <f>FIND("Filing or 371 (c) date",A1216)+LEN("Filing or 371 (c) date")</f>
        <v>#VALUE!</v>
      </c>
      <c r="L1216" s="4" t="e">
        <f>FIND("Status",A1216,K1216)</f>
        <v>#VALUE!</v>
      </c>
      <c r="M1216" s="4" t="e">
        <f>TRIM(CLEAN(MID(A1216,K1216,L1216-K1216)))</f>
        <v>#VALUE!</v>
      </c>
      <c r="N1216" s="4" t="e">
        <f>FIND("Patent #",A1216)+LEN("Patent #")</f>
        <v>#VALUE!</v>
      </c>
      <c r="O1216" s="4" t="e">
        <f>FIND("Filing or 371 (c) date",A1216)</f>
        <v>#VALUE!</v>
      </c>
      <c r="P1216" s="4" t="e">
        <f>MID(A1216,N1216,O1216-N1216)</f>
        <v>#VALUE!</v>
      </c>
      <c r="Q1216" s="4" t="e">
        <f t="shared" si="263"/>
        <v>#VALUE!</v>
      </c>
      <c r="R1216" s="4" t="e">
        <f>CLEAN(SUBSTITUTE(MID(P1216,1,FIND("open",P1216)-1)," ",""))</f>
        <v>#VALUE!</v>
      </c>
      <c r="S1216" s="4" t="e">
        <f>FIND("open_in_new",P1216)+LEN("open_in_new")</f>
        <v>#VALUE!</v>
      </c>
      <c r="T1216" s="4" t="e">
        <f>FIND("-",P1216,S1216)</f>
        <v>#VALUE!</v>
      </c>
      <c r="U1216" s="4" t="e">
        <f>CLEAN(SUBSTITUTE(MID(P1216,S1216,T1216-S1216)," ",""))</f>
        <v>#VALUE!</v>
      </c>
      <c r="V1216" s="4" t="e">
        <f>RIGHT(CLEAN(SUBSTITUTE(P1216," ","")),10)</f>
        <v>#VALUE!</v>
      </c>
      <c r="W1216" s="4" t="e">
        <f>FIND("Status",A1216,K1216)+LEN("Status")</f>
        <v>#VALUE!</v>
      </c>
      <c r="X1216" s="4" t="e">
        <f>FIND("Application Data 
Documents &amp; Transactions",A1216)</f>
        <v>#VALUE!</v>
      </c>
      <c r="Y1216" s="4" t="e">
        <f>MID(A1216,W1216,(X1216-11)-W1216)</f>
        <v>#VALUE!</v>
      </c>
      <c r="Z1216" s="4" t="e">
        <f t="shared" si="260"/>
        <v>#VALUE!</v>
      </c>
      <c r="AA1216" s="4" t="e">
        <f>FIND("Earliest publication #",A1216)+LEN("Earliest publication #
")</f>
        <v>#VALUE!</v>
      </c>
      <c r="AB1216" s="4" t="e">
        <f>FIND("Earliest publication date",A1216,AA1216)</f>
        <v>#VALUE!</v>
      </c>
      <c r="AC1216" s="4" t="e">
        <f>CLEAN(TRIM(MID(A1216,AA1216,AB1216-AA1216)))</f>
        <v>#VALUE!</v>
      </c>
      <c r="AD1216" s="4" t="e">
        <f t="shared" si="261"/>
        <v>#VALUE!</v>
      </c>
      <c r="AE1216" s="4" t="e">
        <f>FIND("Earliest publication date",A1216,AA1216)+LEN("Earliest publication date")</f>
        <v>#VALUE!</v>
      </c>
      <c r="AF1216" s="4" t="e">
        <f>FIND("Assignee for publication",A1216)</f>
        <v>#VALUE!</v>
      </c>
      <c r="AG1216" s="4" t="e">
        <f>CLEAN(SUBSTITUTE(MID(A1216,AE1216,AF1216-AE1216)," ",""))</f>
        <v>#VALUE!</v>
      </c>
      <c r="AH1216" s="4" t="e">
        <f>FIND("Entity status",A1216)+LEN("Entity status")</f>
        <v>#VALUE!</v>
      </c>
      <c r="AI1216" s="4" t="e">
        <f>FIND("Earliest publication #",A1216,AH1216)</f>
        <v>#VALUE!</v>
      </c>
      <c r="AJ1216" s="4" t="e">
        <f>CLEAN(TRIM(MID(A1216,AH1216,AI1216-AH1216)))</f>
        <v>#VALUE!</v>
      </c>
      <c r="AK1216" s="4" t="e">
        <f>FIND("Applicants",A1216)+LEN("Applicants")</f>
        <v>#VALUE!</v>
      </c>
      <c r="AL1216" s="4" t="e">
        <f>FIND("United States Patent and Trademark Office 
United States Patent and Trademark Office 
 Browse By Topic",A1216,AK1216)</f>
        <v>#VALUE!</v>
      </c>
      <c r="AM1216" s="4" t="e">
        <f>TRIM(CLEAN(MID(A1216,AK1216,AL1216-AK1216)))</f>
        <v>#VALUE!</v>
      </c>
      <c r="AN1216" s="4" t="e">
        <f>FIND("Assignee for publication",A1216)+LEN("Assignee for publication")</f>
        <v>#VALUE!</v>
      </c>
      <c r="AO1216" s="4" t="e">
        <f>FIND("Confirmation #",A1216,AN1216)</f>
        <v>#VALUE!</v>
      </c>
      <c r="AP1216" s="4" t="e">
        <f>MID(A1216,AN1216,AO1216-AN1216)</f>
        <v>#VALUE!</v>
      </c>
      <c r="AQ1216" s="4" t="e">
        <f>FIND("Inventors",A1216)+LEN("Inventors")</f>
        <v>#VALUE!</v>
      </c>
      <c r="AR1216" s="4" t="e">
        <f>FIND("Applicants",A1216,AQ1216)</f>
        <v>#VALUE!</v>
      </c>
      <c r="AS1216" s="4" t="e">
        <f>FIND("Show all inventors",A1216)</f>
        <v>#VALUE!</v>
      </c>
      <c r="AT1216" s="4" t="str">
        <f>IFERROR(MID(A1216,AS1216,24),"")</f>
        <v/>
      </c>
      <c r="AU1216" s="7" t="e">
        <f>CLEAN(TRIM(MID(A1216,AQ1216,AR1216-AQ1216)))</f>
        <v>#VALUE!</v>
      </c>
      <c r="BJ1216" s="4">
        <f t="shared" si="264"/>
        <v>0</v>
      </c>
      <c r="BK1216" s="4" t="str">
        <f t="shared" si="265"/>
        <v/>
      </c>
      <c r="BL1216" s="4" t="e">
        <f t="shared" si="266"/>
        <v>#VALUE!</v>
      </c>
      <c r="BM1216" s="4" t="e">
        <f t="shared" si="267"/>
        <v>#VALUE!</v>
      </c>
      <c r="BN1216" s="7" t="e">
        <f t="shared" si="268"/>
        <v>#VALUE!</v>
      </c>
      <c r="BO1216" s="4" t="e">
        <f t="shared" si="269"/>
        <v>#VALUE!</v>
      </c>
      <c r="BP1216" s="4" t="e">
        <f t="shared" si="270"/>
        <v>#VALUE!</v>
      </c>
      <c r="BQ1216" s="7" t="e">
        <f t="shared" si="271"/>
        <v>#VALUE!</v>
      </c>
    </row>
    <row r="1217" spans="1:69" ht="15" customHeight="1" x14ac:dyDescent="0.3">
      <c r="A1217" s="5"/>
      <c r="B1217" s="5"/>
      <c r="C1217" s="5"/>
      <c r="D1217" s="5"/>
      <c r="F1217" s="6" t="s">
        <v>17</v>
      </c>
      <c r="G1217" s="4" t="e">
        <f t="shared" si="272"/>
        <v>#VALUE!</v>
      </c>
      <c r="H1217" s="4" t="e">
        <f t="shared" si="273"/>
        <v>#VALUE!</v>
      </c>
      <c r="I1217" s="4" t="str">
        <f t="shared" si="262"/>
        <v/>
      </c>
      <c r="J1217" s="4" t="e">
        <f>CLEAN(SUBSTITUTE(MID(A1217,G1217,H1217-G1217)," ",""))</f>
        <v>#VALUE!</v>
      </c>
      <c r="K1217" s="4" t="e">
        <f>FIND("Filing or 371 (c) date",A1217)+LEN("Filing or 371 (c) date")</f>
        <v>#VALUE!</v>
      </c>
      <c r="L1217" s="4" t="e">
        <f>FIND("Status",A1217,K1217)</f>
        <v>#VALUE!</v>
      </c>
      <c r="M1217" s="4" t="e">
        <f>TRIM(CLEAN(MID(A1217,K1217,L1217-K1217)))</f>
        <v>#VALUE!</v>
      </c>
      <c r="N1217" s="4" t="e">
        <f>FIND("Patent #",A1217)+LEN("Patent #")</f>
        <v>#VALUE!</v>
      </c>
      <c r="O1217" s="4" t="e">
        <f>FIND("Filing or 371 (c) date",A1217)</f>
        <v>#VALUE!</v>
      </c>
      <c r="P1217" s="4" t="e">
        <f>MID(A1217,N1217,O1217-N1217)</f>
        <v>#VALUE!</v>
      </c>
      <c r="Q1217" s="4" t="e">
        <f t="shared" si="263"/>
        <v>#VALUE!</v>
      </c>
      <c r="R1217" s="4" t="e">
        <f>CLEAN(SUBSTITUTE(MID(P1217,1,FIND("open",P1217)-1)," ",""))</f>
        <v>#VALUE!</v>
      </c>
      <c r="S1217" s="4" t="e">
        <f>FIND("open_in_new",P1217)+LEN("open_in_new")</f>
        <v>#VALUE!</v>
      </c>
      <c r="T1217" s="4" t="e">
        <f>FIND("-",P1217,S1217)</f>
        <v>#VALUE!</v>
      </c>
      <c r="U1217" s="4" t="e">
        <f>CLEAN(SUBSTITUTE(MID(P1217,S1217,T1217-S1217)," ",""))</f>
        <v>#VALUE!</v>
      </c>
      <c r="V1217" s="4" t="e">
        <f>RIGHT(CLEAN(SUBSTITUTE(P1217," ","")),10)</f>
        <v>#VALUE!</v>
      </c>
      <c r="W1217" s="4" t="e">
        <f>FIND("Status",A1217,K1217)+LEN("Status")</f>
        <v>#VALUE!</v>
      </c>
      <c r="X1217" s="4" t="e">
        <f>FIND("Application Data 
Documents &amp; Transactions",A1217)</f>
        <v>#VALUE!</v>
      </c>
      <c r="Y1217" s="4" t="e">
        <f>MID(A1217,W1217,(X1217-11)-W1217)</f>
        <v>#VALUE!</v>
      </c>
      <c r="Z1217" s="4" t="e">
        <f t="shared" si="260"/>
        <v>#VALUE!</v>
      </c>
      <c r="AA1217" s="4" t="e">
        <f>FIND("Earliest publication #",A1217)+LEN("Earliest publication #
")</f>
        <v>#VALUE!</v>
      </c>
      <c r="AB1217" s="4" t="e">
        <f>FIND("Earliest publication date",A1217,AA1217)</f>
        <v>#VALUE!</v>
      </c>
      <c r="AC1217" s="4" t="e">
        <f>CLEAN(TRIM(MID(A1217,AA1217,AB1217-AA1217)))</f>
        <v>#VALUE!</v>
      </c>
      <c r="AD1217" s="4" t="e">
        <f t="shared" si="261"/>
        <v>#VALUE!</v>
      </c>
      <c r="AE1217" s="4" t="e">
        <f>FIND("Earliest publication date",A1217,AA1217)+LEN("Earliest publication date")</f>
        <v>#VALUE!</v>
      </c>
      <c r="AF1217" s="4" t="e">
        <f>FIND("Assignee for publication",A1217)</f>
        <v>#VALUE!</v>
      </c>
      <c r="AG1217" s="4" t="e">
        <f>CLEAN(SUBSTITUTE(MID(A1217,AE1217,AF1217-AE1217)," ",""))</f>
        <v>#VALUE!</v>
      </c>
      <c r="AH1217" s="4" t="e">
        <f>FIND("Entity status",A1217)+LEN("Entity status")</f>
        <v>#VALUE!</v>
      </c>
      <c r="AI1217" s="4" t="e">
        <f>FIND("Earliest publication #",A1217,AH1217)</f>
        <v>#VALUE!</v>
      </c>
      <c r="AJ1217" s="4" t="e">
        <f>CLEAN(TRIM(MID(A1217,AH1217,AI1217-AH1217)))</f>
        <v>#VALUE!</v>
      </c>
      <c r="AK1217" s="4" t="e">
        <f>FIND("Applicants",A1217)+LEN("Applicants")</f>
        <v>#VALUE!</v>
      </c>
      <c r="AL1217" s="4" t="e">
        <f>FIND("United States Patent and Trademark Office 
United States Patent and Trademark Office 
 Browse By Topic",A1217,AK1217)</f>
        <v>#VALUE!</v>
      </c>
      <c r="AM1217" s="4" t="e">
        <f>TRIM(CLEAN(MID(A1217,AK1217,AL1217-AK1217)))</f>
        <v>#VALUE!</v>
      </c>
      <c r="AN1217" s="4" t="e">
        <f>FIND("Assignee for publication",A1217)+LEN("Assignee for publication")</f>
        <v>#VALUE!</v>
      </c>
      <c r="AO1217" s="4" t="e">
        <f>FIND("Confirmation #",A1217,AN1217)</f>
        <v>#VALUE!</v>
      </c>
      <c r="AP1217" s="4" t="e">
        <f>MID(A1217,AN1217,AO1217-AN1217)</f>
        <v>#VALUE!</v>
      </c>
      <c r="AQ1217" s="4" t="e">
        <f>FIND("Inventors",A1217)+LEN("Inventors")</f>
        <v>#VALUE!</v>
      </c>
      <c r="AR1217" s="4" t="e">
        <f>FIND("Applicants",A1217,AQ1217)</f>
        <v>#VALUE!</v>
      </c>
      <c r="AS1217" s="4" t="e">
        <f>FIND("Show all inventors",A1217)</f>
        <v>#VALUE!</v>
      </c>
      <c r="AT1217" s="4" t="str">
        <f>IFERROR(MID(A1217,AS1217,24),"")</f>
        <v/>
      </c>
      <c r="AU1217" s="7" t="e">
        <f>CLEAN(TRIM(MID(A1217,AQ1217,AR1217-AQ1217)))</f>
        <v>#VALUE!</v>
      </c>
      <c r="BJ1217" s="4">
        <f t="shared" si="264"/>
        <v>0</v>
      </c>
      <c r="BK1217" s="4" t="str">
        <f t="shared" si="265"/>
        <v/>
      </c>
      <c r="BL1217" s="4" t="e">
        <f t="shared" si="266"/>
        <v>#VALUE!</v>
      </c>
      <c r="BM1217" s="4" t="e">
        <f t="shared" si="267"/>
        <v>#VALUE!</v>
      </c>
      <c r="BN1217" s="7" t="e">
        <f t="shared" si="268"/>
        <v>#VALUE!</v>
      </c>
      <c r="BO1217" s="4" t="e">
        <f t="shared" si="269"/>
        <v>#VALUE!</v>
      </c>
      <c r="BP1217" s="4" t="e">
        <f t="shared" si="270"/>
        <v>#VALUE!</v>
      </c>
      <c r="BQ1217" s="7" t="e">
        <f t="shared" si="271"/>
        <v>#VALUE!</v>
      </c>
    </row>
    <row r="1218" spans="1:69" ht="15" customHeight="1" x14ac:dyDescent="0.3">
      <c r="A1218" s="5"/>
      <c r="B1218" s="5"/>
      <c r="C1218" s="5"/>
      <c r="D1218" s="5"/>
      <c r="F1218" s="6" t="s">
        <v>17</v>
      </c>
      <c r="G1218" s="4" t="e">
        <f t="shared" si="272"/>
        <v>#VALUE!</v>
      </c>
      <c r="H1218" s="4" t="e">
        <f t="shared" si="273"/>
        <v>#VALUE!</v>
      </c>
      <c r="I1218" s="4" t="str">
        <f t="shared" si="262"/>
        <v/>
      </c>
      <c r="J1218" s="4" t="e">
        <f>CLEAN(SUBSTITUTE(MID(A1218,G1218,H1218-G1218)," ",""))</f>
        <v>#VALUE!</v>
      </c>
      <c r="K1218" s="4" t="e">
        <f>FIND("Filing or 371 (c) date",A1218)+LEN("Filing or 371 (c) date")</f>
        <v>#VALUE!</v>
      </c>
      <c r="L1218" s="4" t="e">
        <f>FIND("Status",A1218,K1218)</f>
        <v>#VALUE!</v>
      </c>
      <c r="M1218" s="4" t="e">
        <f>TRIM(CLEAN(MID(A1218,K1218,L1218-K1218)))</f>
        <v>#VALUE!</v>
      </c>
      <c r="N1218" s="4" t="e">
        <f>FIND("Patent #",A1218)+LEN("Patent #")</f>
        <v>#VALUE!</v>
      </c>
      <c r="O1218" s="4" t="e">
        <f>FIND("Filing or 371 (c) date",A1218)</f>
        <v>#VALUE!</v>
      </c>
      <c r="P1218" s="4" t="e">
        <f>MID(A1218,N1218,O1218-N1218)</f>
        <v>#VALUE!</v>
      </c>
      <c r="Q1218" s="4" t="e">
        <f t="shared" si="263"/>
        <v>#VALUE!</v>
      </c>
      <c r="R1218" s="4" t="e">
        <f>CLEAN(SUBSTITUTE(MID(P1218,1,FIND("open",P1218)-1)," ",""))</f>
        <v>#VALUE!</v>
      </c>
      <c r="S1218" s="4" t="e">
        <f>FIND("open_in_new",P1218)+LEN("open_in_new")</f>
        <v>#VALUE!</v>
      </c>
      <c r="T1218" s="4" t="e">
        <f>FIND("-",P1218,S1218)</f>
        <v>#VALUE!</v>
      </c>
      <c r="U1218" s="4" t="e">
        <f>CLEAN(SUBSTITUTE(MID(P1218,S1218,T1218-S1218)," ",""))</f>
        <v>#VALUE!</v>
      </c>
      <c r="V1218" s="4" t="e">
        <f>RIGHT(CLEAN(SUBSTITUTE(P1218," ","")),10)</f>
        <v>#VALUE!</v>
      </c>
      <c r="W1218" s="4" t="e">
        <f>FIND("Status",A1218,K1218)+LEN("Status")</f>
        <v>#VALUE!</v>
      </c>
      <c r="X1218" s="4" t="e">
        <f>FIND("Application Data 
Documents &amp; Transactions",A1218)</f>
        <v>#VALUE!</v>
      </c>
      <c r="Y1218" s="4" t="e">
        <f>MID(A1218,W1218,(X1218-11)-W1218)</f>
        <v>#VALUE!</v>
      </c>
      <c r="Z1218" s="4" t="e">
        <f t="shared" ref="Z1218:Z1281" si="274">TRIM(CLEAN(TRIM(MID(Y1218,1,FIND("/",Y1218)-3))))</f>
        <v>#VALUE!</v>
      </c>
      <c r="AA1218" s="4" t="e">
        <f>FIND("Earliest publication #",A1218)+LEN("Earliest publication #
")</f>
        <v>#VALUE!</v>
      </c>
      <c r="AB1218" s="4" t="e">
        <f>FIND("Earliest publication date",A1218,AA1218)</f>
        <v>#VALUE!</v>
      </c>
      <c r="AC1218" s="4" t="e">
        <f>CLEAN(TRIM(MID(A1218,AA1218,AB1218-AA1218)))</f>
        <v>#VALUE!</v>
      </c>
      <c r="AD1218" s="4" t="e">
        <f t="shared" ref="AD1218:AD1281" si="275">TRIM(CLEAN(SUBSTITUTE(AC1218,"open_in_new","")))</f>
        <v>#VALUE!</v>
      </c>
      <c r="AE1218" s="4" t="e">
        <f>FIND("Earliest publication date",A1218,AA1218)+LEN("Earliest publication date")</f>
        <v>#VALUE!</v>
      </c>
      <c r="AF1218" s="4" t="e">
        <f>FIND("Assignee for publication",A1218)</f>
        <v>#VALUE!</v>
      </c>
      <c r="AG1218" s="4" t="e">
        <f>CLEAN(SUBSTITUTE(MID(A1218,AE1218,AF1218-AE1218)," ",""))</f>
        <v>#VALUE!</v>
      </c>
      <c r="AH1218" s="4" t="e">
        <f>FIND("Entity status",A1218)+LEN("Entity status")</f>
        <v>#VALUE!</v>
      </c>
      <c r="AI1218" s="4" t="e">
        <f>FIND("Earliest publication #",A1218,AH1218)</f>
        <v>#VALUE!</v>
      </c>
      <c r="AJ1218" s="4" t="e">
        <f>CLEAN(TRIM(MID(A1218,AH1218,AI1218-AH1218)))</f>
        <v>#VALUE!</v>
      </c>
      <c r="AK1218" s="4" t="e">
        <f>FIND("Applicants",A1218)+LEN("Applicants")</f>
        <v>#VALUE!</v>
      </c>
      <c r="AL1218" s="4" t="e">
        <f>FIND("United States Patent and Trademark Office 
United States Patent and Trademark Office 
 Browse By Topic",A1218,AK1218)</f>
        <v>#VALUE!</v>
      </c>
      <c r="AM1218" s="4" t="e">
        <f>TRIM(CLEAN(MID(A1218,AK1218,AL1218-AK1218)))</f>
        <v>#VALUE!</v>
      </c>
      <c r="AN1218" s="4" t="e">
        <f>FIND("Assignee for publication",A1218)+LEN("Assignee for publication")</f>
        <v>#VALUE!</v>
      </c>
      <c r="AO1218" s="4" t="e">
        <f>FIND("Confirmation #",A1218,AN1218)</f>
        <v>#VALUE!</v>
      </c>
      <c r="AP1218" s="4" t="e">
        <f>MID(A1218,AN1218,AO1218-AN1218)</f>
        <v>#VALUE!</v>
      </c>
      <c r="AQ1218" s="4" t="e">
        <f>FIND("Inventors",A1218)+LEN("Inventors")</f>
        <v>#VALUE!</v>
      </c>
      <c r="AR1218" s="4" t="e">
        <f>FIND("Applicants",A1218,AQ1218)</f>
        <v>#VALUE!</v>
      </c>
      <c r="AS1218" s="4" t="e">
        <f>FIND("Show all inventors",A1218)</f>
        <v>#VALUE!</v>
      </c>
      <c r="AT1218" s="4" t="str">
        <f>IFERROR(MID(A1218,AS1218,24),"")</f>
        <v/>
      </c>
      <c r="AU1218" s="7" t="e">
        <f>CLEAN(TRIM(MID(A1218,AQ1218,AR1218-AQ1218)))</f>
        <v>#VALUE!</v>
      </c>
      <c r="BJ1218" s="4">
        <f t="shared" si="264"/>
        <v>0</v>
      </c>
      <c r="BK1218" s="4" t="str">
        <f t="shared" si="265"/>
        <v/>
      </c>
      <c r="BL1218" s="4" t="e">
        <f t="shared" si="266"/>
        <v>#VALUE!</v>
      </c>
      <c r="BM1218" s="4" t="e">
        <f t="shared" si="267"/>
        <v>#VALUE!</v>
      </c>
      <c r="BN1218" s="7" t="e">
        <f t="shared" si="268"/>
        <v>#VALUE!</v>
      </c>
      <c r="BO1218" s="4" t="e">
        <f t="shared" si="269"/>
        <v>#VALUE!</v>
      </c>
      <c r="BP1218" s="4" t="e">
        <f t="shared" si="270"/>
        <v>#VALUE!</v>
      </c>
      <c r="BQ1218" s="7" t="e">
        <f t="shared" si="271"/>
        <v>#VALUE!</v>
      </c>
    </row>
    <row r="1219" spans="1:69" ht="15" customHeight="1" x14ac:dyDescent="0.3">
      <c r="A1219" s="5"/>
      <c r="B1219" s="5"/>
      <c r="C1219" s="5"/>
      <c r="D1219" s="5"/>
      <c r="F1219" s="6" t="s">
        <v>17</v>
      </c>
      <c r="G1219" s="4" t="e">
        <f t="shared" si="272"/>
        <v>#VALUE!</v>
      </c>
      <c r="H1219" s="4" t="e">
        <f t="shared" si="273"/>
        <v>#VALUE!</v>
      </c>
      <c r="I1219" s="4" t="str">
        <f t="shared" ref="I1219:I1249" si="276">IFERROR(MID(A1219,FIND("Sorry, the entered Application Number",A1219),68),"")</f>
        <v/>
      </c>
      <c r="J1219" s="4" t="e">
        <f>CLEAN(SUBSTITUTE(MID(A1219,G1219,H1219-G1219)," ",""))</f>
        <v>#VALUE!</v>
      </c>
      <c r="K1219" s="4" t="e">
        <f>FIND("Filing or 371 (c) date",A1219)+LEN("Filing or 371 (c) date")</f>
        <v>#VALUE!</v>
      </c>
      <c r="L1219" s="4" t="e">
        <f>FIND("Status",A1219,K1219)</f>
        <v>#VALUE!</v>
      </c>
      <c r="M1219" s="4" t="e">
        <f>TRIM(CLEAN(MID(A1219,K1219,L1219-K1219)))</f>
        <v>#VALUE!</v>
      </c>
      <c r="N1219" s="4" t="e">
        <f>FIND("Patent #",A1219)+LEN("Patent #")</f>
        <v>#VALUE!</v>
      </c>
      <c r="O1219" s="4" t="e">
        <f>FIND("Filing or 371 (c) date",A1219)</f>
        <v>#VALUE!</v>
      </c>
      <c r="P1219" s="4" t="e">
        <f>MID(A1219,N1219,O1219-N1219)</f>
        <v>#VALUE!</v>
      </c>
      <c r="Q1219" s="4" t="e">
        <f t="shared" ref="Q1219:Q1249" si="277">TRIM(SUBSTITUTE(P1219,"open_in_new ",""))</f>
        <v>#VALUE!</v>
      </c>
      <c r="R1219" s="4" t="e">
        <f>CLEAN(SUBSTITUTE(MID(P1219,1,FIND("open",P1219)-1)," ",""))</f>
        <v>#VALUE!</v>
      </c>
      <c r="S1219" s="4" t="e">
        <f>FIND("open_in_new",P1219)+LEN("open_in_new")</f>
        <v>#VALUE!</v>
      </c>
      <c r="T1219" s="4" t="e">
        <f>FIND("-",P1219,S1219)</f>
        <v>#VALUE!</v>
      </c>
      <c r="U1219" s="4" t="e">
        <f>CLEAN(SUBSTITUTE(MID(P1219,S1219,T1219-S1219)," ",""))</f>
        <v>#VALUE!</v>
      </c>
      <c r="V1219" s="4" t="e">
        <f>RIGHT(CLEAN(SUBSTITUTE(P1219," ","")),10)</f>
        <v>#VALUE!</v>
      </c>
      <c r="W1219" s="4" t="e">
        <f>FIND("Status",A1219,K1219)+LEN("Status")</f>
        <v>#VALUE!</v>
      </c>
      <c r="X1219" s="4" t="e">
        <f>FIND("Application Data 
Documents &amp; Transactions",A1219)</f>
        <v>#VALUE!</v>
      </c>
      <c r="Y1219" s="4" t="e">
        <f>MID(A1219,W1219,(X1219-11)-W1219)</f>
        <v>#VALUE!</v>
      </c>
      <c r="Z1219" s="4" t="e">
        <f t="shared" si="274"/>
        <v>#VALUE!</v>
      </c>
      <c r="AA1219" s="4" t="e">
        <f>FIND("Earliest publication #",A1219)+LEN("Earliest publication #
")</f>
        <v>#VALUE!</v>
      </c>
      <c r="AB1219" s="4" t="e">
        <f>FIND("Earliest publication date",A1219,AA1219)</f>
        <v>#VALUE!</v>
      </c>
      <c r="AC1219" s="4" t="e">
        <f>CLEAN(TRIM(MID(A1219,AA1219,AB1219-AA1219)))</f>
        <v>#VALUE!</v>
      </c>
      <c r="AD1219" s="4" t="e">
        <f t="shared" si="275"/>
        <v>#VALUE!</v>
      </c>
      <c r="AE1219" s="4" t="e">
        <f>FIND("Earliest publication date",A1219,AA1219)+LEN("Earliest publication date")</f>
        <v>#VALUE!</v>
      </c>
      <c r="AF1219" s="4" t="e">
        <f>FIND("Assignee for publication",A1219)</f>
        <v>#VALUE!</v>
      </c>
      <c r="AG1219" s="4" t="e">
        <f>CLEAN(SUBSTITUTE(MID(A1219,AE1219,AF1219-AE1219)," ",""))</f>
        <v>#VALUE!</v>
      </c>
      <c r="AH1219" s="4" t="e">
        <f>FIND("Entity status",A1219)+LEN("Entity status")</f>
        <v>#VALUE!</v>
      </c>
      <c r="AI1219" s="4" t="e">
        <f>FIND("Earliest publication #",A1219,AH1219)</f>
        <v>#VALUE!</v>
      </c>
      <c r="AJ1219" s="4" t="e">
        <f>CLEAN(TRIM(MID(A1219,AH1219,AI1219-AH1219)))</f>
        <v>#VALUE!</v>
      </c>
      <c r="AK1219" s="4" t="e">
        <f>FIND("Applicants",A1219)+LEN("Applicants")</f>
        <v>#VALUE!</v>
      </c>
      <c r="AL1219" s="4" t="e">
        <f>FIND("United States Patent and Trademark Office 
United States Patent and Trademark Office 
 Browse By Topic",A1219,AK1219)</f>
        <v>#VALUE!</v>
      </c>
      <c r="AM1219" s="4" t="e">
        <f>TRIM(CLEAN(MID(A1219,AK1219,AL1219-AK1219)))</f>
        <v>#VALUE!</v>
      </c>
      <c r="AN1219" s="4" t="e">
        <f>FIND("Assignee for publication",A1219)+LEN("Assignee for publication")</f>
        <v>#VALUE!</v>
      </c>
      <c r="AO1219" s="4" t="e">
        <f>FIND("Confirmation #",A1219,AN1219)</f>
        <v>#VALUE!</v>
      </c>
      <c r="AP1219" s="4" t="e">
        <f>MID(A1219,AN1219,AO1219-AN1219)</f>
        <v>#VALUE!</v>
      </c>
      <c r="AQ1219" s="4" t="e">
        <f>FIND("Inventors",A1219)+LEN("Inventors")</f>
        <v>#VALUE!</v>
      </c>
      <c r="AR1219" s="4" t="e">
        <f>FIND("Applicants",A1219,AQ1219)</f>
        <v>#VALUE!</v>
      </c>
      <c r="AS1219" s="4" t="e">
        <f>FIND("Show all inventors",A1219)</f>
        <v>#VALUE!</v>
      </c>
      <c r="AT1219" s="4" t="str">
        <f>IFERROR(MID(A1219,AS1219,24),"")</f>
        <v/>
      </c>
      <c r="AU1219" s="7" t="e">
        <f>CLEAN(TRIM(MID(A1219,AQ1219,AR1219-AQ1219)))</f>
        <v>#VALUE!</v>
      </c>
      <c r="BJ1219" s="4">
        <f t="shared" ref="BJ1219:BJ1249" si="278">(LEN(BI1219)-LEN(SUBSTITUTE(BI1219,"Assignee","")))/LEN("Assignee")</f>
        <v>0</v>
      </c>
      <c r="BK1219" s="4" t="str">
        <f t="shared" ref="BK1219:BK1249" si="279">IF(LEN(BI1219)&lt;1,"",IF(BJ1219=0,"1 Assignee",BJ1219&amp;" Assignee"))</f>
        <v/>
      </c>
      <c r="BL1219" s="4" t="e">
        <f t="shared" ref="BL1219:BL1249" si="280">FIND("Power of attorney",D1219)+LEN("Power of attorney")</f>
        <v>#VALUE!</v>
      </c>
      <c r="BM1219" s="4" t="e">
        <f t="shared" ref="BM1219:BM1249" si="281">FIND("(",D1219,BL1219)</f>
        <v>#VALUE!</v>
      </c>
      <c r="BN1219" s="7" t="e">
        <f t="shared" ref="BN1219:BN1249" si="282">TRIM(MID(D1219,BL1219,BM1219-BL1219))</f>
        <v>#VALUE!</v>
      </c>
      <c r="BO1219" s="4" t="e">
        <f t="shared" ref="BO1219:BO1249" si="283">FIND("Correspondence address",D1219)+LEN("Correspondence address")</f>
        <v>#VALUE!</v>
      </c>
      <c r="BP1219" s="4" t="e">
        <f t="shared" ref="BP1219:BP1249" si="284">FIND("(",D1219,BO1219)</f>
        <v>#VALUE!</v>
      </c>
      <c r="BQ1219" s="7" t="e">
        <f t="shared" ref="BQ1219:BQ1249" si="285">TRIM(MID(D1219,BO1219,BP1219-BO1219))</f>
        <v>#VALUE!</v>
      </c>
    </row>
    <row r="1220" spans="1:69" ht="15" customHeight="1" x14ac:dyDescent="0.3">
      <c r="A1220" s="5"/>
      <c r="B1220" s="5"/>
      <c r="C1220" s="5"/>
      <c r="D1220" s="5"/>
      <c r="F1220" s="6" t="s">
        <v>17</v>
      </c>
      <c r="G1220" s="4" t="e">
        <f t="shared" ref="G1220:G1249" si="286">FIND("Application #",A1220)+LEN("Application #")</f>
        <v>#VALUE!</v>
      </c>
      <c r="H1220" s="4" t="e">
        <f t="shared" ref="H1220:H1249" si="287">FIND("Confirmation #",A1220)</f>
        <v>#VALUE!</v>
      </c>
      <c r="I1220" s="4" t="str">
        <f t="shared" si="276"/>
        <v/>
      </c>
      <c r="J1220" s="4" t="e">
        <f>CLEAN(SUBSTITUTE(MID(A1220,G1220,H1220-G1220)," ",""))</f>
        <v>#VALUE!</v>
      </c>
      <c r="K1220" s="4" t="e">
        <f>FIND("Filing or 371 (c) date",A1220)+LEN("Filing or 371 (c) date")</f>
        <v>#VALUE!</v>
      </c>
      <c r="L1220" s="4" t="e">
        <f>FIND("Status",A1220,K1220)</f>
        <v>#VALUE!</v>
      </c>
      <c r="M1220" s="4" t="e">
        <f>TRIM(CLEAN(MID(A1220,K1220,L1220-K1220)))</f>
        <v>#VALUE!</v>
      </c>
      <c r="N1220" s="4" t="e">
        <f>FIND("Patent #",A1220)+LEN("Patent #")</f>
        <v>#VALUE!</v>
      </c>
      <c r="O1220" s="4" t="e">
        <f>FIND("Filing or 371 (c) date",A1220)</f>
        <v>#VALUE!</v>
      </c>
      <c r="P1220" s="4" t="e">
        <f>MID(A1220,N1220,O1220-N1220)</f>
        <v>#VALUE!</v>
      </c>
      <c r="Q1220" s="4" t="e">
        <f t="shared" si="277"/>
        <v>#VALUE!</v>
      </c>
      <c r="R1220" s="4" t="e">
        <f>CLEAN(SUBSTITUTE(MID(P1220,1,FIND("open",P1220)-1)," ",""))</f>
        <v>#VALUE!</v>
      </c>
      <c r="S1220" s="4" t="e">
        <f>FIND("open_in_new",P1220)+LEN("open_in_new")</f>
        <v>#VALUE!</v>
      </c>
      <c r="T1220" s="4" t="e">
        <f>FIND("-",P1220,S1220)</f>
        <v>#VALUE!</v>
      </c>
      <c r="U1220" s="4" t="e">
        <f>CLEAN(SUBSTITUTE(MID(P1220,S1220,T1220-S1220)," ",""))</f>
        <v>#VALUE!</v>
      </c>
      <c r="V1220" s="4" t="e">
        <f>RIGHT(CLEAN(SUBSTITUTE(P1220," ","")),10)</f>
        <v>#VALUE!</v>
      </c>
      <c r="W1220" s="4" t="e">
        <f>FIND("Status",A1220,K1220)+LEN("Status")</f>
        <v>#VALUE!</v>
      </c>
      <c r="X1220" s="4" t="e">
        <f>FIND("Application Data 
Documents &amp; Transactions",A1220)</f>
        <v>#VALUE!</v>
      </c>
      <c r="Y1220" s="4" t="e">
        <f>MID(A1220,W1220,(X1220-11)-W1220)</f>
        <v>#VALUE!</v>
      </c>
      <c r="Z1220" s="4" t="e">
        <f t="shared" si="274"/>
        <v>#VALUE!</v>
      </c>
      <c r="AA1220" s="4" t="e">
        <f>FIND("Earliest publication #",A1220)+LEN("Earliest publication #
")</f>
        <v>#VALUE!</v>
      </c>
      <c r="AB1220" s="4" t="e">
        <f>FIND("Earliest publication date",A1220,AA1220)</f>
        <v>#VALUE!</v>
      </c>
      <c r="AC1220" s="4" t="e">
        <f>CLEAN(TRIM(MID(A1220,AA1220,AB1220-AA1220)))</f>
        <v>#VALUE!</v>
      </c>
      <c r="AD1220" s="4" t="e">
        <f t="shared" si="275"/>
        <v>#VALUE!</v>
      </c>
      <c r="AE1220" s="4" t="e">
        <f>FIND("Earliest publication date",A1220,AA1220)+LEN("Earliest publication date")</f>
        <v>#VALUE!</v>
      </c>
      <c r="AF1220" s="4" t="e">
        <f>FIND("Assignee for publication",A1220)</f>
        <v>#VALUE!</v>
      </c>
      <c r="AG1220" s="4" t="e">
        <f>CLEAN(SUBSTITUTE(MID(A1220,AE1220,AF1220-AE1220)," ",""))</f>
        <v>#VALUE!</v>
      </c>
      <c r="AH1220" s="4" t="e">
        <f>FIND("Entity status",A1220)+LEN("Entity status")</f>
        <v>#VALUE!</v>
      </c>
      <c r="AI1220" s="4" t="e">
        <f>FIND("Earliest publication #",A1220,AH1220)</f>
        <v>#VALUE!</v>
      </c>
      <c r="AJ1220" s="4" t="e">
        <f>CLEAN(TRIM(MID(A1220,AH1220,AI1220-AH1220)))</f>
        <v>#VALUE!</v>
      </c>
      <c r="AK1220" s="4" t="e">
        <f>FIND("Applicants",A1220)+LEN("Applicants")</f>
        <v>#VALUE!</v>
      </c>
      <c r="AL1220" s="4" t="e">
        <f>FIND("United States Patent and Trademark Office 
United States Patent and Trademark Office 
 Browse By Topic",A1220,AK1220)</f>
        <v>#VALUE!</v>
      </c>
      <c r="AM1220" s="4" t="e">
        <f>TRIM(CLEAN(MID(A1220,AK1220,AL1220-AK1220)))</f>
        <v>#VALUE!</v>
      </c>
      <c r="AN1220" s="4" t="e">
        <f>FIND("Assignee for publication",A1220)+LEN("Assignee for publication")</f>
        <v>#VALUE!</v>
      </c>
      <c r="AO1220" s="4" t="e">
        <f>FIND("Confirmation #",A1220,AN1220)</f>
        <v>#VALUE!</v>
      </c>
      <c r="AP1220" s="4" t="e">
        <f>MID(A1220,AN1220,AO1220-AN1220)</f>
        <v>#VALUE!</v>
      </c>
      <c r="AQ1220" s="4" t="e">
        <f>FIND("Inventors",A1220)+LEN("Inventors")</f>
        <v>#VALUE!</v>
      </c>
      <c r="AR1220" s="4" t="e">
        <f>FIND("Applicants",A1220,AQ1220)</f>
        <v>#VALUE!</v>
      </c>
      <c r="AS1220" s="4" t="e">
        <f>FIND("Show all inventors",A1220)</f>
        <v>#VALUE!</v>
      </c>
      <c r="AT1220" s="4" t="str">
        <f>IFERROR(MID(A1220,AS1220,24),"")</f>
        <v/>
      </c>
      <c r="AU1220" s="7" t="e">
        <f>CLEAN(TRIM(MID(A1220,AQ1220,AR1220-AQ1220)))</f>
        <v>#VALUE!</v>
      </c>
      <c r="BJ1220" s="4">
        <f t="shared" si="278"/>
        <v>0</v>
      </c>
      <c r="BK1220" s="4" t="str">
        <f t="shared" si="279"/>
        <v/>
      </c>
      <c r="BL1220" s="4" t="e">
        <f t="shared" si="280"/>
        <v>#VALUE!</v>
      </c>
      <c r="BM1220" s="4" t="e">
        <f t="shared" si="281"/>
        <v>#VALUE!</v>
      </c>
      <c r="BN1220" s="7" t="e">
        <f t="shared" si="282"/>
        <v>#VALUE!</v>
      </c>
      <c r="BO1220" s="4" t="e">
        <f t="shared" si="283"/>
        <v>#VALUE!</v>
      </c>
      <c r="BP1220" s="4" t="e">
        <f t="shared" si="284"/>
        <v>#VALUE!</v>
      </c>
      <c r="BQ1220" s="7" t="e">
        <f t="shared" si="285"/>
        <v>#VALUE!</v>
      </c>
    </row>
    <row r="1221" spans="1:69" ht="15" customHeight="1" x14ac:dyDescent="0.3">
      <c r="A1221" s="5"/>
      <c r="B1221" s="5"/>
      <c r="C1221" s="5"/>
      <c r="D1221" s="5"/>
      <c r="F1221" s="6" t="s">
        <v>17</v>
      </c>
      <c r="G1221" s="4" t="e">
        <f t="shared" si="286"/>
        <v>#VALUE!</v>
      </c>
      <c r="H1221" s="4" t="e">
        <f t="shared" si="287"/>
        <v>#VALUE!</v>
      </c>
      <c r="I1221" s="4" t="str">
        <f t="shared" si="276"/>
        <v/>
      </c>
      <c r="J1221" s="4" t="e">
        <f>CLEAN(SUBSTITUTE(MID(A1221,G1221,H1221-G1221)," ",""))</f>
        <v>#VALUE!</v>
      </c>
      <c r="K1221" s="4" t="e">
        <f>FIND("Filing or 371 (c) date",A1221)+LEN("Filing or 371 (c) date")</f>
        <v>#VALUE!</v>
      </c>
      <c r="L1221" s="4" t="e">
        <f>FIND("Status",A1221,K1221)</f>
        <v>#VALUE!</v>
      </c>
      <c r="M1221" s="4" t="e">
        <f>TRIM(CLEAN(MID(A1221,K1221,L1221-K1221)))</f>
        <v>#VALUE!</v>
      </c>
      <c r="N1221" s="4" t="e">
        <f>FIND("Patent #",A1221)+LEN("Patent #")</f>
        <v>#VALUE!</v>
      </c>
      <c r="O1221" s="4" t="e">
        <f>FIND("Filing or 371 (c) date",A1221)</f>
        <v>#VALUE!</v>
      </c>
      <c r="P1221" s="4" t="e">
        <f>MID(A1221,N1221,O1221-N1221)</f>
        <v>#VALUE!</v>
      </c>
      <c r="Q1221" s="4" t="e">
        <f t="shared" si="277"/>
        <v>#VALUE!</v>
      </c>
      <c r="R1221" s="4" t="e">
        <f>CLEAN(SUBSTITUTE(MID(P1221,1,FIND("open",P1221)-1)," ",""))</f>
        <v>#VALUE!</v>
      </c>
      <c r="S1221" s="4" t="e">
        <f>FIND("open_in_new",P1221)+LEN("open_in_new")</f>
        <v>#VALUE!</v>
      </c>
      <c r="T1221" s="4" t="e">
        <f>FIND("-",P1221,S1221)</f>
        <v>#VALUE!</v>
      </c>
      <c r="U1221" s="4" t="e">
        <f>CLEAN(SUBSTITUTE(MID(P1221,S1221,T1221-S1221)," ",""))</f>
        <v>#VALUE!</v>
      </c>
      <c r="V1221" s="4" t="e">
        <f>RIGHT(CLEAN(SUBSTITUTE(P1221," ","")),10)</f>
        <v>#VALUE!</v>
      </c>
      <c r="W1221" s="4" t="e">
        <f>FIND("Status",A1221,K1221)+LEN("Status")</f>
        <v>#VALUE!</v>
      </c>
      <c r="X1221" s="4" t="e">
        <f>FIND("Application Data 
Documents &amp; Transactions",A1221)</f>
        <v>#VALUE!</v>
      </c>
      <c r="Y1221" s="4" t="e">
        <f>MID(A1221,W1221,(X1221-11)-W1221)</f>
        <v>#VALUE!</v>
      </c>
      <c r="Z1221" s="4" t="e">
        <f t="shared" si="274"/>
        <v>#VALUE!</v>
      </c>
      <c r="AA1221" s="4" t="e">
        <f>FIND("Earliest publication #",A1221)+LEN("Earliest publication #
")</f>
        <v>#VALUE!</v>
      </c>
      <c r="AB1221" s="4" t="e">
        <f>FIND("Earliest publication date",A1221,AA1221)</f>
        <v>#VALUE!</v>
      </c>
      <c r="AC1221" s="4" t="e">
        <f>CLEAN(TRIM(MID(A1221,AA1221,AB1221-AA1221)))</f>
        <v>#VALUE!</v>
      </c>
      <c r="AD1221" s="4" t="e">
        <f t="shared" si="275"/>
        <v>#VALUE!</v>
      </c>
      <c r="AE1221" s="4" t="e">
        <f>FIND("Earliest publication date",A1221,AA1221)+LEN("Earliest publication date")</f>
        <v>#VALUE!</v>
      </c>
      <c r="AF1221" s="4" t="e">
        <f>FIND("Assignee for publication",A1221)</f>
        <v>#VALUE!</v>
      </c>
      <c r="AG1221" s="4" t="e">
        <f>CLEAN(SUBSTITUTE(MID(A1221,AE1221,AF1221-AE1221)," ",""))</f>
        <v>#VALUE!</v>
      </c>
      <c r="AH1221" s="4" t="e">
        <f>FIND("Entity status",A1221)+LEN("Entity status")</f>
        <v>#VALUE!</v>
      </c>
      <c r="AI1221" s="4" t="e">
        <f>FIND("Earliest publication #",A1221,AH1221)</f>
        <v>#VALUE!</v>
      </c>
      <c r="AJ1221" s="4" t="e">
        <f>CLEAN(TRIM(MID(A1221,AH1221,AI1221-AH1221)))</f>
        <v>#VALUE!</v>
      </c>
      <c r="AK1221" s="4" t="e">
        <f>FIND("Applicants",A1221)+LEN("Applicants")</f>
        <v>#VALUE!</v>
      </c>
      <c r="AL1221" s="4" t="e">
        <f>FIND("United States Patent and Trademark Office 
United States Patent and Trademark Office 
 Browse By Topic",A1221,AK1221)</f>
        <v>#VALUE!</v>
      </c>
      <c r="AM1221" s="4" t="e">
        <f>TRIM(CLEAN(MID(A1221,AK1221,AL1221-AK1221)))</f>
        <v>#VALUE!</v>
      </c>
      <c r="AN1221" s="4" t="e">
        <f>FIND("Assignee for publication",A1221)+LEN("Assignee for publication")</f>
        <v>#VALUE!</v>
      </c>
      <c r="AO1221" s="4" t="e">
        <f>FIND("Confirmation #",A1221,AN1221)</f>
        <v>#VALUE!</v>
      </c>
      <c r="AP1221" s="4" t="e">
        <f>MID(A1221,AN1221,AO1221-AN1221)</f>
        <v>#VALUE!</v>
      </c>
      <c r="AQ1221" s="4" t="e">
        <f>FIND("Inventors",A1221)+LEN("Inventors")</f>
        <v>#VALUE!</v>
      </c>
      <c r="AR1221" s="4" t="e">
        <f>FIND("Applicants",A1221,AQ1221)</f>
        <v>#VALUE!</v>
      </c>
      <c r="AS1221" s="4" t="e">
        <f>FIND("Show all inventors",A1221)</f>
        <v>#VALUE!</v>
      </c>
      <c r="AT1221" s="4" t="str">
        <f>IFERROR(MID(A1221,AS1221,24),"")</f>
        <v/>
      </c>
      <c r="AU1221" s="7" t="e">
        <f>CLEAN(TRIM(MID(A1221,AQ1221,AR1221-AQ1221)))</f>
        <v>#VALUE!</v>
      </c>
      <c r="BJ1221" s="4">
        <f t="shared" si="278"/>
        <v>0</v>
      </c>
      <c r="BK1221" s="4" t="str">
        <f t="shared" si="279"/>
        <v/>
      </c>
      <c r="BL1221" s="4" t="e">
        <f t="shared" si="280"/>
        <v>#VALUE!</v>
      </c>
      <c r="BM1221" s="4" t="e">
        <f t="shared" si="281"/>
        <v>#VALUE!</v>
      </c>
      <c r="BN1221" s="7" t="e">
        <f t="shared" si="282"/>
        <v>#VALUE!</v>
      </c>
      <c r="BO1221" s="4" t="e">
        <f t="shared" si="283"/>
        <v>#VALUE!</v>
      </c>
      <c r="BP1221" s="4" t="e">
        <f t="shared" si="284"/>
        <v>#VALUE!</v>
      </c>
      <c r="BQ1221" s="7" t="e">
        <f t="shared" si="285"/>
        <v>#VALUE!</v>
      </c>
    </row>
    <row r="1222" spans="1:69" ht="15" customHeight="1" x14ac:dyDescent="0.3">
      <c r="A1222" s="5"/>
      <c r="B1222" s="5"/>
      <c r="C1222" s="5"/>
      <c r="D1222" s="5"/>
      <c r="F1222" s="6" t="s">
        <v>17</v>
      </c>
      <c r="G1222" s="4" t="e">
        <f t="shared" si="286"/>
        <v>#VALUE!</v>
      </c>
      <c r="H1222" s="4" t="e">
        <f t="shared" si="287"/>
        <v>#VALUE!</v>
      </c>
      <c r="I1222" s="4" t="str">
        <f t="shared" si="276"/>
        <v/>
      </c>
      <c r="J1222" s="4" t="e">
        <f>CLEAN(SUBSTITUTE(MID(A1222,G1222,H1222-G1222)," ",""))</f>
        <v>#VALUE!</v>
      </c>
      <c r="K1222" s="4" t="e">
        <f>FIND("Filing or 371 (c) date",A1222)+LEN("Filing or 371 (c) date")</f>
        <v>#VALUE!</v>
      </c>
      <c r="L1222" s="4" t="e">
        <f>FIND("Status",A1222,K1222)</f>
        <v>#VALUE!</v>
      </c>
      <c r="M1222" s="4" t="e">
        <f>TRIM(CLEAN(MID(A1222,K1222,L1222-K1222)))</f>
        <v>#VALUE!</v>
      </c>
      <c r="N1222" s="4" t="e">
        <f>FIND("Patent #",A1222)+LEN("Patent #")</f>
        <v>#VALUE!</v>
      </c>
      <c r="O1222" s="4" t="e">
        <f>FIND("Filing or 371 (c) date",A1222)</f>
        <v>#VALUE!</v>
      </c>
      <c r="P1222" s="4" t="e">
        <f>MID(A1222,N1222,O1222-N1222)</f>
        <v>#VALUE!</v>
      </c>
      <c r="Q1222" s="4" t="e">
        <f t="shared" si="277"/>
        <v>#VALUE!</v>
      </c>
      <c r="R1222" s="4" t="e">
        <f>CLEAN(SUBSTITUTE(MID(P1222,1,FIND("open",P1222)-1)," ",""))</f>
        <v>#VALUE!</v>
      </c>
      <c r="S1222" s="4" t="e">
        <f>FIND("open_in_new",P1222)+LEN("open_in_new")</f>
        <v>#VALUE!</v>
      </c>
      <c r="T1222" s="4" t="e">
        <f>FIND("-",P1222,S1222)</f>
        <v>#VALUE!</v>
      </c>
      <c r="U1222" s="4" t="e">
        <f>CLEAN(SUBSTITUTE(MID(P1222,S1222,T1222-S1222)," ",""))</f>
        <v>#VALUE!</v>
      </c>
      <c r="V1222" s="4" t="e">
        <f>RIGHT(CLEAN(SUBSTITUTE(P1222," ","")),10)</f>
        <v>#VALUE!</v>
      </c>
      <c r="W1222" s="4" t="e">
        <f>FIND("Status",A1222,K1222)+LEN("Status")</f>
        <v>#VALUE!</v>
      </c>
      <c r="X1222" s="4" t="e">
        <f>FIND("Application Data 
Documents &amp; Transactions",A1222)</f>
        <v>#VALUE!</v>
      </c>
      <c r="Y1222" s="4" t="e">
        <f>MID(A1222,W1222,(X1222-11)-W1222)</f>
        <v>#VALUE!</v>
      </c>
      <c r="Z1222" s="4" t="e">
        <f t="shared" si="274"/>
        <v>#VALUE!</v>
      </c>
      <c r="AA1222" s="4" t="e">
        <f>FIND("Earliest publication #",A1222)+LEN("Earliest publication #
")</f>
        <v>#VALUE!</v>
      </c>
      <c r="AB1222" s="4" t="e">
        <f>FIND("Earliest publication date",A1222,AA1222)</f>
        <v>#VALUE!</v>
      </c>
      <c r="AC1222" s="4" t="e">
        <f>CLEAN(TRIM(MID(A1222,AA1222,AB1222-AA1222)))</f>
        <v>#VALUE!</v>
      </c>
      <c r="AD1222" s="4" t="e">
        <f t="shared" si="275"/>
        <v>#VALUE!</v>
      </c>
      <c r="AE1222" s="4" t="e">
        <f>FIND("Earliest publication date",A1222,AA1222)+LEN("Earliest publication date")</f>
        <v>#VALUE!</v>
      </c>
      <c r="AF1222" s="4" t="e">
        <f>FIND("Assignee for publication",A1222)</f>
        <v>#VALUE!</v>
      </c>
      <c r="AG1222" s="4" t="e">
        <f>CLEAN(SUBSTITUTE(MID(A1222,AE1222,AF1222-AE1222)," ",""))</f>
        <v>#VALUE!</v>
      </c>
      <c r="AH1222" s="4" t="e">
        <f>FIND("Entity status",A1222)+LEN("Entity status")</f>
        <v>#VALUE!</v>
      </c>
      <c r="AI1222" s="4" t="e">
        <f>FIND("Earliest publication #",A1222,AH1222)</f>
        <v>#VALUE!</v>
      </c>
      <c r="AJ1222" s="4" t="e">
        <f>CLEAN(TRIM(MID(A1222,AH1222,AI1222-AH1222)))</f>
        <v>#VALUE!</v>
      </c>
      <c r="AK1222" s="4" t="e">
        <f>FIND("Applicants",A1222)+LEN("Applicants")</f>
        <v>#VALUE!</v>
      </c>
      <c r="AL1222" s="4" t="e">
        <f>FIND("United States Patent and Trademark Office 
United States Patent and Trademark Office 
 Browse By Topic",A1222,AK1222)</f>
        <v>#VALUE!</v>
      </c>
      <c r="AM1222" s="4" t="e">
        <f>TRIM(CLEAN(MID(A1222,AK1222,AL1222-AK1222)))</f>
        <v>#VALUE!</v>
      </c>
      <c r="AN1222" s="4" t="e">
        <f>FIND("Assignee for publication",A1222)+LEN("Assignee for publication")</f>
        <v>#VALUE!</v>
      </c>
      <c r="AO1222" s="4" t="e">
        <f>FIND("Confirmation #",A1222,AN1222)</f>
        <v>#VALUE!</v>
      </c>
      <c r="AP1222" s="4" t="e">
        <f>MID(A1222,AN1222,AO1222-AN1222)</f>
        <v>#VALUE!</v>
      </c>
      <c r="AQ1222" s="4" t="e">
        <f>FIND("Inventors",A1222)+LEN("Inventors")</f>
        <v>#VALUE!</v>
      </c>
      <c r="AR1222" s="4" t="e">
        <f>FIND("Applicants",A1222,AQ1222)</f>
        <v>#VALUE!</v>
      </c>
      <c r="AS1222" s="4" t="e">
        <f>FIND("Show all inventors",A1222)</f>
        <v>#VALUE!</v>
      </c>
      <c r="AT1222" s="4" t="str">
        <f>IFERROR(MID(A1222,AS1222,24),"")</f>
        <v/>
      </c>
      <c r="AU1222" s="7" t="e">
        <f>CLEAN(TRIM(MID(A1222,AQ1222,AR1222-AQ1222)))</f>
        <v>#VALUE!</v>
      </c>
      <c r="BJ1222" s="4">
        <f t="shared" si="278"/>
        <v>0</v>
      </c>
      <c r="BK1222" s="4" t="str">
        <f t="shared" si="279"/>
        <v/>
      </c>
      <c r="BL1222" s="4" t="e">
        <f t="shared" si="280"/>
        <v>#VALUE!</v>
      </c>
      <c r="BM1222" s="4" t="e">
        <f t="shared" si="281"/>
        <v>#VALUE!</v>
      </c>
      <c r="BN1222" s="7" t="e">
        <f t="shared" si="282"/>
        <v>#VALUE!</v>
      </c>
      <c r="BO1222" s="4" t="e">
        <f t="shared" si="283"/>
        <v>#VALUE!</v>
      </c>
      <c r="BP1222" s="4" t="e">
        <f t="shared" si="284"/>
        <v>#VALUE!</v>
      </c>
      <c r="BQ1222" s="7" t="e">
        <f t="shared" si="285"/>
        <v>#VALUE!</v>
      </c>
    </row>
    <row r="1223" spans="1:69" ht="15" customHeight="1" x14ac:dyDescent="0.3">
      <c r="A1223" s="5"/>
      <c r="B1223" s="5"/>
      <c r="C1223" s="5"/>
      <c r="D1223" s="5"/>
      <c r="F1223" s="6" t="s">
        <v>17</v>
      </c>
      <c r="G1223" s="4" t="e">
        <f t="shared" si="286"/>
        <v>#VALUE!</v>
      </c>
      <c r="H1223" s="4" t="e">
        <f t="shared" si="287"/>
        <v>#VALUE!</v>
      </c>
      <c r="I1223" s="4" t="str">
        <f t="shared" si="276"/>
        <v/>
      </c>
      <c r="J1223" s="4" t="e">
        <f>CLEAN(SUBSTITUTE(MID(A1223,G1223,H1223-G1223)," ",""))</f>
        <v>#VALUE!</v>
      </c>
      <c r="K1223" s="4" t="e">
        <f>FIND("Filing or 371 (c) date",A1223)+LEN("Filing or 371 (c) date")</f>
        <v>#VALUE!</v>
      </c>
      <c r="L1223" s="4" t="e">
        <f>FIND("Status",A1223,K1223)</f>
        <v>#VALUE!</v>
      </c>
      <c r="M1223" s="4" t="e">
        <f>TRIM(CLEAN(MID(A1223,K1223,L1223-K1223)))</f>
        <v>#VALUE!</v>
      </c>
      <c r="N1223" s="4" t="e">
        <f>FIND("Patent #",A1223)+LEN("Patent #")</f>
        <v>#VALUE!</v>
      </c>
      <c r="O1223" s="4" t="e">
        <f>FIND("Filing or 371 (c) date",A1223)</f>
        <v>#VALUE!</v>
      </c>
      <c r="P1223" s="4" t="e">
        <f>MID(A1223,N1223,O1223-N1223)</f>
        <v>#VALUE!</v>
      </c>
      <c r="Q1223" s="4" t="e">
        <f t="shared" si="277"/>
        <v>#VALUE!</v>
      </c>
      <c r="R1223" s="4" t="e">
        <f>CLEAN(SUBSTITUTE(MID(P1223,1,FIND("open",P1223)-1)," ",""))</f>
        <v>#VALUE!</v>
      </c>
      <c r="S1223" s="4" t="e">
        <f>FIND("open_in_new",P1223)+LEN("open_in_new")</f>
        <v>#VALUE!</v>
      </c>
      <c r="T1223" s="4" t="e">
        <f>FIND("-",P1223,S1223)</f>
        <v>#VALUE!</v>
      </c>
      <c r="U1223" s="4" t="e">
        <f>CLEAN(SUBSTITUTE(MID(P1223,S1223,T1223-S1223)," ",""))</f>
        <v>#VALUE!</v>
      </c>
      <c r="V1223" s="4" t="e">
        <f>RIGHT(CLEAN(SUBSTITUTE(P1223," ","")),10)</f>
        <v>#VALUE!</v>
      </c>
      <c r="W1223" s="4" t="e">
        <f>FIND("Status",A1223,K1223)+LEN("Status")</f>
        <v>#VALUE!</v>
      </c>
      <c r="X1223" s="4" t="e">
        <f>FIND("Application Data 
Documents &amp; Transactions",A1223)</f>
        <v>#VALUE!</v>
      </c>
      <c r="Y1223" s="4" t="e">
        <f>MID(A1223,W1223,(X1223-11)-W1223)</f>
        <v>#VALUE!</v>
      </c>
      <c r="Z1223" s="4" t="e">
        <f t="shared" si="274"/>
        <v>#VALUE!</v>
      </c>
      <c r="AA1223" s="4" t="e">
        <f>FIND("Earliest publication #",A1223)+LEN("Earliest publication #
")</f>
        <v>#VALUE!</v>
      </c>
      <c r="AB1223" s="4" t="e">
        <f>FIND("Earliest publication date",A1223,AA1223)</f>
        <v>#VALUE!</v>
      </c>
      <c r="AC1223" s="4" t="e">
        <f>CLEAN(TRIM(MID(A1223,AA1223,AB1223-AA1223)))</f>
        <v>#VALUE!</v>
      </c>
      <c r="AD1223" s="4" t="e">
        <f t="shared" si="275"/>
        <v>#VALUE!</v>
      </c>
      <c r="AE1223" s="4" t="e">
        <f>FIND("Earliest publication date",A1223,AA1223)+LEN("Earliest publication date")</f>
        <v>#VALUE!</v>
      </c>
      <c r="AF1223" s="4" t="e">
        <f>FIND("Assignee for publication",A1223)</f>
        <v>#VALUE!</v>
      </c>
      <c r="AG1223" s="4" t="e">
        <f>CLEAN(SUBSTITUTE(MID(A1223,AE1223,AF1223-AE1223)," ",""))</f>
        <v>#VALUE!</v>
      </c>
      <c r="AH1223" s="4" t="e">
        <f>FIND("Entity status",A1223)+LEN("Entity status")</f>
        <v>#VALUE!</v>
      </c>
      <c r="AI1223" s="4" t="e">
        <f>FIND("Earliest publication #",A1223,AH1223)</f>
        <v>#VALUE!</v>
      </c>
      <c r="AJ1223" s="4" t="e">
        <f>CLEAN(TRIM(MID(A1223,AH1223,AI1223-AH1223)))</f>
        <v>#VALUE!</v>
      </c>
      <c r="AK1223" s="4" t="e">
        <f>FIND("Applicants",A1223)+LEN("Applicants")</f>
        <v>#VALUE!</v>
      </c>
      <c r="AL1223" s="4" t="e">
        <f>FIND("United States Patent and Trademark Office 
United States Patent and Trademark Office 
 Browse By Topic",A1223,AK1223)</f>
        <v>#VALUE!</v>
      </c>
      <c r="AM1223" s="4" t="e">
        <f>TRIM(CLEAN(MID(A1223,AK1223,AL1223-AK1223)))</f>
        <v>#VALUE!</v>
      </c>
      <c r="AN1223" s="4" t="e">
        <f>FIND("Assignee for publication",A1223)+LEN("Assignee for publication")</f>
        <v>#VALUE!</v>
      </c>
      <c r="AO1223" s="4" t="e">
        <f>FIND("Confirmation #",A1223,AN1223)</f>
        <v>#VALUE!</v>
      </c>
      <c r="AP1223" s="4" t="e">
        <f>MID(A1223,AN1223,AO1223-AN1223)</f>
        <v>#VALUE!</v>
      </c>
      <c r="AQ1223" s="4" t="e">
        <f>FIND("Inventors",A1223)+LEN("Inventors")</f>
        <v>#VALUE!</v>
      </c>
      <c r="AR1223" s="4" t="e">
        <f>FIND("Applicants",A1223,AQ1223)</f>
        <v>#VALUE!</v>
      </c>
      <c r="AS1223" s="4" t="e">
        <f>FIND("Show all inventors",A1223)</f>
        <v>#VALUE!</v>
      </c>
      <c r="AT1223" s="4" t="str">
        <f>IFERROR(MID(A1223,AS1223,24),"")</f>
        <v/>
      </c>
      <c r="AU1223" s="7" t="e">
        <f>CLEAN(TRIM(MID(A1223,AQ1223,AR1223-AQ1223)))</f>
        <v>#VALUE!</v>
      </c>
      <c r="BJ1223" s="4">
        <f t="shared" si="278"/>
        <v>0</v>
      </c>
      <c r="BK1223" s="4" t="str">
        <f t="shared" si="279"/>
        <v/>
      </c>
      <c r="BL1223" s="4" t="e">
        <f t="shared" si="280"/>
        <v>#VALUE!</v>
      </c>
      <c r="BM1223" s="4" t="e">
        <f t="shared" si="281"/>
        <v>#VALUE!</v>
      </c>
      <c r="BN1223" s="7" t="e">
        <f t="shared" si="282"/>
        <v>#VALUE!</v>
      </c>
      <c r="BO1223" s="4" t="e">
        <f t="shared" si="283"/>
        <v>#VALUE!</v>
      </c>
      <c r="BP1223" s="4" t="e">
        <f t="shared" si="284"/>
        <v>#VALUE!</v>
      </c>
      <c r="BQ1223" s="7" t="e">
        <f t="shared" si="285"/>
        <v>#VALUE!</v>
      </c>
    </row>
    <row r="1224" spans="1:69" ht="15" customHeight="1" x14ac:dyDescent="0.3">
      <c r="A1224" s="5"/>
      <c r="B1224" s="5"/>
      <c r="C1224" s="5"/>
      <c r="D1224" s="5"/>
      <c r="F1224" s="6" t="s">
        <v>17</v>
      </c>
      <c r="G1224" s="4" t="e">
        <f t="shared" si="286"/>
        <v>#VALUE!</v>
      </c>
      <c r="H1224" s="4" t="e">
        <f t="shared" si="287"/>
        <v>#VALUE!</v>
      </c>
      <c r="I1224" s="4" t="str">
        <f t="shared" si="276"/>
        <v/>
      </c>
      <c r="J1224" s="4" t="e">
        <f>CLEAN(SUBSTITUTE(MID(A1224,G1224,H1224-G1224)," ",""))</f>
        <v>#VALUE!</v>
      </c>
      <c r="K1224" s="4" t="e">
        <f>FIND("Filing or 371 (c) date",A1224)+LEN("Filing or 371 (c) date")</f>
        <v>#VALUE!</v>
      </c>
      <c r="L1224" s="4" t="e">
        <f>FIND("Status",A1224,K1224)</f>
        <v>#VALUE!</v>
      </c>
      <c r="M1224" s="4" t="e">
        <f>TRIM(CLEAN(MID(A1224,K1224,L1224-K1224)))</f>
        <v>#VALUE!</v>
      </c>
      <c r="N1224" s="4" t="e">
        <f>FIND("Patent #",A1224)+LEN("Patent #")</f>
        <v>#VALUE!</v>
      </c>
      <c r="O1224" s="4" t="e">
        <f>FIND("Filing or 371 (c) date",A1224)</f>
        <v>#VALUE!</v>
      </c>
      <c r="P1224" s="4" t="e">
        <f>MID(A1224,N1224,O1224-N1224)</f>
        <v>#VALUE!</v>
      </c>
      <c r="Q1224" s="4" t="e">
        <f t="shared" si="277"/>
        <v>#VALUE!</v>
      </c>
      <c r="R1224" s="4" t="e">
        <f>CLEAN(SUBSTITUTE(MID(P1224,1,FIND("open",P1224)-1)," ",""))</f>
        <v>#VALUE!</v>
      </c>
      <c r="S1224" s="4" t="e">
        <f>FIND("open_in_new",P1224)+LEN("open_in_new")</f>
        <v>#VALUE!</v>
      </c>
      <c r="T1224" s="4" t="e">
        <f>FIND("-",P1224,S1224)</f>
        <v>#VALUE!</v>
      </c>
      <c r="U1224" s="4" t="e">
        <f>CLEAN(SUBSTITUTE(MID(P1224,S1224,T1224-S1224)," ",""))</f>
        <v>#VALUE!</v>
      </c>
      <c r="V1224" s="4" t="e">
        <f>RIGHT(CLEAN(SUBSTITUTE(P1224," ","")),10)</f>
        <v>#VALUE!</v>
      </c>
      <c r="W1224" s="4" t="e">
        <f>FIND("Status",A1224,K1224)+LEN("Status")</f>
        <v>#VALUE!</v>
      </c>
      <c r="X1224" s="4" t="e">
        <f>FIND("Application Data 
Documents &amp; Transactions",A1224)</f>
        <v>#VALUE!</v>
      </c>
      <c r="Y1224" s="4" t="e">
        <f>MID(A1224,W1224,(X1224-11)-W1224)</f>
        <v>#VALUE!</v>
      </c>
      <c r="Z1224" s="4" t="e">
        <f t="shared" si="274"/>
        <v>#VALUE!</v>
      </c>
      <c r="AA1224" s="4" t="e">
        <f>FIND("Earliest publication #",A1224)+LEN("Earliest publication #
")</f>
        <v>#VALUE!</v>
      </c>
      <c r="AB1224" s="4" t="e">
        <f>FIND("Earliest publication date",A1224,AA1224)</f>
        <v>#VALUE!</v>
      </c>
      <c r="AC1224" s="4" t="e">
        <f>CLEAN(TRIM(MID(A1224,AA1224,AB1224-AA1224)))</f>
        <v>#VALUE!</v>
      </c>
      <c r="AD1224" s="4" t="e">
        <f t="shared" si="275"/>
        <v>#VALUE!</v>
      </c>
      <c r="AE1224" s="4" t="e">
        <f>FIND("Earliest publication date",A1224,AA1224)+LEN("Earliest publication date")</f>
        <v>#VALUE!</v>
      </c>
      <c r="AF1224" s="4" t="e">
        <f>FIND("Assignee for publication",A1224)</f>
        <v>#VALUE!</v>
      </c>
      <c r="AG1224" s="4" t="e">
        <f>CLEAN(SUBSTITUTE(MID(A1224,AE1224,AF1224-AE1224)," ",""))</f>
        <v>#VALUE!</v>
      </c>
      <c r="AH1224" s="4" t="e">
        <f>FIND("Entity status",A1224)+LEN("Entity status")</f>
        <v>#VALUE!</v>
      </c>
      <c r="AI1224" s="4" t="e">
        <f>FIND("Earliest publication #",A1224,AH1224)</f>
        <v>#VALUE!</v>
      </c>
      <c r="AJ1224" s="4" t="e">
        <f>CLEAN(TRIM(MID(A1224,AH1224,AI1224-AH1224)))</f>
        <v>#VALUE!</v>
      </c>
      <c r="AK1224" s="4" t="e">
        <f>FIND("Applicants",A1224)+LEN("Applicants")</f>
        <v>#VALUE!</v>
      </c>
      <c r="AL1224" s="4" t="e">
        <f>FIND("United States Patent and Trademark Office 
United States Patent and Trademark Office 
 Browse By Topic",A1224,AK1224)</f>
        <v>#VALUE!</v>
      </c>
      <c r="AM1224" s="4" t="e">
        <f>TRIM(CLEAN(MID(A1224,AK1224,AL1224-AK1224)))</f>
        <v>#VALUE!</v>
      </c>
      <c r="AN1224" s="4" t="e">
        <f>FIND("Assignee for publication",A1224)+LEN("Assignee for publication")</f>
        <v>#VALUE!</v>
      </c>
      <c r="AO1224" s="4" t="e">
        <f>FIND("Confirmation #",A1224,AN1224)</f>
        <v>#VALUE!</v>
      </c>
      <c r="AP1224" s="4" t="e">
        <f>MID(A1224,AN1224,AO1224-AN1224)</f>
        <v>#VALUE!</v>
      </c>
      <c r="AQ1224" s="4" t="e">
        <f>FIND("Inventors",A1224)+LEN("Inventors")</f>
        <v>#VALUE!</v>
      </c>
      <c r="AR1224" s="4" t="e">
        <f>FIND("Applicants",A1224,AQ1224)</f>
        <v>#VALUE!</v>
      </c>
      <c r="AS1224" s="4" t="e">
        <f>FIND("Show all inventors",A1224)</f>
        <v>#VALUE!</v>
      </c>
      <c r="AT1224" s="4" t="str">
        <f>IFERROR(MID(A1224,AS1224,24),"")</f>
        <v/>
      </c>
      <c r="AU1224" s="7" t="e">
        <f>CLEAN(TRIM(MID(A1224,AQ1224,AR1224-AQ1224)))</f>
        <v>#VALUE!</v>
      </c>
      <c r="BJ1224" s="4">
        <f t="shared" si="278"/>
        <v>0</v>
      </c>
      <c r="BK1224" s="4" t="str">
        <f t="shared" si="279"/>
        <v/>
      </c>
      <c r="BL1224" s="4" t="e">
        <f t="shared" si="280"/>
        <v>#VALUE!</v>
      </c>
      <c r="BM1224" s="4" t="e">
        <f t="shared" si="281"/>
        <v>#VALUE!</v>
      </c>
      <c r="BN1224" s="7" t="e">
        <f t="shared" si="282"/>
        <v>#VALUE!</v>
      </c>
      <c r="BO1224" s="4" t="e">
        <f t="shared" si="283"/>
        <v>#VALUE!</v>
      </c>
      <c r="BP1224" s="4" t="e">
        <f t="shared" si="284"/>
        <v>#VALUE!</v>
      </c>
      <c r="BQ1224" s="7" t="e">
        <f t="shared" si="285"/>
        <v>#VALUE!</v>
      </c>
    </row>
    <row r="1225" spans="1:69" ht="15" customHeight="1" x14ac:dyDescent="0.3">
      <c r="A1225" s="5"/>
      <c r="B1225" s="5"/>
      <c r="C1225" s="5"/>
      <c r="D1225" s="5"/>
      <c r="F1225" s="6" t="s">
        <v>17</v>
      </c>
      <c r="G1225" s="4" t="e">
        <f t="shared" si="286"/>
        <v>#VALUE!</v>
      </c>
      <c r="H1225" s="4" t="e">
        <f t="shared" si="287"/>
        <v>#VALUE!</v>
      </c>
      <c r="I1225" s="4" t="str">
        <f t="shared" si="276"/>
        <v/>
      </c>
      <c r="J1225" s="4" t="e">
        <f>CLEAN(SUBSTITUTE(MID(A1225,G1225,H1225-G1225)," ",""))</f>
        <v>#VALUE!</v>
      </c>
      <c r="K1225" s="4" t="e">
        <f>FIND("Filing or 371 (c) date",A1225)+LEN("Filing or 371 (c) date")</f>
        <v>#VALUE!</v>
      </c>
      <c r="L1225" s="4" t="e">
        <f>FIND("Status",A1225,K1225)</f>
        <v>#VALUE!</v>
      </c>
      <c r="M1225" s="4" t="e">
        <f>TRIM(CLEAN(MID(A1225,K1225,L1225-K1225)))</f>
        <v>#VALUE!</v>
      </c>
      <c r="N1225" s="4" t="e">
        <f>FIND("Patent #",A1225)+LEN("Patent #")</f>
        <v>#VALUE!</v>
      </c>
      <c r="O1225" s="4" t="e">
        <f>FIND("Filing or 371 (c) date",A1225)</f>
        <v>#VALUE!</v>
      </c>
      <c r="P1225" s="4" t="e">
        <f>MID(A1225,N1225,O1225-N1225)</f>
        <v>#VALUE!</v>
      </c>
      <c r="Q1225" s="4" t="e">
        <f t="shared" si="277"/>
        <v>#VALUE!</v>
      </c>
      <c r="R1225" s="4" t="e">
        <f>CLEAN(SUBSTITUTE(MID(P1225,1,FIND("open",P1225)-1)," ",""))</f>
        <v>#VALUE!</v>
      </c>
      <c r="S1225" s="4" t="e">
        <f>FIND("open_in_new",P1225)+LEN("open_in_new")</f>
        <v>#VALUE!</v>
      </c>
      <c r="T1225" s="4" t="e">
        <f>FIND("-",P1225,S1225)</f>
        <v>#VALUE!</v>
      </c>
      <c r="U1225" s="4" t="e">
        <f>CLEAN(SUBSTITUTE(MID(P1225,S1225,T1225-S1225)," ",""))</f>
        <v>#VALUE!</v>
      </c>
      <c r="V1225" s="4" t="e">
        <f>RIGHT(CLEAN(SUBSTITUTE(P1225," ","")),10)</f>
        <v>#VALUE!</v>
      </c>
      <c r="W1225" s="4" t="e">
        <f>FIND("Status",A1225,K1225)+LEN("Status")</f>
        <v>#VALUE!</v>
      </c>
      <c r="X1225" s="4" t="e">
        <f>FIND("Application Data 
Documents &amp; Transactions",A1225)</f>
        <v>#VALUE!</v>
      </c>
      <c r="Y1225" s="4" t="e">
        <f>MID(A1225,W1225,(X1225-11)-W1225)</f>
        <v>#VALUE!</v>
      </c>
      <c r="Z1225" s="4" t="e">
        <f t="shared" si="274"/>
        <v>#VALUE!</v>
      </c>
      <c r="AA1225" s="4" t="e">
        <f>FIND("Earliest publication #",A1225)+LEN("Earliest publication #
")</f>
        <v>#VALUE!</v>
      </c>
      <c r="AB1225" s="4" t="e">
        <f>FIND("Earliest publication date",A1225,AA1225)</f>
        <v>#VALUE!</v>
      </c>
      <c r="AC1225" s="4" t="e">
        <f>CLEAN(TRIM(MID(A1225,AA1225,AB1225-AA1225)))</f>
        <v>#VALUE!</v>
      </c>
      <c r="AD1225" s="4" t="e">
        <f t="shared" si="275"/>
        <v>#VALUE!</v>
      </c>
      <c r="AE1225" s="4" t="e">
        <f>FIND("Earliest publication date",A1225,AA1225)+LEN("Earliest publication date")</f>
        <v>#VALUE!</v>
      </c>
      <c r="AF1225" s="4" t="e">
        <f>FIND("Assignee for publication",A1225)</f>
        <v>#VALUE!</v>
      </c>
      <c r="AG1225" s="4" t="e">
        <f>CLEAN(SUBSTITUTE(MID(A1225,AE1225,AF1225-AE1225)," ",""))</f>
        <v>#VALUE!</v>
      </c>
      <c r="AH1225" s="4" t="e">
        <f>FIND("Entity status",A1225)+LEN("Entity status")</f>
        <v>#VALUE!</v>
      </c>
      <c r="AI1225" s="4" t="e">
        <f>FIND("Earliest publication #",A1225,AH1225)</f>
        <v>#VALUE!</v>
      </c>
      <c r="AJ1225" s="4" t="e">
        <f>CLEAN(TRIM(MID(A1225,AH1225,AI1225-AH1225)))</f>
        <v>#VALUE!</v>
      </c>
      <c r="AK1225" s="4" t="e">
        <f>FIND("Applicants",A1225)+LEN("Applicants")</f>
        <v>#VALUE!</v>
      </c>
      <c r="AL1225" s="4" t="e">
        <f>FIND("United States Patent and Trademark Office 
United States Patent and Trademark Office 
 Browse By Topic",A1225,AK1225)</f>
        <v>#VALUE!</v>
      </c>
      <c r="AM1225" s="4" t="e">
        <f>TRIM(CLEAN(MID(A1225,AK1225,AL1225-AK1225)))</f>
        <v>#VALUE!</v>
      </c>
      <c r="AN1225" s="4" t="e">
        <f>FIND("Assignee for publication",A1225)+LEN("Assignee for publication")</f>
        <v>#VALUE!</v>
      </c>
      <c r="AO1225" s="4" t="e">
        <f>FIND("Confirmation #",A1225,AN1225)</f>
        <v>#VALUE!</v>
      </c>
      <c r="AP1225" s="4" t="e">
        <f>MID(A1225,AN1225,AO1225-AN1225)</f>
        <v>#VALUE!</v>
      </c>
      <c r="AQ1225" s="4" t="e">
        <f>FIND("Inventors",A1225)+LEN("Inventors")</f>
        <v>#VALUE!</v>
      </c>
      <c r="AR1225" s="4" t="e">
        <f>FIND("Applicants",A1225,AQ1225)</f>
        <v>#VALUE!</v>
      </c>
      <c r="AS1225" s="4" t="e">
        <f>FIND("Show all inventors",A1225)</f>
        <v>#VALUE!</v>
      </c>
      <c r="AT1225" s="4" t="str">
        <f>IFERROR(MID(A1225,AS1225,24),"")</f>
        <v/>
      </c>
      <c r="AU1225" s="7" t="e">
        <f>CLEAN(TRIM(MID(A1225,AQ1225,AR1225-AQ1225)))</f>
        <v>#VALUE!</v>
      </c>
      <c r="BJ1225" s="4">
        <f t="shared" si="278"/>
        <v>0</v>
      </c>
      <c r="BK1225" s="4" t="str">
        <f t="shared" si="279"/>
        <v/>
      </c>
      <c r="BL1225" s="4" t="e">
        <f t="shared" si="280"/>
        <v>#VALUE!</v>
      </c>
      <c r="BM1225" s="4" t="e">
        <f t="shared" si="281"/>
        <v>#VALUE!</v>
      </c>
      <c r="BN1225" s="7" t="e">
        <f t="shared" si="282"/>
        <v>#VALUE!</v>
      </c>
      <c r="BO1225" s="4" t="e">
        <f t="shared" si="283"/>
        <v>#VALUE!</v>
      </c>
      <c r="BP1225" s="4" t="e">
        <f t="shared" si="284"/>
        <v>#VALUE!</v>
      </c>
      <c r="BQ1225" s="7" t="e">
        <f t="shared" si="285"/>
        <v>#VALUE!</v>
      </c>
    </row>
    <row r="1226" spans="1:69" ht="15" customHeight="1" x14ac:dyDescent="0.3">
      <c r="A1226" s="5"/>
      <c r="B1226" s="5"/>
      <c r="C1226" s="5"/>
      <c r="D1226" s="5"/>
      <c r="F1226" s="6" t="s">
        <v>17</v>
      </c>
      <c r="G1226" s="4" t="e">
        <f t="shared" si="286"/>
        <v>#VALUE!</v>
      </c>
      <c r="H1226" s="4" t="e">
        <f t="shared" si="287"/>
        <v>#VALUE!</v>
      </c>
      <c r="I1226" s="4" t="str">
        <f t="shared" si="276"/>
        <v/>
      </c>
      <c r="J1226" s="4" t="e">
        <f>CLEAN(SUBSTITUTE(MID(A1226,G1226,H1226-G1226)," ",""))</f>
        <v>#VALUE!</v>
      </c>
      <c r="K1226" s="4" t="e">
        <f>FIND("Filing or 371 (c) date",A1226)+LEN("Filing or 371 (c) date")</f>
        <v>#VALUE!</v>
      </c>
      <c r="L1226" s="4" t="e">
        <f>FIND("Status",A1226,K1226)</f>
        <v>#VALUE!</v>
      </c>
      <c r="M1226" s="4" t="e">
        <f>TRIM(CLEAN(MID(A1226,K1226,L1226-K1226)))</f>
        <v>#VALUE!</v>
      </c>
      <c r="N1226" s="4" t="e">
        <f>FIND("Patent #",A1226)+LEN("Patent #")</f>
        <v>#VALUE!</v>
      </c>
      <c r="O1226" s="4" t="e">
        <f>FIND("Filing or 371 (c) date",A1226)</f>
        <v>#VALUE!</v>
      </c>
      <c r="P1226" s="4" t="e">
        <f>MID(A1226,N1226,O1226-N1226)</f>
        <v>#VALUE!</v>
      </c>
      <c r="Q1226" s="4" t="e">
        <f t="shared" si="277"/>
        <v>#VALUE!</v>
      </c>
      <c r="R1226" s="4" t="e">
        <f>CLEAN(SUBSTITUTE(MID(P1226,1,FIND("open",P1226)-1)," ",""))</f>
        <v>#VALUE!</v>
      </c>
      <c r="S1226" s="4" t="e">
        <f>FIND("open_in_new",P1226)+LEN("open_in_new")</f>
        <v>#VALUE!</v>
      </c>
      <c r="T1226" s="4" t="e">
        <f>FIND("-",P1226,S1226)</f>
        <v>#VALUE!</v>
      </c>
      <c r="U1226" s="4" t="e">
        <f>CLEAN(SUBSTITUTE(MID(P1226,S1226,T1226-S1226)," ",""))</f>
        <v>#VALUE!</v>
      </c>
      <c r="V1226" s="4" t="e">
        <f>RIGHT(CLEAN(SUBSTITUTE(P1226," ","")),10)</f>
        <v>#VALUE!</v>
      </c>
      <c r="W1226" s="4" t="e">
        <f>FIND("Status",A1226,K1226)+LEN("Status")</f>
        <v>#VALUE!</v>
      </c>
      <c r="X1226" s="4" t="e">
        <f>FIND("Application Data 
Documents &amp; Transactions",A1226)</f>
        <v>#VALUE!</v>
      </c>
      <c r="Y1226" s="4" t="e">
        <f>MID(A1226,W1226,(X1226-11)-W1226)</f>
        <v>#VALUE!</v>
      </c>
      <c r="Z1226" s="4" t="e">
        <f t="shared" si="274"/>
        <v>#VALUE!</v>
      </c>
      <c r="AA1226" s="4" t="e">
        <f>FIND("Earliest publication #",A1226)+LEN("Earliest publication #
")</f>
        <v>#VALUE!</v>
      </c>
      <c r="AB1226" s="4" t="e">
        <f>FIND("Earliest publication date",A1226,AA1226)</f>
        <v>#VALUE!</v>
      </c>
      <c r="AC1226" s="4" t="e">
        <f>CLEAN(TRIM(MID(A1226,AA1226,AB1226-AA1226)))</f>
        <v>#VALUE!</v>
      </c>
      <c r="AD1226" s="4" t="e">
        <f t="shared" si="275"/>
        <v>#VALUE!</v>
      </c>
      <c r="AE1226" s="4" t="e">
        <f>FIND("Earliest publication date",A1226,AA1226)+LEN("Earliest publication date")</f>
        <v>#VALUE!</v>
      </c>
      <c r="AF1226" s="4" t="e">
        <f>FIND("Assignee for publication",A1226)</f>
        <v>#VALUE!</v>
      </c>
      <c r="AG1226" s="4" t="e">
        <f>CLEAN(SUBSTITUTE(MID(A1226,AE1226,AF1226-AE1226)," ",""))</f>
        <v>#VALUE!</v>
      </c>
      <c r="AH1226" s="4" t="e">
        <f>FIND("Entity status",A1226)+LEN("Entity status")</f>
        <v>#VALUE!</v>
      </c>
      <c r="AI1226" s="4" t="e">
        <f>FIND("Earliest publication #",A1226,AH1226)</f>
        <v>#VALUE!</v>
      </c>
      <c r="AJ1226" s="4" t="e">
        <f>CLEAN(TRIM(MID(A1226,AH1226,AI1226-AH1226)))</f>
        <v>#VALUE!</v>
      </c>
      <c r="AK1226" s="4" t="e">
        <f>FIND("Applicants",A1226)+LEN("Applicants")</f>
        <v>#VALUE!</v>
      </c>
      <c r="AL1226" s="4" t="e">
        <f>FIND("United States Patent and Trademark Office 
United States Patent and Trademark Office 
 Browse By Topic",A1226,AK1226)</f>
        <v>#VALUE!</v>
      </c>
      <c r="AM1226" s="4" t="e">
        <f>TRIM(CLEAN(MID(A1226,AK1226,AL1226-AK1226)))</f>
        <v>#VALUE!</v>
      </c>
      <c r="AN1226" s="4" t="e">
        <f>FIND("Assignee for publication",A1226)+LEN("Assignee for publication")</f>
        <v>#VALUE!</v>
      </c>
      <c r="AO1226" s="4" t="e">
        <f>FIND("Confirmation #",A1226,AN1226)</f>
        <v>#VALUE!</v>
      </c>
      <c r="AP1226" s="4" t="e">
        <f>MID(A1226,AN1226,AO1226-AN1226)</f>
        <v>#VALUE!</v>
      </c>
      <c r="AQ1226" s="4" t="e">
        <f>FIND("Inventors",A1226)+LEN("Inventors")</f>
        <v>#VALUE!</v>
      </c>
      <c r="AR1226" s="4" t="e">
        <f>FIND("Applicants",A1226,AQ1226)</f>
        <v>#VALUE!</v>
      </c>
      <c r="AS1226" s="4" t="e">
        <f>FIND("Show all inventors",A1226)</f>
        <v>#VALUE!</v>
      </c>
      <c r="AT1226" s="4" t="str">
        <f>IFERROR(MID(A1226,AS1226,24),"")</f>
        <v/>
      </c>
      <c r="AU1226" s="7" t="e">
        <f>CLEAN(TRIM(MID(A1226,AQ1226,AR1226-AQ1226)))</f>
        <v>#VALUE!</v>
      </c>
      <c r="BJ1226" s="4">
        <f t="shared" si="278"/>
        <v>0</v>
      </c>
      <c r="BK1226" s="4" t="str">
        <f t="shared" si="279"/>
        <v/>
      </c>
      <c r="BL1226" s="4" t="e">
        <f t="shared" si="280"/>
        <v>#VALUE!</v>
      </c>
      <c r="BM1226" s="4" t="e">
        <f t="shared" si="281"/>
        <v>#VALUE!</v>
      </c>
      <c r="BN1226" s="7" t="e">
        <f t="shared" si="282"/>
        <v>#VALUE!</v>
      </c>
      <c r="BO1226" s="4" t="e">
        <f t="shared" si="283"/>
        <v>#VALUE!</v>
      </c>
      <c r="BP1226" s="4" t="e">
        <f t="shared" si="284"/>
        <v>#VALUE!</v>
      </c>
      <c r="BQ1226" s="7" t="e">
        <f t="shared" si="285"/>
        <v>#VALUE!</v>
      </c>
    </row>
    <row r="1227" spans="1:69" ht="15" customHeight="1" x14ac:dyDescent="0.3">
      <c r="A1227" s="5"/>
      <c r="B1227" s="5"/>
      <c r="C1227" s="5"/>
      <c r="D1227" s="5"/>
      <c r="F1227" s="6" t="s">
        <v>17</v>
      </c>
      <c r="G1227" s="4" t="e">
        <f t="shared" si="286"/>
        <v>#VALUE!</v>
      </c>
      <c r="H1227" s="4" t="e">
        <f t="shared" si="287"/>
        <v>#VALUE!</v>
      </c>
      <c r="I1227" s="4" t="str">
        <f t="shared" si="276"/>
        <v/>
      </c>
      <c r="J1227" s="4" t="e">
        <f>CLEAN(SUBSTITUTE(MID(A1227,G1227,H1227-G1227)," ",""))</f>
        <v>#VALUE!</v>
      </c>
      <c r="K1227" s="4" t="e">
        <f>FIND("Filing or 371 (c) date",A1227)+LEN("Filing or 371 (c) date")</f>
        <v>#VALUE!</v>
      </c>
      <c r="L1227" s="4" t="e">
        <f>FIND("Status",A1227,K1227)</f>
        <v>#VALUE!</v>
      </c>
      <c r="M1227" s="4" t="e">
        <f>TRIM(CLEAN(MID(A1227,K1227,L1227-K1227)))</f>
        <v>#VALUE!</v>
      </c>
      <c r="N1227" s="4" t="e">
        <f>FIND("Patent #",A1227)+LEN("Patent #")</f>
        <v>#VALUE!</v>
      </c>
      <c r="O1227" s="4" t="e">
        <f>FIND("Filing or 371 (c) date",A1227)</f>
        <v>#VALUE!</v>
      </c>
      <c r="P1227" s="4" t="e">
        <f>MID(A1227,N1227,O1227-N1227)</f>
        <v>#VALUE!</v>
      </c>
      <c r="Q1227" s="4" t="e">
        <f t="shared" si="277"/>
        <v>#VALUE!</v>
      </c>
      <c r="R1227" s="4" t="e">
        <f>CLEAN(SUBSTITUTE(MID(P1227,1,FIND("open",P1227)-1)," ",""))</f>
        <v>#VALUE!</v>
      </c>
      <c r="S1227" s="4" t="e">
        <f>FIND("open_in_new",P1227)+LEN("open_in_new")</f>
        <v>#VALUE!</v>
      </c>
      <c r="T1227" s="4" t="e">
        <f>FIND("-",P1227,S1227)</f>
        <v>#VALUE!</v>
      </c>
      <c r="U1227" s="4" t="e">
        <f>CLEAN(SUBSTITUTE(MID(P1227,S1227,T1227-S1227)," ",""))</f>
        <v>#VALUE!</v>
      </c>
      <c r="V1227" s="4" t="e">
        <f>RIGHT(CLEAN(SUBSTITUTE(P1227," ","")),10)</f>
        <v>#VALUE!</v>
      </c>
      <c r="W1227" s="4" t="e">
        <f>FIND("Status",A1227,K1227)+LEN("Status")</f>
        <v>#VALUE!</v>
      </c>
      <c r="X1227" s="4" t="e">
        <f>FIND("Application Data 
Documents &amp; Transactions",A1227)</f>
        <v>#VALUE!</v>
      </c>
      <c r="Y1227" s="4" t="e">
        <f>MID(A1227,W1227,(X1227-11)-W1227)</f>
        <v>#VALUE!</v>
      </c>
      <c r="Z1227" s="4" t="e">
        <f t="shared" si="274"/>
        <v>#VALUE!</v>
      </c>
      <c r="AA1227" s="4" t="e">
        <f>FIND("Earliest publication #",A1227)+LEN("Earliest publication #
")</f>
        <v>#VALUE!</v>
      </c>
      <c r="AB1227" s="4" t="e">
        <f>FIND("Earliest publication date",A1227,AA1227)</f>
        <v>#VALUE!</v>
      </c>
      <c r="AC1227" s="4" t="e">
        <f>CLEAN(TRIM(MID(A1227,AA1227,AB1227-AA1227)))</f>
        <v>#VALUE!</v>
      </c>
      <c r="AD1227" s="4" t="e">
        <f t="shared" si="275"/>
        <v>#VALUE!</v>
      </c>
      <c r="AE1227" s="4" t="e">
        <f>FIND("Earliest publication date",A1227,AA1227)+LEN("Earliest publication date")</f>
        <v>#VALUE!</v>
      </c>
      <c r="AF1227" s="4" t="e">
        <f>FIND("Assignee for publication",A1227)</f>
        <v>#VALUE!</v>
      </c>
      <c r="AG1227" s="4" t="e">
        <f>CLEAN(SUBSTITUTE(MID(A1227,AE1227,AF1227-AE1227)," ",""))</f>
        <v>#VALUE!</v>
      </c>
      <c r="AH1227" s="4" t="e">
        <f>FIND("Entity status",A1227)+LEN("Entity status")</f>
        <v>#VALUE!</v>
      </c>
      <c r="AI1227" s="4" t="e">
        <f>FIND("Earliest publication #",A1227,AH1227)</f>
        <v>#VALUE!</v>
      </c>
      <c r="AJ1227" s="4" t="e">
        <f>CLEAN(TRIM(MID(A1227,AH1227,AI1227-AH1227)))</f>
        <v>#VALUE!</v>
      </c>
      <c r="AK1227" s="4" t="e">
        <f>FIND("Applicants",A1227)+LEN("Applicants")</f>
        <v>#VALUE!</v>
      </c>
      <c r="AL1227" s="4" t="e">
        <f>FIND("United States Patent and Trademark Office 
United States Patent and Trademark Office 
 Browse By Topic",A1227,AK1227)</f>
        <v>#VALUE!</v>
      </c>
      <c r="AM1227" s="4" t="e">
        <f>TRIM(CLEAN(MID(A1227,AK1227,AL1227-AK1227)))</f>
        <v>#VALUE!</v>
      </c>
      <c r="AN1227" s="4" t="e">
        <f>FIND("Assignee for publication",A1227)+LEN("Assignee for publication")</f>
        <v>#VALUE!</v>
      </c>
      <c r="AO1227" s="4" t="e">
        <f>FIND("Confirmation #",A1227,AN1227)</f>
        <v>#VALUE!</v>
      </c>
      <c r="AP1227" s="4" t="e">
        <f>MID(A1227,AN1227,AO1227-AN1227)</f>
        <v>#VALUE!</v>
      </c>
      <c r="AQ1227" s="4" t="e">
        <f>FIND("Inventors",A1227)+LEN("Inventors")</f>
        <v>#VALUE!</v>
      </c>
      <c r="AR1227" s="4" t="e">
        <f>FIND("Applicants",A1227,AQ1227)</f>
        <v>#VALUE!</v>
      </c>
      <c r="AS1227" s="4" t="e">
        <f>FIND("Show all inventors",A1227)</f>
        <v>#VALUE!</v>
      </c>
      <c r="AT1227" s="4" t="str">
        <f>IFERROR(MID(A1227,AS1227,24),"")</f>
        <v/>
      </c>
      <c r="AU1227" s="7" t="e">
        <f>CLEAN(TRIM(MID(A1227,AQ1227,AR1227-AQ1227)))</f>
        <v>#VALUE!</v>
      </c>
      <c r="BJ1227" s="4">
        <f t="shared" si="278"/>
        <v>0</v>
      </c>
      <c r="BK1227" s="4" t="str">
        <f t="shared" si="279"/>
        <v/>
      </c>
      <c r="BL1227" s="4" t="e">
        <f t="shared" si="280"/>
        <v>#VALUE!</v>
      </c>
      <c r="BM1227" s="4" t="e">
        <f t="shared" si="281"/>
        <v>#VALUE!</v>
      </c>
      <c r="BN1227" s="7" t="e">
        <f t="shared" si="282"/>
        <v>#VALUE!</v>
      </c>
      <c r="BO1227" s="4" t="e">
        <f t="shared" si="283"/>
        <v>#VALUE!</v>
      </c>
      <c r="BP1227" s="4" t="e">
        <f t="shared" si="284"/>
        <v>#VALUE!</v>
      </c>
      <c r="BQ1227" s="7" t="e">
        <f t="shared" si="285"/>
        <v>#VALUE!</v>
      </c>
    </row>
    <row r="1228" spans="1:69" ht="15" customHeight="1" x14ac:dyDescent="0.3">
      <c r="A1228" s="5"/>
      <c r="B1228" s="5"/>
      <c r="C1228" s="5"/>
      <c r="D1228" s="5"/>
      <c r="F1228" s="6" t="s">
        <v>17</v>
      </c>
      <c r="G1228" s="4" t="e">
        <f t="shared" si="286"/>
        <v>#VALUE!</v>
      </c>
      <c r="H1228" s="4" t="e">
        <f t="shared" si="287"/>
        <v>#VALUE!</v>
      </c>
      <c r="I1228" s="4" t="str">
        <f t="shared" si="276"/>
        <v/>
      </c>
      <c r="J1228" s="4" t="e">
        <f>CLEAN(SUBSTITUTE(MID(A1228,G1228,H1228-G1228)," ",""))</f>
        <v>#VALUE!</v>
      </c>
      <c r="K1228" s="4" t="e">
        <f>FIND("Filing or 371 (c) date",A1228)+LEN("Filing or 371 (c) date")</f>
        <v>#VALUE!</v>
      </c>
      <c r="L1228" s="4" t="e">
        <f>FIND("Status",A1228,K1228)</f>
        <v>#VALUE!</v>
      </c>
      <c r="M1228" s="4" t="e">
        <f>TRIM(CLEAN(MID(A1228,K1228,L1228-K1228)))</f>
        <v>#VALUE!</v>
      </c>
      <c r="N1228" s="4" t="e">
        <f>FIND("Patent #",A1228)+LEN("Patent #")</f>
        <v>#VALUE!</v>
      </c>
      <c r="O1228" s="4" t="e">
        <f>FIND("Filing or 371 (c) date",A1228)</f>
        <v>#VALUE!</v>
      </c>
      <c r="P1228" s="4" t="e">
        <f>MID(A1228,N1228,O1228-N1228)</f>
        <v>#VALUE!</v>
      </c>
      <c r="Q1228" s="4" t="e">
        <f t="shared" si="277"/>
        <v>#VALUE!</v>
      </c>
      <c r="R1228" s="4" t="e">
        <f>CLEAN(SUBSTITUTE(MID(P1228,1,FIND("open",P1228)-1)," ",""))</f>
        <v>#VALUE!</v>
      </c>
      <c r="S1228" s="4" t="e">
        <f>FIND("open_in_new",P1228)+LEN("open_in_new")</f>
        <v>#VALUE!</v>
      </c>
      <c r="T1228" s="4" t="e">
        <f>FIND("-",P1228,S1228)</f>
        <v>#VALUE!</v>
      </c>
      <c r="U1228" s="4" t="e">
        <f>CLEAN(SUBSTITUTE(MID(P1228,S1228,T1228-S1228)," ",""))</f>
        <v>#VALUE!</v>
      </c>
      <c r="V1228" s="4" t="e">
        <f>RIGHT(CLEAN(SUBSTITUTE(P1228," ","")),10)</f>
        <v>#VALUE!</v>
      </c>
      <c r="W1228" s="4" t="e">
        <f>FIND("Status",A1228,K1228)+LEN("Status")</f>
        <v>#VALUE!</v>
      </c>
      <c r="X1228" s="4" t="e">
        <f>FIND("Application Data 
Documents &amp; Transactions",A1228)</f>
        <v>#VALUE!</v>
      </c>
      <c r="Y1228" s="4" t="e">
        <f>MID(A1228,W1228,(X1228-11)-W1228)</f>
        <v>#VALUE!</v>
      </c>
      <c r="Z1228" s="4" t="e">
        <f t="shared" si="274"/>
        <v>#VALUE!</v>
      </c>
      <c r="AA1228" s="4" t="e">
        <f>FIND("Earliest publication #",A1228)+LEN("Earliest publication #
")</f>
        <v>#VALUE!</v>
      </c>
      <c r="AB1228" s="4" t="e">
        <f>FIND("Earliest publication date",A1228,AA1228)</f>
        <v>#VALUE!</v>
      </c>
      <c r="AC1228" s="4" t="e">
        <f>CLEAN(TRIM(MID(A1228,AA1228,AB1228-AA1228)))</f>
        <v>#VALUE!</v>
      </c>
      <c r="AD1228" s="4" t="e">
        <f t="shared" si="275"/>
        <v>#VALUE!</v>
      </c>
      <c r="AE1228" s="4" t="e">
        <f>FIND("Earliest publication date",A1228,AA1228)+LEN("Earliest publication date")</f>
        <v>#VALUE!</v>
      </c>
      <c r="AF1228" s="4" t="e">
        <f>FIND("Assignee for publication",A1228)</f>
        <v>#VALUE!</v>
      </c>
      <c r="AG1228" s="4" t="e">
        <f>CLEAN(SUBSTITUTE(MID(A1228,AE1228,AF1228-AE1228)," ",""))</f>
        <v>#VALUE!</v>
      </c>
      <c r="AH1228" s="4" t="e">
        <f>FIND("Entity status",A1228)+LEN("Entity status")</f>
        <v>#VALUE!</v>
      </c>
      <c r="AI1228" s="4" t="e">
        <f>FIND("Earliest publication #",A1228,AH1228)</f>
        <v>#VALUE!</v>
      </c>
      <c r="AJ1228" s="4" t="e">
        <f>CLEAN(TRIM(MID(A1228,AH1228,AI1228-AH1228)))</f>
        <v>#VALUE!</v>
      </c>
      <c r="AK1228" s="4" t="e">
        <f>FIND("Applicants",A1228)+LEN("Applicants")</f>
        <v>#VALUE!</v>
      </c>
      <c r="AL1228" s="4" t="e">
        <f>FIND("United States Patent and Trademark Office 
United States Patent and Trademark Office 
 Browse By Topic",A1228,AK1228)</f>
        <v>#VALUE!</v>
      </c>
      <c r="AM1228" s="4" t="e">
        <f>TRIM(CLEAN(MID(A1228,AK1228,AL1228-AK1228)))</f>
        <v>#VALUE!</v>
      </c>
      <c r="AN1228" s="4" t="e">
        <f>FIND("Assignee for publication",A1228)+LEN("Assignee for publication")</f>
        <v>#VALUE!</v>
      </c>
      <c r="AO1228" s="4" t="e">
        <f>FIND("Confirmation #",A1228,AN1228)</f>
        <v>#VALUE!</v>
      </c>
      <c r="AP1228" s="4" t="e">
        <f>MID(A1228,AN1228,AO1228-AN1228)</f>
        <v>#VALUE!</v>
      </c>
      <c r="AQ1228" s="4" t="e">
        <f>FIND("Inventors",A1228)+LEN("Inventors")</f>
        <v>#VALUE!</v>
      </c>
      <c r="AR1228" s="4" t="e">
        <f>FIND("Applicants",A1228,AQ1228)</f>
        <v>#VALUE!</v>
      </c>
      <c r="AS1228" s="4" t="e">
        <f>FIND("Show all inventors",A1228)</f>
        <v>#VALUE!</v>
      </c>
      <c r="AT1228" s="4" t="str">
        <f>IFERROR(MID(A1228,AS1228,24),"")</f>
        <v/>
      </c>
      <c r="AU1228" s="7" t="e">
        <f>CLEAN(TRIM(MID(A1228,AQ1228,AR1228-AQ1228)))</f>
        <v>#VALUE!</v>
      </c>
      <c r="BJ1228" s="4">
        <f t="shared" si="278"/>
        <v>0</v>
      </c>
      <c r="BK1228" s="4" t="str">
        <f t="shared" si="279"/>
        <v/>
      </c>
      <c r="BL1228" s="4" t="e">
        <f t="shared" si="280"/>
        <v>#VALUE!</v>
      </c>
      <c r="BM1228" s="4" t="e">
        <f t="shared" si="281"/>
        <v>#VALUE!</v>
      </c>
      <c r="BN1228" s="7" t="e">
        <f t="shared" si="282"/>
        <v>#VALUE!</v>
      </c>
      <c r="BO1228" s="4" t="e">
        <f t="shared" si="283"/>
        <v>#VALUE!</v>
      </c>
      <c r="BP1228" s="4" t="e">
        <f t="shared" si="284"/>
        <v>#VALUE!</v>
      </c>
      <c r="BQ1228" s="7" t="e">
        <f t="shared" si="285"/>
        <v>#VALUE!</v>
      </c>
    </row>
    <row r="1229" spans="1:69" ht="15" customHeight="1" x14ac:dyDescent="0.3">
      <c r="A1229" s="5"/>
      <c r="B1229" s="5"/>
      <c r="C1229" s="5"/>
      <c r="D1229" s="5"/>
      <c r="F1229" s="6" t="s">
        <v>17</v>
      </c>
      <c r="G1229" s="4" t="e">
        <f t="shared" si="286"/>
        <v>#VALUE!</v>
      </c>
      <c r="H1229" s="4" t="e">
        <f t="shared" si="287"/>
        <v>#VALUE!</v>
      </c>
      <c r="I1229" s="4" t="str">
        <f t="shared" si="276"/>
        <v/>
      </c>
      <c r="J1229" s="4" t="e">
        <f>CLEAN(SUBSTITUTE(MID(A1229,G1229,H1229-G1229)," ",""))</f>
        <v>#VALUE!</v>
      </c>
      <c r="K1229" s="4" t="e">
        <f>FIND("Filing or 371 (c) date",A1229)+LEN("Filing or 371 (c) date")</f>
        <v>#VALUE!</v>
      </c>
      <c r="L1229" s="4" t="e">
        <f>FIND("Status",A1229,K1229)</f>
        <v>#VALUE!</v>
      </c>
      <c r="M1229" s="4" t="e">
        <f>TRIM(CLEAN(MID(A1229,K1229,L1229-K1229)))</f>
        <v>#VALUE!</v>
      </c>
      <c r="N1229" s="4" t="e">
        <f>FIND("Patent #",A1229)+LEN("Patent #")</f>
        <v>#VALUE!</v>
      </c>
      <c r="O1229" s="4" t="e">
        <f>FIND("Filing or 371 (c) date",A1229)</f>
        <v>#VALUE!</v>
      </c>
      <c r="P1229" s="4" t="e">
        <f>MID(A1229,N1229,O1229-N1229)</f>
        <v>#VALUE!</v>
      </c>
      <c r="Q1229" s="4" t="e">
        <f t="shared" si="277"/>
        <v>#VALUE!</v>
      </c>
      <c r="R1229" s="4" t="e">
        <f>CLEAN(SUBSTITUTE(MID(P1229,1,FIND("open",P1229)-1)," ",""))</f>
        <v>#VALUE!</v>
      </c>
      <c r="S1229" s="4" t="e">
        <f>FIND("open_in_new",P1229)+LEN("open_in_new")</f>
        <v>#VALUE!</v>
      </c>
      <c r="T1229" s="4" t="e">
        <f>FIND("-",P1229,S1229)</f>
        <v>#VALUE!</v>
      </c>
      <c r="U1229" s="4" t="e">
        <f>CLEAN(SUBSTITUTE(MID(P1229,S1229,T1229-S1229)," ",""))</f>
        <v>#VALUE!</v>
      </c>
      <c r="V1229" s="4" t="e">
        <f>RIGHT(CLEAN(SUBSTITUTE(P1229," ","")),10)</f>
        <v>#VALUE!</v>
      </c>
      <c r="W1229" s="4" t="e">
        <f>FIND("Status",A1229,K1229)+LEN("Status")</f>
        <v>#VALUE!</v>
      </c>
      <c r="X1229" s="4" t="e">
        <f>FIND("Application Data 
Documents &amp; Transactions",A1229)</f>
        <v>#VALUE!</v>
      </c>
      <c r="Y1229" s="4" t="e">
        <f>MID(A1229,W1229,(X1229-11)-W1229)</f>
        <v>#VALUE!</v>
      </c>
      <c r="Z1229" s="4" t="e">
        <f t="shared" si="274"/>
        <v>#VALUE!</v>
      </c>
      <c r="AA1229" s="4" t="e">
        <f>FIND("Earliest publication #",A1229)+LEN("Earliest publication #
")</f>
        <v>#VALUE!</v>
      </c>
      <c r="AB1229" s="4" t="e">
        <f>FIND("Earliest publication date",A1229,AA1229)</f>
        <v>#VALUE!</v>
      </c>
      <c r="AC1229" s="4" t="e">
        <f>CLEAN(TRIM(MID(A1229,AA1229,AB1229-AA1229)))</f>
        <v>#VALUE!</v>
      </c>
      <c r="AD1229" s="4" t="e">
        <f t="shared" si="275"/>
        <v>#VALUE!</v>
      </c>
      <c r="AE1229" s="4" t="e">
        <f>FIND("Earliest publication date",A1229,AA1229)+LEN("Earliest publication date")</f>
        <v>#VALUE!</v>
      </c>
      <c r="AF1229" s="4" t="e">
        <f>FIND("Assignee for publication",A1229)</f>
        <v>#VALUE!</v>
      </c>
      <c r="AG1229" s="4" t="e">
        <f>CLEAN(SUBSTITUTE(MID(A1229,AE1229,AF1229-AE1229)," ",""))</f>
        <v>#VALUE!</v>
      </c>
      <c r="AH1229" s="4" t="e">
        <f>FIND("Entity status",A1229)+LEN("Entity status")</f>
        <v>#VALUE!</v>
      </c>
      <c r="AI1229" s="4" t="e">
        <f>FIND("Earliest publication #",A1229,AH1229)</f>
        <v>#VALUE!</v>
      </c>
      <c r="AJ1229" s="4" t="e">
        <f>CLEAN(TRIM(MID(A1229,AH1229,AI1229-AH1229)))</f>
        <v>#VALUE!</v>
      </c>
      <c r="AK1229" s="4" t="e">
        <f>FIND("Applicants",A1229)+LEN("Applicants")</f>
        <v>#VALUE!</v>
      </c>
      <c r="AL1229" s="4" t="e">
        <f>FIND("United States Patent and Trademark Office 
United States Patent and Trademark Office 
 Browse By Topic",A1229,AK1229)</f>
        <v>#VALUE!</v>
      </c>
      <c r="AM1229" s="4" t="e">
        <f>TRIM(CLEAN(MID(A1229,AK1229,AL1229-AK1229)))</f>
        <v>#VALUE!</v>
      </c>
      <c r="AN1229" s="4" t="e">
        <f>FIND("Assignee for publication",A1229)+LEN("Assignee for publication")</f>
        <v>#VALUE!</v>
      </c>
      <c r="AO1229" s="4" t="e">
        <f>FIND("Confirmation #",A1229,AN1229)</f>
        <v>#VALUE!</v>
      </c>
      <c r="AP1229" s="4" t="e">
        <f>MID(A1229,AN1229,AO1229-AN1229)</f>
        <v>#VALUE!</v>
      </c>
      <c r="AQ1229" s="4" t="e">
        <f>FIND("Inventors",A1229)+LEN("Inventors")</f>
        <v>#VALUE!</v>
      </c>
      <c r="AR1229" s="4" t="e">
        <f>FIND("Applicants",A1229,AQ1229)</f>
        <v>#VALUE!</v>
      </c>
      <c r="AS1229" s="4" t="e">
        <f>FIND("Show all inventors",A1229)</f>
        <v>#VALUE!</v>
      </c>
      <c r="AT1229" s="4" t="str">
        <f>IFERROR(MID(A1229,AS1229,24),"")</f>
        <v/>
      </c>
      <c r="AU1229" s="7" t="e">
        <f>CLEAN(TRIM(MID(A1229,AQ1229,AR1229-AQ1229)))</f>
        <v>#VALUE!</v>
      </c>
      <c r="BJ1229" s="4">
        <f t="shared" si="278"/>
        <v>0</v>
      </c>
      <c r="BK1229" s="4" t="str">
        <f t="shared" si="279"/>
        <v/>
      </c>
      <c r="BL1229" s="4" t="e">
        <f t="shared" si="280"/>
        <v>#VALUE!</v>
      </c>
      <c r="BM1229" s="4" t="e">
        <f t="shared" si="281"/>
        <v>#VALUE!</v>
      </c>
      <c r="BN1229" s="7" t="e">
        <f t="shared" si="282"/>
        <v>#VALUE!</v>
      </c>
      <c r="BO1229" s="4" t="e">
        <f t="shared" si="283"/>
        <v>#VALUE!</v>
      </c>
      <c r="BP1229" s="4" t="e">
        <f t="shared" si="284"/>
        <v>#VALUE!</v>
      </c>
      <c r="BQ1229" s="7" t="e">
        <f t="shared" si="285"/>
        <v>#VALUE!</v>
      </c>
    </row>
    <row r="1230" spans="1:69" ht="15" customHeight="1" x14ac:dyDescent="0.3">
      <c r="A1230" s="5"/>
      <c r="B1230" s="5"/>
      <c r="C1230" s="5"/>
      <c r="D1230" s="5"/>
      <c r="F1230" s="6" t="s">
        <v>17</v>
      </c>
      <c r="G1230" s="4" t="e">
        <f t="shared" si="286"/>
        <v>#VALUE!</v>
      </c>
      <c r="H1230" s="4" t="e">
        <f t="shared" si="287"/>
        <v>#VALUE!</v>
      </c>
      <c r="I1230" s="4" t="str">
        <f t="shared" si="276"/>
        <v/>
      </c>
      <c r="J1230" s="4" t="e">
        <f>CLEAN(SUBSTITUTE(MID(A1230,G1230,H1230-G1230)," ",""))</f>
        <v>#VALUE!</v>
      </c>
      <c r="K1230" s="4" t="e">
        <f>FIND("Filing or 371 (c) date",A1230)+LEN("Filing or 371 (c) date")</f>
        <v>#VALUE!</v>
      </c>
      <c r="L1230" s="4" t="e">
        <f>FIND("Status",A1230,K1230)</f>
        <v>#VALUE!</v>
      </c>
      <c r="M1230" s="4" t="e">
        <f>TRIM(CLEAN(MID(A1230,K1230,L1230-K1230)))</f>
        <v>#VALUE!</v>
      </c>
      <c r="N1230" s="4" t="e">
        <f>FIND("Patent #",A1230)+LEN("Patent #")</f>
        <v>#VALUE!</v>
      </c>
      <c r="O1230" s="4" t="e">
        <f>FIND("Filing or 371 (c) date",A1230)</f>
        <v>#VALUE!</v>
      </c>
      <c r="P1230" s="4" t="e">
        <f>MID(A1230,N1230,O1230-N1230)</f>
        <v>#VALUE!</v>
      </c>
      <c r="Q1230" s="4" t="e">
        <f t="shared" si="277"/>
        <v>#VALUE!</v>
      </c>
      <c r="R1230" s="4" t="e">
        <f>CLEAN(SUBSTITUTE(MID(P1230,1,FIND("open",P1230)-1)," ",""))</f>
        <v>#VALUE!</v>
      </c>
      <c r="S1230" s="4" t="e">
        <f>FIND("open_in_new",P1230)+LEN("open_in_new")</f>
        <v>#VALUE!</v>
      </c>
      <c r="T1230" s="4" t="e">
        <f>FIND("-",P1230,S1230)</f>
        <v>#VALUE!</v>
      </c>
      <c r="U1230" s="4" t="e">
        <f>CLEAN(SUBSTITUTE(MID(P1230,S1230,T1230-S1230)," ",""))</f>
        <v>#VALUE!</v>
      </c>
      <c r="V1230" s="4" t="e">
        <f>RIGHT(CLEAN(SUBSTITUTE(P1230," ","")),10)</f>
        <v>#VALUE!</v>
      </c>
      <c r="W1230" s="4" t="e">
        <f>FIND("Status",A1230,K1230)+LEN("Status")</f>
        <v>#VALUE!</v>
      </c>
      <c r="X1230" s="4" t="e">
        <f>FIND("Application Data 
Documents &amp; Transactions",A1230)</f>
        <v>#VALUE!</v>
      </c>
      <c r="Y1230" s="4" t="e">
        <f>MID(A1230,W1230,(X1230-11)-W1230)</f>
        <v>#VALUE!</v>
      </c>
      <c r="Z1230" s="4" t="e">
        <f t="shared" si="274"/>
        <v>#VALUE!</v>
      </c>
      <c r="AA1230" s="4" t="e">
        <f>FIND("Earliest publication #",A1230)+LEN("Earliest publication #
")</f>
        <v>#VALUE!</v>
      </c>
      <c r="AB1230" s="4" t="e">
        <f>FIND("Earliest publication date",A1230,AA1230)</f>
        <v>#VALUE!</v>
      </c>
      <c r="AC1230" s="4" t="e">
        <f>CLEAN(TRIM(MID(A1230,AA1230,AB1230-AA1230)))</f>
        <v>#VALUE!</v>
      </c>
      <c r="AD1230" s="4" t="e">
        <f t="shared" si="275"/>
        <v>#VALUE!</v>
      </c>
      <c r="AE1230" s="4" t="e">
        <f>FIND("Earliest publication date",A1230,AA1230)+LEN("Earliest publication date")</f>
        <v>#VALUE!</v>
      </c>
      <c r="AF1230" s="4" t="e">
        <f>FIND("Assignee for publication",A1230)</f>
        <v>#VALUE!</v>
      </c>
      <c r="AG1230" s="4" t="e">
        <f>CLEAN(SUBSTITUTE(MID(A1230,AE1230,AF1230-AE1230)," ",""))</f>
        <v>#VALUE!</v>
      </c>
      <c r="AH1230" s="4" t="e">
        <f>FIND("Entity status",A1230)+LEN("Entity status")</f>
        <v>#VALUE!</v>
      </c>
      <c r="AI1230" s="4" t="e">
        <f>FIND("Earliest publication #",A1230,AH1230)</f>
        <v>#VALUE!</v>
      </c>
      <c r="AJ1230" s="4" t="e">
        <f>CLEAN(TRIM(MID(A1230,AH1230,AI1230-AH1230)))</f>
        <v>#VALUE!</v>
      </c>
      <c r="AK1230" s="4" t="e">
        <f>FIND("Applicants",A1230)+LEN("Applicants")</f>
        <v>#VALUE!</v>
      </c>
      <c r="AL1230" s="4" t="e">
        <f>FIND("United States Patent and Trademark Office 
United States Patent and Trademark Office 
 Browse By Topic",A1230,AK1230)</f>
        <v>#VALUE!</v>
      </c>
      <c r="AM1230" s="4" t="e">
        <f>TRIM(CLEAN(MID(A1230,AK1230,AL1230-AK1230)))</f>
        <v>#VALUE!</v>
      </c>
      <c r="AN1230" s="4" t="e">
        <f>FIND("Assignee for publication",A1230)+LEN("Assignee for publication")</f>
        <v>#VALUE!</v>
      </c>
      <c r="AO1230" s="4" t="e">
        <f>FIND("Confirmation #",A1230,AN1230)</f>
        <v>#VALUE!</v>
      </c>
      <c r="AP1230" s="4" t="e">
        <f>MID(A1230,AN1230,AO1230-AN1230)</f>
        <v>#VALUE!</v>
      </c>
      <c r="AQ1230" s="4" t="e">
        <f>FIND("Inventors",A1230)+LEN("Inventors")</f>
        <v>#VALUE!</v>
      </c>
      <c r="AR1230" s="4" t="e">
        <f>FIND("Applicants",A1230,AQ1230)</f>
        <v>#VALUE!</v>
      </c>
      <c r="AS1230" s="4" t="e">
        <f>FIND("Show all inventors",A1230)</f>
        <v>#VALUE!</v>
      </c>
      <c r="AT1230" s="4" t="str">
        <f>IFERROR(MID(A1230,AS1230,24),"")</f>
        <v/>
      </c>
      <c r="AU1230" s="7" t="e">
        <f>CLEAN(TRIM(MID(A1230,AQ1230,AR1230-AQ1230)))</f>
        <v>#VALUE!</v>
      </c>
      <c r="BJ1230" s="4">
        <f t="shared" si="278"/>
        <v>0</v>
      </c>
      <c r="BK1230" s="4" t="str">
        <f t="shared" si="279"/>
        <v/>
      </c>
      <c r="BL1230" s="4" t="e">
        <f t="shared" si="280"/>
        <v>#VALUE!</v>
      </c>
      <c r="BM1230" s="4" t="e">
        <f t="shared" si="281"/>
        <v>#VALUE!</v>
      </c>
      <c r="BN1230" s="7" t="e">
        <f t="shared" si="282"/>
        <v>#VALUE!</v>
      </c>
      <c r="BO1230" s="4" t="e">
        <f t="shared" si="283"/>
        <v>#VALUE!</v>
      </c>
      <c r="BP1230" s="4" t="e">
        <f t="shared" si="284"/>
        <v>#VALUE!</v>
      </c>
      <c r="BQ1230" s="7" t="e">
        <f t="shared" si="285"/>
        <v>#VALUE!</v>
      </c>
    </row>
    <row r="1231" spans="1:69" ht="15" customHeight="1" x14ac:dyDescent="0.3">
      <c r="A1231" s="5"/>
      <c r="B1231" s="5"/>
      <c r="C1231" s="5"/>
      <c r="D1231" s="5"/>
      <c r="F1231" s="6" t="s">
        <v>17</v>
      </c>
      <c r="G1231" s="4" t="e">
        <f t="shared" si="286"/>
        <v>#VALUE!</v>
      </c>
      <c r="H1231" s="4" t="e">
        <f t="shared" si="287"/>
        <v>#VALUE!</v>
      </c>
      <c r="I1231" s="4" t="str">
        <f t="shared" si="276"/>
        <v/>
      </c>
      <c r="J1231" s="4" t="e">
        <f>CLEAN(SUBSTITUTE(MID(A1231,G1231,H1231-G1231)," ",""))</f>
        <v>#VALUE!</v>
      </c>
      <c r="K1231" s="4" t="e">
        <f>FIND("Filing or 371 (c) date",A1231)+LEN("Filing or 371 (c) date")</f>
        <v>#VALUE!</v>
      </c>
      <c r="L1231" s="4" t="e">
        <f>FIND("Status",A1231,K1231)</f>
        <v>#VALUE!</v>
      </c>
      <c r="M1231" s="4" t="e">
        <f>TRIM(CLEAN(MID(A1231,K1231,L1231-K1231)))</f>
        <v>#VALUE!</v>
      </c>
      <c r="N1231" s="4" t="e">
        <f>FIND("Patent #",A1231)+LEN("Patent #")</f>
        <v>#VALUE!</v>
      </c>
      <c r="O1231" s="4" t="e">
        <f>FIND("Filing or 371 (c) date",A1231)</f>
        <v>#VALUE!</v>
      </c>
      <c r="P1231" s="4" t="e">
        <f>MID(A1231,N1231,O1231-N1231)</f>
        <v>#VALUE!</v>
      </c>
      <c r="Q1231" s="4" t="e">
        <f t="shared" si="277"/>
        <v>#VALUE!</v>
      </c>
      <c r="R1231" s="4" t="e">
        <f>CLEAN(SUBSTITUTE(MID(P1231,1,FIND("open",P1231)-1)," ",""))</f>
        <v>#VALUE!</v>
      </c>
      <c r="S1231" s="4" t="e">
        <f>FIND("open_in_new",P1231)+LEN("open_in_new")</f>
        <v>#VALUE!</v>
      </c>
      <c r="T1231" s="4" t="e">
        <f>FIND("-",P1231,S1231)</f>
        <v>#VALUE!</v>
      </c>
      <c r="U1231" s="4" t="e">
        <f>CLEAN(SUBSTITUTE(MID(P1231,S1231,T1231-S1231)," ",""))</f>
        <v>#VALUE!</v>
      </c>
      <c r="V1231" s="4" t="e">
        <f>RIGHT(CLEAN(SUBSTITUTE(P1231," ","")),10)</f>
        <v>#VALUE!</v>
      </c>
      <c r="W1231" s="4" t="e">
        <f>FIND("Status",A1231,K1231)+LEN("Status")</f>
        <v>#VALUE!</v>
      </c>
      <c r="X1231" s="4" t="e">
        <f>FIND("Application Data 
Documents &amp; Transactions",A1231)</f>
        <v>#VALUE!</v>
      </c>
      <c r="Y1231" s="4" t="e">
        <f>MID(A1231,W1231,(X1231-11)-W1231)</f>
        <v>#VALUE!</v>
      </c>
      <c r="Z1231" s="4" t="e">
        <f t="shared" si="274"/>
        <v>#VALUE!</v>
      </c>
      <c r="AA1231" s="4" t="e">
        <f>FIND("Earliest publication #",A1231)+LEN("Earliest publication #
")</f>
        <v>#VALUE!</v>
      </c>
      <c r="AB1231" s="4" t="e">
        <f>FIND("Earliest publication date",A1231,AA1231)</f>
        <v>#VALUE!</v>
      </c>
      <c r="AC1231" s="4" t="e">
        <f>CLEAN(TRIM(MID(A1231,AA1231,AB1231-AA1231)))</f>
        <v>#VALUE!</v>
      </c>
      <c r="AD1231" s="4" t="e">
        <f t="shared" si="275"/>
        <v>#VALUE!</v>
      </c>
      <c r="AE1231" s="4" t="e">
        <f>FIND("Earliest publication date",A1231,AA1231)+LEN("Earliest publication date")</f>
        <v>#VALUE!</v>
      </c>
      <c r="AF1231" s="4" t="e">
        <f>FIND("Assignee for publication",A1231)</f>
        <v>#VALUE!</v>
      </c>
      <c r="AG1231" s="4" t="e">
        <f>CLEAN(SUBSTITUTE(MID(A1231,AE1231,AF1231-AE1231)," ",""))</f>
        <v>#VALUE!</v>
      </c>
      <c r="AH1231" s="4" t="e">
        <f>FIND("Entity status",A1231)+LEN("Entity status")</f>
        <v>#VALUE!</v>
      </c>
      <c r="AI1231" s="4" t="e">
        <f>FIND("Earliest publication #",A1231,AH1231)</f>
        <v>#VALUE!</v>
      </c>
      <c r="AJ1231" s="4" t="e">
        <f>CLEAN(TRIM(MID(A1231,AH1231,AI1231-AH1231)))</f>
        <v>#VALUE!</v>
      </c>
      <c r="AK1231" s="4" t="e">
        <f>FIND("Applicants",A1231)+LEN("Applicants")</f>
        <v>#VALUE!</v>
      </c>
      <c r="AL1231" s="4" t="e">
        <f>FIND("United States Patent and Trademark Office 
United States Patent and Trademark Office 
 Browse By Topic",A1231,AK1231)</f>
        <v>#VALUE!</v>
      </c>
      <c r="AM1231" s="4" t="e">
        <f>TRIM(CLEAN(MID(A1231,AK1231,AL1231-AK1231)))</f>
        <v>#VALUE!</v>
      </c>
      <c r="AN1231" s="4" t="e">
        <f>FIND("Assignee for publication",A1231)+LEN("Assignee for publication")</f>
        <v>#VALUE!</v>
      </c>
      <c r="AO1231" s="4" t="e">
        <f>FIND("Confirmation #",A1231,AN1231)</f>
        <v>#VALUE!</v>
      </c>
      <c r="AP1231" s="4" t="e">
        <f>MID(A1231,AN1231,AO1231-AN1231)</f>
        <v>#VALUE!</v>
      </c>
      <c r="AQ1231" s="4" t="e">
        <f>FIND("Inventors",A1231)+LEN("Inventors")</f>
        <v>#VALUE!</v>
      </c>
      <c r="AR1231" s="4" t="e">
        <f>FIND("Applicants",A1231,AQ1231)</f>
        <v>#VALUE!</v>
      </c>
      <c r="AS1231" s="4" t="e">
        <f>FIND("Show all inventors",A1231)</f>
        <v>#VALUE!</v>
      </c>
      <c r="AT1231" s="4" t="str">
        <f>IFERROR(MID(A1231,AS1231,24),"")</f>
        <v/>
      </c>
      <c r="AU1231" s="7" t="e">
        <f>CLEAN(TRIM(MID(A1231,AQ1231,AR1231-AQ1231)))</f>
        <v>#VALUE!</v>
      </c>
      <c r="BJ1231" s="4">
        <f t="shared" si="278"/>
        <v>0</v>
      </c>
      <c r="BK1231" s="4" t="str">
        <f t="shared" si="279"/>
        <v/>
      </c>
      <c r="BL1231" s="4" t="e">
        <f t="shared" si="280"/>
        <v>#VALUE!</v>
      </c>
      <c r="BM1231" s="4" t="e">
        <f t="shared" si="281"/>
        <v>#VALUE!</v>
      </c>
      <c r="BN1231" s="7" t="e">
        <f t="shared" si="282"/>
        <v>#VALUE!</v>
      </c>
      <c r="BO1231" s="4" t="e">
        <f t="shared" si="283"/>
        <v>#VALUE!</v>
      </c>
      <c r="BP1231" s="4" t="e">
        <f t="shared" si="284"/>
        <v>#VALUE!</v>
      </c>
      <c r="BQ1231" s="7" t="e">
        <f t="shared" si="285"/>
        <v>#VALUE!</v>
      </c>
    </row>
    <row r="1232" spans="1:69" ht="15" customHeight="1" x14ac:dyDescent="0.3">
      <c r="A1232" s="5"/>
      <c r="B1232" s="5"/>
      <c r="C1232" s="5"/>
      <c r="D1232" s="5"/>
      <c r="F1232" s="6" t="s">
        <v>17</v>
      </c>
      <c r="G1232" s="4" t="e">
        <f t="shared" si="286"/>
        <v>#VALUE!</v>
      </c>
      <c r="H1232" s="4" t="e">
        <f t="shared" si="287"/>
        <v>#VALUE!</v>
      </c>
      <c r="I1232" s="4" t="str">
        <f t="shared" si="276"/>
        <v/>
      </c>
      <c r="J1232" s="4" t="e">
        <f>CLEAN(SUBSTITUTE(MID(A1232,G1232,H1232-G1232)," ",""))</f>
        <v>#VALUE!</v>
      </c>
      <c r="K1232" s="4" t="e">
        <f>FIND("Filing or 371 (c) date",A1232)+LEN("Filing or 371 (c) date")</f>
        <v>#VALUE!</v>
      </c>
      <c r="L1232" s="4" t="e">
        <f>FIND("Status",A1232,K1232)</f>
        <v>#VALUE!</v>
      </c>
      <c r="M1232" s="4" t="e">
        <f>TRIM(CLEAN(MID(A1232,K1232,L1232-K1232)))</f>
        <v>#VALUE!</v>
      </c>
      <c r="N1232" s="4" t="e">
        <f>FIND("Patent #",A1232)+LEN("Patent #")</f>
        <v>#VALUE!</v>
      </c>
      <c r="O1232" s="4" t="e">
        <f>FIND("Filing or 371 (c) date",A1232)</f>
        <v>#VALUE!</v>
      </c>
      <c r="P1232" s="4" t="e">
        <f>MID(A1232,N1232,O1232-N1232)</f>
        <v>#VALUE!</v>
      </c>
      <c r="Q1232" s="4" t="e">
        <f t="shared" si="277"/>
        <v>#VALUE!</v>
      </c>
      <c r="R1232" s="4" t="e">
        <f>CLEAN(SUBSTITUTE(MID(P1232,1,FIND("open",P1232)-1)," ",""))</f>
        <v>#VALUE!</v>
      </c>
      <c r="S1232" s="4" t="e">
        <f>FIND("open_in_new",P1232)+LEN("open_in_new")</f>
        <v>#VALUE!</v>
      </c>
      <c r="T1232" s="4" t="e">
        <f>FIND("-",P1232,S1232)</f>
        <v>#VALUE!</v>
      </c>
      <c r="U1232" s="4" t="e">
        <f>CLEAN(SUBSTITUTE(MID(P1232,S1232,T1232-S1232)," ",""))</f>
        <v>#VALUE!</v>
      </c>
      <c r="V1232" s="4" t="e">
        <f>RIGHT(CLEAN(SUBSTITUTE(P1232," ","")),10)</f>
        <v>#VALUE!</v>
      </c>
      <c r="W1232" s="4" t="e">
        <f>FIND("Status",A1232,K1232)+LEN("Status")</f>
        <v>#VALUE!</v>
      </c>
      <c r="X1232" s="4" t="e">
        <f>FIND("Application Data 
Documents &amp; Transactions",A1232)</f>
        <v>#VALUE!</v>
      </c>
      <c r="Y1232" s="4" t="e">
        <f>MID(A1232,W1232,(X1232-11)-W1232)</f>
        <v>#VALUE!</v>
      </c>
      <c r="Z1232" s="4" t="e">
        <f t="shared" si="274"/>
        <v>#VALUE!</v>
      </c>
      <c r="AA1232" s="4" t="e">
        <f>FIND("Earliest publication #",A1232)+LEN("Earliest publication #
")</f>
        <v>#VALUE!</v>
      </c>
      <c r="AB1232" s="4" t="e">
        <f>FIND("Earliest publication date",A1232,AA1232)</f>
        <v>#VALUE!</v>
      </c>
      <c r="AC1232" s="4" t="e">
        <f>CLEAN(TRIM(MID(A1232,AA1232,AB1232-AA1232)))</f>
        <v>#VALUE!</v>
      </c>
      <c r="AD1232" s="4" t="e">
        <f t="shared" si="275"/>
        <v>#VALUE!</v>
      </c>
      <c r="AE1232" s="4" t="e">
        <f>FIND("Earliest publication date",A1232,AA1232)+LEN("Earliest publication date")</f>
        <v>#VALUE!</v>
      </c>
      <c r="AF1232" s="4" t="e">
        <f>FIND("Assignee for publication",A1232)</f>
        <v>#VALUE!</v>
      </c>
      <c r="AG1232" s="4" t="e">
        <f>CLEAN(SUBSTITUTE(MID(A1232,AE1232,AF1232-AE1232)," ",""))</f>
        <v>#VALUE!</v>
      </c>
      <c r="AH1232" s="4" t="e">
        <f>FIND("Entity status",A1232)+LEN("Entity status")</f>
        <v>#VALUE!</v>
      </c>
      <c r="AI1232" s="4" t="e">
        <f>FIND("Earliest publication #",A1232,AH1232)</f>
        <v>#VALUE!</v>
      </c>
      <c r="AJ1232" s="4" t="e">
        <f>CLEAN(TRIM(MID(A1232,AH1232,AI1232-AH1232)))</f>
        <v>#VALUE!</v>
      </c>
      <c r="AK1232" s="4" t="e">
        <f>FIND("Applicants",A1232)+LEN("Applicants")</f>
        <v>#VALUE!</v>
      </c>
      <c r="AL1232" s="4" t="e">
        <f>FIND("United States Patent and Trademark Office 
United States Patent and Trademark Office 
 Browse By Topic",A1232,AK1232)</f>
        <v>#VALUE!</v>
      </c>
      <c r="AM1232" s="4" t="e">
        <f>TRIM(CLEAN(MID(A1232,AK1232,AL1232-AK1232)))</f>
        <v>#VALUE!</v>
      </c>
      <c r="AN1232" s="4" t="e">
        <f>FIND("Assignee for publication",A1232)+LEN("Assignee for publication")</f>
        <v>#VALUE!</v>
      </c>
      <c r="AO1232" s="4" t="e">
        <f>FIND("Confirmation #",A1232,AN1232)</f>
        <v>#VALUE!</v>
      </c>
      <c r="AP1232" s="4" t="e">
        <f>MID(A1232,AN1232,AO1232-AN1232)</f>
        <v>#VALUE!</v>
      </c>
      <c r="AQ1232" s="4" t="e">
        <f>FIND("Inventors",A1232)+LEN("Inventors")</f>
        <v>#VALUE!</v>
      </c>
      <c r="AR1232" s="4" t="e">
        <f>FIND("Applicants",A1232,AQ1232)</f>
        <v>#VALUE!</v>
      </c>
      <c r="AS1232" s="4" t="e">
        <f>FIND("Show all inventors",A1232)</f>
        <v>#VALUE!</v>
      </c>
      <c r="AT1232" s="4" t="str">
        <f>IFERROR(MID(A1232,AS1232,24),"")</f>
        <v/>
      </c>
      <c r="AU1232" s="7" t="e">
        <f>CLEAN(TRIM(MID(A1232,AQ1232,AR1232-AQ1232)))</f>
        <v>#VALUE!</v>
      </c>
      <c r="BJ1232" s="4">
        <f t="shared" si="278"/>
        <v>0</v>
      </c>
      <c r="BK1232" s="4" t="str">
        <f t="shared" si="279"/>
        <v/>
      </c>
      <c r="BL1232" s="4" t="e">
        <f t="shared" si="280"/>
        <v>#VALUE!</v>
      </c>
      <c r="BM1232" s="4" t="e">
        <f t="shared" si="281"/>
        <v>#VALUE!</v>
      </c>
      <c r="BN1232" s="7" t="e">
        <f t="shared" si="282"/>
        <v>#VALUE!</v>
      </c>
      <c r="BO1232" s="4" t="e">
        <f t="shared" si="283"/>
        <v>#VALUE!</v>
      </c>
      <c r="BP1232" s="4" t="e">
        <f t="shared" si="284"/>
        <v>#VALUE!</v>
      </c>
      <c r="BQ1232" s="7" t="e">
        <f t="shared" si="285"/>
        <v>#VALUE!</v>
      </c>
    </row>
    <row r="1233" spans="1:69" ht="15" customHeight="1" x14ac:dyDescent="0.3">
      <c r="A1233" s="5"/>
      <c r="B1233" s="5"/>
      <c r="C1233" s="5"/>
      <c r="D1233" s="5"/>
      <c r="F1233" s="6" t="s">
        <v>17</v>
      </c>
      <c r="G1233" s="4" t="e">
        <f t="shared" si="286"/>
        <v>#VALUE!</v>
      </c>
      <c r="H1233" s="4" t="e">
        <f t="shared" si="287"/>
        <v>#VALUE!</v>
      </c>
      <c r="I1233" s="4" t="str">
        <f t="shared" si="276"/>
        <v/>
      </c>
      <c r="J1233" s="4" t="e">
        <f>CLEAN(SUBSTITUTE(MID(A1233,G1233,H1233-G1233)," ",""))</f>
        <v>#VALUE!</v>
      </c>
      <c r="K1233" s="4" t="e">
        <f>FIND("Filing or 371 (c) date",A1233)+LEN("Filing or 371 (c) date")</f>
        <v>#VALUE!</v>
      </c>
      <c r="L1233" s="4" t="e">
        <f>FIND("Status",A1233,K1233)</f>
        <v>#VALUE!</v>
      </c>
      <c r="M1233" s="4" t="e">
        <f>TRIM(CLEAN(MID(A1233,K1233,L1233-K1233)))</f>
        <v>#VALUE!</v>
      </c>
      <c r="N1233" s="4" t="e">
        <f>FIND("Patent #",A1233)+LEN("Patent #")</f>
        <v>#VALUE!</v>
      </c>
      <c r="O1233" s="4" t="e">
        <f>FIND("Filing or 371 (c) date",A1233)</f>
        <v>#VALUE!</v>
      </c>
      <c r="P1233" s="4" t="e">
        <f>MID(A1233,N1233,O1233-N1233)</f>
        <v>#VALUE!</v>
      </c>
      <c r="Q1233" s="4" t="e">
        <f t="shared" si="277"/>
        <v>#VALUE!</v>
      </c>
      <c r="R1233" s="4" t="e">
        <f>CLEAN(SUBSTITUTE(MID(P1233,1,FIND("open",P1233)-1)," ",""))</f>
        <v>#VALUE!</v>
      </c>
      <c r="S1233" s="4" t="e">
        <f>FIND("open_in_new",P1233)+LEN("open_in_new")</f>
        <v>#VALUE!</v>
      </c>
      <c r="T1233" s="4" t="e">
        <f>FIND("-",P1233,S1233)</f>
        <v>#VALUE!</v>
      </c>
      <c r="U1233" s="4" t="e">
        <f>CLEAN(SUBSTITUTE(MID(P1233,S1233,T1233-S1233)," ",""))</f>
        <v>#VALUE!</v>
      </c>
      <c r="V1233" s="4" t="e">
        <f>RIGHT(CLEAN(SUBSTITUTE(P1233," ","")),10)</f>
        <v>#VALUE!</v>
      </c>
      <c r="W1233" s="4" t="e">
        <f>FIND("Status",A1233,K1233)+LEN("Status")</f>
        <v>#VALUE!</v>
      </c>
      <c r="X1233" s="4" t="e">
        <f>FIND("Application Data 
Documents &amp; Transactions",A1233)</f>
        <v>#VALUE!</v>
      </c>
      <c r="Y1233" s="4" t="e">
        <f>MID(A1233,W1233,(X1233-11)-W1233)</f>
        <v>#VALUE!</v>
      </c>
      <c r="Z1233" s="4" t="e">
        <f t="shared" si="274"/>
        <v>#VALUE!</v>
      </c>
      <c r="AA1233" s="4" t="e">
        <f>FIND("Earliest publication #",A1233)+LEN("Earliest publication #
")</f>
        <v>#VALUE!</v>
      </c>
      <c r="AB1233" s="4" t="e">
        <f>FIND("Earliest publication date",A1233,AA1233)</f>
        <v>#VALUE!</v>
      </c>
      <c r="AC1233" s="4" t="e">
        <f>CLEAN(TRIM(MID(A1233,AA1233,AB1233-AA1233)))</f>
        <v>#VALUE!</v>
      </c>
      <c r="AD1233" s="4" t="e">
        <f t="shared" si="275"/>
        <v>#VALUE!</v>
      </c>
      <c r="AE1233" s="4" t="e">
        <f>FIND("Earliest publication date",A1233,AA1233)+LEN("Earliest publication date")</f>
        <v>#VALUE!</v>
      </c>
      <c r="AF1233" s="4" t="e">
        <f>FIND("Assignee for publication",A1233)</f>
        <v>#VALUE!</v>
      </c>
      <c r="AG1233" s="4" t="e">
        <f>CLEAN(SUBSTITUTE(MID(A1233,AE1233,AF1233-AE1233)," ",""))</f>
        <v>#VALUE!</v>
      </c>
      <c r="AH1233" s="4" t="e">
        <f>FIND("Entity status",A1233)+LEN("Entity status")</f>
        <v>#VALUE!</v>
      </c>
      <c r="AI1233" s="4" t="e">
        <f>FIND("Earliest publication #",A1233,AH1233)</f>
        <v>#VALUE!</v>
      </c>
      <c r="AJ1233" s="4" t="e">
        <f>CLEAN(TRIM(MID(A1233,AH1233,AI1233-AH1233)))</f>
        <v>#VALUE!</v>
      </c>
      <c r="AK1233" s="4" t="e">
        <f>FIND("Applicants",A1233)+LEN("Applicants")</f>
        <v>#VALUE!</v>
      </c>
      <c r="AL1233" s="4" t="e">
        <f>FIND("United States Patent and Trademark Office 
United States Patent and Trademark Office 
 Browse By Topic",A1233,AK1233)</f>
        <v>#VALUE!</v>
      </c>
      <c r="AM1233" s="4" t="e">
        <f>TRIM(CLEAN(MID(A1233,AK1233,AL1233-AK1233)))</f>
        <v>#VALUE!</v>
      </c>
      <c r="AN1233" s="4" t="e">
        <f>FIND("Assignee for publication",A1233)+LEN("Assignee for publication")</f>
        <v>#VALUE!</v>
      </c>
      <c r="AO1233" s="4" t="e">
        <f>FIND("Confirmation #",A1233,AN1233)</f>
        <v>#VALUE!</v>
      </c>
      <c r="AP1233" s="4" t="e">
        <f>MID(A1233,AN1233,AO1233-AN1233)</f>
        <v>#VALUE!</v>
      </c>
      <c r="AQ1233" s="4" t="e">
        <f>FIND("Inventors",A1233)+LEN("Inventors")</f>
        <v>#VALUE!</v>
      </c>
      <c r="AR1233" s="4" t="e">
        <f>FIND("Applicants",A1233,AQ1233)</f>
        <v>#VALUE!</v>
      </c>
      <c r="AS1233" s="4" t="e">
        <f>FIND("Show all inventors",A1233)</f>
        <v>#VALUE!</v>
      </c>
      <c r="AT1233" s="4" t="str">
        <f>IFERROR(MID(A1233,AS1233,24),"")</f>
        <v/>
      </c>
      <c r="AU1233" s="7" t="e">
        <f>CLEAN(TRIM(MID(A1233,AQ1233,AR1233-AQ1233)))</f>
        <v>#VALUE!</v>
      </c>
      <c r="BJ1233" s="4">
        <f t="shared" si="278"/>
        <v>0</v>
      </c>
      <c r="BK1233" s="4" t="str">
        <f t="shared" si="279"/>
        <v/>
      </c>
      <c r="BL1233" s="4" t="e">
        <f t="shared" si="280"/>
        <v>#VALUE!</v>
      </c>
      <c r="BM1233" s="4" t="e">
        <f t="shared" si="281"/>
        <v>#VALUE!</v>
      </c>
      <c r="BN1233" s="7" t="e">
        <f t="shared" si="282"/>
        <v>#VALUE!</v>
      </c>
      <c r="BO1233" s="4" t="e">
        <f t="shared" si="283"/>
        <v>#VALUE!</v>
      </c>
      <c r="BP1233" s="4" t="e">
        <f t="shared" si="284"/>
        <v>#VALUE!</v>
      </c>
      <c r="BQ1233" s="7" t="e">
        <f t="shared" si="285"/>
        <v>#VALUE!</v>
      </c>
    </row>
    <row r="1234" spans="1:69" ht="15" customHeight="1" x14ac:dyDescent="0.3">
      <c r="A1234" s="5"/>
      <c r="B1234" s="5"/>
      <c r="C1234" s="5"/>
      <c r="D1234" s="5"/>
      <c r="F1234" s="6" t="s">
        <v>17</v>
      </c>
      <c r="G1234" s="4" t="e">
        <f t="shared" si="286"/>
        <v>#VALUE!</v>
      </c>
      <c r="H1234" s="4" t="e">
        <f t="shared" si="287"/>
        <v>#VALUE!</v>
      </c>
      <c r="I1234" s="4" t="str">
        <f t="shared" si="276"/>
        <v/>
      </c>
      <c r="J1234" s="4" t="e">
        <f>CLEAN(SUBSTITUTE(MID(A1234,G1234,H1234-G1234)," ",""))</f>
        <v>#VALUE!</v>
      </c>
      <c r="K1234" s="4" t="e">
        <f>FIND("Filing or 371 (c) date",A1234)+LEN("Filing or 371 (c) date")</f>
        <v>#VALUE!</v>
      </c>
      <c r="L1234" s="4" t="e">
        <f>FIND("Status",A1234,K1234)</f>
        <v>#VALUE!</v>
      </c>
      <c r="M1234" s="4" t="e">
        <f>TRIM(CLEAN(MID(A1234,K1234,L1234-K1234)))</f>
        <v>#VALUE!</v>
      </c>
      <c r="N1234" s="4" t="e">
        <f>FIND("Patent #",A1234)+LEN("Patent #")</f>
        <v>#VALUE!</v>
      </c>
      <c r="O1234" s="4" t="e">
        <f>FIND("Filing or 371 (c) date",A1234)</f>
        <v>#VALUE!</v>
      </c>
      <c r="P1234" s="4" t="e">
        <f>MID(A1234,N1234,O1234-N1234)</f>
        <v>#VALUE!</v>
      </c>
      <c r="Q1234" s="4" t="e">
        <f t="shared" si="277"/>
        <v>#VALUE!</v>
      </c>
      <c r="R1234" s="4" t="e">
        <f>CLEAN(SUBSTITUTE(MID(P1234,1,FIND("open",P1234)-1)," ",""))</f>
        <v>#VALUE!</v>
      </c>
      <c r="S1234" s="4" t="e">
        <f>FIND("open_in_new",P1234)+LEN("open_in_new")</f>
        <v>#VALUE!</v>
      </c>
      <c r="T1234" s="4" t="e">
        <f>FIND("-",P1234,S1234)</f>
        <v>#VALUE!</v>
      </c>
      <c r="U1234" s="4" t="e">
        <f>CLEAN(SUBSTITUTE(MID(P1234,S1234,T1234-S1234)," ",""))</f>
        <v>#VALUE!</v>
      </c>
      <c r="V1234" s="4" t="e">
        <f>RIGHT(CLEAN(SUBSTITUTE(P1234," ","")),10)</f>
        <v>#VALUE!</v>
      </c>
      <c r="W1234" s="4" t="e">
        <f>FIND("Status",A1234,K1234)+LEN("Status")</f>
        <v>#VALUE!</v>
      </c>
      <c r="X1234" s="4" t="e">
        <f>FIND("Application Data 
Documents &amp; Transactions",A1234)</f>
        <v>#VALUE!</v>
      </c>
      <c r="Y1234" s="4" t="e">
        <f>MID(A1234,W1234,(X1234-11)-W1234)</f>
        <v>#VALUE!</v>
      </c>
      <c r="Z1234" s="4" t="e">
        <f t="shared" si="274"/>
        <v>#VALUE!</v>
      </c>
      <c r="AA1234" s="4" t="e">
        <f>FIND("Earliest publication #",A1234)+LEN("Earliest publication #
")</f>
        <v>#VALUE!</v>
      </c>
      <c r="AB1234" s="4" t="e">
        <f>FIND("Earliest publication date",A1234,AA1234)</f>
        <v>#VALUE!</v>
      </c>
      <c r="AC1234" s="4" t="e">
        <f>CLEAN(TRIM(MID(A1234,AA1234,AB1234-AA1234)))</f>
        <v>#VALUE!</v>
      </c>
      <c r="AD1234" s="4" t="e">
        <f t="shared" si="275"/>
        <v>#VALUE!</v>
      </c>
      <c r="AE1234" s="4" t="e">
        <f>FIND("Earliest publication date",A1234,AA1234)+LEN("Earliest publication date")</f>
        <v>#VALUE!</v>
      </c>
      <c r="AF1234" s="4" t="e">
        <f>FIND("Assignee for publication",A1234)</f>
        <v>#VALUE!</v>
      </c>
      <c r="AG1234" s="4" t="e">
        <f>CLEAN(SUBSTITUTE(MID(A1234,AE1234,AF1234-AE1234)," ",""))</f>
        <v>#VALUE!</v>
      </c>
      <c r="AH1234" s="4" t="e">
        <f>FIND("Entity status",A1234)+LEN("Entity status")</f>
        <v>#VALUE!</v>
      </c>
      <c r="AI1234" s="4" t="e">
        <f>FIND("Earliest publication #",A1234,AH1234)</f>
        <v>#VALUE!</v>
      </c>
      <c r="AJ1234" s="4" t="e">
        <f>CLEAN(TRIM(MID(A1234,AH1234,AI1234-AH1234)))</f>
        <v>#VALUE!</v>
      </c>
      <c r="AK1234" s="4" t="e">
        <f>FIND("Applicants",A1234)+LEN("Applicants")</f>
        <v>#VALUE!</v>
      </c>
      <c r="AL1234" s="4" t="e">
        <f>FIND("United States Patent and Trademark Office 
United States Patent and Trademark Office 
 Browse By Topic",A1234,AK1234)</f>
        <v>#VALUE!</v>
      </c>
      <c r="AM1234" s="4" t="e">
        <f>TRIM(CLEAN(MID(A1234,AK1234,AL1234-AK1234)))</f>
        <v>#VALUE!</v>
      </c>
      <c r="AN1234" s="4" t="e">
        <f>FIND("Assignee for publication",A1234)+LEN("Assignee for publication")</f>
        <v>#VALUE!</v>
      </c>
      <c r="AO1234" s="4" t="e">
        <f>FIND("Confirmation #",A1234,AN1234)</f>
        <v>#VALUE!</v>
      </c>
      <c r="AP1234" s="4" t="e">
        <f>MID(A1234,AN1234,AO1234-AN1234)</f>
        <v>#VALUE!</v>
      </c>
      <c r="AQ1234" s="4" t="e">
        <f>FIND("Inventors",A1234)+LEN("Inventors")</f>
        <v>#VALUE!</v>
      </c>
      <c r="AR1234" s="4" t="e">
        <f>FIND("Applicants",A1234,AQ1234)</f>
        <v>#VALUE!</v>
      </c>
      <c r="AS1234" s="4" t="e">
        <f>FIND("Show all inventors",A1234)</f>
        <v>#VALUE!</v>
      </c>
      <c r="AT1234" s="4" t="str">
        <f>IFERROR(MID(A1234,AS1234,24),"")</f>
        <v/>
      </c>
      <c r="AU1234" s="7" t="e">
        <f>CLEAN(TRIM(MID(A1234,AQ1234,AR1234-AQ1234)))</f>
        <v>#VALUE!</v>
      </c>
      <c r="BJ1234" s="4">
        <f t="shared" si="278"/>
        <v>0</v>
      </c>
      <c r="BK1234" s="4" t="str">
        <f t="shared" si="279"/>
        <v/>
      </c>
      <c r="BL1234" s="4" t="e">
        <f t="shared" si="280"/>
        <v>#VALUE!</v>
      </c>
      <c r="BM1234" s="4" t="e">
        <f t="shared" si="281"/>
        <v>#VALUE!</v>
      </c>
      <c r="BN1234" s="7" t="e">
        <f t="shared" si="282"/>
        <v>#VALUE!</v>
      </c>
      <c r="BO1234" s="4" t="e">
        <f t="shared" si="283"/>
        <v>#VALUE!</v>
      </c>
      <c r="BP1234" s="4" t="e">
        <f t="shared" si="284"/>
        <v>#VALUE!</v>
      </c>
      <c r="BQ1234" s="7" t="e">
        <f t="shared" si="285"/>
        <v>#VALUE!</v>
      </c>
    </row>
    <row r="1235" spans="1:69" ht="15" customHeight="1" x14ac:dyDescent="0.3">
      <c r="A1235" s="5"/>
      <c r="B1235" s="5"/>
      <c r="C1235" s="5"/>
      <c r="D1235" s="5"/>
      <c r="F1235" s="6" t="s">
        <v>17</v>
      </c>
      <c r="G1235" s="4" t="e">
        <f t="shared" si="286"/>
        <v>#VALUE!</v>
      </c>
      <c r="H1235" s="4" t="e">
        <f t="shared" si="287"/>
        <v>#VALUE!</v>
      </c>
      <c r="I1235" s="4" t="str">
        <f t="shared" si="276"/>
        <v/>
      </c>
      <c r="J1235" s="4" t="e">
        <f>CLEAN(SUBSTITUTE(MID(A1235,G1235,H1235-G1235)," ",""))</f>
        <v>#VALUE!</v>
      </c>
      <c r="K1235" s="4" t="e">
        <f>FIND("Filing or 371 (c) date",A1235)+LEN("Filing or 371 (c) date")</f>
        <v>#VALUE!</v>
      </c>
      <c r="L1235" s="4" t="e">
        <f>FIND("Status",A1235,K1235)</f>
        <v>#VALUE!</v>
      </c>
      <c r="M1235" s="4" t="e">
        <f>TRIM(CLEAN(MID(A1235,K1235,L1235-K1235)))</f>
        <v>#VALUE!</v>
      </c>
      <c r="N1235" s="4" t="e">
        <f>FIND("Patent #",A1235)+LEN("Patent #")</f>
        <v>#VALUE!</v>
      </c>
      <c r="O1235" s="4" t="e">
        <f>FIND("Filing or 371 (c) date",A1235)</f>
        <v>#VALUE!</v>
      </c>
      <c r="P1235" s="4" t="e">
        <f>MID(A1235,N1235,O1235-N1235)</f>
        <v>#VALUE!</v>
      </c>
      <c r="Q1235" s="4" t="e">
        <f t="shared" si="277"/>
        <v>#VALUE!</v>
      </c>
      <c r="R1235" s="4" t="e">
        <f>CLEAN(SUBSTITUTE(MID(P1235,1,FIND("open",P1235)-1)," ",""))</f>
        <v>#VALUE!</v>
      </c>
      <c r="S1235" s="4" t="e">
        <f>FIND("open_in_new",P1235)+LEN("open_in_new")</f>
        <v>#VALUE!</v>
      </c>
      <c r="T1235" s="4" t="e">
        <f>FIND("-",P1235,S1235)</f>
        <v>#VALUE!</v>
      </c>
      <c r="U1235" s="4" t="e">
        <f>CLEAN(SUBSTITUTE(MID(P1235,S1235,T1235-S1235)," ",""))</f>
        <v>#VALUE!</v>
      </c>
      <c r="V1235" s="4" t="e">
        <f>RIGHT(CLEAN(SUBSTITUTE(P1235," ","")),10)</f>
        <v>#VALUE!</v>
      </c>
      <c r="W1235" s="4" t="e">
        <f>FIND("Status",A1235,K1235)+LEN("Status")</f>
        <v>#VALUE!</v>
      </c>
      <c r="X1235" s="4" t="e">
        <f>FIND("Application Data 
Documents &amp; Transactions",A1235)</f>
        <v>#VALUE!</v>
      </c>
      <c r="Y1235" s="4" t="e">
        <f>MID(A1235,W1235,(X1235-11)-W1235)</f>
        <v>#VALUE!</v>
      </c>
      <c r="Z1235" s="4" t="e">
        <f t="shared" si="274"/>
        <v>#VALUE!</v>
      </c>
      <c r="AA1235" s="4" t="e">
        <f>FIND("Earliest publication #",A1235)+LEN("Earliest publication #
")</f>
        <v>#VALUE!</v>
      </c>
      <c r="AB1235" s="4" t="e">
        <f>FIND("Earliest publication date",A1235,AA1235)</f>
        <v>#VALUE!</v>
      </c>
      <c r="AC1235" s="4" t="e">
        <f>CLEAN(TRIM(MID(A1235,AA1235,AB1235-AA1235)))</f>
        <v>#VALUE!</v>
      </c>
      <c r="AD1235" s="4" t="e">
        <f t="shared" si="275"/>
        <v>#VALUE!</v>
      </c>
      <c r="AE1235" s="4" t="e">
        <f>FIND("Earliest publication date",A1235,AA1235)+LEN("Earliest publication date")</f>
        <v>#VALUE!</v>
      </c>
      <c r="AF1235" s="4" t="e">
        <f>FIND("Assignee for publication",A1235)</f>
        <v>#VALUE!</v>
      </c>
      <c r="AG1235" s="4" t="e">
        <f>CLEAN(SUBSTITUTE(MID(A1235,AE1235,AF1235-AE1235)," ",""))</f>
        <v>#VALUE!</v>
      </c>
      <c r="AH1235" s="4" t="e">
        <f>FIND("Entity status",A1235)+LEN("Entity status")</f>
        <v>#VALUE!</v>
      </c>
      <c r="AI1235" s="4" t="e">
        <f>FIND("Earliest publication #",A1235,AH1235)</f>
        <v>#VALUE!</v>
      </c>
      <c r="AJ1235" s="4" t="e">
        <f>CLEAN(TRIM(MID(A1235,AH1235,AI1235-AH1235)))</f>
        <v>#VALUE!</v>
      </c>
      <c r="AK1235" s="4" t="e">
        <f>FIND("Applicants",A1235)+LEN("Applicants")</f>
        <v>#VALUE!</v>
      </c>
      <c r="AL1235" s="4" t="e">
        <f>FIND("United States Patent and Trademark Office 
United States Patent and Trademark Office 
 Browse By Topic",A1235,AK1235)</f>
        <v>#VALUE!</v>
      </c>
      <c r="AM1235" s="4" t="e">
        <f>TRIM(CLEAN(MID(A1235,AK1235,AL1235-AK1235)))</f>
        <v>#VALUE!</v>
      </c>
      <c r="AN1235" s="4" t="e">
        <f>FIND("Assignee for publication",A1235)+LEN("Assignee for publication")</f>
        <v>#VALUE!</v>
      </c>
      <c r="AO1235" s="4" t="e">
        <f>FIND("Confirmation #",A1235,AN1235)</f>
        <v>#VALUE!</v>
      </c>
      <c r="AP1235" s="4" t="e">
        <f>MID(A1235,AN1235,AO1235-AN1235)</f>
        <v>#VALUE!</v>
      </c>
      <c r="AQ1235" s="4" t="e">
        <f>FIND("Inventors",A1235)+LEN("Inventors")</f>
        <v>#VALUE!</v>
      </c>
      <c r="AR1235" s="4" t="e">
        <f>FIND("Applicants",A1235,AQ1235)</f>
        <v>#VALUE!</v>
      </c>
      <c r="AS1235" s="4" t="e">
        <f>FIND("Show all inventors",A1235)</f>
        <v>#VALUE!</v>
      </c>
      <c r="AT1235" s="4" t="str">
        <f>IFERROR(MID(A1235,AS1235,24),"")</f>
        <v/>
      </c>
      <c r="AU1235" s="7" t="e">
        <f>CLEAN(TRIM(MID(A1235,AQ1235,AR1235-AQ1235)))</f>
        <v>#VALUE!</v>
      </c>
      <c r="BJ1235" s="4">
        <f t="shared" si="278"/>
        <v>0</v>
      </c>
      <c r="BK1235" s="4" t="str">
        <f t="shared" si="279"/>
        <v/>
      </c>
      <c r="BL1235" s="4" t="e">
        <f t="shared" si="280"/>
        <v>#VALUE!</v>
      </c>
      <c r="BM1235" s="4" t="e">
        <f t="shared" si="281"/>
        <v>#VALUE!</v>
      </c>
      <c r="BN1235" s="7" t="e">
        <f t="shared" si="282"/>
        <v>#VALUE!</v>
      </c>
      <c r="BO1235" s="4" t="e">
        <f t="shared" si="283"/>
        <v>#VALUE!</v>
      </c>
      <c r="BP1235" s="4" t="e">
        <f t="shared" si="284"/>
        <v>#VALUE!</v>
      </c>
      <c r="BQ1235" s="7" t="e">
        <f t="shared" si="285"/>
        <v>#VALUE!</v>
      </c>
    </row>
    <row r="1236" spans="1:69" ht="15" customHeight="1" x14ac:dyDescent="0.3">
      <c r="A1236" s="5"/>
      <c r="B1236" s="5"/>
      <c r="C1236" s="5"/>
      <c r="D1236" s="5"/>
      <c r="F1236" s="6" t="s">
        <v>17</v>
      </c>
      <c r="G1236" s="4" t="e">
        <f t="shared" si="286"/>
        <v>#VALUE!</v>
      </c>
      <c r="H1236" s="4" t="e">
        <f t="shared" si="287"/>
        <v>#VALUE!</v>
      </c>
      <c r="I1236" s="4" t="str">
        <f t="shared" si="276"/>
        <v/>
      </c>
      <c r="J1236" s="4" t="e">
        <f>CLEAN(SUBSTITUTE(MID(A1236,G1236,H1236-G1236)," ",""))</f>
        <v>#VALUE!</v>
      </c>
      <c r="K1236" s="4" t="e">
        <f>FIND("Filing or 371 (c) date",A1236)+LEN("Filing or 371 (c) date")</f>
        <v>#VALUE!</v>
      </c>
      <c r="L1236" s="4" t="e">
        <f>FIND("Status",A1236,K1236)</f>
        <v>#VALUE!</v>
      </c>
      <c r="M1236" s="4" t="e">
        <f>TRIM(CLEAN(MID(A1236,K1236,L1236-K1236)))</f>
        <v>#VALUE!</v>
      </c>
      <c r="N1236" s="4" t="e">
        <f>FIND("Patent #",A1236)+LEN("Patent #")</f>
        <v>#VALUE!</v>
      </c>
      <c r="O1236" s="4" t="e">
        <f>FIND("Filing or 371 (c) date",A1236)</f>
        <v>#VALUE!</v>
      </c>
      <c r="P1236" s="4" t="e">
        <f>MID(A1236,N1236,O1236-N1236)</f>
        <v>#VALUE!</v>
      </c>
      <c r="Q1236" s="4" t="e">
        <f t="shared" si="277"/>
        <v>#VALUE!</v>
      </c>
      <c r="R1236" s="4" t="e">
        <f>CLEAN(SUBSTITUTE(MID(P1236,1,FIND("open",P1236)-1)," ",""))</f>
        <v>#VALUE!</v>
      </c>
      <c r="S1236" s="4" t="e">
        <f>FIND("open_in_new",P1236)+LEN("open_in_new")</f>
        <v>#VALUE!</v>
      </c>
      <c r="T1236" s="4" t="e">
        <f>FIND("-",P1236,S1236)</f>
        <v>#VALUE!</v>
      </c>
      <c r="U1236" s="4" t="e">
        <f>CLEAN(SUBSTITUTE(MID(P1236,S1236,T1236-S1236)," ",""))</f>
        <v>#VALUE!</v>
      </c>
      <c r="V1236" s="4" t="e">
        <f>RIGHT(CLEAN(SUBSTITUTE(P1236," ","")),10)</f>
        <v>#VALUE!</v>
      </c>
      <c r="W1236" s="4" t="e">
        <f>FIND("Status",A1236,K1236)+LEN("Status")</f>
        <v>#VALUE!</v>
      </c>
      <c r="X1236" s="4" t="e">
        <f>FIND("Application Data 
Documents &amp; Transactions",A1236)</f>
        <v>#VALUE!</v>
      </c>
      <c r="Y1236" s="4" t="e">
        <f>MID(A1236,W1236,(X1236-11)-W1236)</f>
        <v>#VALUE!</v>
      </c>
      <c r="Z1236" s="4" t="e">
        <f t="shared" si="274"/>
        <v>#VALUE!</v>
      </c>
      <c r="AA1236" s="4" t="e">
        <f>FIND("Earliest publication #",A1236)+LEN("Earliest publication #
")</f>
        <v>#VALUE!</v>
      </c>
      <c r="AB1236" s="4" t="e">
        <f>FIND("Earliest publication date",A1236,AA1236)</f>
        <v>#VALUE!</v>
      </c>
      <c r="AC1236" s="4" t="e">
        <f>CLEAN(TRIM(MID(A1236,AA1236,AB1236-AA1236)))</f>
        <v>#VALUE!</v>
      </c>
      <c r="AD1236" s="4" t="e">
        <f t="shared" si="275"/>
        <v>#VALUE!</v>
      </c>
      <c r="AE1236" s="4" t="e">
        <f>FIND("Earliest publication date",A1236,AA1236)+LEN("Earliest publication date")</f>
        <v>#VALUE!</v>
      </c>
      <c r="AF1236" s="4" t="e">
        <f>FIND("Assignee for publication",A1236)</f>
        <v>#VALUE!</v>
      </c>
      <c r="AG1236" s="4" t="e">
        <f>CLEAN(SUBSTITUTE(MID(A1236,AE1236,AF1236-AE1236)," ",""))</f>
        <v>#VALUE!</v>
      </c>
      <c r="AH1236" s="4" t="e">
        <f>FIND("Entity status",A1236)+LEN("Entity status")</f>
        <v>#VALUE!</v>
      </c>
      <c r="AI1236" s="4" t="e">
        <f>FIND("Earliest publication #",A1236,AH1236)</f>
        <v>#VALUE!</v>
      </c>
      <c r="AJ1236" s="4" t="e">
        <f>CLEAN(TRIM(MID(A1236,AH1236,AI1236-AH1236)))</f>
        <v>#VALUE!</v>
      </c>
      <c r="AK1236" s="4" t="e">
        <f>FIND("Applicants",A1236)+LEN("Applicants")</f>
        <v>#VALUE!</v>
      </c>
      <c r="AL1236" s="4" t="e">
        <f>FIND("United States Patent and Trademark Office 
United States Patent and Trademark Office 
 Browse By Topic",A1236,AK1236)</f>
        <v>#VALUE!</v>
      </c>
      <c r="AM1236" s="4" t="e">
        <f>TRIM(CLEAN(MID(A1236,AK1236,AL1236-AK1236)))</f>
        <v>#VALUE!</v>
      </c>
      <c r="AN1236" s="4" t="e">
        <f>FIND("Assignee for publication",A1236)+LEN("Assignee for publication")</f>
        <v>#VALUE!</v>
      </c>
      <c r="AO1236" s="4" t="e">
        <f>FIND("Confirmation #",A1236,AN1236)</f>
        <v>#VALUE!</v>
      </c>
      <c r="AP1236" s="4" t="e">
        <f>MID(A1236,AN1236,AO1236-AN1236)</f>
        <v>#VALUE!</v>
      </c>
      <c r="AQ1236" s="4" t="e">
        <f>FIND("Inventors",A1236)+LEN("Inventors")</f>
        <v>#VALUE!</v>
      </c>
      <c r="AR1236" s="4" t="e">
        <f>FIND("Applicants",A1236,AQ1236)</f>
        <v>#VALUE!</v>
      </c>
      <c r="AS1236" s="4" t="e">
        <f>FIND("Show all inventors",A1236)</f>
        <v>#VALUE!</v>
      </c>
      <c r="AT1236" s="4" t="str">
        <f>IFERROR(MID(A1236,AS1236,24),"")</f>
        <v/>
      </c>
      <c r="AU1236" s="7" t="e">
        <f>CLEAN(TRIM(MID(A1236,AQ1236,AR1236-AQ1236)))</f>
        <v>#VALUE!</v>
      </c>
      <c r="BJ1236" s="4">
        <f t="shared" si="278"/>
        <v>0</v>
      </c>
      <c r="BK1236" s="4" t="str">
        <f t="shared" si="279"/>
        <v/>
      </c>
      <c r="BL1236" s="4" t="e">
        <f t="shared" si="280"/>
        <v>#VALUE!</v>
      </c>
      <c r="BM1236" s="4" t="e">
        <f t="shared" si="281"/>
        <v>#VALUE!</v>
      </c>
      <c r="BN1236" s="7" t="e">
        <f t="shared" si="282"/>
        <v>#VALUE!</v>
      </c>
      <c r="BO1236" s="4" t="e">
        <f t="shared" si="283"/>
        <v>#VALUE!</v>
      </c>
      <c r="BP1236" s="4" t="e">
        <f t="shared" si="284"/>
        <v>#VALUE!</v>
      </c>
      <c r="BQ1236" s="7" t="e">
        <f t="shared" si="285"/>
        <v>#VALUE!</v>
      </c>
    </row>
    <row r="1237" spans="1:69" ht="15" customHeight="1" x14ac:dyDescent="0.3">
      <c r="A1237" s="5"/>
      <c r="B1237" s="5"/>
      <c r="C1237" s="5"/>
      <c r="D1237" s="5"/>
      <c r="F1237" s="6" t="s">
        <v>17</v>
      </c>
      <c r="G1237" s="4" t="e">
        <f t="shared" si="286"/>
        <v>#VALUE!</v>
      </c>
      <c r="H1237" s="4" t="e">
        <f t="shared" si="287"/>
        <v>#VALUE!</v>
      </c>
      <c r="I1237" s="4" t="str">
        <f t="shared" si="276"/>
        <v/>
      </c>
      <c r="J1237" s="4" t="e">
        <f>CLEAN(SUBSTITUTE(MID(A1237,G1237,H1237-G1237)," ",""))</f>
        <v>#VALUE!</v>
      </c>
      <c r="K1237" s="4" t="e">
        <f>FIND("Filing or 371 (c) date",A1237)+LEN("Filing or 371 (c) date")</f>
        <v>#VALUE!</v>
      </c>
      <c r="L1237" s="4" t="e">
        <f>FIND("Status",A1237,K1237)</f>
        <v>#VALUE!</v>
      </c>
      <c r="M1237" s="4" t="e">
        <f>TRIM(CLEAN(MID(A1237,K1237,L1237-K1237)))</f>
        <v>#VALUE!</v>
      </c>
      <c r="N1237" s="4" t="e">
        <f>FIND("Patent #",A1237)+LEN("Patent #")</f>
        <v>#VALUE!</v>
      </c>
      <c r="O1237" s="4" t="e">
        <f>FIND("Filing or 371 (c) date",A1237)</f>
        <v>#VALUE!</v>
      </c>
      <c r="P1237" s="4" t="e">
        <f>MID(A1237,N1237,O1237-N1237)</f>
        <v>#VALUE!</v>
      </c>
      <c r="Q1237" s="4" t="e">
        <f t="shared" si="277"/>
        <v>#VALUE!</v>
      </c>
      <c r="R1237" s="4" t="e">
        <f>CLEAN(SUBSTITUTE(MID(P1237,1,FIND("open",P1237)-1)," ",""))</f>
        <v>#VALUE!</v>
      </c>
      <c r="S1237" s="4" t="e">
        <f>FIND("open_in_new",P1237)+LEN("open_in_new")</f>
        <v>#VALUE!</v>
      </c>
      <c r="T1237" s="4" t="e">
        <f>FIND("-",P1237,S1237)</f>
        <v>#VALUE!</v>
      </c>
      <c r="U1237" s="4" t="e">
        <f>CLEAN(SUBSTITUTE(MID(P1237,S1237,T1237-S1237)," ",""))</f>
        <v>#VALUE!</v>
      </c>
      <c r="V1237" s="4" t="e">
        <f>RIGHT(CLEAN(SUBSTITUTE(P1237," ","")),10)</f>
        <v>#VALUE!</v>
      </c>
      <c r="W1237" s="4" t="e">
        <f>FIND("Status",A1237,K1237)+LEN("Status")</f>
        <v>#VALUE!</v>
      </c>
      <c r="X1237" s="4" t="e">
        <f>FIND("Application Data 
Documents &amp; Transactions",A1237)</f>
        <v>#VALUE!</v>
      </c>
      <c r="Y1237" s="4" t="e">
        <f>MID(A1237,W1237,(X1237-11)-W1237)</f>
        <v>#VALUE!</v>
      </c>
      <c r="Z1237" s="4" t="e">
        <f t="shared" si="274"/>
        <v>#VALUE!</v>
      </c>
      <c r="AA1237" s="4" t="e">
        <f>FIND("Earliest publication #",A1237)+LEN("Earliest publication #
")</f>
        <v>#VALUE!</v>
      </c>
      <c r="AB1237" s="4" t="e">
        <f>FIND("Earliest publication date",A1237,AA1237)</f>
        <v>#VALUE!</v>
      </c>
      <c r="AC1237" s="4" t="e">
        <f>CLEAN(TRIM(MID(A1237,AA1237,AB1237-AA1237)))</f>
        <v>#VALUE!</v>
      </c>
      <c r="AD1237" s="4" t="e">
        <f t="shared" si="275"/>
        <v>#VALUE!</v>
      </c>
      <c r="AE1237" s="4" t="e">
        <f>FIND("Earliest publication date",A1237,AA1237)+LEN("Earliest publication date")</f>
        <v>#VALUE!</v>
      </c>
      <c r="AF1237" s="4" t="e">
        <f>FIND("Assignee for publication",A1237)</f>
        <v>#VALUE!</v>
      </c>
      <c r="AG1237" s="4" t="e">
        <f>CLEAN(SUBSTITUTE(MID(A1237,AE1237,AF1237-AE1237)," ",""))</f>
        <v>#VALUE!</v>
      </c>
      <c r="AH1237" s="4" t="e">
        <f>FIND("Entity status",A1237)+LEN("Entity status")</f>
        <v>#VALUE!</v>
      </c>
      <c r="AI1237" s="4" t="e">
        <f>FIND("Earliest publication #",A1237,AH1237)</f>
        <v>#VALUE!</v>
      </c>
      <c r="AJ1237" s="4" t="e">
        <f>CLEAN(TRIM(MID(A1237,AH1237,AI1237-AH1237)))</f>
        <v>#VALUE!</v>
      </c>
      <c r="AK1237" s="4" t="e">
        <f>FIND("Applicants",A1237)+LEN("Applicants")</f>
        <v>#VALUE!</v>
      </c>
      <c r="AL1237" s="4" t="e">
        <f>FIND("United States Patent and Trademark Office 
United States Patent and Trademark Office 
 Browse By Topic",A1237,AK1237)</f>
        <v>#VALUE!</v>
      </c>
      <c r="AM1237" s="4" t="e">
        <f>TRIM(CLEAN(MID(A1237,AK1237,AL1237-AK1237)))</f>
        <v>#VALUE!</v>
      </c>
      <c r="AN1237" s="4" t="e">
        <f>FIND("Assignee for publication",A1237)+LEN("Assignee for publication")</f>
        <v>#VALUE!</v>
      </c>
      <c r="AO1237" s="4" t="e">
        <f>FIND("Confirmation #",A1237,AN1237)</f>
        <v>#VALUE!</v>
      </c>
      <c r="AP1237" s="4" t="e">
        <f>MID(A1237,AN1237,AO1237-AN1237)</f>
        <v>#VALUE!</v>
      </c>
      <c r="AQ1237" s="4" t="e">
        <f>FIND("Inventors",A1237)+LEN("Inventors")</f>
        <v>#VALUE!</v>
      </c>
      <c r="AR1237" s="4" t="e">
        <f>FIND("Applicants",A1237,AQ1237)</f>
        <v>#VALUE!</v>
      </c>
      <c r="AS1237" s="4" t="e">
        <f>FIND("Show all inventors",A1237)</f>
        <v>#VALUE!</v>
      </c>
      <c r="AT1237" s="4" t="str">
        <f>IFERROR(MID(A1237,AS1237,24),"")</f>
        <v/>
      </c>
      <c r="AU1237" s="7" t="e">
        <f>CLEAN(TRIM(MID(A1237,AQ1237,AR1237-AQ1237)))</f>
        <v>#VALUE!</v>
      </c>
      <c r="BJ1237" s="4">
        <f t="shared" si="278"/>
        <v>0</v>
      </c>
      <c r="BK1237" s="4" t="str">
        <f t="shared" si="279"/>
        <v/>
      </c>
      <c r="BL1237" s="4" t="e">
        <f t="shared" si="280"/>
        <v>#VALUE!</v>
      </c>
      <c r="BM1237" s="4" t="e">
        <f t="shared" si="281"/>
        <v>#VALUE!</v>
      </c>
      <c r="BN1237" s="7" t="e">
        <f t="shared" si="282"/>
        <v>#VALUE!</v>
      </c>
      <c r="BO1237" s="4" t="e">
        <f t="shared" si="283"/>
        <v>#VALUE!</v>
      </c>
      <c r="BP1237" s="4" t="e">
        <f t="shared" si="284"/>
        <v>#VALUE!</v>
      </c>
      <c r="BQ1237" s="7" t="e">
        <f t="shared" si="285"/>
        <v>#VALUE!</v>
      </c>
    </row>
    <row r="1238" spans="1:69" ht="15" customHeight="1" x14ac:dyDescent="0.3">
      <c r="A1238" s="5"/>
      <c r="B1238" s="5"/>
      <c r="C1238" s="5"/>
      <c r="D1238" s="5"/>
      <c r="F1238" s="6" t="s">
        <v>17</v>
      </c>
      <c r="G1238" s="4" t="e">
        <f t="shared" si="286"/>
        <v>#VALUE!</v>
      </c>
      <c r="H1238" s="4" t="e">
        <f t="shared" si="287"/>
        <v>#VALUE!</v>
      </c>
      <c r="I1238" s="4" t="str">
        <f t="shared" si="276"/>
        <v/>
      </c>
      <c r="J1238" s="4" t="e">
        <f>CLEAN(SUBSTITUTE(MID(A1238,G1238,H1238-G1238)," ",""))</f>
        <v>#VALUE!</v>
      </c>
      <c r="K1238" s="4" t="e">
        <f>FIND("Filing or 371 (c) date",A1238)+LEN("Filing or 371 (c) date")</f>
        <v>#VALUE!</v>
      </c>
      <c r="L1238" s="4" t="e">
        <f>FIND("Status",A1238,K1238)</f>
        <v>#VALUE!</v>
      </c>
      <c r="M1238" s="4" t="e">
        <f>TRIM(CLEAN(MID(A1238,K1238,L1238-K1238)))</f>
        <v>#VALUE!</v>
      </c>
      <c r="N1238" s="4" t="e">
        <f>FIND("Patent #",A1238)+LEN("Patent #")</f>
        <v>#VALUE!</v>
      </c>
      <c r="O1238" s="4" t="e">
        <f>FIND("Filing or 371 (c) date",A1238)</f>
        <v>#VALUE!</v>
      </c>
      <c r="P1238" s="4" t="e">
        <f>MID(A1238,N1238,O1238-N1238)</f>
        <v>#VALUE!</v>
      </c>
      <c r="Q1238" s="4" t="e">
        <f t="shared" si="277"/>
        <v>#VALUE!</v>
      </c>
      <c r="R1238" s="4" t="e">
        <f>CLEAN(SUBSTITUTE(MID(P1238,1,FIND("open",P1238)-1)," ",""))</f>
        <v>#VALUE!</v>
      </c>
      <c r="S1238" s="4" t="e">
        <f>FIND("open_in_new",P1238)+LEN("open_in_new")</f>
        <v>#VALUE!</v>
      </c>
      <c r="T1238" s="4" t="e">
        <f>FIND("-",P1238,S1238)</f>
        <v>#VALUE!</v>
      </c>
      <c r="U1238" s="4" t="e">
        <f>CLEAN(SUBSTITUTE(MID(P1238,S1238,T1238-S1238)," ",""))</f>
        <v>#VALUE!</v>
      </c>
      <c r="V1238" s="4" t="e">
        <f>RIGHT(CLEAN(SUBSTITUTE(P1238," ","")),10)</f>
        <v>#VALUE!</v>
      </c>
      <c r="W1238" s="4" t="e">
        <f>FIND("Status",A1238,K1238)+LEN("Status")</f>
        <v>#VALUE!</v>
      </c>
      <c r="X1238" s="4" t="e">
        <f>FIND("Application Data 
Documents &amp; Transactions",A1238)</f>
        <v>#VALUE!</v>
      </c>
      <c r="Y1238" s="4" t="e">
        <f>MID(A1238,W1238,(X1238-11)-W1238)</f>
        <v>#VALUE!</v>
      </c>
      <c r="Z1238" s="4" t="e">
        <f t="shared" si="274"/>
        <v>#VALUE!</v>
      </c>
      <c r="AA1238" s="4" t="e">
        <f>FIND("Earliest publication #",A1238)+LEN("Earliest publication #
")</f>
        <v>#VALUE!</v>
      </c>
      <c r="AB1238" s="4" t="e">
        <f>FIND("Earliest publication date",A1238,AA1238)</f>
        <v>#VALUE!</v>
      </c>
      <c r="AC1238" s="4" t="e">
        <f>CLEAN(TRIM(MID(A1238,AA1238,AB1238-AA1238)))</f>
        <v>#VALUE!</v>
      </c>
      <c r="AD1238" s="4" t="e">
        <f t="shared" si="275"/>
        <v>#VALUE!</v>
      </c>
      <c r="AE1238" s="4" t="e">
        <f>FIND("Earliest publication date",A1238,AA1238)+LEN("Earliest publication date")</f>
        <v>#VALUE!</v>
      </c>
      <c r="AF1238" s="4" t="e">
        <f>FIND("Assignee for publication",A1238)</f>
        <v>#VALUE!</v>
      </c>
      <c r="AG1238" s="4" t="e">
        <f>CLEAN(SUBSTITUTE(MID(A1238,AE1238,AF1238-AE1238)," ",""))</f>
        <v>#VALUE!</v>
      </c>
      <c r="AH1238" s="4" t="e">
        <f>FIND("Entity status",A1238)+LEN("Entity status")</f>
        <v>#VALUE!</v>
      </c>
      <c r="AI1238" s="4" t="e">
        <f>FIND("Earliest publication #",A1238,AH1238)</f>
        <v>#VALUE!</v>
      </c>
      <c r="AJ1238" s="4" t="e">
        <f>CLEAN(TRIM(MID(A1238,AH1238,AI1238-AH1238)))</f>
        <v>#VALUE!</v>
      </c>
      <c r="AK1238" s="4" t="e">
        <f>FIND("Applicants",A1238)+LEN("Applicants")</f>
        <v>#VALUE!</v>
      </c>
      <c r="AL1238" s="4" t="e">
        <f>FIND("United States Patent and Trademark Office 
United States Patent and Trademark Office 
 Browse By Topic",A1238,AK1238)</f>
        <v>#VALUE!</v>
      </c>
      <c r="AM1238" s="4" t="e">
        <f>TRIM(CLEAN(MID(A1238,AK1238,AL1238-AK1238)))</f>
        <v>#VALUE!</v>
      </c>
      <c r="AN1238" s="4" t="e">
        <f>FIND("Assignee for publication",A1238)+LEN("Assignee for publication")</f>
        <v>#VALUE!</v>
      </c>
      <c r="AO1238" s="4" t="e">
        <f>FIND("Confirmation #",A1238,AN1238)</f>
        <v>#VALUE!</v>
      </c>
      <c r="AP1238" s="4" t="e">
        <f>MID(A1238,AN1238,AO1238-AN1238)</f>
        <v>#VALUE!</v>
      </c>
      <c r="AQ1238" s="4" t="e">
        <f>FIND("Inventors",A1238)+LEN("Inventors")</f>
        <v>#VALUE!</v>
      </c>
      <c r="AR1238" s="4" t="e">
        <f>FIND("Applicants",A1238,AQ1238)</f>
        <v>#VALUE!</v>
      </c>
      <c r="AS1238" s="4" t="e">
        <f>FIND("Show all inventors",A1238)</f>
        <v>#VALUE!</v>
      </c>
      <c r="AT1238" s="4" t="str">
        <f>IFERROR(MID(A1238,AS1238,24),"")</f>
        <v/>
      </c>
      <c r="AU1238" s="7" t="e">
        <f>CLEAN(TRIM(MID(A1238,AQ1238,AR1238-AQ1238)))</f>
        <v>#VALUE!</v>
      </c>
      <c r="BJ1238" s="4">
        <f t="shared" si="278"/>
        <v>0</v>
      </c>
      <c r="BK1238" s="4" t="str">
        <f t="shared" si="279"/>
        <v/>
      </c>
      <c r="BL1238" s="4" t="e">
        <f t="shared" si="280"/>
        <v>#VALUE!</v>
      </c>
      <c r="BM1238" s="4" t="e">
        <f t="shared" si="281"/>
        <v>#VALUE!</v>
      </c>
      <c r="BN1238" s="7" t="e">
        <f t="shared" si="282"/>
        <v>#VALUE!</v>
      </c>
      <c r="BO1238" s="4" t="e">
        <f t="shared" si="283"/>
        <v>#VALUE!</v>
      </c>
      <c r="BP1238" s="4" t="e">
        <f t="shared" si="284"/>
        <v>#VALUE!</v>
      </c>
      <c r="BQ1238" s="7" t="e">
        <f t="shared" si="285"/>
        <v>#VALUE!</v>
      </c>
    </row>
    <row r="1239" spans="1:69" ht="15" customHeight="1" x14ac:dyDescent="0.3">
      <c r="A1239" s="5"/>
      <c r="B1239" s="5"/>
      <c r="C1239" s="5"/>
      <c r="D1239" s="5"/>
      <c r="F1239" s="6" t="s">
        <v>17</v>
      </c>
      <c r="G1239" s="4" t="e">
        <f t="shared" si="286"/>
        <v>#VALUE!</v>
      </c>
      <c r="H1239" s="4" t="e">
        <f t="shared" si="287"/>
        <v>#VALUE!</v>
      </c>
      <c r="I1239" s="4" t="str">
        <f t="shared" si="276"/>
        <v/>
      </c>
      <c r="J1239" s="4" t="e">
        <f>CLEAN(SUBSTITUTE(MID(A1239,G1239,H1239-G1239)," ",""))</f>
        <v>#VALUE!</v>
      </c>
      <c r="K1239" s="4" t="e">
        <f>FIND("Filing or 371 (c) date",A1239)+LEN("Filing or 371 (c) date")</f>
        <v>#VALUE!</v>
      </c>
      <c r="L1239" s="4" t="e">
        <f>FIND("Status",A1239,K1239)</f>
        <v>#VALUE!</v>
      </c>
      <c r="M1239" s="4" t="e">
        <f>TRIM(CLEAN(MID(A1239,K1239,L1239-K1239)))</f>
        <v>#VALUE!</v>
      </c>
      <c r="N1239" s="4" t="e">
        <f>FIND("Patent #",A1239)+LEN("Patent #")</f>
        <v>#VALUE!</v>
      </c>
      <c r="O1239" s="4" t="e">
        <f>FIND("Filing or 371 (c) date",A1239)</f>
        <v>#VALUE!</v>
      </c>
      <c r="P1239" s="4" t="e">
        <f>MID(A1239,N1239,O1239-N1239)</f>
        <v>#VALUE!</v>
      </c>
      <c r="Q1239" s="4" t="e">
        <f t="shared" si="277"/>
        <v>#VALUE!</v>
      </c>
      <c r="R1239" s="4" t="e">
        <f>CLEAN(SUBSTITUTE(MID(P1239,1,FIND("open",P1239)-1)," ",""))</f>
        <v>#VALUE!</v>
      </c>
      <c r="S1239" s="4" t="e">
        <f>FIND("open_in_new",P1239)+LEN("open_in_new")</f>
        <v>#VALUE!</v>
      </c>
      <c r="T1239" s="4" t="e">
        <f>FIND("-",P1239,S1239)</f>
        <v>#VALUE!</v>
      </c>
      <c r="U1239" s="4" t="e">
        <f>CLEAN(SUBSTITUTE(MID(P1239,S1239,T1239-S1239)," ",""))</f>
        <v>#VALUE!</v>
      </c>
      <c r="V1239" s="4" t="e">
        <f>RIGHT(CLEAN(SUBSTITUTE(P1239," ","")),10)</f>
        <v>#VALUE!</v>
      </c>
      <c r="W1239" s="4" t="e">
        <f>FIND("Status",A1239,K1239)+LEN("Status")</f>
        <v>#VALUE!</v>
      </c>
      <c r="X1239" s="4" t="e">
        <f>FIND("Application Data 
Documents &amp; Transactions",A1239)</f>
        <v>#VALUE!</v>
      </c>
      <c r="Y1239" s="4" t="e">
        <f>MID(A1239,W1239,(X1239-11)-W1239)</f>
        <v>#VALUE!</v>
      </c>
      <c r="Z1239" s="4" t="e">
        <f t="shared" si="274"/>
        <v>#VALUE!</v>
      </c>
      <c r="AA1239" s="4" t="e">
        <f>FIND("Earliest publication #",A1239)+LEN("Earliest publication #
")</f>
        <v>#VALUE!</v>
      </c>
      <c r="AB1239" s="4" t="e">
        <f>FIND("Earliest publication date",A1239,AA1239)</f>
        <v>#VALUE!</v>
      </c>
      <c r="AC1239" s="4" t="e">
        <f>CLEAN(TRIM(MID(A1239,AA1239,AB1239-AA1239)))</f>
        <v>#VALUE!</v>
      </c>
      <c r="AD1239" s="4" t="e">
        <f t="shared" si="275"/>
        <v>#VALUE!</v>
      </c>
      <c r="AE1239" s="4" t="e">
        <f>FIND("Earliest publication date",A1239,AA1239)+LEN("Earliest publication date")</f>
        <v>#VALUE!</v>
      </c>
      <c r="AF1239" s="4" t="e">
        <f>FIND("Assignee for publication",A1239)</f>
        <v>#VALUE!</v>
      </c>
      <c r="AG1239" s="4" t="e">
        <f>CLEAN(SUBSTITUTE(MID(A1239,AE1239,AF1239-AE1239)," ",""))</f>
        <v>#VALUE!</v>
      </c>
      <c r="AH1239" s="4" t="e">
        <f>FIND("Entity status",A1239)+LEN("Entity status")</f>
        <v>#VALUE!</v>
      </c>
      <c r="AI1239" s="4" t="e">
        <f>FIND("Earliest publication #",A1239,AH1239)</f>
        <v>#VALUE!</v>
      </c>
      <c r="AJ1239" s="4" t="e">
        <f>CLEAN(TRIM(MID(A1239,AH1239,AI1239-AH1239)))</f>
        <v>#VALUE!</v>
      </c>
      <c r="AK1239" s="4" t="e">
        <f>FIND("Applicants",A1239)+LEN("Applicants")</f>
        <v>#VALUE!</v>
      </c>
      <c r="AL1239" s="4" t="e">
        <f>FIND("United States Patent and Trademark Office 
United States Patent and Trademark Office 
 Browse By Topic",A1239,AK1239)</f>
        <v>#VALUE!</v>
      </c>
      <c r="AM1239" s="4" t="e">
        <f>TRIM(CLEAN(MID(A1239,AK1239,AL1239-AK1239)))</f>
        <v>#VALUE!</v>
      </c>
      <c r="AN1239" s="4" t="e">
        <f>FIND("Assignee for publication",A1239)+LEN("Assignee for publication")</f>
        <v>#VALUE!</v>
      </c>
      <c r="AO1239" s="4" t="e">
        <f>FIND("Confirmation #",A1239,AN1239)</f>
        <v>#VALUE!</v>
      </c>
      <c r="AP1239" s="4" t="e">
        <f>MID(A1239,AN1239,AO1239-AN1239)</f>
        <v>#VALUE!</v>
      </c>
      <c r="AQ1239" s="4" t="e">
        <f>FIND("Inventors",A1239)+LEN("Inventors")</f>
        <v>#VALUE!</v>
      </c>
      <c r="AR1239" s="4" t="e">
        <f>FIND("Applicants",A1239,AQ1239)</f>
        <v>#VALUE!</v>
      </c>
      <c r="AS1239" s="4" t="e">
        <f>FIND("Show all inventors",A1239)</f>
        <v>#VALUE!</v>
      </c>
      <c r="AT1239" s="4" t="str">
        <f>IFERROR(MID(A1239,AS1239,24),"")</f>
        <v/>
      </c>
      <c r="AU1239" s="7" t="e">
        <f>CLEAN(TRIM(MID(A1239,AQ1239,AR1239-AQ1239)))</f>
        <v>#VALUE!</v>
      </c>
      <c r="BJ1239" s="4">
        <f t="shared" si="278"/>
        <v>0</v>
      </c>
      <c r="BK1239" s="4" t="str">
        <f t="shared" si="279"/>
        <v/>
      </c>
      <c r="BL1239" s="4" t="e">
        <f t="shared" si="280"/>
        <v>#VALUE!</v>
      </c>
      <c r="BM1239" s="4" t="e">
        <f t="shared" si="281"/>
        <v>#VALUE!</v>
      </c>
      <c r="BN1239" s="7" t="e">
        <f t="shared" si="282"/>
        <v>#VALUE!</v>
      </c>
      <c r="BO1239" s="4" t="e">
        <f t="shared" si="283"/>
        <v>#VALUE!</v>
      </c>
      <c r="BP1239" s="4" t="e">
        <f t="shared" si="284"/>
        <v>#VALUE!</v>
      </c>
      <c r="BQ1239" s="7" t="e">
        <f t="shared" si="285"/>
        <v>#VALUE!</v>
      </c>
    </row>
    <row r="1240" spans="1:69" ht="15" customHeight="1" x14ac:dyDescent="0.3">
      <c r="A1240" s="5"/>
      <c r="B1240" s="5"/>
      <c r="C1240" s="5"/>
      <c r="D1240" s="5"/>
      <c r="F1240" s="6" t="s">
        <v>17</v>
      </c>
      <c r="G1240" s="4" t="e">
        <f t="shared" si="286"/>
        <v>#VALUE!</v>
      </c>
      <c r="H1240" s="4" t="e">
        <f t="shared" si="287"/>
        <v>#VALUE!</v>
      </c>
      <c r="I1240" s="4" t="str">
        <f t="shared" si="276"/>
        <v/>
      </c>
      <c r="J1240" s="4" t="e">
        <f>CLEAN(SUBSTITUTE(MID(A1240,G1240,H1240-G1240)," ",""))</f>
        <v>#VALUE!</v>
      </c>
      <c r="K1240" s="4" t="e">
        <f>FIND("Filing or 371 (c) date",A1240)+LEN("Filing or 371 (c) date")</f>
        <v>#VALUE!</v>
      </c>
      <c r="L1240" s="4" t="e">
        <f>FIND("Status",A1240,K1240)</f>
        <v>#VALUE!</v>
      </c>
      <c r="M1240" s="4" t="e">
        <f>TRIM(CLEAN(MID(A1240,K1240,L1240-K1240)))</f>
        <v>#VALUE!</v>
      </c>
      <c r="N1240" s="4" t="e">
        <f>FIND("Patent #",A1240)+LEN("Patent #")</f>
        <v>#VALUE!</v>
      </c>
      <c r="O1240" s="4" t="e">
        <f>FIND("Filing or 371 (c) date",A1240)</f>
        <v>#VALUE!</v>
      </c>
      <c r="P1240" s="4" t="e">
        <f>MID(A1240,N1240,O1240-N1240)</f>
        <v>#VALUE!</v>
      </c>
      <c r="Q1240" s="4" t="e">
        <f t="shared" si="277"/>
        <v>#VALUE!</v>
      </c>
      <c r="R1240" s="4" t="e">
        <f>CLEAN(SUBSTITUTE(MID(P1240,1,FIND("open",P1240)-1)," ",""))</f>
        <v>#VALUE!</v>
      </c>
      <c r="S1240" s="4" t="e">
        <f>FIND("open_in_new",P1240)+LEN("open_in_new")</f>
        <v>#VALUE!</v>
      </c>
      <c r="T1240" s="4" t="e">
        <f>FIND("-",P1240,S1240)</f>
        <v>#VALUE!</v>
      </c>
      <c r="U1240" s="4" t="e">
        <f>CLEAN(SUBSTITUTE(MID(P1240,S1240,T1240-S1240)," ",""))</f>
        <v>#VALUE!</v>
      </c>
      <c r="V1240" s="4" t="e">
        <f>RIGHT(CLEAN(SUBSTITUTE(P1240," ","")),10)</f>
        <v>#VALUE!</v>
      </c>
      <c r="W1240" s="4" t="e">
        <f>FIND("Status",A1240,K1240)+LEN("Status")</f>
        <v>#VALUE!</v>
      </c>
      <c r="X1240" s="4" t="e">
        <f>FIND("Application Data 
Documents &amp; Transactions",A1240)</f>
        <v>#VALUE!</v>
      </c>
      <c r="Y1240" s="4" t="e">
        <f>MID(A1240,W1240,(X1240-11)-W1240)</f>
        <v>#VALUE!</v>
      </c>
      <c r="Z1240" s="4" t="e">
        <f t="shared" si="274"/>
        <v>#VALUE!</v>
      </c>
      <c r="AA1240" s="4" t="e">
        <f>FIND("Earliest publication #",A1240)+LEN("Earliest publication #
")</f>
        <v>#VALUE!</v>
      </c>
      <c r="AB1240" s="4" t="e">
        <f>FIND("Earliest publication date",A1240,AA1240)</f>
        <v>#VALUE!</v>
      </c>
      <c r="AC1240" s="4" t="e">
        <f>CLEAN(TRIM(MID(A1240,AA1240,AB1240-AA1240)))</f>
        <v>#VALUE!</v>
      </c>
      <c r="AD1240" s="4" t="e">
        <f t="shared" si="275"/>
        <v>#VALUE!</v>
      </c>
      <c r="AE1240" s="4" t="e">
        <f>FIND("Earliest publication date",A1240,AA1240)+LEN("Earliest publication date")</f>
        <v>#VALUE!</v>
      </c>
      <c r="AF1240" s="4" t="e">
        <f>FIND("Assignee for publication",A1240)</f>
        <v>#VALUE!</v>
      </c>
      <c r="AG1240" s="4" t="e">
        <f>CLEAN(SUBSTITUTE(MID(A1240,AE1240,AF1240-AE1240)," ",""))</f>
        <v>#VALUE!</v>
      </c>
      <c r="AH1240" s="4" t="e">
        <f>FIND("Entity status",A1240)+LEN("Entity status")</f>
        <v>#VALUE!</v>
      </c>
      <c r="AI1240" s="4" t="e">
        <f>FIND("Earliest publication #",A1240,AH1240)</f>
        <v>#VALUE!</v>
      </c>
      <c r="AJ1240" s="4" t="e">
        <f>CLEAN(TRIM(MID(A1240,AH1240,AI1240-AH1240)))</f>
        <v>#VALUE!</v>
      </c>
      <c r="AK1240" s="4" t="e">
        <f>FIND("Applicants",A1240)+LEN("Applicants")</f>
        <v>#VALUE!</v>
      </c>
      <c r="AL1240" s="4" t="e">
        <f>FIND("United States Patent and Trademark Office 
United States Patent and Trademark Office 
 Browse By Topic",A1240,AK1240)</f>
        <v>#VALUE!</v>
      </c>
      <c r="AM1240" s="4" t="e">
        <f>TRIM(CLEAN(MID(A1240,AK1240,AL1240-AK1240)))</f>
        <v>#VALUE!</v>
      </c>
      <c r="AN1240" s="4" t="e">
        <f>FIND("Assignee for publication",A1240)+LEN("Assignee for publication")</f>
        <v>#VALUE!</v>
      </c>
      <c r="AO1240" s="4" t="e">
        <f>FIND("Confirmation #",A1240,AN1240)</f>
        <v>#VALUE!</v>
      </c>
      <c r="AP1240" s="4" t="e">
        <f>MID(A1240,AN1240,AO1240-AN1240)</f>
        <v>#VALUE!</v>
      </c>
      <c r="AQ1240" s="4" t="e">
        <f>FIND("Inventors",A1240)+LEN("Inventors")</f>
        <v>#VALUE!</v>
      </c>
      <c r="AR1240" s="4" t="e">
        <f>FIND("Applicants",A1240,AQ1240)</f>
        <v>#VALUE!</v>
      </c>
      <c r="AS1240" s="4" t="e">
        <f>FIND("Show all inventors",A1240)</f>
        <v>#VALUE!</v>
      </c>
      <c r="AT1240" s="4" t="str">
        <f>IFERROR(MID(A1240,AS1240,24),"")</f>
        <v/>
      </c>
      <c r="AU1240" s="7" t="e">
        <f>CLEAN(TRIM(MID(A1240,AQ1240,AR1240-AQ1240)))</f>
        <v>#VALUE!</v>
      </c>
      <c r="BJ1240" s="4">
        <f t="shared" si="278"/>
        <v>0</v>
      </c>
      <c r="BK1240" s="4" t="str">
        <f t="shared" si="279"/>
        <v/>
      </c>
      <c r="BL1240" s="4" t="e">
        <f t="shared" si="280"/>
        <v>#VALUE!</v>
      </c>
      <c r="BM1240" s="4" t="e">
        <f t="shared" si="281"/>
        <v>#VALUE!</v>
      </c>
      <c r="BN1240" s="7" t="e">
        <f t="shared" si="282"/>
        <v>#VALUE!</v>
      </c>
      <c r="BO1240" s="4" t="e">
        <f t="shared" si="283"/>
        <v>#VALUE!</v>
      </c>
      <c r="BP1240" s="4" t="e">
        <f t="shared" si="284"/>
        <v>#VALUE!</v>
      </c>
      <c r="BQ1240" s="7" t="e">
        <f t="shared" si="285"/>
        <v>#VALUE!</v>
      </c>
    </row>
    <row r="1241" spans="1:69" ht="15" customHeight="1" x14ac:dyDescent="0.3">
      <c r="A1241" s="5"/>
      <c r="B1241" s="5"/>
      <c r="C1241" s="5"/>
      <c r="D1241" s="5"/>
      <c r="F1241" s="6" t="s">
        <v>17</v>
      </c>
      <c r="G1241" s="4" t="e">
        <f t="shared" si="286"/>
        <v>#VALUE!</v>
      </c>
      <c r="H1241" s="4" t="e">
        <f t="shared" si="287"/>
        <v>#VALUE!</v>
      </c>
      <c r="I1241" s="4" t="str">
        <f t="shared" si="276"/>
        <v/>
      </c>
      <c r="J1241" s="4" t="e">
        <f>CLEAN(SUBSTITUTE(MID(A1241,G1241,H1241-G1241)," ",""))</f>
        <v>#VALUE!</v>
      </c>
      <c r="K1241" s="4" t="e">
        <f>FIND("Filing or 371 (c) date",A1241)+LEN("Filing or 371 (c) date")</f>
        <v>#VALUE!</v>
      </c>
      <c r="L1241" s="4" t="e">
        <f>FIND("Status",A1241,K1241)</f>
        <v>#VALUE!</v>
      </c>
      <c r="M1241" s="4" t="e">
        <f>TRIM(CLEAN(MID(A1241,K1241,L1241-K1241)))</f>
        <v>#VALUE!</v>
      </c>
      <c r="N1241" s="4" t="e">
        <f>FIND("Patent #",A1241)+LEN("Patent #")</f>
        <v>#VALUE!</v>
      </c>
      <c r="O1241" s="4" t="e">
        <f>FIND("Filing or 371 (c) date",A1241)</f>
        <v>#VALUE!</v>
      </c>
      <c r="P1241" s="4" t="e">
        <f>MID(A1241,N1241,O1241-N1241)</f>
        <v>#VALUE!</v>
      </c>
      <c r="Q1241" s="4" t="e">
        <f t="shared" si="277"/>
        <v>#VALUE!</v>
      </c>
      <c r="R1241" s="4" t="e">
        <f>CLEAN(SUBSTITUTE(MID(P1241,1,FIND("open",P1241)-1)," ",""))</f>
        <v>#VALUE!</v>
      </c>
      <c r="S1241" s="4" t="e">
        <f>FIND("open_in_new",P1241)+LEN("open_in_new")</f>
        <v>#VALUE!</v>
      </c>
      <c r="T1241" s="4" t="e">
        <f>FIND("-",P1241,S1241)</f>
        <v>#VALUE!</v>
      </c>
      <c r="U1241" s="4" t="e">
        <f>CLEAN(SUBSTITUTE(MID(P1241,S1241,T1241-S1241)," ",""))</f>
        <v>#VALUE!</v>
      </c>
      <c r="V1241" s="4" t="e">
        <f>RIGHT(CLEAN(SUBSTITUTE(P1241," ","")),10)</f>
        <v>#VALUE!</v>
      </c>
      <c r="W1241" s="4" t="e">
        <f>FIND("Status",A1241,K1241)+LEN("Status")</f>
        <v>#VALUE!</v>
      </c>
      <c r="X1241" s="4" t="e">
        <f>FIND("Application Data 
Documents &amp; Transactions",A1241)</f>
        <v>#VALUE!</v>
      </c>
      <c r="Y1241" s="4" t="e">
        <f>MID(A1241,W1241,(X1241-11)-W1241)</f>
        <v>#VALUE!</v>
      </c>
      <c r="Z1241" s="4" t="e">
        <f t="shared" si="274"/>
        <v>#VALUE!</v>
      </c>
      <c r="AA1241" s="4" t="e">
        <f>FIND("Earliest publication #",A1241)+LEN("Earliest publication #
")</f>
        <v>#VALUE!</v>
      </c>
      <c r="AB1241" s="4" t="e">
        <f>FIND("Earliest publication date",A1241,AA1241)</f>
        <v>#VALUE!</v>
      </c>
      <c r="AC1241" s="4" t="e">
        <f>CLEAN(TRIM(MID(A1241,AA1241,AB1241-AA1241)))</f>
        <v>#VALUE!</v>
      </c>
      <c r="AD1241" s="4" t="e">
        <f t="shared" si="275"/>
        <v>#VALUE!</v>
      </c>
      <c r="AE1241" s="4" t="e">
        <f>FIND("Earliest publication date",A1241,AA1241)+LEN("Earliest publication date")</f>
        <v>#VALUE!</v>
      </c>
      <c r="AF1241" s="4" t="e">
        <f>FIND("Assignee for publication",A1241)</f>
        <v>#VALUE!</v>
      </c>
      <c r="AG1241" s="4" t="e">
        <f>CLEAN(SUBSTITUTE(MID(A1241,AE1241,AF1241-AE1241)," ",""))</f>
        <v>#VALUE!</v>
      </c>
      <c r="AH1241" s="4" t="e">
        <f>FIND("Entity status",A1241)+LEN("Entity status")</f>
        <v>#VALUE!</v>
      </c>
      <c r="AI1241" s="4" t="e">
        <f>FIND("Earliest publication #",A1241,AH1241)</f>
        <v>#VALUE!</v>
      </c>
      <c r="AJ1241" s="4" t="e">
        <f>CLEAN(TRIM(MID(A1241,AH1241,AI1241-AH1241)))</f>
        <v>#VALUE!</v>
      </c>
      <c r="AK1241" s="4" t="e">
        <f>FIND("Applicants",A1241)+LEN("Applicants")</f>
        <v>#VALUE!</v>
      </c>
      <c r="AL1241" s="4" t="e">
        <f>FIND("United States Patent and Trademark Office 
United States Patent and Trademark Office 
 Browse By Topic",A1241,AK1241)</f>
        <v>#VALUE!</v>
      </c>
      <c r="AM1241" s="4" t="e">
        <f>TRIM(CLEAN(MID(A1241,AK1241,AL1241-AK1241)))</f>
        <v>#VALUE!</v>
      </c>
      <c r="AN1241" s="4" t="e">
        <f>FIND("Assignee for publication",A1241)+LEN("Assignee for publication")</f>
        <v>#VALUE!</v>
      </c>
      <c r="AO1241" s="4" t="e">
        <f>FIND("Confirmation #",A1241,AN1241)</f>
        <v>#VALUE!</v>
      </c>
      <c r="AP1241" s="4" t="e">
        <f>MID(A1241,AN1241,AO1241-AN1241)</f>
        <v>#VALUE!</v>
      </c>
      <c r="AQ1241" s="4" t="e">
        <f>FIND("Inventors",A1241)+LEN("Inventors")</f>
        <v>#VALUE!</v>
      </c>
      <c r="AR1241" s="4" t="e">
        <f>FIND("Applicants",A1241,AQ1241)</f>
        <v>#VALUE!</v>
      </c>
      <c r="AS1241" s="4" t="e">
        <f>FIND("Show all inventors",A1241)</f>
        <v>#VALUE!</v>
      </c>
      <c r="AT1241" s="4" t="str">
        <f>IFERROR(MID(A1241,AS1241,24),"")</f>
        <v/>
      </c>
      <c r="AU1241" s="7" t="e">
        <f>CLEAN(TRIM(MID(A1241,AQ1241,AR1241-AQ1241)))</f>
        <v>#VALUE!</v>
      </c>
      <c r="BJ1241" s="4">
        <f t="shared" si="278"/>
        <v>0</v>
      </c>
      <c r="BK1241" s="4" t="str">
        <f t="shared" si="279"/>
        <v/>
      </c>
      <c r="BL1241" s="4" t="e">
        <f t="shared" si="280"/>
        <v>#VALUE!</v>
      </c>
      <c r="BM1241" s="4" t="e">
        <f t="shared" si="281"/>
        <v>#VALUE!</v>
      </c>
      <c r="BN1241" s="7" t="e">
        <f t="shared" si="282"/>
        <v>#VALUE!</v>
      </c>
      <c r="BO1241" s="4" t="e">
        <f t="shared" si="283"/>
        <v>#VALUE!</v>
      </c>
      <c r="BP1241" s="4" t="e">
        <f t="shared" si="284"/>
        <v>#VALUE!</v>
      </c>
      <c r="BQ1241" s="7" t="e">
        <f t="shared" si="285"/>
        <v>#VALUE!</v>
      </c>
    </row>
    <row r="1242" spans="1:69" ht="15" customHeight="1" x14ac:dyDescent="0.3">
      <c r="A1242" s="5"/>
      <c r="B1242" s="5"/>
      <c r="C1242" s="5"/>
      <c r="D1242" s="5"/>
      <c r="F1242" s="6" t="s">
        <v>17</v>
      </c>
      <c r="G1242" s="4" t="e">
        <f t="shared" si="286"/>
        <v>#VALUE!</v>
      </c>
      <c r="H1242" s="4" t="e">
        <f t="shared" si="287"/>
        <v>#VALUE!</v>
      </c>
      <c r="I1242" s="4" t="str">
        <f t="shared" si="276"/>
        <v/>
      </c>
      <c r="J1242" s="4" t="e">
        <f>CLEAN(SUBSTITUTE(MID(A1242,G1242,H1242-G1242)," ",""))</f>
        <v>#VALUE!</v>
      </c>
      <c r="K1242" s="4" t="e">
        <f>FIND("Filing or 371 (c) date",A1242)+LEN("Filing or 371 (c) date")</f>
        <v>#VALUE!</v>
      </c>
      <c r="L1242" s="4" t="e">
        <f>FIND("Status",A1242,K1242)</f>
        <v>#VALUE!</v>
      </c>
      <c r="M1242" s="4" t="e">
        <f>TRIM(CLEAN(MID(A1242,K1242,L1242-K1242)))</f>
        <v>#VALUE!</v>
      </c>
      <c r="N1242" s="4" t="e">
        <f>FIND("Patent #",A1242)+LEN("Patent #")</f>
        <v>#VALUE!</v>
      </c>
      <c r="O1242" s="4" t="e">
        <f>FIND("Filing or 371 (c) date",A1242)</f>
        <v>#VALUE!</v>
      </c>
      <c r="P1242" s="4" t="e">
        <f>MID(A1242,N1242,O1242-N1242)</f>
        <v>#VALUE!</v>
      </c>
      <c r="Q1242" s="4" t="e">
        <f t="shared" si="277"/>
        <v>#VALUE!</v>
      </c>
      <c r="R1242" s="4" t="e">
        <f>CLEAN(SUBSTITUTE(MID(P1242,1,FIND("open",P1242)-1)," ",""))</f>
        <v>#VALUE!</v>
      </c>
      <c r="S1242" s="4" t="e">
        <f>FIND("open_in_new",P1242)+LEN("open_in_new")</f>
        <v>#VALUE!</v>
      </c>
      <c r="T1242" s="4" t="e">
        <f>FIND("-",P1242,S1242)</f>
        <v>#VALUE!</v>
      </c>
      <c r="U1242" s="4" t="e">
        <f>CLEAN(SUBSTITUTE(MID(P1242,S1242,T1242-S1242)," ",""))</f>
        <v>#VALUE!</v>
      </c>
      <c r="V1242" s="4" t="e">
        <f>RIGHT(CLEAN(SUBSTITUTE(P1242," ","")),10)</f>
        <v>#VALUE!</v>
      </c>
      <c r="W1242" s="4" t="e">
        <f>FIND("Status",A1242,K1242)+LEN("Status")</f>
        <v>#VALUE!</v>
      </c>
      <c r="X1242" s="4" t="e">
        <f>FIND("Application Data 
Documents &amp; Transactions",A1242)</f>
        <v>#VALUE!</v>
      </c>
      <c r="Y1242" s="4" t="e">
        <f>MID(A1242,W1242,(X1242-11)-W1242)</f>
        <v>#VALUE!</v>
      </c>
      <c r="Z1242" s="4" t="e">
        <f t="shared" si="274"/>
        <v>#VALUE!</v>
      </c>
      <c r="AA1242" s="4" t="e">
        <f>FIND("Earliest publication #",A1242)+LEN("Earliest publication #
")</f>
        <v>#VALUE!</v>
      </c>
      <c r="AB1242" s="4" t="e">
        <f>FIND("Earliest publication date",A1242,AA1242)</f>
        <v>#VALUE!</v>
      </c>
      <c r="AC1242" s="4" t="e">
        <f>CLEAN(TRIM(MID(A1242,AA1242,AB1242-AA1242)))</f>
        <v>#VALUE!</v>
      </c>
      <c r="AD1242" s="4" t="e">
        <f t="shared" si="275"/>
        <v>#VALUE!</v>
      </c>
      <c r="AE1242" s="4" t="e">
        <f>FIND("Earliest publication date",A1242,AA1242)+LEN("Earliest publication date")</f>
        <v>#VALUE!</v>
      </c>
      <c r="AF1242" s="4" t="e">
        <f>FIND("Assignee for publication",A1242)</f>
        <v>#VALUE!</v>
      </c>
      <c r="AG1242" s="4" t="e">
        <f>CLEAN(SUBSTITUTE(MID(A1242,AE1242,AF1242-AE1242)," ",""))</f>
        <v>#VALUE!</v>
      </c>
      <c r="AH1242" s="4" t="e">
        <f>FIND("Entity status",A1242)+LEN("Entity status")</f>
        <v>#VALUE!</v>
      </c>
      <c r="AI1242" s="4" t="e">
        <f>FIND("Earliest publication #",A1242,AH1242)</f>
        <v>#VALUE!</v>
      </c>
      <c r="AJ1242" s="4" t="e">
        <f>CLEAN(TRIM(MID(A1242,AH1242,AI1242-AH1242)))</f>
        <v>#VALUE!</v>
      </c>
      <c r="AK1242" s="4" t="e">
        <f>FIND("Applicants",A1242)+LEN("Applicants")</f>
        <v>#VALUE!</v>
      </c>
      <c r="AL1242" s="4" t="e">
        <f>FIND("United States Patent and Trademark Office 
United States Patent and Trademark Office 
 Browse By Topic",A1242,AK1242)</f>
        <v>#VALUE!</v>
      </c>
      <c r="AM1242" s="4" t="e">
        <f>TRIM(CLEAN(MID(A1242,AK1242,AL1242-AK1242)))</f>
        <v>#VALUE!</v>
      </c>
      <c r="AN1242" s="4" t="e">
        <f>FIND("Assignee for publication",A1242)+LEN("Assignee for publication")</f>
        <v>#VALUE!</v>
      </c>
      <c r="AO1242" s="4" t="e">
        <f>FIND("Confirmation #",A1242,AN1242)</f>
        <v>#VALUE!</v>
      </c>
      <c r="AP1242" s="4" t="e">
        <f>MID(A1242,AN1242,AO1242-AN1242)</f>
        <v>#VALUE!</v>
      </c>
      <c r="AQ1242" s="4" t="e">
        <f>FIND("Inventors",A1242)+LEN("Inventors")</f>
        <v>#VALUE!</v>
      </c>
      <c r="AR1242" s="4" t="e">
        <f>FIND("Applicants",A1242,AQ1242)</f>
        <v>#VALUE!</v>
      </c>
      <c r="AS1242" s="4" t="e">
        <f>FIND("Show all inventors",A1242)</f>
        <v>#VALUE!</v>
      </c>
      <c r="AT1242" s="4" t="str">
        <f>IFERROR(MID(A1242,AS1242,24),"")</f>
        <v/>
      </c>
      <c r="AU1242" s="7" t="e">
        <f>CLEAN(TRIM(MID(A1242,AQ1242,AR1242-AQ1242)))</f>
        <v>#VALUE!</v>
      </c>
      <c r="BJ1242" s="4">
        <f t="shared" si="278"/>
        <v>0</v>
      </c>
      <c r="BK1242" s="4" t="str">
        <f t="shared" si="279"/>
        <v/>
      </c>
      <c r="BL1242" s="4" t="e">
        <f t="shared" si="280"/>
        <v>#VALUE!</v>
      </c>
      <c r="BM1242" s="4" t="e">
        <f t="shared" si="281"/>
        <v>#VALUE!</v>
      </c>
      <c r="BN1242" s="7" t="e">
        <f t="shared" si="282"/>
        <v>#VALUE!</v>
      </c>
      <c r="BO1242" s="4" t="e">
        <f t="shared" si="283"/>
        <v>#VALUE!</v>
      </c>
      <c r="BP1242" s="4" t="e">
        <f t="shared" si="284"/>
        <v>#VALUE!</v>
      </c>
      <c r="BQ1242" s="7" t="e">
        <f t="shared" si="285"/>
        <v>#VALUE!</v>
      </c>
    </row>
    <row r="1243" spans="1:69" ht="15" customHeight="1" x14ac:dyDescent="0.3">
      <c r="A1243" s="5"/>
      <c r="B1243" s="5"/>
      <c r="C1243" s="5"/>
      <c r="D1243" s="5"/>
      <c r="F1243" s="6" t="s">
        <v>17</v>
      </c>
      <c r="G1243" s="4" t="e">
        <f t="shared" si="286"/>
        <v>#VALUE!</v>
      </c>
      <c r="H1243" s="4" t="e">
        <f t="shared" si="287"/>
        <v>#VALUE!</v>
      </c>
      <c r="I1243" s="4" t="str">
        <f t="shared" si="276"/>
        <v/>
      </c>
      <c r="J1243" s="4" t="e">
        <f>CLEAN(SUBSTITUTE(MID(A1243,G1243,H1243-G1243)," ",""))</f>
        <v>#VALUE!</v>
      </c>
      <c r="K1243" s="4" t="e">
        <f>FIND("Filing or 371 (c) date",A1243)+LEN("Filing or 371 (c) date")</f>
        <v>#VALUE!</v>
      </c>
      <c r="L1243" s="4" t="e">
        <f>FIND("Status",A1243,K1243)</f>
        <v>#VALUE!</v>
      </c>
      <c r="M1243" s="4" t="e">
        <f>TRIM(CLEAN(MID(A1243,K1243,L1243-K1243)))</f>
        <v>#VALUE!</v>
      </c>
      <c r="N1243" s="4" t="e">
        <f>FIND("Patent #",A1243)+LEN("Patent #")</f>
        <v>#VALUE!</v>
      </c>
      <c r="O1243" s="4" t="e">
        <f>FIND("Filing or 371 (c) date",A1243)</f>
        <v>#VALUE!</v>
      </c>
      <c r="P1243" s="4" t="e">
        <f>MID(A1243,N1243,O1243-N1243)</f>
        <v>#VALUE!</v>
      </c>
      <c r="Q1243" s="4" t="e">
        <f t="shared" si="277"/>
        <v>#VALUE!</v>
      </c>
      <c r="R1243" s="4" t="e">
        <f>CLEAN(SUBSTITUTE(MID(P1243,1,FIND("open",P1243)-1)," ",""))</f>
        <v>#VALUE!</v>
      </c>
      <c r="S1243" s="4" t="e">
        <f>FIND("open_in_new",P1243)+LEN("open_in_new")</f>
        <v>#VALUE!</v>
      </c>
      <c r="T1243" s="4" t="e">
        <f>FIND("-",P1243,S1243)</f>
        <v>#VALUE!</v>
      </c>
      <c r="U1243" s="4" t="e">
        <f>CLEAN(SUBSTITUTE(MID(P1243,S1243,T1243-S1243)," ",""))</f>
        <v>#VALUE!</v>
      </c>
      <c r="V1243" s="4" t="e">
        <f>RIGHT(CLEAN(SUBSTITUTE(P1243," ","")),10)</f>
        <v>#VALUE!</v>
      </c>
      <c r="W1243" s="4" t="e">
        <f>FIND("Status",A1243,K1243)+LEN("Status")</f>
        <v>#VALUE!</v>
      </c>
      <c r="X1243" s="4" t="e">
        <f>FIND("Application Data 
Documents &amp; Transactions",A1243)</f>
        <v>#VALUE!</v>
      </c>
      <c r="Y1243" s="4" t="e">
        <f>MID(A1243,W1243,(X1243-11)-W1243)</f>
        <v>#VALUE!</v>
      </c>
      <c r="Z1243" s="4" t="e">
        <f t="shared" si="274"/>
        <v>#VALUE!</v>
      </c>
      <c r="AA1243" s="4" t="e">
        <f>FIND("Earliest publication #",A1243)+LEN("Earliest publication #
")</f>
        <v>#VALUE!</v>
      </c>
      <c r="AB1243" s="4" t="e">
        <f>FIND("Earliest publication date",A1243,AA1243)</f>
        <v>#VALUE!</v>
      </c>
      <c r="AC1243" s="4" t="e">
        <f>CLEAN(TRIM(MID(A1243,AA1243,AB1243-AA1243)))</f>
        <v>#VALUE!</v>
      </c>
      <c r="AD1243" s="4" t="e">
        <f t="shared" si="275"/>
        <v>#VALUE!</v>
      </c>
      <c r="AE1243" s="4" t="e">
        <f>FIND("Earliest publication date",A1243,AA1243)+LEN("Earliest publication date")</f>
        <v>#VALUE!</v>
      </c>
      <c r="AF1243" s="4" t="e">
        <f>FIND("Assignee for publication",A1243)</f>
        <v>#VALUE!</v>
      </c>
      <c r="AG1243" s="4" t="e">
        <f>CLEAN(SUBSTITUTE(MID(A1243,AE1243,AF1243-AE1243)," ",""))</f>
        <v>#VALUE!</v>
      </c>
      <c r="AH1243" s="4" t="e">
        <f>FIND("Entity status",A1243)+LEN("Entity status")</f>
        <v>#VALUE!</v>
      </c>
      <c r="AI1243" s="4" t="e">
        <f>FIND("Earliest publication #",A1243,AH1243)</f>
        <v>#VALUE!</v>
      </c>
      <c r="AJ1243" s="4" t="e">
        <f>CLEAN(TRIM(MID(A1243,AH1243,AI1243-AH1243)))</f>
        <v>#VALUE!</v>
      </c>
      <c r="AK1243" s="4" t="e">
        <f>FIND("Applicants",A1243)+LEN("Applicants")</f>
        <v>#VALUE!</v>
      </c>
      <c r="AL1243" s="4" t="e">
        <f>FIND("United States Patent and Trademark Office 
United States Patent and Trademark Office 
 Browse By Topic",A1243,AK1243)</f>
        <v>#VALUE!</v>
      </c>
      <c r="AM1243" s="4" t="e">
        <f>TRIM(CLEAN(MID(A1243,AK1243,AL1243-AK1243)))</f>
        <v>#VALUE!</v>
      </c>
      <c r="AN1243" s="4" t="e">
        <f>FIND("Assignee for publication",A1243)+LEN("Assignee for publication")</f>
        <v>#VALUE!</v>
      </c>
      <c r="AO1243" s="4" t="e">
        <f>FIND("Confirmation #",A1243,AN1243)</f>
        <v>#VALUE!</v>
      </c>
      <c r="AP1243" s="4" t="e">
        <f>MID(A1243,AN1243,AO1243-AN1243)</f>
        <v>#VALUE!</v>
      </c>
      <c r="AQ1243" s="4" t="e">
        <f>FIND("Inventors",A1243)+LEN("Inventors")</f>
        <v>#VALUE!</v>
      </c>
      <c r="AR1243" s="4" t="e">
        <f>FIND("Applicants",A1243,AQ1243)</f>
        <v>#VALUE!</v>
      </c>
      <c r="AS1243" s="4" t="e">
        <f>FIND("Show all inventors",A1243)</f>
        <v>#VALUE!</v>
      </c>
      <c r="AT1243" s="4" t="str">
        <f>IFERROR(MID(A1243,AS1243,24),"")</f>
        <v/>
      </c>
      <c r="AU1243" s="7" t="e">
        <f>CLEAN(TRIM(MID(A1243,AQ1243,AR1243-AQ1243)))</f>
        <v>#VALUE!</v>
      </c>
      <c r="BJ1243" s="4">
        <f t="shared" si="278"/>
        <v>0</v>
      </c>
      <c r="BK1243" s="4" t="str">
        <f t="shared" si="279"/>
        <v/>
      </c>
      <c r="BL1243" s="4" t="e">
        <f t="shared" si="280"/>
        <v>#VALUE!</v>
      </c>
      <c r="BM1243" s="4" t="e">
        <f t="shared" si="281"/>
        <v>#VALUE!</v>
      </c>
      <c r="BN1243" s="7" t="e">
        <f t="shared" si="282"/>
        <v>#VALUE!</v>
      </c>
      <c r="BO1243" s="4" t="e">
        <f t="shared" si="283"/>
        <v>#VALUE!</v>
      </c>
      <c r="BP1243" s="4" t="e">
        <f t="shared" si="284"/>
        <v>#VALUE!</v>
      </c>
      <c r="BQ1243" s="7" t="e">
        <f t="shared" si="285"/>
        <v>#VALUE!</v>
      </c>
    </row>
    <row r="1244" spans="1:69" ht="15" customHeight="1" x14ac:dyDescent="0.3">
      <c r="A1244" s="5"/>
      <c r="B1244" s="5"/>
      <c r="C1244" s="5"/>
      <c r="D1244" s="5"/>
      <c r="F1244" s="6" t="s">
        <v>17</v>
      </c>
      <c r="G1244" s="4" t="e">
        <f t="shared" si="286"/>
        <v>#VALUE!</v>
      </c>
      <c r="H1244" s="4" t="e">
        <f t="shared" si="287"/>
        <v>#VALUE!</v>
      </c>
      <c r="I1244" s="4" t="str">
        <f t="shared" si="276"/>
        <v/>
      </c>
      <c r="J1244" s="4" t="e">
        <f>CLEAN(SUBSTITUTE(MID(A1244,G1244,H1244-G1244)," ",""))</f>
        <v>#VALUE!</v>
      </c>
      <c r="K1244" s="4" t="e">
        <f>FIND("Filing or 371 (c) date",A1244)+LEN("Filing or 371 (c) date")</f>
        <v>#VALUE!</v>
      </c>
      <c r="L1244" s="4" t="e">
        <f>FIND("Status",A1244,K1244)</f>
        <v>#VALUE!</v>
      </c>
      <c r="M1244" s="4" t="e">
        <f>TRIM(CLEAN(MID(A1244,K1244,L1244-K1244)))</f>
        <v>#VALUE!</v>
      </c>
      <c r="N1244" s="4" t="e">
        <f>FIND("Patent #",A1244)+LEN("Patent #")</f>
        <v>#VALUE!</v>
      </c>
      <c r="O1244" s="4" t="e">
        <f>FIND("Filing or 371 (c) date",A1244)</f>
        <v>#VALUE!</v>
      </c>
      <c r="P1244" s="4" t="e">
        <f>MID(A1244,N1244,O1244-N1244)</f>
        <v>#VALUE!</v>
      </c>
      <c r="Q1244" s="4" t="e">
        <f t="shared" si="277"/>
        <v>#VALUE!</v>
      </c>
      <c r="R1244" s="4" t="e">
        <f>CLEAN(SUBSTITUTE(MID(P1244,1,FIND("open",P1244)-1)," ",""))</f>
        <v>#VALUE!</v>
      </c>
      <c r="S1244" s="4" t="e">
        <f>FIND("open_in_new",P1244)+LEN("open_in_new")</f>
        <v>#VALUE!</v>
      </c>
      <c r="T1244" s="4" t="e">
        <f>FIND("-",P1244,S1244)</f>
        <v>#VALUE!</v>
      </c>
      <c r="U1244" s="4" t="e">
        <f>CLEAN(SUBSTITUTE(MID(P1244,S1244,T1244-S1244)," ",""))</f>
        <v>#VALUE!</v>
      </c>
      <c r="V1244" s="4" t="e">
        <f>RIGHT(CLEAN(SUBSTITUTE(P1244," ","")),10)</f>
        <v>#VALUE!</v>
      </c>
      <c r="W1244" s="4" t="e">
        <f>FIND("Status",A1244,K1244)+LEN("Status")</f>
        <v>#VALUE!</v>
      </c>
      <c r="X1244" s="4" t="e">
        <f>FIND("Application Data 
Documents &amp; Transactions",A1244)</f>
        <v>#VALUE!</v>
      </c>
      <c r="Y1244" s="4" t="e">
        <f>MID(A1244,W1244,(X1244-11)-W1244)</f>
        <v>#VALUE!</v>
      </c>
      <c r="Z1244" s="4" t="e">
        <f t="shared" si="274"/>
        <v>#VALUE!</v>
      </c>
      <c r="AA1244" s="4" t="e">
        <f>FIND("Earliest publication #",A1244)+LEN("Earliest publication #
")</f>
        <v>#VALUE!</v>
      </c>
      <c r="AB1244" s="4" t="e">
        <f>FIND("Earliest publication date",A1244,AA1244)</f>
        <v>#VALUE!</v>
      </c>
      <c r="AC1244" s="4" t="e">
        <f>CLEAN(TRIM(MID(A1244,AA1244,AB1244-AA1244)))</f>
        <v>#VALUE!</v>
      </c>
      <c r="AD1244" s="4" t="e">
        <f t="shared" si="275"/>
        <v>#VALUE!</v>
      </c>
      <c r="AE1244" s="4" t="e">
        <f>FIND("Earliest publication date",A1244,AA1244)+LEN("Earliest publication date")</f>
        <v>#VALUE!</v>
      </c>
      <c r="AF1244" s="4" t="e">
        <f>FIND("Assignee for publication",A1244)</f>
        <v>#VALUE!</v>
      </c>
      <c r="AG1244" s="4" t="e">
        <f>CLEAN(SUBSTITUTE(MID(A1244,AE1244,AF1244-AE1244)," ",""))</f>
        <v>#VALUE!</v>
      </c>
      <c r="AH1244" s="4" t="e">
        <f>FIND("Entity status",A1244)+LEN("Entity status")</f>
        <v>#VALUE!</v>
      </c>
      <c r="AI1244" s="4" t="e">
        <f>FIND("Earliest publication #",A1244,AH1244)</f>
        <v>#VALUE!</v>
      </c>
      <c r="AJ1244" s="4" t="e">
        <f>CLEAN(TRIM(MID(A1244,AH1244,AI1244-AH1244)))</f>
        <v>#VALUE!</v>
      </c>
      <c r="AK1244" s="4" t="e">
        <f>FIND("Applicants",A1244)+LEN("Applicants")</f>
        <v>#VALUE!</v>
      </c>
      <c r="AL1244" s="4" t="e">
        <f>FIND("United States Patent and Trademark Office 
United States Patent and Trademark Office 
 Browse By Topic",A1244,AK1244)</f>
        <v>#VALUE!</v>
      </c>
      <c r="AM1244" s="4" t="e">
        <f>TRIM(CLEAN(MID(A1244,AK1244,AL1244-AK1244)))</f>
        <v>#VALUE!</v>
      </c>
      <c r="AN1244" s="4" t="e">
        <f>FIND("Assignee for publication",A1244)+LEN("Assignee for publication")</f>
        <v>#VALUE!</v>
      </c>
      <c r="AO1244" s="4" t="e">
        <f>FIND("Confirmation #",A1244,AN1244)</f>
        <v>#VALUE!</v>
      </c>
      <c r="AP1244" s="4" t="e">
        <f>MID(A1244,AN1244,AO1244-AN1244)</f>
        <v>#VALUE!</v>
      </c>
      <c r="AQ1244" s="4" t="e">
        <f>FIND("Inventors",A1244)+LEN("Inventors")</f>
        <v>#VALUE!</v>
      </c>
      <c r="AR1244" s="4" t="e">
        <f>FIND("Applicants",A1244,AQ1244)</f>
        <v>#VALUE!</v>
      </c>
      <c r="AS1244" s="4" t="e">
        <f>FIND("Show all inventors",A1244)</f>
        <v>#VALUE!</v>
      </c>
      <c r="AT1244" s="4" t="str">
        <f>IFERROR(MID(A1244,AS1244,24),"")</f>
        <v/>
      </c>
      <c r="AU1244" s="7" t="e">
        <f>CLEAN(TRIM(MID(A1244,AQ1244,AR1244-AQ1244)))</f>
        <v>#VALUE!</v>
      </c>
      <c r="BJ1244" s="4">
        <f t="shared" si="278"/>
        <v>0</v>
      </c>
      <c r="BK1244" s="4" t="str">
        <f t="shared" si="279"/>
        <v/>
      </c>
      <c r="BL1244" s="4" t="e">
        <f t="shared" si="280"/>
        <v>#VALUE!</v>
      </c>
      <c r="BM1244" s="4" t="e">
        <f t="shared" si="281"/>
        <v>#VALUE!</v>
      </c>
      <c r="BN1244" s="7" t="e">
        <f t="shared" si="282"/>
        <v>#VALUE!</v>
      </c>
      <c r="BO1244" s="4" t="e">
        <f t="shared" si="283"/>
        <v>#VALUE!</v>
      </c>
      <c r="BP1244" s="4" t="e">
        <f t="shared" si="284"/>
        <v>#VALUE!</v>
      </c>
      <c r="BQ1244" s="7" t="e">
        <f t="shared" si="285"/>
        <v>#VALUE!</v>
      </c>
    </row>
    <row r="1245" spans="1:69" ht="15" customHeight="1" x14ac:dyDescent="0.3">
      <c r="A1245" s="5"/>
      <c r="B1245" s="5"/>
      <c r="C1245" s="5"/>
      <c r="D1245" s="5"/>
      <c r="F1245" s="6" t="s">
        <v>17</v>
      </c>
      <c r="G1245" s="4" t="e">
        <f t="shared" si="286"/>
        <v>#VALUE!</v>
      </c>
      <c r="H1245" s="4" t="e">
        <f t="shared" si="287"/>
        <v>#VALUE!</v>
      </c>
      <c r="I1245" s="4" t="str">
        <f t="shared" si="276"/>
        <v/>
      </c>
      <c r="J1245" s="4" t="e">
        <f>CLEAN(SUBSTITUTE(MID(A1245,G1245,H1245-G1245)," ",""))</f>
        <v>#VALUE!</v>
      </c>
      <c r="K1245" s="4" t="e">
        <f>FIND("Filing or 371 (c) date",A1245)+LEN("Filing or 371 (c) date")</f>
        <v>#VALUE!</v>
      </c>
      <c r="L1245" s="4" t="e">
        <f>FIND("Status",A1245,K1245)</f>
        <v>#VALUE!</v>
      </c>
      <c r="M1245" s="4" t="e">
        <f>TRIM(CLEAN(MID(A1245,K1245,L1245-K1245)))</f>
        <v>#VALUE!</v>
      </c>
      <c r="N1245" s="4" t="e">
        <f>FIND("Patent #",A1245)+LEN("Patent #")</f>
        <v>#VALUE!</v>
      </c>
      <c r="O1245" s="4" t="e">
        <f>FIND("Filing or 371 (c) date",A1245)</f>
        <v>#VALUE!</v>
      </c>
      <c r="P1245" s="4" t="e">
        <f>MID(A1245,N1245,O1245-N1245)</f>
        <v>#VALUE!</v>
      </c>
      <c r="Q1245" s="4" t="e">
        <f t="shared" si="277"/>
        <v>#VALUE!</v>
      </c>
      <c r="R1245" s="4" t="e">
        <f>CLEAN(SUBSTITUTE(MID(P1245,1,FIND("open",P1245)-1)," ",""))</f>
        <v>#VALUE!</v>
      </c>
      <c r="S1245" s="4" t="e">
        <f>FIND("open_in_new",P1245)+LEN("open_in_new")</f>
        <v>#VALUE!</v>
      </c>
      <c r="T1245" s="4" t="e">
        <f>FIND("-",P1245,S1245)</f>
        <v>#VALUE!</v>
      </c>
      <c r="U1245" s="4" t="e">
        <f>CLEAN(SUBSTITUTE(MID(P1245,S1245,T1245-S1245)," ",""))</f>
        <v>#VALUE!</v>
      </c>
      <c r="V1245" s="4" t="e">
        <f>RIGHT(CLEAN(SUBSTITUTE(P1245," ","")),10)</f>
        <v>#VALUE!</v>
      </c>
      <c r="W1245" s="4" t="e">
        <f>FIND("Status",A1245,K1245)+LEN("Status")</f>
        <v>#VALUE!</v>
      </c>
      <c r="X1245" s="4" t="e">
        <f>FIND("Application Data 
Documents &amp; Transactions",A1245)</f>
        <v>#VALUE!</v>
      </c>
      <c r="Y1245" s="4" t="e">
        <f>MID(A1245,W1245,(X1245-11)-W1245)</f>
        <v>#VALUE!</v>
      </c>
      <c r="Z1245" s="4" t="e">
        <f t="shared" si="274"/>
        <v>#VALUE!</v>
      </c>
      <c r="AA1245" s="4" t="e">
        <f>FIND("Earliest publication #",A1245)+LEN("Earliest publication #
")</f>
        <v>#VALUE!</v>
      </c>
      <c r="AB1245" s="4" t="e">
        <f>FIND("Earliest publication date",A1245,AA1245)</f>
        <v>#VALUE!</v>
      </c>
      <c r="AC1245" s="4" t="e">
        <f>CLEAN(TRIM(MID(A1245,AA1245,AB1245-AA1245)))</f>
        <v>#VALUE!</v>
      </c>
      <c r="AD1245" s="4" t="e">
        <f t="shared" si="275"/>
        <v>#VALUE!</v>
      </c>
      <c r="AE1245" s="4" t="e">
        <f>FIND("Earliest publication date",A1245,AA1245)+LEN("Earliest publication date")</f>
        <v>#VALUE!</v>
      </c>
      <c r="AF1245" s="4" t="e">
        <f>FIND("Assignee for publication",A1245)</f>
        <v>#VALUE!</v>
      </c>
      <c r="AG1245" s="4" t="e">
        <f>CLEAN(SUBSTITUTE(MID(A1245,AE1245,AF1245-AE1245)," ",""))</f>
        <v>#VALUE!</v>
      </c>
      <c r="AH1245" s="4" t="e">
        <f>FIND("Entity status",A1245)+LEN("Entity status")</f>
        <v>#VALUE!</v>
      </c>
      <c r="AI1245" s="4" t="e">
        <f>FIND("Earliest publication #",A1245,AH1245)</f>
        <v>#VALUE!</v>
      </c>
      <c r="AJ1245" s="4" t="e">
        <f>CLEAN(TRIM(MID(A1245,AH1245,AI1245-AH1245)))</f>
        <v>#VALUE!</v>
      </c>
      <c r="AK1245" s="4" t="e">
        <f>FIND("Applicants",A1245)+LEN("Applicants")</f>
        <v>#VALUE!</v>
      </c>
      <c r="AL1245" s="4" t="e">
        <f>FIND("United States Patent and Trademark Office 
United States Patent and Trademark Office 
 Browse By Topic",A1245,AK1245)</f>
        <v>#VALUE!</v>
      </c>
      <c r="AM1245" s="4" t="e">
        <f>TRIM(CLEAN(MID(A1245,AK1245,AL1245-AK1245)))</f>
        <v>#VALUE!</v>
      </c>
      <c r="AN1245" s="4" t="e">
        <f>FIND("Assignee for publication",A1245)+LEN("Assignee for publication")</f>
        <v>#VALUE!</v>
      </c>
      <c r="AO1245" s="4" t="e">
        <f>FIND("Confirmation #",A1245,AN1245)</f>
        <v>#VALUE!</v>
      </c>
      <c r="AP1245" s="4" t="e">
        <f>MID(A1245,AN1245,AO1245-AN1245)</f>
        <v>#VALUE!</v>
      </c>
      <c r="AQ1245" s="4" t="e">
        <f>FIND("Inventors",A1245)+LEN("Inventors")</f>
        <v>#VALUE!</v>
      </c>
      <c r="AR1245" s="4" t="e">
        <f>FIND("Applicants",A1245,AQ1245)</f>
        <v>#VALUE!</v>
      </c>
      <c r="AS1245" s="4" t="e">
        <f>FIND("Show all inventors",A1245)</f>
        <v>#VALUE!</v>
      </c>
      <c r="AT1245" s="4" t="str">
        <f>IFERROR(MID(A1245,AS1245,24),"")</f>
        <v/>
      </c>
      <c r="AU1245" s="7" t="e">
        <f>CLEAN(TRIM(MID(A1245,AQ1245,AR1245-AQ1245)))</f>
        <v>#VALUE!</v>
      </c>
      <c r="BJ1245" s="4">
        <f t="shared" si="278"/>
        <v>0</v>
      </c>
      <c r="BK1245" s="4" t="str">
        <f t="shared" si="279"/>
        <v/>
      </c>
      <c r="BL1245" s="4" t="e">
        <f t="shared" si="280"/>
        <v>#VALUE!</v>
      </c>
      <c r="BM1245" s="4" t="e">
        <f t="shared" si="281"/>
        <v>#VALUE!</v>
      </c>
      <c r="BN1245" s="7" t="e">
        <f t="shared" si="282"/>
        <v>#VALUE!</v>
      </c>
      <c r="BO1245" s="4" t="e">
        <f t="shared" si="283"/>
        <v>#VALUE!</v>
      </c>
      <c r="BP1245" s="4" t="e">
        <f t="shared" si="284"/>
        <v>#VALUE!</v>
      </c>
      <c r="BQ1245" s="7" t="e">
        <f t="shared" si="285"/>
        <v>#VALUE!</v>
      </c>
    </row>
    <row r="1246" spans="1:69" ht="15" customHeight="1" x14ac:dyDescent="0.3">
      <c r="A1246" s="5"/>
      <c r="B1246" s="5"/>
      <c r="C1246" s="5"/>
      <c r="D1246" s="5"/>
      <c r="F1246" s="6" t="s">
        <v>17</v>
      </c>
      <c r="G1246" s="4" t="e">
        <f t="shared" si="286"/>
        <v>#VALUE!</v>
      </c>
      <c r="H1246" s="4" t="e">
        <f t="shared" si="287"/>
        <v>#VALUE!</v>
      </c>
      <c r="I1246" s="4" t="str">
        <f t="shared" si="276"/>
        <v/>
      </c>
      <c r="J1246" s="4" t="e">
        <f>CLEAN(SUBSTITUTE(MID(A1246,G1246,H1246-G1246)," ",""))</f>
        <v>#VALUE!</v>
      </c>
      <c r="K1246" s="4" t="e">
        <f>FIND("Filing or 371 (c) date",A1246)+LEN("Filing or 371 (c) date")</f>
        <v>#VALUE!</v>
      </c>
      <c r="L1246" s="4" t="e">
        <f>FIND("Status",A1246,K1246)</f>
        <v>#VALUE!</v>
      </c>
      <c r="M1246" s="4" t="e">
        <f>TRIM(CLEAN(MID(A1246,K1246,L1246-K1246)))</f>
        <v>#VALUE!</v>
      </c>
      <c r="N1246" s="4" t="e">
        <f>FIND("Patent #",A1246)+LEN("Patent #")</f>
        <v>#VALUE!</v>
      </c>
      <c r="O1246" s="4" t="e">
        <f>FIND("Filing or 371 (c) date",A1246)</f>
        <v>#VALUE!</v>
      </c>
      <c r="P1246" s="4" t="e">
        <f>MID(A1246,N1246,O1246-N1246)</f>
        <v>#VALUE!</v>
      </c>
      <c r="Q1246" s="4" t="e">
        <f t="shared" si="277"/>
        <v>#VALUE!</v>
      </c>
      <c r="R1246" s="4" t="e">
        <f>CLEAN(SUBSTITUTE(MID(P1246,1,FIND("open",P1246)-1)," ",""))</f>
        <v>#VALUE!</v>
      </c>
      <c r="S1246" s="4" t="e">
        <f>FIND("open_in_new",P1246)+LEN("open_in_new")</f>
        <v>#VALUE!</v>
      </c>
      <c r="T1246" s="4" t="e">
        <f>FIND("-",P1246,S1246)</f>
        <v>#VALUE!</v>
      </c>
      <c r="U1246" s="4" t="e">
        <f>CLEAN(SUBSTITUTE(MID(P1246,S1246,T1246-S1246)," ",""))</f>
        <v>#VALUE!</v>
      </c>
      <c r="V1246" s="4" t="e">
        <f>RIGHT(CLEAN(SUBSTITUTE(P1246," ","")),10)</f>
        <v>#VALUE!</v>
      </c>
      <c r="W1246" s="4" t="e">
        <f>FIND("Status",A1246,K1246)+LEN("Status")</f>
        <v>#VALUE!</v>
      </c>
      <c r="X1246" s="4" t="e">
        <f>FIND("Application Data 
Documents &amp; Transactions",A1246)</f>
        <v>#VALUE!</v>
      </c>
      <c r="Y1246" s="4" t="e">
        <f>MID(A1246,W1246,(X1246-11)-W1246)</f>
        <v>#VALUE!</v>
      </c>
      <c r="Z1246" s="4" t="e">
        <f t="shared" si="274"/>
        <v>#VALUE!</v>
      </c>
      <c r="AA1246" s="4" t="e">
        <f>FIND("Earliest publication #",A1246)+LEN("Earliest publication #
")</f>
        <v>#VALUE!</v>
      </c>
      <c r="AB1246" s="4" t="e">
        <f>FIND("Earliest publication date",A1246,AA1246)</f>
        <v>#VALUE!</v>
      </c>
      <c r="AC1246" s="4" t="e">
        <f>CLEAN(TRIM(MID(A1246,AA1246,AB1246-AA1246)))</f>
        <v>#VALUE!</v>
      </c>
      <c r="AD1246" s="4" t="e">
        <f t="shared" si="275"/>
        <v>#VALUE!</v>
      </c>
      <c r="AE1246" s="4" t="e">
        <f>FIND("Earliest publication date",A1246,AA1246)+LEN("Earliest publication date")</f>
        <v>#VALUE!</v>
      </c>
      <c r="AF1246" s="4" t="e">
        <f>FIND("Assignee for publication",A1246)</f>
        <v>#VALUE!</v>
      </c>
      <c r="AG1246" s="4" t="e">
        <f>CLEAN(SUBSTITUTE(MID(A1246,AE1246,AF1246-AE1246)," ",""))</f>
        <v>#VALUE!</v>
      </c>
      <c r="AH1246" s="4" t="e">
        <f>FIND("Entity status",A1246)+LEN("Entity status")</f>
        <v>#VALUE!</v>
      </c>
      <c r="AI1246" s="4" t="e">
        <f>FIND("Earliest publication #",A1246,AH1246)</f>
        <v>#VALUE!</v>
      </c>
      <c r="AJ1246" s="4" t="e">
        <f>CLEAN(TRIM(MID(A1246,AH1246,AI1246-AH1246)))</f>
        <v>#VALUE!</v>
      </c>
      <c r="AK1246" s="4" t="e">
        <f>FIND("Applicants",A1246)+LEN("Applicants")</f>
        <v>#VALUE!</v>
      </c>
      <c r="AL1246" s="4" t="e">
        <f>FIND("United States Patent and Trademark Office 
United States Patent and Trademark Office 
 Browse By Topic",A1246,AK1246)</f>
        <v>#VALUE!</v>
      </c>
      <c r="AM1246" s="4" t="e">
        <f>TRIM(CLEAN(MID(A1246,AK1246,AL1246-AK1246)))</f>
        <v>#VALUE!</v>
      </c>
      <c r="AN1246" s="4" t="e">
        <f>FIND("Assignee for publication",A1246)+LEN("Assignee for publication")</f>
        <v>#VALUE!</v>
      </c>
      <c r="AO1246" s="4" t="e">
        <f>FIND("Confirmation #",A1246,AN1246)</f>
        <v>#VALUE!</v>
      </c>
      <c r="AP1246" s="4" t="e">
        <f>MID(A1246,AN1246,AO1246-AN1246)</f>
        <v>#VALUE!</v>
      </c>
      <c r="AQ1246" s="4" t="e">
        <f>FIND("Inventors",A1246)+LEN("Inventors")</f>
        <v>#VALUE!</v>
      </c>
      <c r="AR1246" s="4" t="e">
        <f>FIND("Applicants",A1246,AQ1246)</f>
        <v>#VALUE!</v>
      </c>
      <c r="AS1246" s="4" t="e">
        <f>FIND("Show all inventors",A1246)</f>
        <v>#VALUE!</v>
      </c>
      <c r="AT1246" s="4" t="str">
        <f>IFERROR(MID(A1246,AS1246,24),"")</f>
        <v/>
      </c>
      <c r="AU1246" s="7" t="e">
        <f>CLEAN(TRIM(MID(A1246,AQ1246,AR1246-AQ1246)))</f>
        <v>#VALUE!</v>
      </c>
      <c r="BJ1246" s="4">
        <f t="shared" si="278"/>
        <v>0</v>
      </c>
      <c r="BK1246" s="4" t="str">
        <f t="shared" si="279"/>
        <v/>
      </c>
      <c r="BL1246" s="4" t="e">
        <f t="shared" si="280"/>
        <v>#VALUE!</v>
      </c>
      <c r="BM1246" s="4" t="e">
        <f t="shared" si="281"/>
        <v>#VALUE!</v>
      </c>
      <c r="BN1246" s="7" t="e">
        <f t="shared" si="282"/>
        <v>#VALUE!</v>
      </c>
      <c r="BO1246" s="4" t="e">
        <f t="shared" si="283"/>
        <v>#VALUE!</v>
      </c>
      <c r="BP1246" s="4" t="e">
        <f t="shared" si="284"/>
        <v>#VALUE!</v>
      </c>
      <c r="BQ1246" s="7" t="e">
        <f t="shared" si="285"/>
        <v>#VALUE!</v>
      </c>
    </row>
    <row r="1247" spans="1:69" ht="15" customHeight="1" x14ac:dyDescent="0.3">
      <c r="A1247" s="5"/>
      <c r="B1247" s="5"/>
      <c r="C1247" s="5"/>
      <c r="D1247" s="5"/>
      <c r="F1247" s="6" t="s">
        <v>17</v>
      </c>
      <c r="G1247" s="4" t="e">
        <f t="shared" si="286"/>
        <v>#VALUE!</v>
      </c>
      <c r="H1247" s="4" t="e">
        <f t="shared" si="287"/>
        <v>#VALUE!</v>
      </c>
      <c r="I1247" s="4" t="str">
        <f t="shared" si="276"/>
        <v/>
      </c>
      <c r="J1247" s="4" t="e">
        <f>CLEAN(SUBSTITUTE(MID(A1247,G1247,H1247-G1247)," ",""))</f>
        <v>#VALUE!</v>
      </c>
      <c r="K1247" s="4" t="e">
        <f>FIND("Filing or 371 (c) date",A1247)+LEN("Filing or 371 (c) date")</f>
        <v>#VALUE!</v>
      </c>
      <c r="L1247" s="4" t="e">
        <f>FIND("Status",A1247,K1247)</f>
        <v>#VALUE!</v>
      </c>
      <c r="M1247" s="4" t="e">
        <f>TRIM(CLEAN(MID(A1247,K1247,L1247-K1247)))</f>
        <v>#VALUE!</v>
      </c>
      <c r="N1247" s="4" t="e">
        <f>FIND("Patent #",A1247)+LEN("Patent #")</f>
        <v>#VALUE!</v>
      </c>
      <c r="O1247" s="4" t="e">
        <f>FIND("Filing or 371 (c) date",A1247)</f>
        <v>#VALUE!</v>
      </c>
      <c r="P1247" s="4" t="e">
        <f>MID(A1247,N1247,O1247-N1247)</f>
        <v>#VALUE!</v>
      </c>
      <c r="Q1247" s="4" t="e">
        <f t="shared" si="277"/>
        <v>#VALUE!</v>
      </c>
      <c r="R1247" s="4" t="e">
        <f>CLEAN(SUBSTITUTE(MID(P1247,1,FIND("open",P1247)-1)," ",""))</f>
        <v>#VALUE!</v>
      </c>
      <c r="S1247" s="4" t="e">
        <f>FIND("open_in_new",P1247)+LEN("open_in_new")</f>
        <v>#VALUE!</v>
      </c>
      <c r="T1247" s="4" t="e">
        <f>FIND("-",P1247,S1247)</f>
        <v>#VALUE!</v>
      </c>
      <c r="U1247" s="4" t="e">
        <f>CLEAN(SUBSTITUTE(MID(P1247,S1247,T1247-S1247)," ",""))</f>
        <v>#VALUE!</v>
      </c>
      <c r="V1247" s="4" t="e">
        <f>RIGHT(CLEAN(SUBSTITUTE(P1247," ","")),10)</f>
        <v>#VALUE!</v>
      </c>
      <c r="W1247" s="4" t="e">
        <f>FIND("Status",A1247,K1247)+LEN("Status")</f>
        <v>#VALUE!</v>
      </c>
      <c r="X1247" s="4" t="e">
        <f>FIND("Application Data 
Documents &amp; Transactions",A1247)</f>
        <v>#VALUE!</v>
      </c>
      <c r="Y1247" s="4" t="e">
        <f>MID(A1247,W1247,(X1247-11)-W1247)</f>
        <v>#VALUE!</v>
      </c>
      <c r="Z1247" s="4" t="e">
        <f t="shared" si="274"/>
        <v>#VALUE!</v>
      </c>
      <c r="AA1247" s="4" t="e">
        <f>FIND("Earliest publication #",A1247)+LEN("Earliest publication #
")</f>
        <v>#VALUE!</v>
      </c>
      <c r="AB1247" s="4" t="e">
        <f>FIND("Earliest publication date",A1247,AA1247)</f>
        <v>#VALUE!</v>
      </c>
      <c r="AC1247" s="4" t="e">
        <f>CLEAN(TRIM(MID(A1247,AA1247,AB1247-AA1247)))</f>
        <v>#VALUE!</v>
      </c>
      <c r="AD1247" s="4" t="e">
        <f t="shared" si="275"/>
        <v>#VALUE!</v>
      </c>
      <c r="AE1247" s="4" t="e">
        <f>FIND("Earliest publication date",A1247,AA1247)+LEN("Earliest publication date")</f>
        <v>#VALUE!</v>
      </c>
      <c r="AF1247" s="4" t="e">
        <f>FIND("Assignee for publication",A1247)</f>
        <v>#VALUE!</v>
      </c>
      <c r="AG1247" s="4" t="e">
        <f>CLEAN(SUBSTITUTE(MID(A1247,AE1247,AF1247-AE1247)," ",""))</f>
        <v>#VALUE!</v>
      </c>
      <c r="AH1247" s="4" t="e">
        <f>FIND("Entity status",A1247)+LEN("Entity status")</f>
        <v>#VALUE!</v>
      </c>
      <c r="AI1247" s="4" t="e">
        <f>FIND("Earliest publication #",A1247,AH1247)</f>
        <v>#VALUE!</v>
      </c>
      <c r="AJ1247" s="4" t="e">
        <f>CLEAN(TRIM(MID(A1247,AH1247,AI1247-AH1247)))</f>
        <v>#VALUE!</v>
      </c>
      <c r="AK1247" s="4" t="e">
        <f>FIND("Applicants",A1247)+LEN("Applicants")</f>
        <v>#VALUE!</v>
      </c>
      <c r="AL1247" s="4" t="e">
        <f>FIND("United States Patent and Trademark Office 
United States Patent and Trademark Office 
 Browse By Topic",A1247,AK1247)</f>
        <v>#VALUE!</v>
      </c>
      <c r="AM1247" s="4" t="e">
        <f>TRIM(CLEAN(MID(A1247,AK1247,AL1247-AK1247)))</f>
        <v>#VALUE!</v>
      </c>
      <c r="AN1247" s="4" t="e">
        <f>FIND("Assignee for publication",A1247)+LEN("Assignee for publication")</f>
        <v>#VALUE!</v>
      </c>
      <c r="AO1247" s="4" t="e">
        <f>FIND("Confirmation #",A1247,AN1247)</f>
        <v>#VALUE!</v>
      </c>
      <c r="AP1247" s="4" t="e">
        <f>MID(A1247,AN1247,AO1247-AN1247)</f>
        <v>#VALUE!</v>
      </c>
      <c r="AQ1247" s="4" t="e">
        <f>FIND("Inventors",A1247)+LEN("Inventors")</f>
        <v>#VALUE!</v>
      </c>
      <c r="AR1247" s="4" t="e">
        <f>FIND("Applicants",A1247,AQ1247)</f>
        <v>#VALUE!</v>
      </c>
      <c r="AS1247" s="4" t="e">
        <f>FIND("Show all inventors",A1247)</f>
        <v>#VALUE!</v>
      </c>
      <c r="AT1247" s="4" t="str">
        <f>IFERROR(MID(A1247,AS1247,24),"")</f>
        <v/>
      </c>
      <c r="AU1247" s="7" t="e">
        <f>CLEAN(TRIM(MID(A1247,AQ1247,AR1247-AQ1247)))</f>
        <v>#VALUE!</v>
      </c>
      <c r="BJ1247" s="4">
        <f t="shared" si="278"/>
        <v>0</v>
      </c>
      <c r="BK1247" s="4" t="str">
        <f t="shared" si="279"/>
        <v/>
      </c>
      <c r="BL1247" s="4" t="e">
        <f t="shared" si="280"/>
        <v>#VALUE!</v>
      </c>
      <c r="BM1247" s="4" t="e">
        <f t="shared" si="281"/>
        <v>#VALUE!</v>
      </c>
      <c r="BN1247" s="7" t="e">
        <f t="shared" si="282"/>
        <v>#VALUE!</v>
      </c>
      <c r="BO1247" s="4" t="e">
        <f t="shared" si="283"/>
        <v>#VALUE!</v>
      </c>
      <c r="BP1247" s="4" t="e">
        <f t="shared" si="284"/>
        <v>#VALUE!</v>
      </c>
      <c r="BQ1247" s="7" t="e">
        <f t="shared" si="285"/>
        <v>#VALUE!</v>
      </c>
    </row>
    <row r="1248" spans="1:69" ht="15" customHeight="1" x14ac:dyDescent="0.3">
      <c r="A1248" s="5"/>
      <c r="B1248" s="5"/>
      <c r="C1248" s="5"/>
      <c r="D1248" s="5"/>
      <c r="F1248" s="6" t="s">
        <v>17</v>
      </c>
      <c r="G1248" s="4" t="e">
        <f t="shared" si="286"/>
        <v>#VALUE!</v>
      </c>
      <c r="H1248" s="4" t="e">
        <f t="shared" si="287"/>
        <v>#VALUE!</v>
      </c>
      <c r="I1248" s="4" t="str">
        <f t="shared" si="276"/>
        <v/>
      </c>
      <c r="J1248" s="4" t="e">
        <f>CLEAN(SUBSTITUTE(MID(A1248,G1248,H1248-G1248)," ",""))</f>
        <v>#VALUE!</v>
      </c>
      <c r="K1248" s="4" t="e">
        <f>FIND("Filing or 371 (c) date",A1248)+LEN("Filing or 371 (c) date")</f>
        <v>#VALUE!</v>
      </c>
      <c r="L1248" s="4" t="e">
        <f>FIND("Status",A1248,K1248)</f>
        <v>#VALUE!</v>
      </c>
      <c r="M1248" s="4" t="e">
        <f>TRIM(CLEAN(MID(A1248,K1248,L1248-K1248)))</f>
        <v>#VALUE!</v>
      </c>
      <c r="N1248" s="4" t="e">
        <f>FIND("Patent #",A1248)+LEN("Patent #")</f>
        <v>#VALUE!</v>
      </c>
      <c r="O1248" s="4" t="e">
        <f>FIND("Filing or 371 (c) date",A1248)</f>
        <v>#VALUE!</v>
      </c>
      <c r="P1248" s="4" t="e">
        <f>MID(A1248,N1248,O1248-N1248)</f>
        <v>#VALUE!</v>
      </c>
      <c r="Q1248" s="4" t="e">
        <f t="shared" si="277"/>
        <v>#VALUE!</v>
      </c>
      <c r="R1248" s="4" t="e">
        <f>CLEAN(SUBSTITUTE(MID(P1248,1,FIND("open",P1248)-1)," ",""))</f>
        <v>#VALUE!</v>
      </c>
      <c r="S1248" s="4" t="e">
        <f>FIND("open_in_new",P1248)+LEN("open_in_new")</f>
        <v>#VALUE!</v>
      </c>
      <c r="T1248" s="4" t="e">
        <f>FIND("-",P1248,S1248)</f>
        <v>#VALUE!</v>
      </c>
      <c r="U1248" s="4" t="e">
        <f>CLEAN(SUBSTITUTE(MID(P1248,S1248,T1248-S1248)," ",""))</f>
        <v>#VALUE!</v>
      </c>
      <c r="V1248" s="4" t="e">
        <f>RIGHT(CLEAN(SUBSTITUTE(P1248," ","")),10)</f>
        <v>#VALUE!</v>
      </c>
      <c r="W1248" s="4" t="e">
        <f>FIND("Status",A1248,K1248)+LEN("Status")</f>
        <v>#VALUE!</v>
      </c>
      <c r="X1248" s="4" t="e">
        <f>FIND("Application Data 
Documents &amp; Transactions",A1248)</f>
        <v>#VALUE!</v>
      </c>
      <c r="Y1248" s="4" t="e">
        <f>MID(A1248,W1248,(X1248-11)-W1248)</f>
        <v>#VALUE!</v>
      </c>
      <c r="Z1248" s="4" t="e">
        <f t="shared" si="274"/>
        <v>#VALUE!</v>
      </c>
      <c r="AA1248" s="4" t="e">
        <f>FIND("Earliest publication #",A1248)+LEN("Earliest publication #
")</f>
        <v>#VALUE!</v>
      </c>
      <c r="AB1248" s="4" t="e">
        <f>FIND("Earliest publication date",A1248,AA1248)</f>
        <v>#VALUE!</v>
      </c>
      <c r="AC1248" s="4" t="e">
        <f>CLEAN(TRIM(MID(A1248,AA1248,AB1248-AA1248)))</f>
        <v>#VALUE!</v>
      </c>
      <c r="AD1248" s="4" t="e">
        <f t="shared" si="275"/>
        <v>#VALUE!</v>
      </c>
      <c r="AE1248" s="4" t="e">
        <f>FIND("Earliest publication date",A1248,AA1248)+LEN("Earliest publication date")</f>
        <v>#VALUE!</v>
      </c>
      <c r="AF1248" s="4" t="e">
        <f>FIND("Assignee for publication",A1248)</f>
        <v>#VALUE!</v>
      </c>
      <c r="AG1248" s="4" t="e">
        <f>CLEAN(SUBSTITUTE(MID(A1248,AE1248,AF1248-AE1248)," ",""))</f>
        <v>#VALUE!</v>
      </c>
      <c r="AH1248" s="4" t="e">
        <f>FIND("Entity status",A1248)+LEN("Entity status")</f>
        <v>#VALUE!</v>
      </c>
      <c r="AI1248" s="4" t="e">
        <f>FIND("Earliest publication #",A1248,AH1248)</f>
        <v>#VALUE!</v>
      </c>
      <c r="AJ1248" s="4" t="e">
        <f>CLEAN(TRIM(MID(A1248,AH1248,AI1248-AH1248)))</f>
        <v>#VALUE!</v>
      </c>
      <c r="AK1248" s="4" t="e">
        <f>FIND("Applicants",A1248)+LEN("Applicants")</f>
        <v>#VALUE!</v>
      </c>
      <c r="AL1248" s="4" t="e">
        <f>FIND("United States Patent and Trademark Office 
United States Patent and Trademark Office 
 Browse By Topic",A1248,AK1248)</f>
        <v>#VALUE!</v>
      </c>
      <c r="AM1248" s="4" t="e">
        <f>TRIM(CLEAN(MID(A1248,AK1248,AL1248-AK1248)))</f>
        <v>#VALUE!</v>
      </c>
      <c r="AN1248" s="4" t="e">
        <f>FIND("Assignee for publication",A1248)+LEN("Assignee for publication")</f>
        <v>#VALUE!</v>
      </c>
      <c r="AO1248" s="4" t="e">
        <f>FIND("Confirmation #",A1248,AN1248)</f>
        <v>#VALUE!</v>
      </c>
      <c r="AP1248" s="4" t="e">
        <f>MID(A1248,AN1248,AO1248-AN1248)</f>
        <v>#VALUE!</v>
      </c>
      <c r="AQ1248" s="4" t="e">
        <f>FIND("Inventors",A1248)+LEN("Inventors")</f>
        <v>#VALUE!</v>
      </c>
      <c r="AR1248" s="4" t="e">
        <f>FIND("Applicants",A1248,AQ1248)</f>
        <v>#VALUE!</v>
      </c>
      <c r="AS1248" s="4" t="e">
        <f>FIND("Show all inventors",A1248)</f>
        <v>#VALUE!</v>
      </c>
      <c r="AT1248" s="4" t="str">
        <f>IFERROR(MID(A1248,AS1248,24),"")</f>
        <v/>
      </c>
      <c r="AU1248" s="7" t="e">
        <f>CLEAN(TRIM(MID(A1248,AQ1248,AR1248-AQ1248)))</f>
        <v>#VALUE!</v>
      </c>
      <c r="BJ1248" s="4">
        <f t="shared" si="278"/>
        <v>0</v>
      </c>
      <c r="BK1248" s="4" t="str">
        <f t="shared" si="279"/>
        <v/>
      </c>
      <c r="BL1248" s="4" t="e">
        <f t="shared" si="280"/>
        <v>#VALUE!</v>
      </c>
      <c r="BM1248" s="4" t="e">
        <f t="shared" si="281"/>
        <v>#VALUE!</v>
      </c>
      <c r="BN1248" s="7" t="e">
        <f t="shared" si="282"/>
        <v>#VALUE!</v>
      </c>
      <c r="BO1248" s="4" t="e">
        <f t="shared" si="283"/>
        <v>#VALUE!</v>
      </c>
      <c r="BP1248" s="4" t="e">
        <f t="shared" si="284"/>
        <v>#VALUE!</v>
      </c>
      <c r="BQ1248" s="7" t="e">
        <f t="shared" si="285"/>
        <v>#VALUE!</v>
      </c>
    </row>
    <row r="1249" spans="1:69" ht="15" customHeight="1" x14ac:dyDescent="0.3">
      <c r="A1249" s="5"/>
      <c r="B1249" s="5"/>
      <c r="C1249" s="5"/>
      <c r="D1249" s="5"/>
      <c r="F1249" s="6" t="s">
        <v>17</v>
      </c>
      <c r="G1249" s="4" t="e">
        <f t="shared" si="286"/>
        <v>#VALUE!</v>
      </c>
      <c r="H1249" s="4" t="e">
        <f t="shared" si="287"/>
        <v>#VALUE!</v>
      </c>
      <c r="I1249" s="4" t="str">
        <f t="shared" si="276"/>
        <v/>
      </c>
      <c r="J1249" s="4" t="e">
        <f>CLEAN(SUBSTITUTE(MID(A1249,G1249,H1249-G1249)," ",""))</f>
        <v>#VALUE!</v>
      </c>
      <c r="K1249" s="4" t="e">
        <f>FIND("Filing or 371 (c) date",A1249)+LEN("Filing or 371 (c) date")</f>
        <v>#VALUE!</v>
      </c>
      <c r="L1249" s="4" t="e">
        <f>FIND("Status",A1249,K1249)</f>
        <v>#VALUE!</v>
      </c>
      <c r="M1249" s="4" t="e">
        <f>TRIM(CLEAN(MID(A1249,K1249,L1249-K1249)))</f>
        <v>#VALUE!</v>
      </c>
      <c r="N1249" s="4" t="e">
        <f>FIND("Patent #",A1249)+LEN("Patent #")</f>
        <v>#VALUE!</v>
      </c>
      <c r="O1249" s="4" t="e">
        <f>FIND("Filing or 371 (c) date",A1249)</f>
        <v>#VALUE!</v>
      </c>
      <c r="P1249" s="4" t="e">
        <f>MID(A1249,N1249,O1249-N1249)</f>
        <v>#VALUE!</v>
      </c>
      <c r="Q1249" s="4" t="e">
        <f t="shared" si="277"/>
        <v>#VALUE!</v>
      </c>
      <c r="R1249" s="4" t="e">
        <f>CLEAN(SUBSTITUTE(MID(P1249,1,FIND("open",P1249)-1)," ",""))</f>
        <v>#VALUE!</v>
      </c>
      <c r="S1249" s="4" t="e">
        <f>FIND("open_in_new",P1249)+LEN("open_in_new")</f>
        <v>#VALUE!</v>
      </c>
      <c r="T1249" s="4" t="e">
        <f>FIND("-",P1249,S1249)</f>
        <v>#VALUE!</v>
      </c>
      <c r="U1249" s="4" t="e">
        <f>CLEAN(SUBSTITUTE(MID(P1249,S1249,T1249-S1249)," ",""))</f>
        <v>#VALUE!</v>
      </c>
      <c r="V1249" s="4" t="e">
        <f>RIGHT(CLEAN(SUBSTITUTE(P1249," ","")),10)</f>
        <v>#VALUE!</v>
      </c>
      <c r="W1249" s="4" t="e">
        <f>FIND("Status",A1249,K1249)+LEN("Status")</f>
        <v>#VALUE!</v>
      </c>
      <c r="X1249" s="4" t="e">
        <f>FIND("Application Data 
Documents &amp; Transactions",A1249)</f>
        <v>#VALUE!</v>
      </c>
      <c r="Y1249" s="4" t="e">
        <f>MID(A1249,W1249,(X1249-11)-W1249)</f>
        <v>#VALUE!</v>
      </c>
      <c r="Z1249" s="4" t="e">
        <f t="shared" si="274"/>
        <v>#VALUE!</v>
      </c>
      <c r="AA1249" s="4" t="e">
        <f>FIND("Earliest publication #",A1249)+LEN("Earliest publication #
")</f>
        <v>#VALUE!</v>
      </c>
      <c r="AB1249" s="4" t="e">
        <f>FIND("Earliest publication date",A1249,AA1249)</f>
        <v>#VALUE!</v>
      </c>
      <c r="AC1249" s="4" t="e">
        <f>CLEAN(TRIM(MID(A1249,AA1249,AB1249-AA1249)))</f>
        <v>#VALUE!</v>
      </c>
      <c r="AD1249" s="4" t="e">
        <f t="shared" si="275"/>
        <v>#VALUE!</v>
      </c>
      <c r="AE1249" s="4" t="e">
        <f>FIND("Earliest publication date",A1249,AA1249)+LEN("Earliest publication date")</f>
        <v>#VALUE!</v>
      </c>
      <c r="AF1249" s="4" t="e">
        <f>FIND("Assignee for publication",A1249)</f>
        <v>#VALUE!</v>
      </c>
      <c r="AG1249" s="4" t="e">
        <f>CLEAN(SUBSTITUTE(MID(A1249,AE1249,AF1249-AE1249)," ",""))</f>
        <v>#VALUE!</v>
      </c>
      <c r="AH1249" s="4" t="e">
        <f>FIND("Entity status",A1249)+LEN("Entity status")</f>
        <v>#VALUE!</v>
      </c>
      <c r="AI1249" s="4" t="e">
        <f>FIND("Earliest publication #",A1249,AH1249)</f>
        <v>#VALUE!</v>
      </c>
      <c r="AJ1249" s="4" t="e">
        <f>CLEAN(TRIM(MID(A1249,AH1249,AI1249-AH1249)))</f>
        <v>#VALUE!</v>
      </c>
      <c r="AK1249" s="4" t="e">
        <f>FIND("Applicants",A1249)+LEN("Applicants")</f>
        <v>#VALUE!</v>
      </c>
      <c r="AL1249" s="4" t="e">
        <f>FIND("United States Patent and Trademark Office 
United States Patent and Trademark Office 
 Browse By Topic",A1249,AK1249)</f>
        <v>#VALUE!</v>
      </c>
      <c r="AM1249" s="4" t="e">
        <f>TRIM(CLEAN(MID(A1249,AK1249,AL1249-AK1249)))</f>
        <v>#VALUE!</v>
      </c>
      <c r="AN1249" s="4" t="e">
        <f>FIND("Assignee for publication",A1249)+LEN("Assignee for publication")</f>
        <v>#VALUE!</v>
      </c>
      <c r="AO1249" s="4" t="e">
        <f>FIND("Confirmation #",A1249,AN1249)</f>
        <v>#VALUE!</v>
      </c>
      <c r="AP1249" s="4" t="e">
        <f>MID(A1249,AN1249,AO1249-AN1249)</f>
        <v>#VALUE!</v>
      </c>
      <c r="AQ1249" s="4" t="e">
        <f>FIND("Inventors",A1249)+LEN("Inventors")</f>
        <v>#VALUE!</v>
      </c>
      <c r="AR1249" s="4" t="e">
        <f>FIND("Applicants",A1249,AQ1249)</f>
        <v>#VALUE!</v>
      </c>
      <c r="AS1249" s="4" t="e">
        <f>FIND("Show all inventors",A1249)</f>
        <v>#VALUE!</v>
      </c>
      <c r="AT1249" s="4" t="str">
        <f>IFERROR(MID(A1249,AS1249,24),"")</f>
        <v/>
      </c>
      <c r="AU1249" s="7" t="e">
        <f>CLEAN(TRIM(MID(A1249,AQ1249,AR1249-AQ1249)))</f>
        <v>#VALUE!</v>
      </c>
      <c r="BJ1249" s="4">
        <f t="shared" si="278"/>
        <v>0</v>
      </c>
      <c r="BK1249" s="4" t="str">
        <f t="shared" si="279"/>
        <v/>
      </c>
      <c r="BL1249" s="4" t="e">
        <f t="shared" si="280"/>
        <v>#VALUE!</v>
      </c>
      <c r="BM1249" s="4" t="e">
        <f t="shared" si="281"/>
        <v>#VALUE!</v>
      </c>
      <c r="BN1249" s="7" t="e">
        <f t="shared" si="282"/>
        <v>#VALUE!</v>
      </c>
      <c r="BO1249" s="4" t="e">
        <f t="shared" si="283"/>
        <v>#VALUE!</v>
      </c>
      <c r="BP1249" s="4" t="e">
        <f t="shared" si="284"/>
        <v>#VALUE!</v>
      </c>
      <c r="BQ1249" s="7" t="e">
        <f t="shared" si="285"/>
        <v>#VALUE!</v>
      </c>
    </row>
    <row r="1250" spans="1:69" ht="15" customHeight="1" x14ac:dyDescent="0.3"/>
    <row r="1251" spans="1:69" ht="15" customHeight="1" x14ac:dyDescent="0.3"/>
    <row r="1252" spans="1:69" ht="15" customHeight="1" x14ac:dyDescent="0.3"/>
    <row r="1253" spans="1:69" ht="15" customHeight="1" x14ac:dyDescent="0.3"/>
    <row r="1254" spans="1:69" ht="15" customHeight="1" x14ac:dyDescent="0.3"/>
    <row r="1255" spans="1:69" ht="15" customHeight="1" x14ac:dyDescent="0.3"/>
    <row r="1256" spans="1:69" ht="15" customHeight="1" x14ac:dyDescent="0.3"/>
    <row r="1257" spans="1:69" ht="15" customHeight="1" x14ac:dyDescent="0.3"/>
    <row r="1258" spans="1:69" ht="15" customHeight="1" x14ac:dyDescent="0.3"/>
    <row r="1259" spans="1:69" ht="15" customHeight="1" x14ac:dyDescent="0.3"/>
    <row r="1260" spans="1:69" ht="15" customHeight="1" x14ac:dyDescent="0.3"/>
    <row r="1261" spans="1:69" ht="15" customHeight="1" x14ac:dyDescent="0.3"/>
    <row r="1262" spans="1:69" ht="15" customHeight="1" x14ac:dyDescent="0.3"/>
    <row r="1263" spans="1:69" ht="15" customHeight="1" x14ac:dyDescent="0.3"/>
    <row r="1264" spans="1:69"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36D26B-3D7B-4275-9D4A-D41F858BA3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 Search</vt:lpstr>
    </vt:vector>
  </TitlesOfParts>
  <Company>CSC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OPS COMP</dc:creator>
  <cp:lastModifiedBy>Abhishek Kumar Singh</cp:lastModifiedBy>
  <dcterms:created xsi:type="dcterms:W3CDTF">2013-09-02T12:55:54Z</dcterms:created>
  <dcterms:modified xsi:type="dcterms:W3CDTF">2023-04-29T21:07:28Z</dcterms:modified>
</cp:coreProperties>
</file>