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B38CCB27-DFA7-43C8-BCCB-A66348F9ED3B}" xr6:coauthVersionLast="47" xr6:coauthVersionMax="47" xr10:uidLastSave="{00000000-0000-0000-0000-000000000000}"/>
  <bookViews>
    <workbookView xWindow="-108" yWindow="-108" windowWidth="23256" windowHeight="12456" activeTab="2" xr2:uid="{3D0CF0A3-9B67-445C-A993-07B90C8EEF5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4" i="3" l="1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13" i="3"/>
  <c r="R23" i="3"/>
  <c r="Q19" i="3"/>
  <c r="M15" i="3"/>
  <c r="M16" i="3" s="1"/>
  <c r="M17" i="3" s="1"/>
  <c r="M18" i="3" s="1"/>
  <c r="M19" i="3" s="1"/>
  <c r="M20" i="3" s="1"/>
  <c r="M21" i="3" s="1"/>
  <c r="M22" i="3" s="1"/>
  <c r="M23" i="3" s="1"/>
  <c r="M24" i="3" s="1"/>
  <c r="L15" i="3"/>
  <c r="L16" i="3"/>
  <c r="L17" i="3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K15" i="3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14" i="3"/>
  <c r="L14" i="3"/>
  <c r="M14" i="3"/>
  <c r="K13" i="3"/>
  <c r="L13" i="3"/>
  <c r="M13" i="3"/>
  <c r="J15" i="3"/>
  <c r="J16" i="3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14" i="3"/>
  <c r="J13" i="3"/>
</calcChain>
</file>

<file path=xl/sharedStrings.xml><?xml version="1.0" encoding="utf-8"?>
<sst xmlns="http://schemas.openxmlformats.org/spreadsheetml/2006/main" count="160" uniqueCount="104">
  <si>
    <t>Score prediction</t>
  </si>
  <si>
    <t>Prematch</t>
  </si>
  <si>
    <t>Livematch</t>
  </si>
  <si>
    <t>IND v WI (before the toss, before the first ball)</t>
  </si>
  <si>
    <t>IND v WI (innings 1, innings 2)</t>
  </si>
  <si>
    <t>IND bat first</t>
  </si>
  <si>
    <t>IND - 0/0</t>
  </si>
  <si>
    <t>WI</t>
  </si>
  <si>
    <t>predict</t>
  </si>
  <si>
    <t>WI bat first</t>
  </si>
  <si>
    <t>WI - 0/0</t>
  </si>
  <si>
    <t>IND</t>
  </si>
  <si>
    <t>Prematch - take avg score in last 3/5 matches</t>
  </si>
  <si>
    <t>Ways of predicting live match</t>
  </si>
  <si>
    <t>1. Projected score (curr run rate)</t>
  </si>
  <si>
    <t>200/3 in 40 overs</t>
  </si>
  <si>
    <t>run rate 5</t>
  </si>
  <si>
    <t>run rate + 2</t>
  </si>
  <si>
    <t>run rate + 4</t>
  </si>
  <si>
    <t>~250 in 50 overs</t>
  </si>
  <si>
    <t>~270 in 50 overs</t>
  </si>
  <si>
    <t>2. Simulation</t>
  </si>
  <si>
    <t>3. Machine Learning</t>
  </si>
  <si>
    <t>4. WASP</t>
  </si>
  <si>
    <t>Simulation</t>
  </si>
  <si>
    <t>6 balls left</t>
  </si>
  <si>
    <t>striker, non striker, bowler</t>
  </si>
  <si>
    <t>input 1:</t>
  </si>
  <si>
    <t>input 2:</t>
  </si>
  <si>
    <t>batting team, bowling team</t>
  </si>
  <si>
    <t>input 3:</t>
  </si>
  <si>
    <t>input 1 &amp; input 2</t>
  </si>
  <si>
    <t>IND 244/5 in 49 overs</t>
  </si>
  <si>
    <t xml:space="preserve">overall </t>
  </si>
  <si>
    <t>W</t>
  </si>
  <si>
    <t>Striker</t>
  </si>
  <si>
    <t>Rinku</t>
  </si>
  <si>
    <t>Bowler</t>
  </si>
  <si>
    <t>Non striker</t>
  </si>
  <si>
    <t>12th over 2nd innings</t>
  </si>
  <si>
    <t>Machine Learnings</t>
  </si>
  <si>
    <t>Linear regression</t>
  </si>
  <si>
    <t>Ridge regression</t>
  </si>
  <si>
    <t>Lasso regression</t>
  </si>
  <si>
    <t>WASP</t>
  </si>
  <si>
    <t>Score Prediction using ML</t>
  </si>
  <si>
    <t>Target</t>
  </si>
  <si>
    <t>Input</t>
  </si>
  <si>
    <t>score</t>
  </si>
  <si>
    <t>batsman</t>
  </si>
  <si>
    <t>wickets</t>
  </si>
  <si>
    <t>overs</t>
  </si>
  <si>
    <t>match</t>
  </si>
  <si>
    <t>venue</t>
  </si>
  <si>
    <t>conditions</t>
  </si>
  <si>
    <t>bowlers</t>
  </si>
  <si>
    <t>teams</t>
  </si>
  <si>
    <t>Step 1: Define your Inputs &amp; Target</t>
  </si>
  <si>
    <t>Goal: IND v WI, 250/4 (48.3), score at 50 overs?</t>
  </si>
  <si>
    <t>Step 2: Gather Historical data &amp; Current data</t>
  </si>
  <si>
    <t>bowler</t>
  </si>
  <si>
    <t>striker</t>
  </si>
  <si>
    <t>non_striker</t>
  </si>
  <si>
    <t>bat_team</t>
  </si>
  <si>
    <t>bowl_team</t>
  </si>
  <si>
    <t>curr_over</t>
  </si>
  <si>
    <t>curr_wk</t>
  </si>
  <si>
    <t>past input</t>
  </si>
  <si>
    <t>past target</t>
  </si>
  <si>
    <t>present input</t>
  </si>
  <si>
    <t>present target</t>
  </si>
  <si>
    <t>rohit</t>
  </si>
  <si>
    <t>rahul</t>
  </si>
  <si>
    <t>starc</t>
  </si>
  <si>
    <t>India</t>
  </si>
  <si>
    <t>Aus</t>
  </si>
  <si>
    <t>?</t>
  </si>
  <si>
    <t>0,1,2,3,4,5,6,W,wd,nb,b,lb</t>
  </si>
  <si>
    <t>cummins</t>
  </si>
  <si>
    <t>target var</t>
  </si>
  <si>
    <t>train inputs</t>
  </si>
  <si>
    <t>train target</t>
  </si>
  <si>
    <t>test target</t>
  </si>
  <si>
    <t>test inputs</t>
  </si>
  <si>
    <t>Step 3: Prepare Train &amp; Test data</t>
  </si>
  <si>
    <t>dependent var</t>
  </si>
  <si>
    <t>Objective: Given 2 overs data, predict the score after the completion of 3 overs</t>
  </si>
  <si>
    <t>Past data: I have 3 matches data</t>
  </si>
  <si>
    <t>Present data: I have a live match running</t>
  </si>
  <si>
    <t>Input: ball number</t>
  </si>
  <si>
    <t>Target: score</t>
  </si>
  <si>
    <t>Ball No</t>
  </si>
  <si>
    <t>Match 1</t>
  </si>
  <si>
    <t>Match 2</t>
  </si>
  <si>
    <t>Match 3</t>
  </si>
  <si>
    <t>Live Match</t>
  </si>
  <si>
    <t>Linear Regression</t>
  </si>
  <si>
    <t>ball</t>
  </si>
  <si>
    <t>runs</t>
  </si>
  <si>
    <t>balls</t>
  </si>
  <si>
    <t>y = c1*balls + c2*wickets + c3</t>
  </si>
  <si>
    <t>y = mx + c</t>
  </si>
  <si>
    <t>z = c1*y + c2*x + c3</t>
  </si>
  <si>
    <t>Avg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</si>
</sst>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6" borderId="1" xfId="0" applyFont="1" applyFill="1" applyBorder="1"/>
    <xf numFmtId="0" fontId="0" fillId="5" borderId="1" xfId="0" applyFill="1" applyBorder="1"/>
    <xf numFmtId="0" fontId="0" fillId="2" borderId="1" xfId="0" applyFill="1" applyBorder="1"/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7" borderId="1" xfId="0" applyFill="1" applyBorder="1" applyAlignment="1">
      <alignment vertic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" fontId="0" fillId="0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Sheet3!$M$12</c:f>
              <c:strCache>
                <c:ptCount val="1"/>
                <c:pt idx="0">
                  <c:v>Live Match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Sheet3!$I$13:$I$30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Sheet3!$M$13:$M$30</c:f>
              <c:numCache>
                <c:formatCode>General</c:formatCode>
                <c:ptCount val="18"/>
                <c:pt idx="0">
                  <c:v>2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10</c:v>
                </c:pt>
                <c:pt idx="7">
                  <c:v>10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E3-4310-BD83-00491EA56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030080"/>
        <c:axId val="930872528"/>
      </c:scatterChart>
      <c:valAx>
        <c:axId val="73503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872528"/>
        <c:crosses val="autoZero"/>
        <c:crossBetween val="midCat"/>
      </c:valAx>
      <c:valAx>
        <c:axId val="93087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3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306103</xdr:colOff>
      <xdr:row>2</xdr:row>
      <xdr:rowOff>121870</xdr:rowOff>
    </xdr:from>
    <xdr:to>
      <xdr:col>12</xdr:col>
      <xdr:colOff>527946</xdr:colOff>
      <xdr:row>17</xdr:row>
      <xdr:rowOff>86945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D10B2A-89E7-2715-2B2A-97A5CA877A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C9E9-D830-46C0-A1FA-FE1F24EF2294}">
  <dimension ref="F4:S36"/>
  <sheetViews>
    <sheetView showGridLines="0" topLeftCell="D1" zoomScale="122" workbookViewId="0">
      <selection activeCell="M16" sqref="M16"/>
    </sheetView>
  </sheetViews>
  <sheetFormatPr defaultRowHeight="14.4" x14ac:dyDescent="0.3"/>
  <cols>
    <col min="6" max="6" width="7.5546875" customWidth="1"/>
  </cols>
  <sheetData>
    <row r="4" spans="6:16" x14ac:dyDescent="0.3">
      <c r="F4" s="1" t="s">
        <v>0</v>
      </c>
    </row>
    <row r="5" spans="6:16" x14ac:dyDescent="0.3">
      <c r="F5" s="2">
        <v>1</v>
      </c>
      <c r="G5" s="2" t="s">
        <v>1</v>
      </c>
      <c r="I5" t="s">
        <v>3</v>
      </c>
    </row>
    <row r="6" spans="6:16" x14ac:dyDescent="0.3">
      <c r="F6" s="2">
        <v>2</v>
      </c>
      <c r="G6" s="2" t="s">
        <v>2</v>
      </c>
      <c r="I6" t="s">
        <v>4</v>
      </c>
      <c r="M6" t="s">
        <v>5</v>
      </c>
      <c r="O6" t="s">
        <v>9</v>
      </c>
    </row>
    <row r="7" spans="6:16" x14ac:dyDescent="0.3">
      <c r="M7" t="s">
        <v>6</v>
      </c>
      <c r="N7" s="3" t="s">
        <v>8</v>
      </c>
      <c r="O7" t="s">
        <v>10</v>
      </c>
      <c r="P7" s="3" t="s">
        <v>8</v>
      </c>
    </row>
    <row r="8" spans="6:16" x14ac:dyDescent="0.3">
      <c r="M8" t="s">
        <v>7</v>
      </c>
      <c r="N8" s="3" t="s">
        <v>8</v>
      </c>
      <c r="O8" t="s">
        <v>11</v>
      </c>
      <c r="P8" s="3" t="s">
        <v>8</v>
      </c>
    </row>
    <row r="10" spans="6:16" x14ac:dyDescent="0.3">
      <c r="F10" s="2">
        <v>1</v>
      </c>
      <c r="G10" t="s">
        <v>12</v>
      </c>
    </row>
    <row r="11" spans="6:16" x14ac:dyDescent="0.3">
      <c r="F11" s="2">
        <v>2</v>
      </c>
      <c r="G11" t="s">
        <v>2</v>
      </c>
    </row>
    <row r="14" spans="6:16" x14ac:dyDescent="0.3">
      <c r="G14" t="s">
        <v>13</v>
      </c>
    </row>
    <row r="15" spans="6:16" x14ac:dyDescent="0.3">
      <c r="G15" t="s">
        <v>14</v>
      </c>
      <c r="L15" t="s">
        <v>15</v>
      </c>
    </row>
    <row r="16" spans="6:16" x14ac:dyDescent="0.3">
      <c r="G16" t="s">
        <v>21</v>
      </c>
      <c r="L16" t="s">
        <v>16</v>
      </c>
      <c r="N16" t="s">
        <v>19</v>
      </c>
    </row>
    <row r="17" spans="6:19" x14ac:dyDescent="0.3">
      <c r="G17" t="s">
        <v>22</v>
      </c>
      <c r="L17" t="s">
        <v>17</v>
      </c>
      <c r="N17" t="s">
        <v>20</v>
      </c>
    </row>
    <row r="18" spans="6:19" x14ac:dyDescent="0.3">
      <c r="G18" t="s">
        <v>23</v>
      </c>
      <c r="L18" t="s">
        <v>18</v>
      </c>
    </row>
    <row r="21" spans="6:19" x14ac:dyDescent="0.3">
      <c r="G21" t="s">
        <v>24</v>
      </c>
    </row>
    <row r="22" spans="6:19" x14ac:dyDescent="0.3">
      <c r="G22" t="s">
        <v>32</v>
      </c>
    </row>
    <row r="23" spans="6:19" x14ac:dyDescent="0.3">
      <c r="G23" t="s">
        <v>25</v>
      </c>
    </row>
    <row r="25" spans="6:19" x14ac:dyDescent="0.3">
      <c r="F25" t="s">
        <v>27</v>
      </c>
      <c r="G25" t="s">
        <v>26</v>
      </c>
      <c r="L25" t="s">
        <v>11</v>
      </c>
      <c r="M25" t="s">
        <v>7</v>
      </c>
    </row>
    <row r="26" spans="6:19" x14ac:dyDescent="0.3">
      <c r="F26" t="s">
        <v>28</v>
      </c>
      <c r="G26" t="s">
        <v>29</v>
      </c>
      <c r="K26" t="s">
        <v>33</v>
      </c>
      <c r="L26" s="2">
        <v>8</v>
      </c>
      <c r="M26" s="2">
        <v>7</v>
      </c>
      <c r="O26" t="s">
        <v>35</v>
      </c>
      <c r="P26" t="s">
        <v>37</v>
      </c>
      <c r="R26" t="s">
        <v>35</v>
      </c>
      <c r="S26" t="s">
        <v>38</v>
      </c>
    </row>
    <row r="27" spans="6:19" x14ac:dyDescent="0.3">
      <c r="F27" t="s">
        <v>30</v>
      </c>
      <c r="G27" t="s">
        <v>31</v>
      </c>
      <c r="N27" t="s">
        <v>36</v>
      </c>
    </row>
    <row r="28" spans="6:19" x14ac:dyDescent="0.3">
      <c r="K28">
        <v>49.1</v>
      </c>
      <c r="M28" s="2">
        <v>0</v>
      </c>
      <c r="O28">
        <v>0</v>
      </c>
      <c r="P28" s="2">
        <v>0</v>
      </c>
      <c r="R28" s="2">
        <v>1</v>
      </c>
      <c r="S28" s="2"/>
    </row>
    <row r="29" spans="6:19" x14ac:dyDescent="0.3">
      <c r="K29">
        <v>49.2</v>
      </c>
      <c r="M29" s="2">
        <v>1</v>
      </c>
      <c r="O29">
        <v>6</v>
      </c>
      <c r="P29" s="2">
        <v>0</v>
      </c>
      <c r="R29" s="2"/>
      <c r="S29" s="2">
        <v>2</v>
      </c>
    </row>
    <row r="30" spans="6:19" x14ac:dyDescent="0.3">
      <c r="G30" t="s">
        <v>40</v>
      </c>
      <c r="K30">
        <v>49.3</v>
      </c>
      <c r="M30" s="2">
        <v>0</v>
      </c>
      <c r="O30">
        <v>4</v>
      </c>
      <c r="P30" s="2" t="s">
        <v>34</v>
      </c>
      <c r="R30" s="2"/>
      <c r="S30" s="2">
        <v>0</v>
      </c>
    </row>
    <row r="31" spans="6:19" x14ac:dyDescent="0.3">
      <c r="G31" t="s">
        <v>41</v>
      </c>
      <c r="K31">
        <v>49.4</v>
      </c>
      <c r="M31" s="2">
        <v>1</v>
      </c>
      <c r="O31">
        <v>6</v>
      </c>
      <c r="P31" s="2">
        <v>4</v>
      </c>
      <c r="R31" s="2"/>
      <c r="S31" s="2">
        <v>1</v>
      </c>
    </row>
    <row r="32" spans="6:19" x14ac:dyDescent="0.3">
      <c r="G32" t="s">
        <v>42</v>
      </c>
      <c r="K32">
        <v>49.5</v>
      </c>
      <c r="M32" s="2">
        <v>6</v>
      </c>
      <c r="O32">
        <v>0</v>
      </c>
      <c r="P32" s="2">
        <v>2</v>
      </c>
      <c r="R32" s="2">
        <v>4</v>
      </c>
      <c r="S32" s="2"/>
    </row>
    <row r="33" spans="7:19" x14ac:dyDescent="0.3">
      <c r="G33" t="s">
        <v>43</v>
      </c>
      <c r="K33">
        <v>49.6</v>
      </c>
      <c r="M33" s="2" t="s">
        <v>34</v>
      </c>
      <c r="O33">
        <v>6</v>
      </c>
      <c r="P33" s="2">
        <v>0</v>
      </c>
      <c r="R33" s="2" t="s">
        <v>34</v>
      </c>
      <c r="S33" s="2"/>
    </row>
    <row r="36" spans="7:19" x14ac:dyDescent="0.3">
      <c r="G36" t="s">
        <v>44</v>
      </c>
      <c r="K36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7904-A952-46DC-8638-5CC42E91E6F0}">
  <dimension ref="C3:J46"/>
  <sheetViews>
    <sheetView showGridLines="0" topLeftCell="B19" zoomScale="163" workbookViewId="0">
      <selection activeCell="B31" sqref="B31"/>
    </sheetView>
  </sheetViews>
  <sheetFormatPr defaultRowHeight="14.4" x14ac:dyDescent="0.3"/>
  <cols>
    <col min="3" max="3" width="12.6640625" customWidth="1"/>
    <col min="4" max="4" width="10.44140625" bestFit="1" customWidth="1"/>
    <col min="6" max="6" width="9.6640625" customWidth="1"/>
    <col min="7" max="7" width="10.44140625" customWidth="1"/>
    <col min="10" max="10" width="12.77734375" bestFit="1" customWidth="1"/>
  </cols>
  <sheetData>
    <row r="3" spans="3:10" x14ac:dyDescent="0.3">
      <c r="C3" s="1" t="s">
        <v>45</v>
      </c>
      <c r="F3" s="1" t="s">
        <v>58</v>
      </c>
    </row>
    <row r="5" spans="3:10" x14ac:dyDescent="0.3">
      <c r="C5" s="6" t="s">
        <v>47</v>
      </c>
      <c r="D5" s="6" t="s">
        <v>46</v>
      </c>
      <c r="F5" t="s">
        <v>57</v>
      </c>
    </row>
    <row r="6" spans="3:10" x14ac:dyDescent="0.3">
      <c r="C6" s="7" t="s">
        <v>49</v>
      </c>
      <c r="D6" s="8" t="s">
        <v>48</v>
      </c>
      <c r="F6" t="s">
        <v>59</v>
      </c>
    </row>
    <row r="7" spans="3:10" x14ac:dyDescent="0.3">
      <c r="C7" s="7" t="s">
        <v>50</v>
      </c>
      <c r="F7" t="s">
        <v>84</v>
      </c>
    </row>
    <row r="8" spans="3:10" x14ac:dyDescent="0.3">
      <c r="C8" s="7" t="s">
        <v>51</v>
      </c>
    </row>
    <row r="9" spans="3:10" x14ac:dyDescent="0.3">
      <c r="C9" s="7" t="s">
        <v>52</v>
      </c>
    </row>
    <row r="10" spans="3:10" x14ac:dyDescent="0.3">
      <c r="C10" s="7" t="s">
        <v>53</v>
      </c>
    </row>
    <row r="11" spans="3:10" x14ac:dyDescent="0.3">
      <c r="C11" s="7" t="s">
        <v>54</v>
      </c>
    </row>
    <row r="12" spans="3:10" x14ac:dyDescent="0.3">
      <c r="C12" s="7" t="s">
        <v>55</v>
      </c>
    </row>
    <row r="13" spans="3:10" x14ac:dyDescent="0.3">
      <c r="C13" s="7" t="s">
        <v>56</v>
      </c>
    </row>
    <row r="15" spans="3:10" x14ac:dyDescent="0.3">
      <c r="C15" s="9" t="s">
        <v>61</v>
      </c>
      <c r="D15" s="9" t="s">
        <v>62</v>
      </c>
      <c r="E15" s="9" t="s">
        <v>60</v>
      </c>
      <c r="F15" s="9" t="s">
        <v>63</v>
      </c>
      <c r="G15" s="9" t="s">
        <v>64</v>
      </c>
      <c r="H15" s="9" t="s">
        <v>65</v>
      </c>
      <c r="I15" s="9" t="s">
        <v>66</v>
      </c>
      <c r="J15" s="10" t="s">
        <v>48</v>
      </c>
    </row>
    <row r="16" spans="3:10" x14ac:dyDescent="0.3">
      <c r="C16" s="12"/>
      <c r="D16" s="12"/>
      <c r="E16" s="12"/>
      <c r="F16" s="12"/>
      <c r="G16" s="12"/>
      <c r="H16" s="12"/>
      <c r="I16" s="12"/>
      <c r="J16" s="12"/>
    </row>
    <row r="17" spans="3:10" x14ac:dyDescent="0.3">
      <c r="C17" s="12"/>
      <c r="D17" s="12"/>
      <c r="E17" s="12"/>
      <c r="F17" s="12"/>
      <c r="G17" s="12"/>
      <c r="H17" s="12"/>
      <c r="I17" s="12"/>
      <c r="J17" s="12"/>
    </row>
    <row r="18" spans="3:10" x14ac:dyDescent="0.3">
      <c r="C18" s="12"/>
      <c r="D18" s="12"/>
      <c r="E18" s="12"/>
      <c r="F18" s="12"/>
      <c r="G18" s="12"/>
      <c r="H18" s="12"/>
      <c r="I18" s="12"/>
      <c r="J18" s="12"/>
    </row>
    <row r="19" spans="3:10" x14ac:dyDescent="0.3">
      <c r="C19" s="12"/>
      <c r="D19" s="12"/>
      <c r="E19" s="12"/>
      <c r="F19" s="12"/>
      <c r="G19" s="12"/>
      <c r="H19" s="12"/>
      <c r="I19" s="12"/>
      <c r="J19" s="12"/>
    </row>
    <row r="20" spans="3:10" x14ac:dyDescent="0.3">
      <c r="C20" s="12"/>
      <c r="D20" s="12"/>
      <c r="E20" s="12"/>
      <c r="F20" s="12"/>
      <c r="G20" s="12"/>
      <c r="H20" s="12"/>
      <c r="I20" s="12"/>
      <c r="J20" s="12"/>
    </row>
    <row r="21" spans="3:10" x14ac:dyDescent="0.3">
      <c r="C21" s="11"/>
      <c r="D21" s="11"/>
      <c r="E21" s="11"/>
      <c r="F21" s="11"/>
      <c r="G21" s="11"/>
      <c r="H21" s="11"/>
      <c r="I21" s="11"/>
      <c r="J21" s="11"/>
    </row>
    <row r="23" spans="3:10" x14ac:dyDescent="0.3">
      <c r="C23" s="13" t="s">
        <v>61</v>
      </c>
      <c r="D23" s="13" t="s">
        <v>62</v>
      </c>
      <c r="E23" s="13" t="s">
        <v>60</v>
      </c>
      <c r="F23" s="13" t="s">
        <v>63</v>
      </c>
      <c r="G23" s="13" t="s">
        <v>64</v>
      </c>
      <c r="H23" s="13" t="s">
        <v>65</v>
      </c>
      <c r="I23" s="13" t="s">
        <v>66</v>
      </c>
      <c r="J23" s="14" t="s">
        <v>48</v>
      </c>
    </row>
    <row r="24" spans="3:10" x14ac:dyDescent="0.3">
      <c r="C24" s="19" t="s">
        <v>67</v>
      </c>
      <c r="D24" s="19"/>
      <c r="E24" s="19"/>
      <c r="F24" s="19"/>
      <c r="G24" s="19"/>
      <c r="H24" s="19"/>
      <c r="I24" s="19"/>
      <c r="J24" s="21" t="s">
        <v>68</v>
      </c>
    </row>
    <row r="25" spans="3:10" x14ac:dyDescent="0.3">
      <c r="C25" s="19"/>
      <c r="D25" s="19"/>
      <c r="E25" s="19"/>
      <c r="F25" s="19"/>
      <c r="G25" s="19"/>
      <c r="H25" s="19"/>
      <c r="I25" s="19"/>
      <c r="J25" s="21"/>
    </row>
    <row r="26" spans="3:10" x14ac:dyDescent="0.3">
      <c r="C26" s="19"/>
      <c r="D26" s="19"/>
      <c r="E26" s="19"/>
      <c r="F26" s="19"/>
      <c r="G26" s="19"/>
      <c r="H26" s="19"/>
      <c r="I26" s="19"/>
      <c r="J26" s="21"/>
    </row>
    <row r="27" spans="3:10" x14ac:dyDescent="0.3">
      <c r="C27" s="19"/>
      <c r="D27" s="19"/>
      <c r="E27" s="19"/>
      <c r="F27" s="19"/>
      <c r="G27" s="19"/>
      <c r="H27" s="19"/>
      <c r="I27" s="19"/>
      <c r="J27" s="21"/>
    </row>
    <row r="28" spans="3:10" x14ac:dyDescent="0.3">
      <c r="C28" s="19"/>
      <c r="D28" s="19"/>
      <c r="E28" s="19"/>
      <c r="F28" s="19"/>
      <c r="G28" s="19"/>
      <c r="H28" s="19"/>
      <c r="I28" s="19"/>
      <c r="J28" s="21"/>
    </row>
    <row r="29" spans="3:10" x14ac:dyDescent="0.3">
      <c r="C29" s="20" t="s">
        <v>69</v>
      </c>
      <c r="D29" s="20"/>
      <c r="E29" s="20"/>
      <c r="F29" s="20"/>
      <c r="G29" s="20"/>
      <c r="H29" s="20"/>
      <c r="I29" s="20"/>
      <c r="J29" s="16" t="s">
        <v>70</v>
      </c>
    </row>
    <row r="31" spans="3:10" x14ac:dyDescent="0.3">
      <c r="C31" s="5" t="s">
        <v>71</v>
      </c>
      <c r="D31" s="5" t="s">
        <v>72</v>
      </c>
      <c r="E31" s="5" t="s">
        <v>73</v>
      </c>
      <c r="F31" s="5" t="s">
        <v>74</v>
      </c>
      <c r="G31" s="5" t="s">
        <v>75</v>
      </c>
      <c r="H31" s="5">
        <v>0.1</v>
      </c>
      <c r="I31" s="5">
        <v>0</v>
      </c>
      <c r="J31" s="15">
        <v>0</v>
      </c>
    </row>
    <row r="32" spans="3:10" x14ac:dyDescent="0.3">
      <c r="C32" s="5" t="s">
        <v>71</v>
      </c>
      <c r="D32" s="5" t="s">
        <v>72</v>
      </c>
      <c r="E32" s="5" t="s">
        <v>73</v>
      </c>
      <c r="F32" s="5" t="s">
        <v>74</v>
      </c>
      <c r="G32" s="5" t="s">
        <v>75</v>
      </c>
      <c r="H32" s="5">
        <v>0.2</v>
      </c>
      <c r="I32" s="5">
        <v>0</v>
      </c>
      <c r="J32" s="15">
        <v>2</v>
      </c>
    </row>
    <row r="33" spans="3:10" x14ac:dyDescent="0.3">
      <c r="C33" s="5" t="s">
        <v>71</v>
      </c>
      <c r="D33" s="5" t="s">
        <v>72</v>
      </c>
      <c r="E33" s="5" t="s">
        <v>73</v>
      </c>
      <c r="F33" s="5" t="s">
        <v>74</v>
      </c>
      <c r="G33" s="5" t="s">
        <v>75</v>
      </c>
      <c r="H33" s="5">
        <v>0.3</v>
      </c>
      <c r="I33" s="5">
        <v>0</v>
      </c>
      <c r="J33" s="15">
        <v>1</v>
      </c>
    </row>
    <row r="34" spans="3:10" x14ac:dyDescent="0.3">
      <c r="C34" s="5" t="s">
        <v>72</v>
      </c>
      <c r="D34" s="5" t="s">
        <v>71</v>
      </c>
      <c r="E34" s="5" t="s">
        <v>73</v>
      </c>
      <c r="F34" s="5" t="s">
        <v>74</v>
      </c>
      <c r="G34" s="5" t="s">
        <v>75</v>
      </c>
      <c r="H34" s="5">
        <v>0.4</v>
      </c>
      <c r="I34" s="5">
        <v>0</v>
      </c>
      <c r="J34" s="15">
        <v>0</v>
      </c>
    </row>
    <row r="35" spans="3:10" x14ac:dyDescent="0.3">
      <c r="C35" s="4" t="s">
        <v>72</v>
      </c>
      <c r="D35" s="4" t="s">
        <v>71</v>
      </c>
      <c r="E35" s="4" t="s">
        <v>73</v>
      </c>
      <c r="F35" s="4" t="s">
        <v>74</v>
      </c>
      <c r="G35" s="4" t="s">
        <v>75</v>
      </c>
      <c r="H35" s="4">
        <v>0.5</v>
      </c>
      <c r="I35" s="4">
        <v>0</v>
      </c>
      <c r="J35" s="17" t="s">
        <v>76</v>
      </c>
    </row>
    <row r="36" spans="3:10" x14ac:dyDescent="0.3">
      <c r="C36" s="4" t="s">
        <v>72</v>
      </c>
      <c r="D36" s="4" t="s">
        <v>71</v>
      </c>
      <c r="E36" s="4" t="s">
        <v>73</v>
      </c>
      <c r="F36" s="4" t="s">
        <v>74</v>
      </c>
      <c r="G36" s="4" t="s">
        <v>75</v>
      </c>
      <c r="H36" s="4">
        <v>0.6</v>
      </c>
      <c r="I36" s="4">
        <v>0</v>
      </c>
      <c r="J36" s="17" t="s">
        <v>76</v>
      </c>
    </row>
    <row r="37" spans="3:10" x14ac:dyDescent="0.3">
      <c r="C37" s="4" t="s">
        <v>72</v>
      </c>
      <c r="D37" s="4" t="s">
        <v>71</v>
      </c>
      <c r="E37" s="4" t="s">
        <v>78</v>
      </c>
      <c r="F37" s="4" t="s">
        <v>74</v>
      </c>
      <c r="G37" s="4" t="s">
        <v>75</v>
      </c>
      <c r="H37" s="4">
        <v>1.1000000000000001</v>
      </c>
      <c r="I37" s="4">
        <v>0</v>
      </c>
      <c r="J37" s="17" t="s">
        <v>76</v>
      </c>
    </row>
    <row r="38" spans="3:10" x14ac:dyDescent="0.3">
      <c r="J38" t="s">
        <v>77</v>
      </c>
    </row>
    <row r="40" spans="3:10" x14ac:dyDescent="0.3">
      <c r="C40" s="22" t="s">
        <v>85</v>
      </c>
      <c r="D40" s="23"/>
      <c r="E40" s="23"/>
      <c r="F40" s="23"/>
      <c r="G40" s="23"/>
      <c r="H40" s="23"/>
      <c r="I40" s="24"/>
      <c r="J40" s="14" t="s">
        <v>79</v>
      </c>
    </row>
    <row r="41" spans="3:10" x14ac:dyDescent="0.3">
      <c r="C41" s="19" t="s">
        <v>80</v>
      </c>
      <c r="D41" s="19"/>
      <c r="E41" s="19"/>
      <c r="F41" s="19"/>
      <c r="G41" s="19"/>
      <c r="H41" s="19"/>
      <c r="I41" s="19"/>
      <c r="J41" s="21" t="s">
        <v>81</v>
      </c>
    </row>
    <row r="42" spans="3:10" x14ac:dyDescent="0.3">
      <c r="C42" s="19"/>
      <c r="D42" s="19"/>
      <c r="E42" s="19"/>
      <c r="F42" s="19"/>
      <c r="G42" s="19"/>
      <c r="H42" s="19"/>
      <c r="I42" s="19"/>
      <c r="J42" s="21"/>
    </row>
    <row r="43" spans="3:10" x14ac:dyDescent="0.3">
      <c r="C43" s="19"/>
      <c r="D43" s="19"/>
      <c r="E43" s="19"/>
      <c r="F43" s="19"/>
      <c r="G43" s="19"/>
      <c r="H43" s="19"/>
      <c r="I43" s="19"/>
      <c r="J43" s="21"/>
    </row>
    <row r="44" spans="3:10" x14ac:dyDescent="0.3">
      <c r="C44" s="19"/>
      <c r="D44" s="19"/>
      <c r="E44" s="19"/>
      <c r="F44" s="19"/>
      <c r="G44" s="19"/>
      <c r="H44" s="19"/>
      <c r="I44" s="19"/>
      <c r="J44" s="21"/>
    </row>
    <row r="45" spans="3:10" x14ac:dyDescent="0.3">
      <c r="C45" s="19"/>
      <c r="D45" s="19"/>
      <c r="E45" s="19"/>
      <c r="F45" s="19"/>
      <c r="G45" s="19"/>
      <c r="H45" s="19"/>
      <c r="I45" s="19"/>
      <c r="J45" s="21"/>
    </row>
    <row r="46" spans="3:10" x14ac:dyDescent="0.3">
      <c r="C46" s="20" t="s">
        <v>83</v>
      </c>
      <c r="D46" s="20"/>
      <c r="E46" s="20"/>
      <c r="F46" s="20"/>
      <c r="G46" s="20"/>
      <c r="H46" s="20"/>
      <c r="I46" s="20"/>
      <c r="J46" s="18" t="s">
        <v>82</v>
      </c>
    </row>
  </sheetData>
  <mergeCells count="7">
    <mergeCell ref="C46:I46"/>
    <mergeCell ref="C40:I40"/>
    <mergeCell ref="C24:I28"/>
    <mergeCell ref="C29:I29"/>
    <mergeCell ref="J24:J28"/>
    <mergeCell ref="C41:I45"/>
    <mergeCell ref="J41:J4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F124-F372-40FC-91C8-70238DADF668}">
  <dimension ref="C5:R38"/>
  <sheetViews>
    <sheetView showGridLines="0" tabSelected="1" zoomScale="104" workbookViewId="0">
      <selection activeCell="K36" sqref="K36"/>
    </sheetView>
  </sheetViews>
  <sheetFormatPr defaultRowHeight="14.4" x14ac:dyDescent="0.3"/>
  <cols>
    <col min="7" max="7" width="10.21875" bestFit="1" customWidth="1"/>
    <col min="13" max="13" width="10.21875" bestFit="1" customWidth="1"/>
    <col min="14" max="14" width="10.109375" bestFit="1" customWidth="1"/>
  </cols>
  <sheetData>
    <row r="5" spans="3:14" x14ac:dyDescent="0.3">
      <c r="C5" s="1" t="s">
        <v>86</v>
      </c>
    </row>
    <row r="7" spans="3:14" x14ac:dyDescent="0.3">
      <c r="C7" t="s">
        <v>87</v>
      </c>
    </row>
    <row r="8" spans="3:14" x14ac:dyDescent="0.3">
      <c r="C8" t="s">
        <v>88</v>
      </c>
    </row>
    <row r="9" spans="3:14" x14ac:dyDescent="0.3">
      <c r="C9" t="s">
        <v>89</v>
      </c>
    </row>
    <row r="10" spans="3:14" x14ac:dyDescent="0.3">
      <c r="C10" t="s">
        <v>90</v>
      </c>
    </row>
    <row r="12" spans="3:14" x14ac:dyDescent="0.3">
      <c r="C12" s="26" t="s">
        <v>91</v>
      </c>
      <c r="D12" s="26" t="s">
        <v>92</v>
      </c>
      <c r="E12" s="26" t="s">
        <v>93</v>
      </c>
      <c r="F12" s="26" t="s">
        <v>94</v>
      </c>
      <c r="G12" s="27" t="s">
        <v>95</v>
      </c>
      <c r="I12" s="26" t="s">
        <v>91</v>
      </c>
      <c r="J12" s="26" t="s">
        <v>92</v>
      </c>
      <c r="K12" s="26" t="s">
        <v>93</v>
      </c>
      <c r="L12" s="26" t="s">
        <v>94</v>
      </c>
      <c r="M12" s="27" t="s">
        <v>95</v>
      </c>
      <c r="N12" s="29" t="s">
        <v>103</v>
      </c>
    </row>
    <row r="13" spans="3:14" x14ac:dyDescent="0.3">
      <c r="C13" s="25">
        <v>1</v>
      </c>
      <c r="D13" s="25">
        <v>0</v>
      </c>
      <c r="E13" s="25">
        <v>1</v>
      </c>
      <c r="F13" s="25">
        <v>2</v>
      </c>
      <c r="G13" s="25">
        <v>2</v>
      </c>
      <c r="I13" s="25">
        <v>1</v>
      </c>
      <c r="J13" s="25">
        <f>D13</f>
        <v>0</v>
      </c>
      <c r="K13" s="25">
        <f t="shared" ref="K13:M13" si="0">E13</f>
        <v>1</v>
      </c>
      <c r="L13" s="25">
        <f t="shared" si="0"/>
        <v>2</v>
      </c>
      <c r="M13" s="25">
        <f t="shared" si="0"/>
        <v>2</v>
      </c>
      <c r="N13" s="30">
        <f>(J13+K13+L13)/3</f>
        <v>1</v>
      </c>
    </row>
    <row r="14" spans="3:14" x14ac:dyDescent="0.3">
      <c r="C14" s="25">
        <v>2</v>
      </c>
      <c r="D14" s="25">
        <v>3</v>
      </c>
      <c r="E14" s="25">
        <v>2</v>
      </c>
      <c r="F14" s="25">
        <v>2</v>
      </c>
      <c r="G14" s="25">
        <v>3</v>
      </c>
      <c r="I14" s="25">
        <v>2</v>
      </c>
      <c r="J14" s="25">
        <f>J13+D14</f>
        <v>3</v>
      </c>
      <c r="K14" s="25">
        <f t="shared" ref="K14:M29" si="1">K13+E14</f>
        <v>3</v>
      </c>
      <c r="L14" s="25">
        <f t="shared" si="1"/>
        <v>4</v>
      </c>
      <c r="M14" s="25">
        <f t="shared" si="1"/>
        <v>5</v>
      </c>
      <c r="N14" s="30">
        <f t="shared" ref="N14:N30" si="2">(J14+K14+L14)/3</f>
        <v>3.3333333333333335</v>
      </c>
    </row>
    <row r="15" spans="3:14" x14ac:dyDescent="0.3">
      <c r="C15" s="25">
        <v>3</v>
      </c>
      <c r="D15" s="25">
        <v>2</v>
      </c>
      <c r="E15" s="25">
        <v>4</v>
      </c>
      <c r="F15" s="25">
        <v>0</v>
      </c>
      <c r="G15" s="25">
        <v>0</v>
      </c>
      <c r="I15" s="25">
        <v>3</v>
      </c>
      <c r="J15" s="25">
        <f t="shared" ref="J15:L30" si="3">J14+D15</f>
        <v>5</v>
      </c>
      <c r="K15" s="25">
        <f t="shared" si="1"/>
        <v>7</v>
      </c>
      <c r="L15" s="25">
        <f t="shared" si="1"/>
        <v>4</v>
      </c>
      <c r="M15" s="25">
        <f t="shared" si="1"/>
        <v>5</v>
      </c>
      <c r="N15" s="30">
        <f t="shared" si="2"/>
        <v>5.333333333333333</v>
      </c>
    </row>
    <row r="16" spans="3:14" x14ac:dyDescent="0.3">
      <c r="C16" s="25">
        <v>4</v>
      </c>
      <c r="D16" s="25">
        <v>2</v>
      </c>
      <c r="E16" s="25">
        <v>1</v>
      </c>
      <c r="F16" s="25">
        <v>1</v>
      </c>
      <c r="G16" s="25">
        <v>0</v>
      </c>
      <c r="I16" s="25">
        <v>4</v>
      </c>
      <c r="J16" s="25">
        <f t="shared" si="3"/>
        <v>7</v>
      </c>
      <c r="K16" s="25">
        <f t="shared" si="1"/>
        <v>8</v>
      </c>
      <c r="L16" s="25">
        <f t="shared" si="1"/>
        <v>5</v>
      </c>
      <c r="M16" s="25">
        <f t="shared" si="1"/>
        <v>5</v>
      </c>
      <c r="N16" s="30">
        <f t="shared" si="2"/>
        <v>6.666666666666667</v>
      </c>
    </row>
    <row r="17" spans="3:18" x14ac:dyDescent="0.3">
      <c r="C17" s="25">
        <v>5</v>
      </c>
      <c r="D17" s="25">
        <v>4</v>
      </c>
      <c r="E17" s="25">
        <v>1</v>
      </c>
      <c r="F17" s="25">
        <v>2</v>
      </c>
      <c r="G17" s="25">
        <v>2</v>
      </c>
      <c r="I17" s="25">
        <v>5</v>
      </c>
      <c r="J17" s="25">
        <f t="shared" si="3"/>
        <v>11</v>
      </c>
      <c r="K17" s="25">
        <f t="shared" si="1"/>
        <v>9</v>
      </c>
      <c r="L17" s="25">
        <f t="shared" si="1"/>
        <v>7</v>
      </c>
      <c r="M17" s="25">
        <f t="shared" si="1"/>
        <v>7</v>
      </c>
      <c r="N17" s="30">
        <f t="shared" si="2"/>
        <v>9</v>
      </c>
      <c r="O17" t="s">
        <v>96</v>
      </c>
    </row>
    <row r="18" spans="3:18" x14ac:dyDescent="0.3">
      <c r="C18" s="25">
        <v>6</v>
      </c>
      <c r="D18" s="25">
        <v>4</v>
      </c>
      <c r="E18" s="25">
        <v>4</v>
      </c>
      <c r="F18" s="25">
        <v>3</v>
      </c>
      <c r="G18" s="25">
        <v>1</v>
      </c>
      <c r="I18" s="25">
        <v>6</v>
      </c>
      <c r="J18" s="25">
        <f t="shared" si="3"/>
        <v>15</v>
      </c>
      <c r="K18" s="25">
        <f t="shared" si="1"/>
        <v>13</v>
      </c>
      <c r="L18" s="25">
        <f t="shared" si="1"/>
        <v>10</v>
      </c>
      <c r="M18" s="25">
        <f t="shared" si="1"/>
        <v>8</v>
      </c>
      <c r="N18" s="30">
        <f t="shared" si="2"/>
        <v>12.666666666666666</v>
      </c>
    </row>
    <row r="19" spans="3:18" x14ac:dyDescent="0.3">
      <c r="C19" s="25">
        <v>7</v>
      </c>
      <c r="D19" s="25">
        <v>4</v>
      </c>
      <c r="E19" s="25">
        <v>3</v>
      </c>
      <c r="F19" s="25">
        <v>4</v>
      </c>
      <c r="G19" s="25">
        <v>2</v>
      </c>
      <c r="I19" s="25">
        <v>7</v>
      </c>
      <c r="J19" s="25">
        <f t="shared" si="3"/>
        <v>19</v>
      </c>
      <c r="K19" s="25">
        <f t="shared" si="1"/>
        <v>16</v>
      </c>
      <c r="L19" s="25">
        <f t="shared" si="1"/>
        <v>14</v>
      </c>
      <c r="M19" s="25">
        <f t="shared" si="1"/>
        <v>10</v>
      </c>
      <c r="N19" s="30">
        <f t="shared" si="2"/>
        <v>16.333333333333332</v>
      </c>
      <c r="Q19">
        <f>1.2937*100+0.9242</f>
        <v>130.29420000000002</v>
      </c>
    </row>
    <row r="20" spans="3:18" x14ac:dyDescent="0.3">
      <c r="C20" s="25">
        <v>8</v>
      </c>
      <c r="D20" s="25">
        <v>3</v>
      </c>
      <c r="E20" s="25">
        <v>1</v>
      </c>
      <c r="F20" s="25">
        <v>1</v>
      </c>
      <c r="G20" s="25">
        <v>0</v>
      </c>
      <c r="I20" s="25">
        <v>8</v>
      </c>
      <c r="J20" s="25">
        <f t="shared" si="3"/>
        <v>22</v>
      </c>
      <c r="K20" s="25">
        <f t="shared" si="1"/>
        <v>17</v>
      </c>
      <c r="L20" s="25">
        <f t="shared" si="1"/>
        <v>15</v>
      </c>
      <c r="M20" s="25">
        <f t="shared" si="1"/>
        <v>10</v>
      </c>
      <c r="N20" s="30">
        <f t="shared" si="2"/>
        <v>18</v>
      </c>
    </row>
    <row r="21" spans="3:18" x14ac:dyDescent="0.3">
      <c r="C21" s="25">
        <v>9</v>
      </c>
      <c r="D21" s="25">
        <v>3</v>
      </c>
      <c r="E21" s="25">
        <v>3</v>
      </c>
      <c r="F21" s="25">
        <v>4</v>
      </c>
      <c r="G21" s="25">
        <v>4</v>
      </c>
      <c r="I21" s="25">
        <v>9</v>
      </c>
      <c r="J21" s="25">
        <f t="shared" si="3"/>
        <v>25</v>
      </c>
      <c r="K21" s="25">
        <f t="shared" si="1"/>
        <v>20</v>
      </c>
      <c r="L21" s="25">
        <f t="shared" si="1"/>
        <v>19</v>
      </c>
      <c r="M21" s="25">
        <f t="shared" si="1"/>
        <v>14</v>
      </c>
      <c r="N21" s="30">
        <f t="shared" si="2"/>
        <v>21.333333333333332</v>
      </c>
    </row>
    <row r="22" spans="3:18" x14ac:dyDescent="0.3">
      <c r="C22" s="25">
        <v>10</v>
      </c>
      <c r="D22" s="25">
        <v>0</v>
      </c>
      <c r="E22" s="25">
        <v>0</v>
      </c>
      <c r="F22" s="25">
        <v>3</v>
      </c>
      <c r="G22" s="25">
        <v>1</v>
      </c>
      <c r="I22" s="25">
        <v>10</v>
      </c>
      <c r="J22" s="25">
        <f t="shared" si="3"/>
        <v>25</v>
      </c>
      <c r="K22" s="25">
        <f t="shared" si="1"/>
        <v>20</v>
      </c>
      <c r="L22" s="25">
        <f t="shared" si="1"/>
        <v>22</v>
      </c>
      <c r="M22" s="25">
        <f t="shared" si="1"/>
        <v>15</v>
      </c>
      <c r="N22" s="30">
        <f t="shared" si="2"/>
        <v>22.333333333333332</v>
      </c>
      <c r="Q22" t="s">
        <v>97</v>
      </c>
      <c r="R22">
        <v>300</v>
      </c>
    </row>
    <row r="23" spans="3:18" x14ac:dyDescent="0.3">
      <c r="C23" s="25">
        <v>11</v>
      </c>
      <c r="D23" s="25">
        <v>0</v>
      </c>
      <c r="E23" s="25">
        <v>4</v>
      </c>
      <c r="F23" s="25">
        <v>4</v>
      </c>
      <c r="G23" s="25">
        <v>0</v>
      </c>
      <c r="I23" s="25">
        <v>11</v>
      </c>
      <c r="J23" s="25">
        <f t="shared" si="3"/>
        <v>25</v>
      </c>
      <c r="K23" s="25">
        <f t="shared" si="1"/>
        <v>24</v>
      </c>
      <c r="L23" s="25">
        <f t="shared" si="1"/>
        <v>26</v>
      </c>
      <c r="M23" s="25">
        <f t="shared" si="1"/>
        <v>15</v>
      </c>
      <c r="N23" s="30">
        <f t="shared" si="2"/>
        <v>25</v>
      </c>
      <c r="Q23" t="s">
        <v>98</v>
      </c>
      <c r="R23">
        <f>1.2937*R22+0.9242</f>
        <v>389.0342</v>
      </c>
    </row>
    <row r="24" spans="3:18" x14ac:dyDescent="0.3">
      <c r="C24" s="25">
        <v>12</v>
      </c>
      <c r="D24" s="25">
        <v>3</v>
      </c>
      <c r="E24" s="25">
        <v>4</v>
      </c>
      <c r="F24" s="25">
        <v>0</v>
      </c>
      <c r="G24" s="25">
        <v>1</v>
      </c>
      <c r="I24" s="25">
        <v>12</v>
      </c>
      <c r="J24" s="25">
        <f t="shared" si="3"/>
        <v>28</v>
      </c>
      <c r="K24" s="25">
        <f t="shared" si="1"/>
        <v>28</v>
      </c>
      <c r="L24" s="25">
        <f t="shared" si="1"/>
        <v>26</v>
      </c>
      <c r="M24" s="25">
        <f t="shared" si="1"/>
        <v>16</v>
      </c>
      <c r="N24" s="30">
        <f t="shared" si="2"/>
        <v>27.333333333333332</v>
      </c>
    </row>
    <row r="25" spans="3:18" x14ac:dyDescent="0.3">
      <c r="C25" s="25">
        <v>13</v>
      </c>
      <c r="D25" s="25">
        <v>3</v>
      </c>
      <c r="E25" s="25">
        <v>0</v>
      </c>
      <c r="F25" s="25">
        <v>1</v>
      </c>
      <c r="G25" s="25"/>
      <c r="I25" s="25">
        <v>13</v>
      </c>
      <c r="J25" s="25">
        <f t="shared" si="3"/>
        <v>31</v>
      </c>
      <c r="K25" s="25">
        <f t="shared" si="1"/>
        <v>28</v>
      </c>
      <c r="L25" s="25">
        <f t="shared" si="1"/>
        <v>27</v>
      </c>
      <c r="M25" s="25"/>
      <c r="N25" s="30">
        <f t="shared" si="2"/>
        <v>28.666666666666668</v>
      </c>
    </row>
    <row r="26" spans="3:18" x14ac:dyDescent="0.3">
      <c r="C26" s="25">
        <v>14</v>
      </c>
      <c r="D26" s="25">
        <v>3</v>
      </c>
      <c r="E26" s="25">
        <v>3</v>
      </c>
      <c r="F26" s="25">
        <v>1</v>
      </c>
      <c r="G26" s="25"/>
      <c r="I26" s="25">
        <v>14</v>
      </c>
      <c r="J26" s="25">
        <f t="shared" si="3"/>
        <v>34</v>
      </c>
      <c r="K26" s="25">
        <f t="shared" si="1"/>
        <v>31</v>
      </c>
      <c r="L26" s="25">
        <f t="shared" si="1"/>
        <v>28</v>
      </c>
      <c r="M26" s="25"/>
      <c r="N26" s="30">
        <f t="shared" si="2"/>
        <v>31</v>
      </c>
    </row>
    <row r="27" spans="3:18" x14ac:dyDescent="0.3">
      <c r="C27" s="25">
        <v>15</v>
      </c>
      <c r="D27" s="25">
        <v>1</v>
      </c>
      <c r="E27" s="25">
        <v>1</v>
      </c>
      <c r="F27" s="25">
        <v>0</v>
      </c>
      <c r="G27" s="25"/>
      <c r="I27" s="25">
        <v>15</v>
      </c>
      <c r="J27" s="25">
        <f t="shared" si="3"/>
        <v>35</v>
      </c>
      <c r="K27" s="25">
        <f t="shared" si="1"/>
        <v>32</v>
      </c>
      <c r="L27" s="25">
        <f t="shared" si="1"/>
        <v>28</v>
      </c>
      <c r="M27" s="25"/>
      <c r="N27" s="30">
        <f t="shared" si="2"/>
        <v>31.666666666666668</v>
      </c>
    </row>
    <row r="28" spans="3:18" x14ac:dyDescent="0.3">
      <c r="C28" s="25">
        <v>16</v>
      </c>
      <c r="D28" s="25">
        <v>4</v>
      </c>
      <c r="E28" s="25">
        <v>2</v>
      </c>
      <c r="F28" s="25">
        <v>2</v>
      </c>
      <c r="G28" s="25"/>
      <c r="I28" s="25">
        <v>16</v>
      </c>
      <c r="J28" s="25">
        <f t="shared" si="3"/>
        <v>39</v>
      </c>
      <c r="K28" s="25">
        <f t="shared" si="1"/>
        <v>34</v>
      </c>
      <c r="L28" s="25">
        <f t="shared" si="1"/>
        <v>30</v>
      </c>
      <c r="M28" s="25"/>
      <c r="N28" s="30">
        <f t="shared" si="2"/>
        <v>34.333333333333336</v>
      </c>
    </row>
    <row r="29" spans="3:18" x14ac:dyDescent="0.3">
      <c r="C29" s="25">
        <v>17</v>
      </c>
      <c r="D29" s="25">
        <v>2</v>
      </c>
      <c r="E29" s="25">
        <v>0</v>
      </c>
      <c r="F29" s="25">
        <v>2</v>
      </c>
      <c r="G29" s="25"/>
      <c r="I29" s="25">
        <v>17</v>
      </c>
      <c r="J29" s="25">
        <f t="shared" si="3"/>
        <v>41</v>
      </c>
      <c r="K29" s="25">
        <f t="shared" si="1"/>
        <v>34</v>
      </c>
      <c r="L29" s="25">
        <f t="shared" si="1"/>
        <v>32</v>
      </c>
      <c r="M29" s="25"/>
      <c r="N29" s="30">
        <f t="shared" si="2"/>
        <v>35.666666666666664</v>
      </c>
    </row>
    <row r="30" spans="3:18" x14ac:dyDescent="0.3">
      <c r="C30" s="25">
        <v>18</v>
      </c>
      <c r="D30" s="25">
        <v>0</v>
      </c>
      <c r="E30" s="25">
        <v>1</v>
      </c>
      <c r="F30" s="25">
        <v>4</v>
      </c>
      <c r="G30" s="28"/>
      <c r="I30" s="25">
        <v>18</v>
      </c>
      <c r="J30" s="25">
        <f t="shared" si="3"/>
        <v>41</v>
      </c>
      <c r="K30" s="25">
        <f t="shared" si="3"/>
        <v>35</v>
      </c>
      <c r="L30" s="25">
        <f t="shared" si="3"/>
        <v>36</v>
      </c>
      <c r="M30" s="28"/>
      <c r="N30" s="30">
        <f t="shared" si="2"/>
        <v>37.333333333333336</v>
      </c>
    </row>
    <row r="33" spans="11:13" x14ac:dyDescent="0.3">
      <c r="K33" t="s">
        <v>99</v>
      </c>
      <c r="L33" t="s">
        <v>50</v>
      </c>
      <c r="M33" t="s">
        <v>98</v>
      </c>
    </row>
    <row r="36" spans="11:13" x14ac:dyDescent="0.3">
      <c r="K36" t="s">
        <v>100</v>
      </c>
    </row>
    <row r="37" spans="11:13" x14ac:dyDescent="0.3">
      <c r="K37" t="s">
        <v>102</v>
      </c>
    </row>
    <row r="38" spans="11:13" x14ac:dyDescent="0.3">
      <c r="K38" t="s">
        <v>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Gladson</dc:creator>
  <cp:lastModifiedBy>David Gladson</cp:lastModifiedBy>
  <dcterms:created xsi:type="dcterms:W3CDTF">2023-06-13T15:48:53Z</dcterms:created>
  <dcterms:modified xsi:type="dcterms:W3CDTF">2023-06-27T16:32:25Z</dcterms:modified>
</cp:coreProperties>
</file>