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Sheet1!$B$17:$D$19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Sheet1!$B$29:$B$31</definedName>
    <definedName name="solver_lhs2" localSheetId="0" hidden="1">Sheet1!$B$32</definedName>
    <definedName name="solver_lhs3" localSheetId="0" hidden="1">Sheet1!$B$33:$B$35</definedName>
    <definedName name="solver_lhs4" localSheetId="0" hidden="1">Sheet1!$B$36:$B$38</definedName>
    <definedName name="solver_lhs5" localSheetId="0" hidden="1">Sheet1!$B$17:$D$19</definedName>
    <definedName name="solver_lhs6" localSheetId="0" hidden="1">Sheet1!$B$39:$B$41</definedName>
    <definedName name="solver_lin" localSheetId="0" hidden="1">2</definedName>
    <definedName name="solver_neg" localSheetId="0" hidden="1">2</definedName>
    <definedName name="solver_num" localSheetId="0" hidden="1">6</definedName>
    <definedName name="solver_nwt" localSheetId="0" hidden="1">1</definedName>
    <definedName name="solver_opt" localSheetId="0" hidden="1">Sheet1!$B$24</definedName>
    <definedName name="solver_pre" localSheetId="0" hidden="1">0.000001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el4" localSheetId="0" hidden="1">1</definedName>
    <definedName name="solver_rel5" localSheetId="0" hidden="1">3</definedName>
    <definedName name="solver_rel6" localSheetId="0" hidden="1">1</definedName>
    <definedName name="solver_rhs1" localSheetId="0" hidden="1">Sheet1!$D$29:$D$31</definedName>
    <definedName name="solver_rhs2" localSheetId="0" hidden="1">Sheet1!$D$32</definedName>
    <definedName name="solver_rhs3" localSheetId="0" hidden="1">Sheet1!$D$33:$D$35</definedName>
    <definedName name="solver_rhs4" localSheetId="0" hidden="1">Sheet1!$D$36:$D$38</definedName>
    <definedName name="solver_rhs5" localSheetId="0" hidden="1">0</definedName>
    <definedName name="solver_rhs6" localSheetId="0" hidden="1">Sheet1!$D$39:$D$41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24519"/>
</workbook>
</file>

<file path=xl/calcChain.xml><?xml version="1.0" encoding="utf-8"?>
<calcChain xmlns="http://schemas.openxmlformats.org/spreadsheetml/2006/main">
  <c r="B40" i="1"/>
  <c r="B41"/>
  <c r="B39"/>
  <c r="E18"/>
  <c r="E19"/>
  <c r="E17"/>
  <c r="B32"/>
  <c r="B31"/>
  <c r="B30"/>
  <c r="B29"/>
  <c r="D38"/>
  <c r="D37"/>
  <c r="B38"/>
  <c r="B37"/>
  <c r="D36"/>
  <c r="B36"/>
  <c r="D35"/>
  <c r="B35"/>
  <c r="D34"/>
  <c r="B34"/>
  <c r="B33"/>
  <c r="D33"/>
  <c r="B24" l="1"/>
  <c r="G29" s="1"/>
</calcChain>
</file>

<file path=xl/sharedStrings.xml><?xml version="1.0" encoding="utf-8"?>
<sst xmlns="http://schemas.openxmlformats.org/spreadsheetml/2006/main" count="61" uniqueCount="28">
  <si>
    <t>Gasoline Blending</t>
  </si>
  <si>
    <t>Product</t>
  </si>
  <si>
    <t>Super Gasoline</t>
  </si>
  <si>
    <t>Regular Gasoline</t>
  </si>
  <si>
    <t>Diesel fuel</t>
  </si>
  <si>
    <t>Sales Price ($)</t>
  </si>
  <si>
    <t>Oil</t>
  </si>
  <si>
    <t>Crude 1</t>
  </si>
  <si>
    <t>Crude 2</t>
  </si>
  <si>
    <t>Crude 3</t>
  </si>
  <si>
    <t>Purchase Price($)</t>
  </si>
  <si>
    <t>Maximize the amount</t>
  </si>
  <si>
    <t>Objective</t>
  </si>
  <si>
    <t>Constraints</t>
  </si>
  <si>
    <t>Decision Variables</t>
  </si>
  <si>
    <t>LHS</t>
  </si>
  <si>
    <t>Value</t>
  </si>
  <si>
    <t>RHS</t>
  </si>
  <si>
    <t>&lt;=</t>
  </si>
  <si>
    <t>Octane Rating</t>
  </si>
  <si>
    <t>Iron Content</t>
  </si>
  <si>
    <t>&gt;=</t>
  </si>
  <si>
    <t>Octance rating</t>
  </si>
  <si>
    <t>Iron content</t>
  </si>
  <si>
    <t>Crude oil</t>
  </si>
  <si>
    <t>Total Crude Oil</t>
  </si>
  <si>
    <t>Total</t>
  </si>
  <si>
    <t>Demand Constraint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</si>
</sst>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0" fillId="0" borderId="0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I41"/>
  <sheetViews>
    <sheetView tabSelected="1" topLeftCell="A18" workbookViewId="0">
      <selection activeCell="E39" sqref="E39:E41"/>
    </sheetView>
  </sheetViews>
  <sheetFormatPr defaultRowHeight="15"/>
  <cols>
    <col min="1" max="1" width="20.42578125" customWidth="1"/>
    <col min="2" max="2" width="20.5703125" customWidth="1"/>
    <col min="5" max="5" width="11" customWidth="1"/>
    <col min="8" max="8" width="17.42578125" customWidth="1"/>
    <col min="9" max="9" width="16.140625" customWidth="1"/>
  </cols>
  <sheetData>
    <row r="2" spans="1:9" ht="18.75">
      <c r="A2" s="6" t="s">
        <v>0</v>
      </c>
    </row>
    <row r="4" spans="1:9" ht="15.75">
      <c r="A4" s="4" t="s">
        <v>1</v>
      </c>
      <c r="B4" s="4" t="s">
        <v>5</v>
      </c>
    </row>
    <row r="5" spans="1:9">
      <c r="A5" s="1" t="s">
        <v>2</v>
      </c>
      <c r="B5" s="2">
        <v>70</v>
      </c>
    </row>
    <row r="6" spans="1:9">
      <c r="A6" s="1" t="s">
        <v>3</v>
      </c>
      <c r="B6" s="1">
        <v>60</v>
      </c>
    </row>
    <row r="7" spans="1:9">
      <c r="A7" s="1" t="s">
        <v>4</v>
      </c>
      <c r="B7" s="1">
        <v>50</v>
      </c>
    </row>
    <row r="10" spans="1:9" ht="15.75">
      <c r="A10" s="4" t="s">
        <v>6</v>
      </c>
      <c r="B10" s="4" t="s">
        <v>10</v>
      </c>
      <c r="G10" s="4" t="s">
        <v>6</v>
      </c>
      <c r="H10" s="4" t="s">
        <v>19</v>
      </c>
      <c r="I10" s="4" t="s">
        <v>20</v>
      </c>
    </row>
    <row r="11" spans="1:9">
      <c r="A11" s="1" t="s">
        <v>7</v>
      </c>
      <c r="B11" s="2">
        <v>45</v>
      </c>
      <c r="G11" s="1" t="s">
        <v>7</v>
      </c>
      <c r="H11" s="2">
        <v>12</v>
      </c>
      <c r="I11" s="1">
        <v>0.5</v>
      </c>
    </row>
    <row r="12" spans="1:9">
      <c r="A12" s="1" t="s">
        <v>8</v>
      </c>
      <c r="B12" s="1">
        <v>35</v>
      </c>
      <c r="G12" s="1" t="s">
        <v>8</v>
      </c>
      <c r="H12" s="1">
        <v>6</v>
      </c>
      <c r="I12" s="1">
        <v>2</v>
      </c>
    </row>
    <row r="13" spans="1:9">
      <c r="A13" s="1" t="s">
        <v>9</v>
      </c>
      <c r="B13" s="1">
        <v>25</v>
      </c>
      <c r="G13" s="1" t="s">
        <v>9</v>
      </c>
      <c r="H13" s="1">
        <v>8</v>
      </c>
      <c r="I13" s="1">
        <v>3</v>
      </c>
    </row>
    <row r="15" spans="1:9">
      <c r="A15" s="22" t="s">
        <v>14</v>
      </c>
    </row>
    <row r="16" spans="1:9">
      <c r="B16" s="1" t="s">
        <v>7</v>
      </c>
      <c r="C16" s="1" t="s">
        <v>8</v>
      </c>
      <c r="D16" s="1" t="s">
        <v>9</v>
      </c>
      <c r="E16" s="23" t="s">
        <v>26</v>
      </c>
    </row>
    <row r="17" spans="1:7">
      <c r="A17" s="1" t="s">
        <v>2</v>
      </c>
      <c r="B17" s="1">
        <v>3400.7200005563113</v>
      </c>
      <c r="C17" s="1">
        <v>498.19999860921848</v>
      </c>
      <c r="D17" s="1">
        <v>601.08000083446882</v>
      </c>
      <c r="E17">
        <f>SUM(B17:D17)</f>
        <v>4499.9999999999982</v>
      </c>
    </row>
    <row r="18" spans="1:7">
      <c r="A18" s="1" t="s">
        <v>3</v>
      </c>
      <c r="B18" s="1">
        <v>800.00000000000023</v>
      </c>
      <c r="C18" s="1">
        <v>0</v>
      </c>
      <c r="D18" s="1">
        <v>1200.0000000000002</v>
      </c>
      <c r="E18">
        <f>SUM(B18:D18)</f>
        <v>2000.0000000000005</v>
      </c>
    </row>
    <row r="19" spans="1:7">
      <c r="A19" s="1" t="s">
        <v>4</v>
      </c>
      <c r="B19" s="1">
        <v>799.27999944368764</v>
      </c>
      <c r="C19" s="1">
        <v>1.8000020345121079</v>
      </c>
      <c r="D19" s="1">
        <v>198.91999916553127</v>
      </c>
      <c r="E19">
        <f t="shared" ref="E18:E19" si="0">SUM(B19:D19)</f>
        <v>1000.000000643731</v>
      </c>
    </row>
    <row r="23" spans="1:7">
      <c r="A23" s="7" t="s">
        <v>11</v>
      </c>
    </row>
    <row r="24" spans="1:7" ht="18.75">
      <c r="A24" s="8" t="s">
        <v>12</v>
      </c>
      <c r="B24" s="9">
        <f>SUMPRODUCT(E17:E19,B5:B7) - (B11* SUM(B17:B19) + B12*SUM(C17:C19) + B13* SUM(D17:D19))</f>
        <v>192500.00000965589</v>
      </c>
      <c r="G24">
        <v>150000</v>
      </c>
    </row>
    <row r="27" spans="1:7">
      <c r="A27" s="5" t="s">
        <v>13</v>
      </c>
    </row>
    <row r="28" spans="1:7" ht="15.75">
      <c r="B28" s="3" t="s">
        <v>15</v>
      </c>
      <c r="C28" s="3" t="s">
        <v>16</v>
      </c>
      <c r="D28" s="3" t="s">
        <v>17</v>
      </c>
    </row>
    <row r="29" spans="1:7">
      <c r="A29" s="17" t="s">
        <v>7</v>
      </c>
      <c r="B29" s="17">
        <f>SUM(B17:B19)</f>
        <v>4999.9999999999991</v>
      </c>
      <c r="C29" s="17" t="s">
        <v>18</v>
      </c>
      <c r="D29" s="17">
        <v>5000</v>
      </c>
      <c r="E29" s="18" t="s">
        <v>24</v>
      </c>
      <c r="G29">
        <f>B24-G24</f>
        <v>42500.000009655894</v>
      </c>
    </row>
    <row r="30" spans="1:7">
      <c r="A30" s="17" t="s">
        <v>8</v>
      </c>
      <c r="B30" s="17">
        <f>SUM(C17:C19)</f>
        <v>500.00000064373057</v>
      </c>
      <c r="C30" s="17" t="s">
        <v>18</v>
      </c>
      <c r="D30" s="17">
        <v>5000</v>
      </c>
      <c r="E30" s="19"/>
    </row>
    <row r="31" spans="1:7">
      <c r="A31" s="17" t="s">
        <v>9</v>
      </c>
      <c r="B31" s="17">
        <f>SUM(D17:D19)</f>
        <v>2000.0000000000002</v>
      </c>
      <c r="C31" s="17" t="s">
        <v>18</v>
      </c>
      <c r="D31" s="17">
        <v>5000</v>
      </c>
      <c r="E31" s="20"/>
    </row>
    <row r="32" spans="1:7" ht="15" customHeight="1">
      <c r="A32" s="16" t="s">
        <v>25</v>
      </c>
      <c r="B32" s="16">
        <f>SUM(B17:D19)</f>
        <v>7500.0000006437294</v>
      </c>
      <c r="C32" s="16" t="s">
        <v>18</v>
      </c>
      <c r="D32" s="16">
        <v>14000</v>
      </c>
      <c r="E32" s="21"/>
    </row>
    <row r="33" spans="1:5" ht="15" customHeight="1">
      <c r="A33" s="10" t="s">
        <v>2</v>
      </c>
      <c r="B33" s="10">
        <f>(B17*$H$11+C17*$H$12+D17*$H$13)</f>
        <v>48606.480005006793</v>
      </c>
      <c r="C33" s="10" t="s">
        <v>21</v>
      </c>
      <c r="D33" s="10">
        <f>10*(SUM(B17:D17))</f>
        <v>44999.999999999985</v>
      </c>
      <c r="E33" s="11" t="s">
        <v>22</v>
      </c>
    </row>
    <row r="34" spans="1:5">
      <c r="A34" s="10" t="s">
        <v>3</v>
      </c>
      <c r="B34" s="10">
        <f>(B18*$H$11+C18*$H$12+D18*$H$13)</f>
        <v>19200.000000000007</v>
      </c>
      <c r="C34" s="10" t="s">
        <v>21</v>
      </c>
      <c r="D34" s="10">
        <f>8*(SUM(B18:D18))</f>
        <v>16000.000000000004</v>
      </c>
      <c r="E34" s="12"/>
    </row>
    <row r="35" spans="1:5">
      <c r="A35" s="10" t="s">
        <v>4</v>
      </c>
      <c r="B35" s="10">
        <f>(B19*$H$11+C19*$H$12+D19*$H$13)</f>
        <v>11193.519998855574</v>
      </c>
      <c r="C35" s="10" t="s">
        <v>21</v>
      </c>
      <c r="D35" s="10">
        <f>6*(SUM(B19:D19))</f>
        <v>6000.0000038623857</v>
      </c>
      <c r="E35" s="13"/>
    </row>
    <row r="36" spans="1:5">
      <c r="A36" s="14" t="s">
        <v>2</v>
      </c>
      <c r="B36" s="14">
        <f>B17*$I$11+C17*$I$12+D17*$I$13</f>
        <v>4499.9999999999991</v>
      </c>
      <c r="C36" s="14" t="s">
        <v>18</v>
      </c>
      <c r="D36" s="14">
        <f xml:space="preserve"> 1*SUM(B17:D17)</f>
        <v>4499.9999999999982</v>
      </c>
      <c r="E36" s="15" t="s">
        <v>23</v>
      </c>
    </row>
    <row r="37" spans="1:5">
      <c r="A37" s="14" t="s">
        <v>3</v>
      </c>
      <c r="B37" s="14">
        <f t="shared" ref="B37:B38" si="1">B18*$I$11+C18*$I$12+D18*$I$13</f>
        <v>4000.0000000000009</v>
      </c>
      <c r="C37" s="14" t="s">
        <v>18</v>
      </c>
      <c r="D37" s="14">
        <f xml:space="preserve"> 2*SUM(B18:D18)</f>
        <v>4000.0000000000009</v>
      </c>
      <c r="E37" s="15"/>
    </row>
    <row r="38" spans="1:5">
      <c r="A38" s="14" t="s">
        <v>4</v>
      </c>
      <c r="B38" s="14">
        <f t="shared" si="1"/>
        <v>1000.0000012874618</v>
      </c>
      <c r="C38" s="14" t="s">
        <v>18</v>
      </c>
      <c r="D38" s="14">
        <f xml:space="preserve"> 1*SUM(B19:D19)</f>
        <v>1000.000000643731</v>
      </c>
      <c r="E38" s="15"/>
    </row>
    <row r="39" spans="1:5">
      <c r="A39" s="24" t="s">
        <v>2</v>
      </c>
      <c r="B39" s="24">
        <f>SUM(B17:D17)</f>
        <v>4499.9999999999982</v>
      </c>
      <c r="C39" s="24" t="s">
        <v>18</v>
      </c>
      <c r="D39" s="24">
        <v>4500</v>
      </c>
      <c r="E39" s="25" t="s">
        <v>27</v>
      </c>
    </row>
    <row r="40" spans="1:5">
      <c r="A40" s="24" t="s">
        <v>3</v>
      </c>
      <c r="B40" s="24">
        <f t="shared" ref="B40:B41" si="2">SUM(B18:D18)</f>
        <v>2000.0000000000005</v>
      </c>
      <c r="C40" s="24" t="s">
        <v>18</v>
      </c>
      <c r="D40" s="24">
        <v>2000</v>
      </c>
      <c r="E40" s="25"/>
    </row>
    <row r="41" spans="1:5">
      <c r="A41" s="24" t="s">
        <v>4</v>
      </c>
      <c r="B41" s="24">
        <f t="shared" si="2"/>
        <v>1000.000000643731</v>
      </c>
      <c r="C41" s="24" t="s">
        <v>18</v>
      </c>
      <c r="D41" s="24">
        <v>1000</v>
      </c>
      <c r="E41" s="25"/>
    </row>
  </sheetData>
  <mergeCells count="4">
    <mergeCell ref="E33:E35"/>
    <mergeCell ref="E36:E38"/>
    <mergeCell ref="E29:E31"/>
    <mergeCell ref="E39:E4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2017-05-07T17:54:28Z</dcterms:modified>
</cp:coreProperties>
</file>