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0730" windowHeight="11760" tabRatio="500"/>
  </bookViews>
  <sheets>
    <sheet name="Sheet1" sheetId="1" r:id="rId1"/>
  </sheets>
  <definedNames>
    <definedName name="solver_adj" localSheetId="0" hidden="1">Sheet1!$C$42:$E$74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Sheet1!$F$42:$F$74</definedName>
    <definedName name="solver_lhs10" localSheetId="0" hidden="1">Sheet1!$E$70</definedName>
    <definedName name="solver_lhs2" localSheetId="0" hidden="1">Sheet1!$C$75:$E$75</definedName>
    <definedName name="solver_lhs3" localSheetId="0" hidden="1">Sheet1!$C$42:$E$74</definedName>
    <definedName name="solver_lhs4" localSheetId="0" hidden="1">Sheet1!$B$86:$B$94</definedName>
    <definedName name="solver_lhs5" localSheetId="0" hidden="1">Sheet1!$B$95</definedName>
    <definedName name="solver_lhs6" localSheetId="0" hidden="1">Sheet1!$B$96</definedName>
    <definedName name="solver_lhs7" localSheetId="0" hidden="1">Sheet1!$B$96</definedName>
    <definedName name="solver_lhs8" localSheetId="0" hidden="1">Sheet1!$B$95</definedName>
    <definedName name="solver_lhs9" localSheetId="0" hidden="1">Sheet1!$B$95</definedName>
    <definedName name="solver_lin" localSheetId="0" hidden="1">1</definedName>
    <definedName name="solver_neg" localSheetId="0" hidden="1">1</definedName>
    <definedName name="solver_num" localSheetId="0" hidden="1">6</definedName>
    <definedName name="solver_nwt" localSheetId="0" hidden="1">1</definedName>
    <definedName name="solver_opt" localSheetId="0" hidden="1">Sheet1!$B$79</definedName>
    <definedName name="solver_pre" localSheetId="0" hidden="1">0.000001</definedName>
    <definedName name="solver_rel1" localSheetId="0" hidden="1">2</definedName>
    <definedName name="solver_rel10" localSheetId="0" hidden="1">2</definedName>
    <definedName name="solver_rel2" localSheetId="0" hidden="1">3</definedName>
    <definedName name="solver_rel3" localSheetId="0" hidden="1">5</definedName>
    <definedName name="solver_rel4" localSheetId="0" hidden="1">3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1</definedName>
    <definedName name="solver_rhs10" localSheetId="0" hidden="1">Sheet1!$E$72</definedName>
    <definedName name="solver_rhs2" localSheetId="0" hidden="1">1</definedName>
    <definedName name="solver_rhs3" localSheetId="0" hidden="1">binary</definedName>
    <definedName name="solver_rhs4" localSheetId="0" hidden="1">Sheet1!$D$86:$D$94</definedName>
    <definedName name="solver_rhs5" localSheetId="0" hidden="1">Sheet1!$D$95</definedName>
    <definedName name="solver_rhs6" localSheetId="0" hidden="1">Sheet1!$D$96</definedName>
    <definedName name="solver_rhs7" localSheetId="0" hidden="1">Sheet1!$D$96</definedName>
    <definedName name="solver_rhs8" localSheetId="0" hidden="1">Sheet1!$D$95</definedName>
    <definedName name="solver_rhs9" localSheetId="0" hidden="1">Sheet1!$D$95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4" i="1"/>
  <c r="B93"/>
  <c r="B92"/>
  <c r="B91"/>
  <c r="B90"/>
  <c r="B89"/>
  <c r="B88"/>
  <c r="B87"/>
  <c r="B86"/>
  <c r="I78"/>
  <c r="H78"/>
  <c r="G78"/>
  <c r="D96"/>
  <c r="B96"/>
  <c r="B95"/>
  <c r="D38"/>
  <c r="E38"/>
  <c r="C38"/>
  <c r="G44"/>
  <c r="G43"/>
  <c r="G42"/>
  <c r="B79"/>
  <c r="B78"/>
  <c r="D75"/>
  <c r="E75"/>
  <c r="C75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42"/>
</calcChain>
</file>

<file path=xl/sharedStrings.xml><?xml version="1.0" encoding="utf-8"?>
<sst xmlns="http://schemas.openxmlformats.org/spreadsheetml/2006/main" count="120" uniqueCount="72">
  <si>
    <t>Gerrymandering New Mexico</t>
  </si>
  <si>
    <t>Current (2012) County Assignment (z_ij)</t>
  </si>
  <si>
    <t>Difference in Democratic and Republican Votes (D_j - R_j)</t>
  </si>
  <si>
    <t>County Num</t>
  </si>
  <si>
    <t>County</t>
  </si>
  <si>
    <t>District 1</t>
  </si>
  <si>
    <t>District 2</t>
  </si>
  <si>
    <t>District 3</t>
  </si>
  <si>
    <t>Scenario 1</t>
  </si>
  <si>
    <t>Scenario 2</t>
  </si>
  <si>
    <t>Scenario 3</t>
  </si>
  <si>
    <t>Bernalillo</t>
  </si>
  <si>
    <t>Catron</t>
  </si>
  <si>
    <t>Chaves</t>
  </si>
  <si>
    <t>Cibola</t>
  </si>
  <si>
    <t>Colfax</t>
  </si>
  <si>
    <t>Curry</t>
  </si>
  <si>
    <t>DeBaca</t>
  </si>
  <si>
    <t>Dona Ana</t>
  </si>
  <si>
    <t>Eddy</t>
  </si>
  <si>
    <t>Grant</t>
  </si>
  <si>
    <t>Guadalupe</t>
  </si>
  <si>
    <t>Harding</t>
  </si>
  <si>
    <t>Hidalgo</t>
  </si>
  <si>
    <t>Lea</t>
  </si>
  <si>
    <t>Lincoln</t>
  </si>
  <si>
    <t>Los Alamos</t>
  </si>
  <si>
    <t>Luna</t>
  </si>
  <si>
    <t>McKinley</t>
  </si>
  <si>
    <t>Mora</t>
  </si>
  <si>
    <t>Otero</t>
  </si>
  <si>
    <t>Quay</t>
  </si>
  <si>
    <t>Rio Arriba</t>
  </si>
  <si>
    <t>Roosevelt</t>
  </si>
  <si>
    <t>Sandoval</t>
  </si>
  <si>
    <t>San Juan</t>
  </si>
  <si>
    <t>San Miguel</t>
  </si>
  <si>
    <t>Santa Fe</t>
  </si>
  <si>
    <t>Sierra</t>
  </si>
  <si>
    <t>Socorro</t>
  </si>
  <si>
    <t>Taos</t>
  </si>
  <si>
    <t>Torrance</t>
  </si>
  <si>
    <t>Union</t>
  </si>
  <si>
    <t>Valencia</t>
  </si>
  <si>
    <t>Decision Variables</t>
  </si>
  <si>
    <t>Total counties in a district</t>
  </si>
  <si>
    <t>Objective</t>
  </si>
  <si>
    <t>Maximize the no. of votes in District 2</t>
  </si>
  <si>
    <t>Constraints</t>
  </si>
  <si>
    <t>each county to one district</t>
  </si>
  <si>
    <t>at least one county in each district</t>
  </si>
  <si>
    <t>&gt;=</t>
  </si>
  <si>
    <t>All variable Binary</t>
  </si>
  <si>
    <t>Maximize the similarity b/w the assigned &amp; the current scenario</t>
  </si>
  <si>
    <t>Both Socorro (county 29) and Torrance (county 31) must be in the same district</t>
  </si>
  <si>
    <t>=</t>
  </si>
  <si>
    <t>Exactly one of Santa Fe (county 27) or Dona Ana (county 8) must be in district 2</t>
  </si>
  <si>
    <t>x +2y + 3z</t>
  </si>
  <si>
    <t>p +2q +3r</t>
  </si>
  <si>
    <t>District 1 -S2</t>
  </si>
  <si>
    <t>District 2 -S2</t>
  </si>
  <si>
    <t>District 3 -S2</t>
  </si>
  <si>
    <t>D2 - S1</t>
  </si>
  <si>
    <t>D3 - S3</t>
  </si>
  <si>
    <t>D2 - S2</t>
  </si>
  <si>
    <t>D1 - S2</t>
  </si>
  <si>
    <t>D3 - S2</t>
  </si>
  <si>
    <t>D3 - S1</t>
  </si>
  <si>
    <t xml:space="preserve">Demo wins in </t>
  </si>
  <si>
    <t>D1 - S1</t>
  </si>
  <si>
    <t>D1 - S3</t>
  </si>
  <si>
    <t>D2 - S3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</si>
</sst>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5" fillId="0" borderId="0" xfId="0" applyFont="1"/>
    <xf numFmtId="0" fontId="6" fillId="4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7"/>
  <sheetViews>
    <sheetView tabSelected="1" topLeftCell="A85" workbookViewId="0">
      <selection activeCell="B92" sqref="B92"/>
    </sheetView>
  </sheetViews>
  <sheetFormatPr defaultColWidth="11" defaultRowHeight="15.75"/>
  <cols>
    <col min="1" max="1" width="17.375" customWidth="1"/>
    <col min="5" max="5" width="21.375" customWidth="1"/>
    <col min="6" max="6" width="20.625" customWidth="1"/>
    <col min="7" max="7" width="21.125" customWidth="1"/>
    <col min="8" max="8" width="21.875" customWidth="1"/>
  </cols>
  <sheetData>
    <row r="1" spans="1:9">
      <c r="A1" s="17" t="s">
        <v>0</v>
      </c>
      <c r="B1" s="1"/>
      <c r="C1" s="1"/>
      <c r="D1" s="1"/>
      <c r="E1" s="1"/>
      <c r="F1" s="1"/>
      <c r="G1" s="1"/>
      <c r="H1" s="1"/>
      <c r="I1" s="1"/>
    </row>
    <row r="2" spans="1:9" ht="16.5" thickBot="1">
      <c r="A2" s="1"/>
      <c r="B2" s="1"/>
      <c r="C2" s="1"/>
      <c r="D2" s="1"/>
      <c r="E2" s="1"/>
      <c r="F2" s="1"/>
      <c r="G2" s="1"/>
      <c r="H2" s="1"/>
      <c r="I2" s="1"/>
    </row>
    <row r="3" spans="1:9" ht="30" customHeight="1" thickBot="1">
      <c r="A3" s="2"/>
      <c r="B3" s="2"/>
      <c r="C3" s="18" t="s">
        <v>1</v>
      </c>
      <c r="D3" s="19"/>
      <c r="E3" s="20"/>
      <c r="F3" s="18" t="s">
        <v>2</v>
      </c>
      <c r="G3" s="19"/>
      <c r="H3" s="20"/>
      <c r="I3" s="1"/>
    </row>
    <row r="4" spans="1:9" ht="16.5" thickBot="1">
      <c r="A4" s="3" t="s">
        <v>3</v>
      </c>
      <c r="B4" s="4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1"/>
    </row>
    <row r="5" spans="1:9">
      <c r="A5" s="5">
        <v>1</v>
      </c>
      <c r="B5" s="6" t="s">
        <v>11</v>
      </c>
      <c r="C5" s="5">
        <v>1</v>
      </c>
      <c r="D5" s="7"/>
      <c r="E5" s="8"/>
      <c r="F5" s="5">
        <v>42941</v>
      </c>
      <c r="G5" s="7">
        <v>43411</v>
      </c>
      <c r="H5" s="8">
        <v>11336</v>
      </c>
      <c r="I5" s="1"/>
    </row>
    <row r="6" spans="1:9">
      <c r="A6" s="9">
        <v>2</v>
      </c>
      <c r="B6" s="10" t="s">
        <v>12</v>
      </c>
      <c r="C6" s="9"/>
      <c r="D6" s="11">
        <v>1</v>
      </c>
      <c r="E6" s="12"/>
      <c r="F6" s="9">
        <v>-917</v>
      </c>
      <c r="G6" s="11">
        <v>18</v>
      </c>
      <c r="H6" s="12">
        <v>-716</v>
      </c>
      <c r="I6" s="1"/>
    </row>
    <row r="7" spans="1:9">
      <c r="A7" s="9">
        <v>3</v>
      </c>
      <c r="B7" s="10" t="s">
        <v>13</v>
      </c>
      <c r="C7" s="9"/>
      <c r="D7" s="11">
        <v>1</v>
      </c>
      <c r="E7" s="12"/>
      <c r="F7" s="9">
        <v>-6650</v>
      </c>
      <c r="G7" s="11">
        <v>-6244</v>
      </c>
      <c r="H7" s="12">
        <v>-6436</v>
      </c>
      <c r="I7" s="1"/>
    </row>
    <row r="8" spans="1:9">
      <c r="A8" s="9">
        <v>4</v>
      </c>
      <c r="B8" s="10" t="s">
        <v>14</v>
      </c>
      <c r="C8" s="9"/>
      <c r="D8" s="11">
        <v>1</v>
      </c>
      <c r="E8" s="12"/>
      <c r="F8" s="9">
        <v>1941</v>
      </c>
      <c r="G8" s="11">
        <v>1449</v>
      </c>
      <c r="H8" s="12">
        <v>1025</v>
      </c>
      <c r="I8" s="1"/>
    </row>
    <row r="9" spans="1:9">
      <c r="A9" s="9">
        <v>5</v>
      </c>
      <c r="B9" s="10" t="s">
        <v>15</v>
      </c>
      <c r="C9" s="9"/>
      <c r="D9" s="11"/>
      <c r="E9" s="12">
        <v>1</v>
      </c>
      <c r="F9" s="9">
        <v>116</v>
      </c>
      <c r="G9" s="11">
        <v>-871</v>
      </c>
      <c r="H9" s="12">
        <v>-1099</v>
      </c>
      <c r="I9" s="1"/>
    </row>
    <row r="10" spans="1:9">
      <c r="A10" s="9">
        <v>6</v>
      </c>
      <c r="B10" s="10" t="s">
        <v>16</v>
      </c>
      <c r="C10" s="9"/>
      <c r="D10" s="11"/>
      <c r="E10" s="12">
        <v>1</v>
      </c>
      <c r="F10" s="9">
        <v>-5194</v>
      </c>
      <c r="G10" s="11">
        <v>-4241</v>
      </c>
      <c r="H10" s="12">
        <v>-5093</v>
      </c>
      <c r="I10" s="1"/>
    </row>
    <row r="11" spans="1:9">
      <c r="A11" s="9">
        <v>7</v>
      </c>
      <c r="B11" s="10" t="s">
        <v>17</v>
      </c>
      <c r="C11" s="9"/>
      <c r="D11" s="11">
        <v>1</v>
      </c>
      <c r="E11" s="12"/>
      <c r="F11" s="9">
        <v>-299</v>
      </c>
      <c r="G11" s="11">
        <v>223</v>
      </c>
      <c r="H11" s="12">
        <v>567</v>
      </c>
      <c r="I11" s="1"/>
    </row>
    <row r="12" spans="1:9">
      <c r="A12" s="9">
        <v>8</v>
      </c>
      <c r="B12" s="10" t="s">
        <v>18</v>
      </c>
      <c r="C12" s="9"/>
      <c r="D12" s="11">
        <v>1</v>
      </c>
      <c r="E12" s="12"/>
      <c r="F12" s="9">
        <v>9790</v>
      </c>
      <c r="G12" s="11">
        <v>8856</v>
      </c>
      <c r="H12" s="12">
        <v>8251</v>
      </c>
      <c r="I12" s="1"/>
    </row>
    <row r="13" spans="1:9">
      <c r="A13" s="9">
        <v>9</v>
      </c>
      <c r="B13" s="10" t="s">
        <v>19</v>
      </c>
      <c r="C13" s="9"/>
      <c r="D13" s="11">
        <v>1</v>
      </c>
      <c r="E13" s="12"/>
      <c r="F13" s="9">
        <v>-6436</v>
      </c>
      <c r="G13" s="11">
        <v>-6787</v>
      </c>
      <c r="H13" s="12">
        <v>-6736</v>
      </c>
      <c r="I13" s="1"/>
    </row>
    <row r="14" spans="1:9">
      <c r="A14" s="9">
        <v>10</v>
      </c>
      <c r="B14" s="10" t="s">
        <v>20</v>
      </c>
      <c r="C14" s="9"/>
      <c r="D14" s="11">
        <v>1</v>
      </c>
      <c r="E14" s="12"/>
      <c r="F14" s="9">
        <v>1723</v>
      </c>
      <c r="G14" s="11">
        <v>1993</v>
      </c>
      <c r="H14" s="12">
        <v>1121</v>
      </c>
      <c r="I14" s="1"/>
    </row>
    <row r="15" spans="1:9">
      <c r="A15" s="9">
        <v>11</v>
      </c>
      <c r="B15" s="10" t="s">
        <v>21</v>
      </c>
      <c r="C15" s="9"/>
      <c r="D15" s="11">
        <v>1</v>
      </c>
      <c r="E15" s="12"/>
      <c r="F15" s="9">
        <v>870</v>
      </c>
      <c r="G15" s="11">
        <v>260</v>
      </c>
      <c r="H15" s="12">
        <v>183</v>
      </c>
      <c r="I15" s="1"/>
    </row>
    <row r="16" spans="1:9">
      <c r="A16" s="9">
        <v>12</v>
      </c>
      <c r="B16" s="10" t="s">
        <v>22</v>
      </c>
      <c r="C16" s="9"/>
      <c r="D16" s="11"/>
      <c r="E16" s="12">
        <v>1</v>
      </c>
      <c r="F16" s="9">
        <v>-66</v>
      </c>
      <c r="G16" s="11">
        <v>-349</v>
      </c>
      <c r="H16" s="12">
        <v>-286</v>
      </c>
      <c r="I16" s="1"/>
    </row>
    <row r="17" spans="1:9">
      <c r="A17" s="9">
        <v>13</v>
      </c>
      <c r="B17" s="10" t="s">
        <v>23</v>
      </c>
      <c r="C17" s="9"/>
      <c r="D17" s="11">
        <v>1</v>
      </c>
      <c r="E17" s="12"/>
      <c r="F17" s="9">
        <v>99</v>
      </c>
      <c r="G17" s="11">
        <v>510</v>
      </c>
      <c r="H17" s="12">
        <v>1014</v>
      </c>
      <c r="I17" s="1"/>
    </row>
    <row r="18" spans="1:9">
      <c r="A18" s="9">
        <v>14</v>
      </c>
      <c r="B18" s="10" t="s">
        <v>24</v>
      </c>
      <c r="C18" s="9"/>
      <c r="D18" s="11">
        <v>1</v>
      </c>
      <c r="E18" s="12"/>
      <c r="F18" s="9">
        <v>-8412</v>
      </c>
      <c r="G18" s="11">
        <v>-7585</v>
      </c>
      <c r="H18" s="12">
        <v>-8062</v>
      </c>
      <c r="I18" s="1"/>
    </row>
    <row r="19" spans="1:9">
      <c r="A19" s="9">
        <v>15</v>
      </c>
      <c r="B19" s="10" t="s">
        <v>25</v>
      </c>
      <c r="C19" s="9"/>
      <c r="D19" s="11">
        <v>1</v>
      </c>
      <c r="E19" s="12"/>
      <c r="F19" s="9">
        <v>-3009</v>
      </c>
      <c r="G19" s="11">
        <v>-2233</v>
      </c>
      <c r="H19" s="12">
        <v>-1678</v>
      </c>
      <c r="I19" s="1"/>
    </row>
    <row r="20" spans="1:9">
      <c r="A20" s="9">
        <v>16</v>
      </c>
      <c r="B20" s="10" t="s">
        <v>26</v>
      </c>
      <c r="C20" s="9"/>
      <c r="D20" s="11"/>
      <c r="E20" s="12">
        <v>1</v>
      </c>
      <c r="F20" s="9">
        <v>395</v>
      </c>
      <c r="G20" s="11">
        <v>-347</v>
      </c>
      <c r="H20" s="12">
        <v>1984</v>
      </c>
      <c r="I20" s="1"/>
    </row>
    <row r="21" spans="1:9">
      <c r="A21" s="9">
        <v>17</v>
      </c>
      <c r="B21" s="10" t="s">
        <v>27</v>
      </c>
      <c r="C21" s="9"/>
      <c r="D21" s="11">
        <v>1</v>
      </c>
      <c r="E21" s="12"/>
      <c r="F21" s="9">
        <v>-81</v>
      </c>
      <c r="G21" s="11">
        <v>233</v>
      </c>
      <c r="H21" s="12">
        <v>-371</v>
      </c>
      <c r="I21" s="1"/>
    </row>
    <row r="22" spans="1:9">
      <c r="A22" s="9">
        <v>18</v>
      </c>
      <c r="B22" s="10" t="s">
        <v>28</v>
      </c>
      <c r="C22" s="9"/>
      <c r="D22" s="11"/>
      <c r="E22" s="12">
        <v>1</v>
      </c>
      <c r="F22" s="9">
        <v>9943</v>
      </c>
      <c r="G22" s="11">
        <v>9995</v>
      </c>
      <c r="H22" s="12">
        <v>9711</v>
      </c>
      <c r="I22" s="1"/>
    </row>
    <row r="23" spans="1:9">
      <c r="A23" s="9">
        <v>19</v>
      </c>
      <c r="B23" s="10" t="s">
        <v>29</v>
      </c>
      <c r="C23" s="9"/>
      <c r="D23" s="11"/>
      <c r="E23" s="12">
        <v>1</v>
      </c>
      <c r="F23" s="9">
        <v>1361</v>
      </c>
      <c r="G23" s="11">
        <v>1780</v>
      </c>
      <c r="H23" s="12">
        <v>975</v>
      </c>
      <c r="I23" s="1"/>
    </row>
    <row r="24" spans="1:9">
      <c r="A24" s="9">
        <v>20</v>
      </c>
      <c r="B24" s="10" t="s">
        <v>30</v>
      </c>
      <c r="C24" s="9"/>
      <c r="D24" s="11">
        <v>1</v>
      </c>
      <c r="E24" s="12"/>
      <c r="F24" s="9">
        <v>-5504</v>
      </c>
      <c r="G24" s="11">
        <v>-5578</v>
      </c>
      <c r="H24" s="12">
        <v>-5135</v>
      </c>
      <c r="I24" s="1"/>
    </row>
    <row r="25" spans="1:9">
      <c r="A25" s="9">
        <v>21</v>
      </c>
      <c r="B25" s="10" t="s">
        <v>31</v>
      </c>
      <c r="C25" s="9"/>
      <c r="D25" s="11"/>
      <c r="E25" s="12">
        <v>1</v>
      </c>
      <c r="F25" s="9">
        <v>-812</v>
      </c>
      <c r="G25" s="11">
        <v>-992</v>
      </c>
      <c r="H25" s="12">
        <v>-942</v>
      </c>
      <c r="I25" s="1"/>
    </row>
    <row r="26" spans="1:9">
      <c r="A26" s="9">
        <v>22</v>
      </c>
      <c r="B26" s="10" t="s">
        <v>32</v>
      </c>
      <c r="C26" s="9"/>
      <c r="D26" s="11"/>
      <c r="E26" s="12">
        <v>1</v>
      </c>
      <c r="F26" s="9">
        <v>8016</v>
      </c>
      <c r="G26" s="11">
        <v>7948</v>
      </c>
      <c r="H26" s="12">
        <v>44329</v>
      </c>
      <c r="I26" s="1"/>
    </row>
    <row r="27" spans="1:9">
      <c r="A27" s="9">
        <v>23</v>
      </c>
      <c r="B27" s="10" t="s">
        <v>33</v>
      </c>
      <c r="C27" s="9"/>
      <c r="D27" s="11">
        <v>1</v>
      </c>
      <c r="E27" s="12"/>
      <c r="F27" s="9">
        <v>-2313</v>
      </c>
      <c r="G27" s="11">
        <v>-2665</v>
      </c>
      <c r="H27" s="12">
        <v>-2263</v>
      </c>
      <c r="I27" s="1"/>
    </row>
    <row r="28" spans="1:9">
      <c r="A28" s="9">
        <v>24</v>
      </c>
      <c r="B28" s="10" t="s">
        <v>34</v>
      </c>
      <c r="C28" s="9"/>
      <c r="D28" s="11"/>
      <c r="E28" s="12">
        <v>1</v>
      </c>
      <c r="F28" s="9">
        <v>2707</v>
      </c>
      <c r="G28" s="11">
        <v>1984</v>
      </c>
      <c r="H28" s="12">
        <v>5668</v>
      </c>
      <c r="I28" s="1"/>
    </row>
    <row r="29" spans="1:9">
      <c r="A29" s="9">
        <v>25</v>
      </c>
      <c r="B29" s="10" t="s">
        <v>35</v>
      </c>
      <c r="C29" s="9"/>
      <c r="D29" s="11"/>
      <c r="E29" s="12">
        <v>1</v>
      </c>
      <c r="F29" s="9">
        <v>-13091</v>
      </c>
      <c r="G29" s="11">
        <v>-13942</v>
      </c>
      <c r="H29" s="12">
        <v>-13488</v>
      </c>
      <c r="I29" s="1"/>
    </row>
    <row r="30" spans="1:9">
      <c r="A30" s="9">
        <v>26</v>
      </c>
      <c r="B30" s="10" t="s">
        <v>36</v>
      </c>
      <c r="C30" s="9"/>
      <c r="D30" s="11"/>
      <c r="E30" s="12">
        <v>1</v>
      </c>
      <c r="F30" s="9">
        <v>6473</v>
      </c>
      <c r="G30" s="11">
        <v>7008</v>
      </c>
      <c r="H30" s="12">
        <v>7571</v>
      </c>
      <c r="I30" s="1"/>
    </row>
    <row r="31" spans="1:9">
      <c r="A31" s="9">
        <v>27</v>
      </c>
      <c r="B31" s="10" t="s">
        <v>37</v>
      </c>
      <c r="C31" s="9"/>
      <c r="D31" s="11"/>
      <c r="E31" s="12">
        <v>1</v>
      </c>
      <c r="F31" s="9">
        <v>34523</v>
      </c>
      <c r="G31" s="11">
        <v>34516</v>
      </c>
      <c r="H31" s="12">
        <v>12145</v>
      </c>
      <c r="I31" s="1"/>
    </row>
    <row r="32" spans="1:9">
      <c r="A32" s="9">
        <v>28</v>
      </c>
      <c r="B32" s="10" t="s">
        <v>38</v>
      </c>
      <c r="C32" s="9"/>
      <c r="D32" s="11">
        <v>1</v>
      </c>
      <c r="E32" s="12"/>
      <c r="F32" s="9">
        <v>-965</v>
      </c>
      <c r="G32" s="11">
        <v>-658</v>
      </c>
      <c r="H32" s="12">
        <v>-173</v>
      </c>
      <c r="I32" s="1"/>
    </row>
    <row r="33" spans="1:9">
      <c r="A33" s="9">
        <v>29</v>
      </c>
      <c r="B33" s="10" t="s">
        <v>39</v>
      </c>
      <c r="C33" s="9"/>
      <c r="D33" s="11">
        <v>1</v>
      </c>
      <c r="E33" s="12"/>
      <c r="F33" s="9">
        <v>1285</v>
      </c>
      <c r="G33" s="11">
        <v>1491</v>
      </c>
      <c r="H33" s="12">
        <v>3004</v>
      </c>
      <c r="I33" s="1"/>
    </row>
    <row r="34" spans="1:9">
      <c r="A34" s="9">
        <v>30</v>
      </c>
      <c r="B34" s="10" t="s">
        <v>40</v>
      </c>
      <c r="C34" s="9"/>
      <c r="D34" s="11"/>
      <c r="E34" s="12">
        <v>1</v>
      </c>
      <c r="F34" s="9">
        <v>9145</v>
      </c>
      <c r="G34" s="11">
        <v>9779</v>
      </c>
      <c r="H34" s="12">
        <v>10226</v>
      </c>
      <c r="I34" s="1"/>
    </row>
    <row r="35" spans="1:9">
      <c r="A35" s="9">
        <v>31</v>
      </c>
      <c r="B35" s="10" t="s">
        <v>41</v>
      </c>
      <c r="C35" s="9">
        <v>1</v>
      </c>
      <c r="D35" s="11"/>
      <c r="E35" s="12"/>
      <c r="F35" s="9">
        <v>-1107</v>
      </c>
      <c r="G35" s="11">
        <v>-1980</v>
      </c>
      <c r="H35" s="12">
        <v>-2245</v>
      </c>
      <c r="I35" s="1"/>
    </row>
    <row r="36" spans="1:9">
      <c r="A36" s="9">
        <v>32</v>
      </c>
      <c r="B36" s="10" t="s">
        <v>42</v>
      </c>
      <c r="C36" s="9"/>
      <c r="D36" s="11"/>
      <c r="E36" s="12">
        <v>1</v>
      </c>
      <c r="F36" s="9">
        <v>-760</v>
      </c>
      <c r="G36" s="11">
        <v>-606</v>
      </c>
      <c r="H36" s="12">
        <v>-1368</v>
      </c>
      <c r="I36" s="1"/>
    </row>
    <row r="37" spans="1:9" ht="16.5" thickBot="1">
      <c r="A37" s="13">
        <v>33</v>
      </c>
      <c r="B37" s="14" t="s">
        <v>43</v>
      </c>
      <c r="C37" s="13"/>
      <c r="D37" s="15">
        <v>1</v>
      </c>
      <c r="E37" s="16"/>
      <c r="F37" s="13">
        <v>685</v>
      </c>
      <c r="G37" s="15">
        <v>-304</v>
      </c>
      <c r="H37" s="16">
        <v>909</v>
      </c>
      <c r="I37" s="1"/>
    </row>
    <row r="38" spans="1:9">
      <c r="A38" s="1"/>
      <c r="B38" s="1"/>
      <c r="C38" s="1">
        <f>SUM(C5:C37)</f>
        <v>2</v>
      </c>
      <c r="D38" s="1">
        <f t="shared" ref="D38:E38" si="0">SUM(D5:D37)</f>
        <v>17</v>
      </c>
      <c r="E38" s="1">
        <f t="shared" si="0"/>
        <v>14</v>
      </c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 ht="16.5" thickBot="1">
      <c r="A40" s="21" t="s">
        <v>44</v>
      </c>
      <c r="B40" s="1"/>
      <c r="C40" s="1"/>
      <c r="D40" s="1"/>
      <c r="E40" s="1"/>
      <c r="F40" s="1"/>
      <c r="G40" s="1"/>
      <c r="H40" s="1"/>
      <c r="I40" s="1"/>
    </row>
    <row r="41" spans="1:9" ht="16.5" thickBot="1">
      <c r="A41" s="3" t="s">
        <v>3</v>
      </c>
      <c r="B41" s="4" t="s">
        <v>4</v>
      </c>
      <c r="C41" s="3" t="s">
        <v>5</v>
      </c>
      <c r="D41" s="3" t="s">
        <v>6</v>
      </c>
      <c r="E41" s="3" t="s">
        <v>7</v>
      </c>
    </row>
    <row r="42" spans="1:9">
      <c r="A42" s="5">
        <v>1</v>
      </c>
      <c r="B42" s="6" t="s">
        <v>11</v>
      </c>
      <c r="C42" s="5">
        <v>0.99999999999334022</v>
      </c>
      <c r="D42" s="7">
        <v>0</v>
      </c>
      <c r="E42" s="7">
        <v>0</v>
      </c>
      <c r="F42" s="24">
        <f>SUM(C42:E42)</f>
        <v>0.99999999999334022</v>
      </c>
      <c r="G42">
        <f>SUMPRODUCT(C42:C74,C5:C37)</f>
        <v>1.9999999999933402</v>
      </c>
    </row>
    <row r="43" spans="1:9">
      <c r="A43" s="9">
        <v>2</v>
      </c>
      <c r="B43" s="10" t="s">
        <v>12</v>
      </c>
      <c r="C43" s="9">
        <v>0</v>
      </c>
      <c r="D43" s="11">
        <v>0.99999999999999523</v>
      </c>
      <c r="E43" s="23">
        <v>0</v>
      </c>
      <c r="F43" s="24">
        <f t="shared" ref="F43:F74" si="1">SUM(C43:E43)</f>
        <v>0.99999999999999523</v>
      </c>
      <c r="G43">
        <f>SUMPRODUCT(D42:D74,D5:D37)</f>
        <v>14.999999999993308</v>
      </c>
    </row>
    <row r="44" spans="1:9">
      <c r="A44" s="9">
        <v>3</v>
      </c>
      <c r="B44" s="10" t="s">
        <v>13</v>
      </c>
      <c r="C44" s="9">
        <v>0</v>
      </c>
      <c r="D44" s="11">
        <v>0.99999999999998956</v>
      </c>
      <c r="E44" s="23">
        <v>0</v>
      </c>
      <c r="F44" s="24">
        <f t="shared" si="1"/>
        <v>0.99999999999998956</v>
      </c>
      <c r="G44">
        <f>SUMPRODUCT(E42:E74,E5:E37)</f>
        <v>11.999999999986617</v>
      </c>
    </row>
    <row r="45" spans="1:9">
      <c r="A45" s="9">
        <v>4</v>
      </c>
      <c r="B45" s="10" t="s">
        <v>14</v>
      </c>
      <c r="C45" s="9">
        <v>0</v>
      </c>
      <c r="D45" s="11">
        <v>1</v>
      </c>
      <c r="E45" s="23">
        <v>0</v>
      </c>
      <c r="F45" s="24">
        <f t="shared" si="1"/>
        <v>1</v>
      </c>
    </row>
    <row r="46" spans="1:9">
      <c r="A46" s="9">
        <v>5</v>
      </c>
      <c r="B46" s="10" t="s">
        <v>15</v>
      </c>
      <c r="C46" s="9">
        <v>1.4223203367876952E-15</v>
      </c>
      <c r="D46" s="11">
        <v>0</v>
      </c>
      <c r="E46" s="23">
        <v>1</v>
      </c>
      <c r="F46" s="24">
        <f t="shared" si="1"/>
        <v>1.0000000000000013</v>
      </c>
    </row>
    <row r="47" spans="1:9">
      <c r="A47" s="9">
        <v>6</v>
      </c>
      <c r="B47" s="10" t="s">
        <v>16</v>
      </c>
      <c r="C47" s="9">
        <v>0</v>
      </c>
      <c r="D47" s="11">
        <v>0</v>
      </c>
      <c r="E47" s="23">
        <v>0.99999999999999156</v>
      </c>
      <c r="F47" s="24">
        <f t="shared" si="1"/>
        <v>0.99999999999999156</v>
      </c>
    </row>
    <row r="48" spans="1:9">
      <c r="A48" s="9">
        <v>7</v>
      </c>
      <c r="B48" s="10" t="s">
        <v>17</v>
      </c>
      <c r="C48" s="9">
        <v>2.6845762678904765E-16</v>
      </c>
      <c r="D48" s="11">
        <v>1</v>
      </c>
      <c r="E48" s="23">
        <v>0</v>
      </c>
      <c r="F48" s="24">
        <f t="shared" si="1"/>
        <v>1.0000000000000002</v>
      </c>
    </row>
    <row r="49" spans="1:6">
      <c r="A49" s="9">
        <v>8</v>
      </c>
      <c r="B49" s="10" t="s">
        <v>18</v>
      </c>
      <c r="C49" s="9">
        <v>0</v>
      </c>
      <c r="D49" s="11">
        <v>-6.6616712146583268E-12</v>
      </c>
      <c r="E49" s="23">
        <v>1.0000000000122109</v>
      </c>
      <c r="F49" s="24">
        <f t="shared" si="1"/>
        <v>1.0000000000055493</v>
      </c>
    </row>
    <row r="50" spans="1:6">
      <c r="A50" s="9">
        <v>9</v>
      </c>
      <c r="B50" s="10" t="s">
        <v>19</v>
      </c>
      <c r="C50" s="9">
        <v>0</v>
      </c>
      <c r="D50" s="11">
        <v>0.99999999999999922</v>
      </c>
      <c r="E50" s="23">
        <v>0</v>
      </c>
      <c r="F50" s="24">
        <f t="shared" si="1"/>
        <v>0.99999999999999922</v>
      </c>
    </row>
    <row r="51" spans="1:6">
      <c r="A51" s="9">
        <v>10</v>
      </c>
      <c r="B51" s="10" t="s">
        <v>20</v>
      </c>
      <c r="C51" s="9">
        <v>0</v>
      </c>
      <c r="D51" s="11">
        <v>1</v>
      </c>
      <c r="E51" s="23">
        <v>0</v>
      </c>
      <c r="F51" s="24">
        <f t="shared" si="1"/>
        <v>1</v>
      </c>
    </row>
    <row r="52" spans="1:6">
      <c r="A52" s="9">
        <v>11</v>
      </c>
      <c r="B52" s="10" t="s">
        <v>21</v>
      </c>
      <c r="C52" s="9">
        <v>0</v>
      </c>
      <c r="D52" s="11">
        <v>1.0000000000000007</v>
      </c>
      <c r="E52" s="23">
        <v>0</v>
      </c>
      <c r="F52" s="24">
        <f t="shared" si="1"/>
        <v>1.0000000000000007</v>
      </c>
    </row>
    <row r="53" spans="1:6">
      <c r="A53" s="9">
        <v>12</v>
      </c>
      <c r="B53" s="10" t="s">
        <v>22</v>
      </c>
      <c r="C53" s="9">
        <v>0</v>
      </c>
      <c r="D53" s="11">
        <v>0</v>
      </c>
      <c r="E53" s="23">
        <v>1</v>
      </c>
      <c r="F53" s="24">
        <f t="shared" si="1"/>
        <v>1</v>
      </c>
    </row>
    <row r="54" spans="1:6">
      <c r="A54" s="9">
        <v>13</v>
      </c>
      <c r="B54" s="10" t="s">
        <v>23</v>
      </c>
      <c r="C54" s="9">
        <v>6.7353310928813769E-16</v>
      </c>
      <c r="D54" s="11">
        <v>1</v>
      </c>
      <c r="E54" s="23">
        <v>0</v>
      </c>
      <c r="F54" s="24">
        <f t="shared" si="1"/>
        <v>1.0000000000000007</v>
      </c>
    </row>
    <row r="55" spans="1:6">
      <c r="A55" s="9">
        <v>14</v>
      </c>
      <c r="B55" s="10" t="s">
        <v>24</v>
      </c>
      <c r="C55" s="9">
        <v>0</v>
      </c>
      <c r="D55" s="11">
        <v>0.99999999999999456</v>
      </c>
      <c r="E55" s="23">
        <v>0</v>
      </c>
      <c r="F55" s="24">
        <f t="shared" si="1"/>
        <v>0.99999999999999456</v>
      </c>
    </row>
    <row r="56" spans="1:6">
      <c r="A56" s="9">
        <v>15</v>
      </c>
      <c r="B56" s="10" t="s">
        <v>25</v>
      </c>
      <c r="C56" s="9">
        <v>0</v>
      </c>
      <c r="D56" s="11">
        <v>0.99999999999999512</v>
      </c>
      <c r="E56" s="23">
        <v>0</v>
      </c>
      <c r="F56" s="24">
        <f t="shared" si="1"/>
        <v>0.99999999999999512</v>
      </c>
    </row>
    <row r="57" spans="1:6">
      <c r="A57" s="9">
        <v>16</v>
      </c>
      <c r="B57" s="10" t="s">
        <v>26</v>
      </c>
      <c r="C57" s="9">
        <v>0</v>
      </c>
      <c r="D57" s="11">
        <v>0</v>
      </c>
      <c r="E57" s="23">
        <v>0.99999999999999634</v>
      </c>
      <c r="F57" s="24">
        <f t="shared" si="1"/>
        <v>0.99999999999999634</v>
      </c>
    </row>
    <row r="58" spans="1:6">
      <c r="A58" s="9">
        <v>17</v>
      </c>
      <c r="B58" s="10" t="s">
        <v>27</v>
      </c>
      <c r="C58" s="9">
        <v>0</v>
      </c>
      <c r="D58" s="11">
        <v>1</v>
      </c>
      <c r="E58" s="23">
        <v>0</v>
      </c>
      <c r="F58" s="24">
        <f t="shared" si="1"/>
        <v>1</v>
      </c>
    </row>
    <row r="59" spans="1:6">
      <c r="A59" s="9">
        <v>18</v>
      </c>
      <c r="B59" s="10" t="s">
        <v>28</v>
      </c>
      <c r="C59" s="9">
        <v>0</v>
      </c>
      <c r="D59" s="11">
        <v>7.1568185405768148E-16</v>
      </c>
      <c r="E59" s="23">
        <v>1</v>
      </c>
      <c r="F59" s="24">
        <f t="shared" si="1"/>
        <v>1.0000000000000007</v>
      </c>
    </row>
    <row r="60" spans="1:6">
      <c r="A60" s="9">
        <v>19</v>
      </c>
      <c r="B60" s="10" t="s">
        <v>29</v>
      </c>
      <c r="C60" s="9">
        <v>0</v>
      </c>
      <c r="D60" s="11">
        <v>0</v>
      </c>
      <c r="E60" s="23">
        <v>0.99999999999999556</v>
      </c>
      <c r="F60" s="24">
        <f t="shared" si="1"/>
        <v>0.99999999999999556</v>
      </c>
    </row>
    <row r="61" spans="1:6">
      <c r="A61" s="9">
        <v>20</v>
      </c>
      <c r="B61" s="10" t="s">
        <v>30</v>
      </c>
      <c r="C61" s="9">
        <v>0</v>
      </c>
      <c r="D61" s="11">
        <v>1</v>
      </c>
      <c r="E61" s="23">
        <v>0</v>
      </c>
      <c r="F61" s="24">
        <f t="shared" si="1"/>
        <v>1</v>
      </c>
    </row>
    <row r="62" spans="1:6">
      <c r="A62" s="9">
        <v>21</v>
      </c>
      <c r="B62" s="10" t="s">
        <v>31</v>
      </c>
      <c r="C62" s="9">
        <v>0</v>
      </c>
      <c r="D62" s="11">
        <v>0</v>
      </c>
      <c r="E62" s="23">
        <v>0.99999999999997669</v>
      </c>
      <c r="F62" s="24">
        <f t="shared" si="1"/>
        <v>0.99999999999997669</v>
      </c>
    </row>
    <row r="63" spans="1:6">
      <c r="A63" s="9">
        <v>22</v>
      </c>
      <c r="B63" s="10" t="s">
        <v>32</v>
      </c>
      <c r="C63" s="9">
        <v>0</v>
      </c>
      <c r="D63" s="11">
        <v>1</v>
      </c>
      <c r="E63" s="23">
        <v>-6.6646688168248147E-12</v>
      </c>
      <c r="F63" s="24">
        <f t="shared" si="1"/>
        <v>0.99999999999333533</v>
      </c>
    </row>
    <row r="64" spans="1:6">
      <c r="A64" s="9">
        <v>23</v>
      </c>
      <c r="B64" s="10" t="s">
        <v>33</v>
      </c>
      <c r="C64" s="9">
        <v>0</v>
      </c>
      <c r="D64" s="11">
        <v>1</v>
      </c>
      <c r="E64" s="23">
        <v>3.5194317054912751E-15</v>
      </c>
      <c r="F64" s="24">
        <f t="shared" si="1"/>
        <v>1.0000000000000036</v>
      </c>
    </row>
    <row r="65" spans="1:9">
      <c r="A65" s="9">
        <v>24</v>
      </c>
      <c r="B65" s="10" t="s">
        <v>34</v>
      </c>
      <c r="C65" s="9">
        <v>0</v>
      </c>
      <c r="D65" s="11">
        <v>0</v>
      </c>
      <c r="E65" s="23">
        <v>0.99999999999999634</v>
      </c>
      <c r="F65" s="24">
        <f t="shared" si="1"/>
        <v>0.99999999999999634</v>
      </c>
    </row>
    <row r="66" spans="1:9">
      <c r="A66" s="9">
        <v>25</v>
      </c>
      <c r="B66" s="10" t="s">
        <v>35</v>
      </c>
      <c r="C66" s="9">
        <v>0</v>
      </c>
      <c r="D66" s="11">
        <v>0</v>
      </c>
      <c r="E66" s="23">
        <v>0.99999999999999811</v>
      </c>
      <c r="F66" s="24">
        <f t="shared" si="1"/>
        <v>0.99999999999999811</v>
      </c>
    </row>
    <row r="67" spans="1:9">
      <c r="A67" s="9">
        <v>26</v>
      </c>
      <c r="B67" s="10" t="s">
        <v>36</v>
      </c>
      <c r="C67" s="9">
        <v>0</v>
      </c>
      <c r="D67" s="11">
        <v>0</v>
      </c>
      <c r="E67" s="23">
        <v>0.99999999999998956</v>
      </c>
      <c r="F67" s="24">
        <f t="shared" si="1"/>
        <v>0.99999999999998956</v>
      </c>
    </row>
    <row r="68" spans="1:9">
      <c r="A68" s="9">
        <v>27</v>
      </c>
      <c r="B68" s="10" t="s">
        <v>37</v>
      </c>
      <c r="C68" s="9">
        <v>0</v>
      </c>
      <c r="D68" s="11">
        <v>1</v>
      </c>
      <c r="E68" s="23">
        <v>-6.6612271254484767E-12</v>
      </c>
      <c r="F68" s="24">
        <f t="shared" si="1"/>
        <v>0.99999999999333877</v>
      </c>
    </row>
    <row r="69" spans="1:9">
      <c r="A69" s="9">
        <v>28</v>
      </c>
      <c r="B69" s="10" t="s">
        <v>38</v>
      </c>
      <c r="C69" s="9">
        <v>0</v>
      </c>
      <c r="D69" s="11">
        <v>1</v>
      </c>
      <c r="E69" s="23">
        <v>2.0536113566054846E-15</v>
      </c>
      <c r="F69" s="24">
        <f t="shared" si="1"/>
        <v>1.000000000000002</v>
      </c>
    </row>
    <row r="70" spans="1:9">
      <c r="A70" s="9">
        <v>29</v>
      </c>
      <c r="B70" s="10" t="s">
        <v>39</v>
      </c>
      <c r="C70" s="9">
        <v>1</v>
      </c>
      <c r="D70" s="11">
        <v>1.1102229441850731E-16</v>
      </c>
      <c r="E70" s="23">
        <v>0</v>
      </c>
      <c r="F70" s="24">
        <f t="shared" si="1"/>
        <v>1</v>
      </c>
    </row>
    <row r="71" spans="1:9">
      <c r="A71" s="9">
        <v>30</v>
      </c>
      <c r="B71" s="10" t="s">
        <v>40</v>
      </c>
      <c r="C71" s="9">
        <v>0</v>
      </c>
      <c r="D71" s="11">
        <v>1.374692763644828E-15</v>
      </c>
      <c r="E71" s="23">
        <v>1</v>
      </c>
      <c r="F71" s="24">
        <f t="shared" si="1"/>
        <v>1.0000000000000013</v>
      </c>
    </row>
    <row r="72" spans="1:9">
      <c r="A72" s="9">
        <v>31</v>
      </c>
      <c r="B72" s="10" t="s">
        <v>41</v>
      </c>
      <c r="C72" s="9">
        <v>1</v>
      </c>
      <c r="D72" s="11">
        <v>5.0721677071597845E-17</v>
      </c>
      <c r="E72" s="23">
        <v>0</v>
      </c>
      <c r="F72" s="24">
        <f t="shared" si="1"/>
        <v>1</v>
      </c>
    </row>
    <row r="73" spans="1:9">
      <c r="A73" s="9">
        <v>32</v>
      </c>
      <c r="B73" s="10" t="s">
        <v>42</v>
      </c>
      <c r="C73" s="9">
        <v>0</v>
      </c>
      <c r="D73" s="11">
        <v>0</v>
      </c>
      <c r="E73" s="23">
        <v>1</v>
      </c>
      <c r="F73" s="24">
        <f t="shared" si="1"/>
        <v>1</v>
      </c>
    </row>
    <row r="74" spans="1:9" ht="16.5" thickBot="1">
      <c r="A74" s="13">
        <v>33</v>
      </c>
      <c r="B74" s="22" t="s">
        <v>43</v>
      </c>
      <c r="C74" s="9">
        <v>0</v>
      </c>
      <c r="D74" s="23">
        <v>0.99999999999999722</v>
      </c>
      <c r="E74" s="23">
        <v>0</v>
      </c>
      <c r="F74" s="24">
        <f t="shared" si="1"/>
        <v>0.99999999999999722</v>
      </c>
    </row>
    <row r="75" spans="1:9" ht="47.25">
      <c r="B75" s="25" t="s">
        <v>45</v>
      </c>
      <c r="C75" s="26">
        <f>SUM(C42:C74)</f>
        <v>2.9999999999933427</v>
      </c>
      <c r="D75" s="26">
        <f t="shared" ref="D75:E75" si="2">SUM(D42:D74)</f>
        <v>16.99999999999331</v>
      </c>
      <c r="E75" s="26">
        <f t="shared" si="2"/>
        <v>12.999999999998835</v>
      </c>
    </row>
    <row r="77" spans="1:9">
      <c r="G77" t="s">
        <v>59</v>
      </c>
      <c r="H77" t="s">
        <v>60</v>
      </c>
      <c r="I77" t="s">
        <v>61</v>
      </c>
    </row>
    <row r="78" spans="1:9" ht="18.75">
      <c r="A78" s="27" t="s">
        <v>46</v>
      </c>
      <c r="B78" s="28">
        <f>SUMPRODUCT(D42:D74,F5:F37)</f>
        <v>13270.999999934938</v>
      </c>
      <c r="C78" t="s">
        <v>47</v>
      </c>
      <c r="G78">
        <f>SUMPRODUCT(C42:C74,G5:G37)</f>
        <v>42921.99999971089</v>
      </c>
      <c r="H78">
        <f>SUMPRODUCT(D42:D74,G5:G37)</f>
        <v>15095.999999941147</v>
      </c>
      <c r="I78">
        <f>SUMPRODUCT(E42:E74,G5:G37)</f>
        <v>18053.999999825239</v>
      </c>
    </row>
    <row r="79" spans="1:9" ht="18.75">
      <c r="B79" s="30">
        <f>SUMPRODUCT(C5:E37,C42:E74)</f>
        <v>28.999999999973266</v>
      </c>
      <c r="C79" t="s">
        <v>53</v>
      </c>
    </row>
    <row r="81" spans="1:4">
      <c r="A81" s="27" t="s">
        <v>48</v>
      </c>
    </row>
    <row r="82" spans="1:4">
      <c r="A82" s="31" t="s">
        <v>52</v>
      </c>
    </row>
    <row r="83" spans="1:4" ht="31.5">
      <c r="A83" s="31" t="s">
        <v>49</v>
      </c>
    </row>
    <row r="84" spans="1:4" ht="31.5">
      <c r="A84" s="31" t="s">
        <v>50</v>
      </c>
    </row>
    <row r="85" spans="1:4">
      <c r="A85" s="32" t="s">
        <v>68</v>
      </c>
    </row>
    <row r="86" spans="1:4">
      <c r="A86" s="33" t="s">
        <v>69</v>
      </c>
      <c r="B86">
        <f>SUMPRODUCT(C42:C74,F5:F37)</f>
        <v>43118.999999714026</v>
      </c>
      <c r="C86" t="s">
        <v>51</v>
      </c>
      <c r="D86">
        <v>12000</v>
      </c>
    </row>
    <row r="87" spans="1:4">
      <c r="A87" s="33" t="s">
        <v>62</v>
      </c>
      <c r="B87">
        <f>SUMPRODUCT(D42:D74,F5:F37)</f>
        <v>13270.999999934938</v>
      </c>
      <c r="C87" t="s">
        <v>51</v>
      </c>
      <c r="D87">
        <v>12000</v>
      </c>
    </row>
    <row r="88" spans="1:4">
      <c r="A88" s="33" t="s">
        <v>67</v>
      </c>
      <c r="B88">
        <f>SUMPRODUCT(E42:E74,F5:F37)</f>
        <v>20006.999999836145</v>
      </c>
      <c r="C88" t="s">
        <v>51</v>
      </c>
      <c r="D88">
        <v>12000</v>
      </c>
    </row>
    <row r="89" spans="1:4">
      <c r="A89" s="34" t="s">
        <v>65</v>
      </c>
      <c r="B89">
        <f>SUMPRODUCT(C42:C74,G5:G37)</f>
        <v>42921.99999971089</v>
      </c>
      <c r="C89" t="s">
        <v>51</v>
      </c>
      <c r="D89">
        <v>12000</v>
      </c>
    </row>
    <row r="90" spans="1:4">
      <c r="A90" s="34" t="s">
        <v>64</v>
      </c>
      <c r="B90">
        <f>SUMPRODUCT(D42:D74,G5:G37)</f>
        <v>15095.999999941147</v>
      </c>
      <c r="C90" t="s">
        <v>51</v>
      </c>
      <c r="D90">
        <v>12000</v>
      </c>
    </row>
    <row r="91" spans="1:4">
      <c r="A91" s="34" t="s">
        <v>66</v>
      </c>
      <c r="B91">
        <f>SUMPRODUCT(E42:E74,G5:G37)</f>
        <v>18053.999999825239</v>
      </c>
      <c r="C91" t="s">
        <v>51</v>
      </c>
      <c r="D91">
        <v>12000</v>
      </c>
    </row>
    <row r="92" spans="1:4">
      <c r="A92" s="35" t="s">
        <v>70</v>
      </c>
      <c r="B92">
        <f>SUMPRODUCT(C42:C74,H5:H37)</f>
        <v>12094.999999924503</v>
      </c>
      <c r="C92" t="s">
        <v>51</v>
      </c>
      <c r="D92">
        <v>12000</v>
      </c>
    </row>
    <row r="93" spans="1:4">
      <c r="A93" s="35" t="s">
        <v>71</v>
      </c>
      <c r="B93">
        <f>SUMPRODUCT(D42:D74,H5:H37)</f>
        <v>29722.999999945179</v>
      </c>
      <c r="C93" t="s">
        <v>51</v>
      </c>
      <c r="D93">
        <v>12000</v>
      </c>
    </row>
    <row r="94" spans="1:4">
      <c r="A94" s="35" t="s">
        <v>63</v>
      </c>
      <c r="B94">
        <f>SUMPRODUCT(E42:E74,H5:H37)</f>
        <v>22109.999999724383</v>
      </c>
      <c r="C94" t="s">
        <v>51</v>
      </c>
      <c r="D94">
        <v>12000</v>
      </c>
    </row>
    <row r="95" spans="1:4" ht="78.75">
      <c r="A95" s="31" t="s">
        <v>56</v>
      </c>
      <c r="B95">
        <f>SUM(D68,D49)</f>
        <v>0.99999999999333833</v>
      </c>
      <c r="C95" t="s">
        <v>55</v>
      </c>
      <c r="D95">
        <v>1</v>
      </c>
    </row>
    <row r="96" spans="1:4" ht="78.75">
      <c r="A96" s="31" t="s">
        <v>54</v>
      </c>
      <c r="B96">
        <f>1*C70+2*D70+3*E70</f>
        <v>1.0000000000000002</v>
      </c>
      <c r="C96" t="s">
        <v>55</v>
      </c>
      <c r="D96">
        <f>1*C72+2*D72+3*E72</f>
        <v>1</v>
      </c>
    </row>
    <row r="97" spans="2:4" ht="18.75">
      <c r="B97" s="29" t="s">
        <v>57</v>
      </c>
      <c r="C97" s="29" t="s">
        <v>55</v>
      </c>
      <c r="D97" s="29" t="s">
        <v>58</v>
      </c>
    </row>
  </sheetData>
  <mergeCells count="2">
    <mergeCell ref="C3:E3"/>
    <mergeCell ref="F3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dell</cp:lastModifiedBy>
  <dcterms:created xsi:type="dcterms:W3CDTF">2014-05-07T03:34:57Z</dcterms:created>
  <dcterms:modified xsi:type="dcterms:W3CDTF">2017-05-14T20:13:58Z</dcterms:modified>
</cp:coreProperties>
</file>