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5" yWindow="1785" windowWidth="16920" windowHeight="1176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Sheet1!$B$26:$D$33</definedName>
    <definedName name="solver_lhs2" localSheetId="0" hidden="1">Sheet1!$B$41:$B$43</definedName>
    <definedName name="solver_lhs3" localSheetId="0" hidden="1">Sheet1!$B$45:$B$52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Sheet1!$D$41:$D$43</definedName>
    <definedName name="solver_rhs3" localSheetId="0" hidden="1">Sheet1!$B$6:$B$13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/>
  <c r="D37"/>
  <c r="B47"/>
  <c r="B48"/>
  <c r="B49"/>
  <c r="B50"/>
  <c r="B51"/>
  <c r="B52"/>
  <c r="B46"/>
  <c r="B45"/>
  <c r="B43"/>
  <c r="B42"/>
  <c r="B41"/>
</calcChain>
</file>

<file path=xl/sharedStrings.xml><?xml version="1.0" encoding="utf-8"?>
<sst xmlns="http://schemas.openxmlformats.org/spreadsheetml/2006/main" count="74" uniqueCount="35">
  <si>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</si>
  <si>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</si>
  <si>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</si>
  <si>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</si>
  <si>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</si>
  <si>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</si>
  <si>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</si>
  <si>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</si>
  <si>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</si>
  <si>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</si>
  <si>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</si>
  <si>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</si>
  <si>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</si>
  <si>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</si>
  <si>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</si>
  <si>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</si>
  <si>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</si>
  <si>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</si>
  <si>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</si>
  <si>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</si>
  <si>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</si>
  <si>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</si>
  <si>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</si>
  <si>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</si>
  <si>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</si>
  <si>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</si>
  <si>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</si>
  <si>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NO negative cases</t>
  </si>
  <si>
    <t>Truck capacity</t>
  </si>
  <si>
    <t xml:space="preserve">&lt;= </t>
  </si>
  <si>
    <t xml:space="preserve"> No. of Restaurants</t>
  </si>
  <si>
    <t>&lt;=</t>
  </si>
  <si>
    <t>No. of CSA customers</t>
  </si>
  <si>
    <t>Not more than the available cases</t>
  </si>
  <si>
    <t>no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</si>
</sst>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8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B7" sqref="B7"/>
    </sheetView>
  </sheetViews>
  <sheetFormatPr defaultColWidth="11" defaultRowHeight="15.75"/>
  <cols>
    <col min="1" max="1" width="14.5" customWidth="1"/>
    <col min="2" max="2" width="24.375" customWidth="1"/>
    <col min="3" max="3" width="14.875" customWidth="1"/>
    <col min="4" max="4" width="25.625" customWidth="1"/>
    <col min="5" max="5" width="20.125" customWidth="1"/>
  </cols>
  <sheetData>
    <row r="1" spans="1:5">
      <c r="A1" s="1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2" t="s">
        <v>1</v>
      </c>
      <c r="B3" s="1"/>
      <c r="C3" s="1"/>
      <c r="D3" s="1"/>
      <c r="E3" s="1"/>
    </row>
    <row r="4" spans="1:5" ht="16.5" thickBot="1">
      <c r="A4" s="1"/>
      <c r="B4" s="1"/>
      <c r="C4" s="1"/>
      <c r="D4" s="1"/>
      <c r="E4" s="1"/>
    </row>
    <row r="5" spans="1:5" s="17" customFormat="1" ht="16.5" thickBot="1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.5" thickBot="1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 t="s">
        <v>15</v>
      </c>
      <c r="B16" s="1"/>
      <c r="C16" s="1"/>
      <c r="D16" s="1"/>
      <c r="E16" s="1"/>
    </row>
    <row r="17" spans="1:5" ht="16.5" thickBot="1">
      <c r="A17" s="1"/>
      <c r="B17" s="1"/>
      <c r="C17" s="1"/>
      <c r="D17" s="1"/>
      <c r="E17" s="1"/>
    </row>
    <row r="18" spans="1:5" s="17" customFormat="1" ht="16.5" thickBot="1">
      <c r="A18" s="13"/>
      <c r="B18" s="15" t="s">
        <v>16</v>
      </c>
      <c r="C18" s="15" t="s">
        <v>17</v>
      </c>
      <c r="D18" s="16" t="s">
        <v>18</v>
      </c>
      <c r="E18" s="12"/>
    </row>
    <row r="19" spans="1: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.5" thickBot="1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2" t="s">
        <v>21</v>
      </c>
      <c r="B23" s="1"/>
      <c r="C23" s="1"/>
      <c r="D23" s="1"/>
      <c r="E23" s="1"/>
    </row>
    <row r="24" spans="1:5" ht="16.5" thickBot="1">
      <c r="A24" s="1"/>
      <c r="B24" s="1"/>
      <c r="C24" s="1"/>
      <c r="D24" s="1"/>
      <c r="E24" s="1"/>
    </row>
    <row r="25" spans="1:5" s="17" customFormat="1" ht="16.5" thickBot="1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>
      <c r="A26" s="2" t="s">
        <v>7</v>
      </c>
      <c r="B26" s="18">
        <v>405.99999999999994</v>
      </c>
      <c r="C26" s="19">
        <v>0</v>
      </c>
      <c r="D26" s="20">
        <v>0</v>
      </c>
      <c r="E26" s="1"/>
    </row>
    <row r="27" spans="1:5">
      <c r="A27" s="2" t="s">
        <v>8</v>
      </c>
      <c r="B27" s="21">
        <v>0</v>
      </c>
      <c r="C27" s="22">
        <v>618</v>
      </c>
      <c r="D27" s="23">
        <v>0</v>
      </c>
      <c r="E27" s="1"/>
    </row>
    <row r="28" spans="1:5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>
      <c r="A32" s="2" t="s">
        <v>13</v>
      </c>
      <c r="B32" s="21">
        <v>32.438843049847513</v>
      </c>
      <c r="C32" s="22">
        <v>0</v>
      </c>
      <c r="D32" s="23">
        <v>74.561156950152494</v>
      </c>
      <c r="E32" s="1"/>
    </row>
    <row r="33" spans="1:7" ht="16.5" thickBot="1">
      <c r="A33" s="6" t="s">
        <v>14</v>
      </c>
      <c r="B33" s="24">
        <v>25.561156950152505</v>
      </c>
      <c r="C33" s="25">
        <v>0</v>
      </c>
      <c r="D33" s="26">
        <v>107.43884304984751</v>
      </c>
      <c r="E33" s="1"/>
    </row>
    <row r="34" spans="1:7">
      <c r="A34" s="1"/>
      <c r="B34" s="1"/>
      <c r="C34" s="1"/>
      <c r="D34" s="1"/>
      <c r="E34" s="1"/>
    </row>
    <row r="35" spans="1:7">
      <c r="A35" s="1"/>
      <c r="B35" s="1"/>
      <c r="C35" s="1"/>
      <c r="D35" s="1"/>
      <c r="E35" s="1"/>
    </row>
    <row r="36" spans="1:7" ht="39" thickBot="1">
      <c r="A36" s="1" t="s">
        <v>25</v>
      </c>
      <c r="B36" s="1"/>
      <c r="C36" s="1"/>
      <c r="D36" s="1"/>
      <c r="E36" s="1"/>
    </row>
    <row r="37" spans="1:7" ht="26.25" thickBot="1">
      <c r="A37" s="10">
        <f>SUMPRODUCT(B26:D33,C6:E13) - B19*(SUM(B26:B33)/119) - B20 - C19*(SUMPRODUCT(C26:C33,D6:D13)/400) - C20 - D20</f>
        <v>50287.879768067221</v>
      </c>
      <c r="B37" s="1"/>
      <c r="C37" s="1">
        <v>49956.39</v>
      </c>
      <c r="D37" s="27">
        <f>A37-C37</f>
        <v>331.48976806722203</v>
      </c>
      <c r="E37" s="1"/>
      <c r="F37" s="2" t="s">
        <v>7</v>
      </c>
      <c r="G37">
        <v>381.98</v>
      </c>
    </row>
    <row r="38" spans="1:7" ht="25.5">
      <c r="F38" s="2" t="s">
        <v>8</v>
      </c>
      <c r="G38">
        <v>331.49</v>
      </c>
    </row>
    <row r="39" spans="1:7">
      <c r="A39" t="s">
        <v>26</v>
      </c>
      <c r="F39" s="2" t="s">
        <v>9</v>
      </c>
      <c r="G39" t="s">
        <v>34</v>
      </c>
    </row>
    <row r="40" spans="1:7">
      <c r="A40" t="s">
        <v>27</v>
      </c>
      <c r="F40" s="2" t="s">
        <v>10</v>
      </c>
      <c r="G40" t="s">
        <v>34</v>
      </c>
    </row>
    <row r="41" spans="1:7">
      <c r="A41" t="s">
        <v>28</v>
      </c>
      <c r="B41">
        <f>SUM(D26:D33)</f>
        <v>600</v>
      </c>
      <c r="C41" t="s">
        <v>29</v>
      </c>
      <c r="D41">
        <v>600</v>
      </c>
      <c r="F41" s="2" t="s">
        <v>11</v>
      </c>
      <c r="G41" t="s">
        <v>34</v>
      </c>
    </row>
    <row r="42" spans="1:7">
      <c r="A42" t="s">
        <v>30</v>
      </c>
      <c r="B42">
        <f>SUM(B26:B33)/119</f>
        <v>3.8991596638655457</v>
      </c>
      <c r="C42" t="s">
        <v>31</v>
      </c>
      <c r="D42">
        <v>20</v>
      </c>
      <c r="F42" s="2" t="s">
        <v>12</v>
      </c>
      <c r="G42" t="s">
        <v>34</v>
      </c>
    </row>
    <row r="43" spans="1:7" ht="25.5">
      <c r="A43" t="s">
        <v>32</v>
      </c>
      <c r="B43">
        <f>SUMPRODUCT(C26:C33,D6:D13)/400</f>
        <v>66.78</v>
      </c>
      <c r="C43" t="s">
        <v>31</v>
      </c>
      <c r="D43">
        <v>90</v>
      </c>
      <c r="F43" s="2" t="s">
        <v>13</v>
      </c>
      <c r="G43" t="s">
        <v>34</v>
      </c>
    </row>
    <row r="44" spans="1:7" ht="26.25" thickBot="1">
      <c r="A44" t="s">
        <v>33</v>
      </c>
      <c r="F44" s="6" t="s">
        <v>14</v>
      </c>
      <c r="G44" t="s">
        <v>34</v>
      </c>
    </row>
    <row r="45" spans="1:7">
      <c r="A45" s="2" t="s">
        <v>7</v>
      </c>
      <c r="B45">
        <f>SUM(B26:D26)</f>
        <v>405.99999999999994</v>
      </c>
      <c r="C45" t="s">
        <v>31</v>
      </c>
      <c r="D45" s="3">
        <v>406</v>
      </c>
    </row>
    <row r="46" spans="1:7">
      <c r="A46" s="2" t="s">
        <v>8</v>
      </c>
      <c r="B46">
        <f>SUM(B27:D27)</f>
        <v>618</v>
      </c>
      <c r="C46" t="s">
        <v>31</v>
      </c>
      <c r="D46" s="3">
        <v>608</v>
      </c>
    </row>
    <row r="47" spans="1:7">
      <c r="A47" s="2" t="s">
        <v>9</v>
      </c>
      <c r="B47">
        <f t="shared" ref="B47:B52" si="0">SUM(B28:D28)</f>
        <v>167</v>
      </c>
      <c r="C47" t="s">
        <v>31</v>
      </c>
      <c r="D47" s="3">
        <v>167</v>
      </c>
    </row>
    <row r="48" spans="1:7">
      <c r="A48" s="2" t="s">
        <v>10</v>
      </c>
      <c r="B48">
        <f t="shared" si="0"/>
        <v>76</v>
      </c>
      <c r="C48" t="s">
        <v>31</v>
      </c>
      <c r="D48" s="3">
        <v>86</v>
      </c>
    </row>
    <row r="49" spans="1:4">
      <c r="A49" s="2" t="s">
        <v>11</v>
      </c>
      <c r="B49">
        <f t="shared" si="0"/>
        <v>72</v>
      </c>
      <c r="C49" t="s">
        <v>31</v>
      </c>
      <c r="D49" s="3">
        <v>72</v>
      </c>
    </row>
    <row r="50" spans="1:4">
      <c r="A50" s="2" t="s">
        <v>12</v>
      </c>
      <c r="B50">
        <f t="shared" si="0"/>
        <v>251</v>
      </c>
      <c r="C50" t="s">
        <v>31</v>
      </c>
      <c r="D50" s="3">
        <v>251</v>
      </c>
    </row>
    <row r="51" spans="1:4">
      <c r="A51" s="2" t="s">
        <v>13</v>
      </c>
      <c r="B51">
        <f t="shared" si="0"/>
        <v>107</v>
      </c>
      <c r="C51" t="s">
        <v>31</v>
      </c>
      <c r="D51" s="3">
        <v>107</v>
      </c>
    </row>
    <row r="52" spans="1:4" ht="16.5" thickBot="1">
      <c r="A52" s="6" t="s">
        <v>14</v>
      </c>
      <c r="B52">
        <f t="shared" si="0"/>
        <v>133</v>
      </c>
      <c r="C52" t="s">
        <v>31</v>
      </c>
      <c r="D52" s="7">
        <v>133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2014-01-19T03:58:32Z</dcterms:created>
  <dcterms:modified xsi:type="dcterms:W3CDTF">2017-05-09T19:10:26Z</dcterms:modified>
</cp:coreProperties>
</file>