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5" yWindow="2235" windowWidth="18480" windowHeight="11760" tabRatio="500"/>
  </bookViews>
  <sheets>
    <sheet name="Sheet1" sheetId="1" r:id="rId1"/>
  </sheets>
  <definedNames>
    <definedName name="solver_adj" localSheetId="0" hidden="1">Sheet1!$B$53:$E$59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Sheet1!$B$67:$B$70</definedName>
    <definedName name="solver_lhs2" localSheetId="0" hidden="1">Sheet1!$B$53:$E$59</definedName>
    <definedName name="solver_lhs3" localSheetId="0" hidden="1">Sheet1!$B$73:$B$79</definedName>
    <definedName name="solver_lhs4" localSheetId="0" hidden="1">Sheet1!$B$53</definedName>
    <definedName name="solver_lhs5" localSheetId="0" hidden="1">Sheet1!$B$56</definedName>
    <definedName name="solver_lin" localSheetId="0" hidden="1">1</definedName>
    <definedName name="solver_neg" localSheetId="0" hidden="1">1</definedName>
    <definedName name="solver_num" localSheetId="0" hidden="1">5</definedName>
    <definedName name="solver_nwt" localSheetId="0" hidden="1">1</definedName>
    <definedName name="solver_opt" localSheetId="0" hidden="1">Sheet1!$B$63</definedName>
    <definedName name="solver_pre" localSheetId="0" hidden="1">0.000001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el5" localSheetId="0" hidden="1">2</definedName>
    <definedName name="solver_rhs1" localSheetId="0" hidden="1">Sheet1!$D$67:$D$70</definedName>
    <definedName name="solver_rhs2" localSheetId="0" hidden="1">0</definedName>
    <definedName name="solver_rhs3" localSheetId="0" hidden="1">Sheet1!$D$73:$D$79</definedName>
    <definedName name="solver_rhs4" localSheetId="0" hidden="1">0</definedName>
    <definedName name="solver_rhs5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5" i="1"/>
  <c r="K56"/>
  <c r="I29"/>
  <c r="J29"/>
  <c r="K29"/>
  <c r="H29"/>
  <c r="I31"/>
  <c r="J31"/>
  <c r="K31"/>
  <c r="H31"/>
  <c r="B63"/>
  <c r="E62"/>
  <c r="G62"/>
  <c r="H65"/>
  <c r="H66"/>
  <c r="I66"/>
  <c r="I67"/>
  <c r="I72"/>
  <c r="J70"/>
  <c r="L60"/>
  <c r="L61"/>
  <c r="H63"/>
  <c r="L62"/>
  <c r="L63"/>
  <c r="F63"/>
  <c r="B78"/>
  <c r="B67"/>
  <c r="B79"/>
  <c r="B77"/>
  <c r="B76"/>
  <c r="B75"/>
  <c r="B74"/>
  <c r="B73"/>
  <c r="B72"/>
  <c r="B71"/>
  <c r="B70"/>
  <c r="B69"/>
  <c r="B68"/>
</calcChain>
</file>

<file path=xl/sharedStrings.xml><?xml version="1.0" encoding="utf-8"?>
<sst xmlns="http://schemas.openxmlformats.org/spreadsheetml/2006/main" count="103" uniqueCount="37">
  <si>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</si>
  <si>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</si>
  <si>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</si>
  <si>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</si>
  <si>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</si>
  <si>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</si>
  <si>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</si>
  <si>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</si>
  <si>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</si>
  <si>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</si>
  <si>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</si>
  <si>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</si>
  <si>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</si>
  <si>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</si>
  <si>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</si>
  <si>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</si>
  <si>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</si>
  <si>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</si>
  <si>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</si>
  <si>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</si>
  <si>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</si>
  <si>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</si>
  <si>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Minimize the prod n transportation cost</t>
  </si>
  <si>
    <t>Objective</t>
  </si>
  <si>
    <t>Constraints</t>
  </si>
  <si>
    <t>&gt;=</t>
  </si>
  <si>
    <t>Sum_Extra Fine</t>
  </si>
  <si>
    <t>Sum_Fine</t>
  </si>
  <si>
    <t>Sum_Medium</t>
  </si>
  <si>
    <t>Sum_Coarse</t>
  </si>
  <si>
    <t>=</t>
  </si>
  <si>
    <t>Ambrosi_extra fine</t>
  </si>
  <si>
    <t>De Blasi_extra fine</t>
  </si>
  <si>
    <t xml:space="preserve">&lt;= </t>
  </si>
  <si>
    <t>Capacity constraint</t>
  </si>
  <si>
    <t>No extra fine yarn</t>
  </si>
  <si>
    <t>Demand constraint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</si>
</sst>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9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7" borderId="9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9"/>
  <sheetViews>
    <sheetView tabSelected="1" topLeftCell="A52" workbookViewId="0">
      <selection activeCell="K56" sqref="K56"/>
    </sheetView>
  </sheetViews>
  <sheetFormatPr defaultColWidth="11" defaultRowHeight="15.75"/>
  <cols>
    <col min="1" max="1" width="11" customWidth="1"/>
  </cols>
  <sheetData>
    <row r="1" spans="1:5">
      <c r="A1" s="13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6.5" thickBot="1">
      <c r="A3" s="13" t="s">
        <v>1</v>
      </c>
      <c r="B3" s="1"/>
      <c r="C3" s="1"/>
      <c r="D3" s="1"/>
      <c r="E3" s="1"/>
    </row>
    <row r="4" spans="1:5" ht="16.5" thickBot="1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6.5" thickBot="1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>
      <c r="A12" s="1"/>
      <c r="B12" s="1"/>
      <c r="C12" s="1"/>
      <c r="D12" s="1"/>
      <c r="E12" s="1"/>
    </row>
    <row r="13" spans="1:5" ht="16.5" thickBot="1">
      <c r="A13" s="13" t="s">
        <v>14</v>
      </c>
      <c r="B13" s="1"/>
      <c r="C13" s="1"/>
      <c r="D13" s="1"/>
      <c r="E13" s="1"/>
    </row>
    <row r="14" spans="1:5" ht="16.5" thickBot="1">
      <c r="A14" s="2" t="s">
        <v>2</v>
      </c>
      <c r="B14" s="4" t="s">
        <v>15</v>
      </c>
      <c r="C14" s="1"/>
      <c r="D14" s="1"/>
      <c r="E14" s="1"/>
    </row>
    <row r="15" spans="1:5">
      <c r="A15" s="5" t="s">
        <v>7</v>
      </c>
      <c r="B15" s="8">
        <v>2500</v>
      </c>
      <c r="C15" s="1"/>
      <c r="D15" s="1"/>
      <c r="E15" s="1"/>
    </row>
    <row r="16" spans="1:5">
      <c r="A16" s="5" t="s">
        <v>8</v>
      </c>
      <c r="B16" s="8">
        <v>3000</v>
      </c>
      <c r="C16" s="1"/>
      <c r="D16" s="1"/>
      <c r="E16" s="1"/>
    </row>
    <row r="17" spans="1:11">
      <c r="A17" s="5" t="s">
        <v>9</v>
      </c>
      <c r="B17" s="8">
        <v>2500</v>
      </c>
      <c r="C17" s="1"/>
      <c r="D17" s="1"/>
      <c r="E17" s="1"/>
    </row>
    <row r="18" spans="1:11">
      <c r="A18" s="5" t="s">
        <v>10</v>
      </c>
      <c r="B18" s="8">
        <v>2600</v>
      </c>
      <c r="C18" s="1"/>
      <c r="D18" s="1"/>
      <c r="E18" s="1"/>
    </row>
    <row r="19" spans="1:11">
      <c r="A19" s="5" t="s">
        <v>11</v>
      </c>
      <c r="B19" s="8">
        <v>2500</v>
      </c>
      <c r="C19" s="1"/>
      <c r="D19" s="1"/>
      <c r="E19" s="1"/>
    </row>
    <row r="20" spans="1:11">
      <c r="A20" s="5" t="s">
        <v>12</v>
      </c>
      <c r="B20" s="8">
        <v>38000</v>
      </c>
      <c r="C20" s="1"/>
      <c r="D20" s="1"/>
      <c r="E20" s="1"/>
    </row>
    <row r="21" spans="1:11" ht="16.5" thickBot="1">
      <c r="A21" s="9" t="s">
        <v>13</v>
      </c>
      <c r="B21" s="10">
        <v>2500</v>
      </c>
      <c r="C21" s="1"/>
      <c r="D21" s="1"/>
      <c r="E21" s="1"/>
    </row>
    <row r="22" spans="1:11">
      <c r="A22" s="1"/>
      <c r="B22" s="1"/>
      <c r="C22" s="1"/>
      <c r="D22" s="1"/>
      <c r="E22" s="1"/>
    </row>
    <row r="23" spans="1:11" ht="16.5" thickBot="1">
      <c r="A23" s="13" t="s">
        <v>16</v>
      </c>
      <c r="B23" s="1"/>
      <c r="C23" s="1"/>
      <c r="D23" s="1"/>
      <c r="E23" s="1"/>
    </row>
    <row r="24" spans="1:11" ht="16.5" thickBot="1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11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11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11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  <c r="H27">
        <v>17.337499999999999</v>
      </c>
      <c r="I27">
        <v>13.205</v>
      </c>
      <c r="J27">
        <v>10.83</v>
      </c>
      <c r="K27">
        <v>8.4550000000000001</v>
      </c>
    </row>
    <row r="28" spans="1:11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11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  <c r="H29">
        <f>H30-H30*0.05</f>
        <v>17.337499999999999</v>
      </c>
      <c r="I29">
        <f t="shared" ref="I29:K29" si="0">I30-I30*0.05</f>
        <v>13.205</v>
      </c>
      <c r="J29">
        <f t="shared" si="0"/>
        <v>10.83</v>
      </c>
      <c r="K29">
        <f t="shared" si="0"/>
        <v>8.4550000000000001</v>
      </c>
    </row>
    <row r="30" spans="1:11">
      <c r="A30" s="5" t="s">
        <v>12</v>
      </c>
      <c r="B30" s="18">
        <v>18.25</v>
      </c>
      <c r="C30" s="18">
        <v>13.9</v>
      </c>
      <c r="D30" s="18">
        <v>11.4</v>
      </c>
      <c r="E30" s="19">
        <v>8.9</v>
      </c>
      <c r="G30" s="5" t="s">
        <v>12</v>
      </c>
      <c r="H30" s="18">
        <v>18.25</v>
      </c>
      <c r="I30" s="18">
        <v>13.9</v>
      </c>
      <c r="J30" s="18">
        <v>11.4</v>
      </c>
      <c r="K30" s="19">
        <v>8.9</v>
      </c>
    </row>
    <row r="31" spans="1:11" ht="16.5" thickBot="1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  <c r="H31">
        <f>H30+H30*0.05</f>
        <v>19.162500000000001</v>
      </c>
      <c r="I31">
        <f t="shared" ref="I31:K31" si="1">I30+I30*0.05</f>
        <v>14.595000000000001</v>
      </c>
      <c r="J31">
        <f t="shared" si="1"/>
        <v>11.97</v>
      </c>
      <c r="K31">
        <f t="shared" si="1"/>
        <v>9.3450000000000006</v>
      </c>
    </row>
    <row r="32" spans="1:11">
      <c r="A32" s="1"/>
      <c r="B32" s="1"/>
      <c r="C32" s="1"/>
      <c r="D32" s="1"/>
      <c r="E32" s="1"/>
    </row>
    <row r="33" spans="1:11" ht="16.5" thickBot="1">
      <c r="A33" s="13" t="s">
        <v>17</v>
      </c>
      <c r="B33" s="1"/>
      <c r="C33" s="1"/>
      <c r="D33" s="1"/>
      <c r="E33" s="1"/>
      <c r="H33">
        <v>19.162500000000001</v>
      </c>
      <c r="I33">
        <v>14.595000000000001</v>
      </c>
      <c r="J33">
        <v>11.97</v>
      </c>
      <c r="K33">
        <v>9.3450000000000006</v>
      </c>
    </row>
    <row r="34" spans="1:11" ht="16.5" thickBot="1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11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11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11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11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11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11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11" ht="16.5" thickBot="1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11">
      <c r="A42" s="1"/>
      <c r="B42" s="1"/>
      <c r="C42" s="1"/>
      <c r="D42" s="1"/>
      <c r="E42" s="1"/>
    </row>
    <row r="43" spans="1:11" ht="16.5" thickBot="1">
      <c r="A43" s="13" t="s">
        <v>18</v>
      </c>
      <c r="B43" s="1"/>
      <c r="C43" s="1"/>
      <c r="D43" s="1"/>
      <c r="E43" s="1"/>
    </row>
    <row r="44" spans="1:11" ht="16.5" thickBot="1">
      <c r="A44" s="2" t="s">
        <v>19</v>
      </c>
      <c r="B44" s="4" t="s">
        <v>20</v>
      </c>
      <c r="C44" s="12"/>
      <c r="D44" s="12"/>
      <c r="E44" s="12"/>
    </row>
    <row r="45" spans="1:11">
      <c r="A45" s="5" t="s">
        <v>3</v>
      </c>
      <c r="B45" s="8">
        <v>25000</v>
      </c>
      <c r="C45" s="7"/>
      <c r="D45" s="7"/>
      <c r="E45" s="7"/>
    </row>
    <row r="46" spans="1:11">
      <c r="A46" s="5" t="s">
        <v>4</v>
      </c>
      <c r="B46" s="8">
        <v>26000</v>
      </c>
      <c r="C46" s="1"/>
      <c r="D46" s="1"/>
      <c r="E46" s="1"/>
    </row>
    <row r="47" spans="1:11">
      <c r="A47" s="5" t="s">
        <v>5</v>
      </c>
      <c r="B47" s="8">
        <v>28000</v>
      </c>
      <c r="C47" s="1"/>
      <c r="D47" s="1"/>
      <c r="E47" s="1"/>
    </row>
    <row r="48" spans="1:11" ht="16.5" thickBot="1">
      <c r="A48" s="9" t="s">
        <v>6</v>
      </c>
      <c r="B48" s="10">
        <v>28000</v>
      </c>
      <c r="C48" s="1"/>
      <c r="D48" s="1"/>
      <c r="E48" s="1"/>
    </row>
    <row r="49" spans="1:12">
      <c r="A49" s="1"/>
      <c r="B49" s="1"/>
      <c r="C49" s="1"/>
      <c r="D49" s="1"/>
      <c r="E49" s="1"/>
    </row>
    <row r="50" spans="1:12">
      <c r="A50" s="1"/>
      <c r="B50" s="1"/>
      <c r="C50" s="1"/>
      <c r="D50" s="1"/>
      <c r="E50" s="1"/>
    </row>
    <row r="51" spans="1:12" ht="16.5" thickBot="1">
      <c r="A51" s="13" t="s">
        <v>21</v>
      </c>
      <c r="B51" s="1"/>
      <c r="C51" s="1"/>
      <c r="D51" s="1"/>
      <c r="E51" s="1"/>
      <c r="G51" s="42"/>
    </row>
    <row r="52" spans="1:12" ht="16.5" thickBot="1">
      <c r="A52" s="13" t="s">
        <v>2</v>
      </c>
      <c r="B52" s="3" t="s">
        <v>3</v>
      </c>
      <c r="C52" s="3" t="s">
        <v>4</v>
      </c>
      <c r="D52" s="3" t="s">
        <v>5</v>
      </c>
      <c r="E52" s="4" t="s">
        <v>6</v>
      </c>
      <c r="G52" s="42"/>
    </row>
    <row r="53" spans="1:12">
      <c r="A53" s="5" t="s">
        <v>7</v>
      </c>
      <c r="B53" s="27">
        <v>0</v>
      </c>
      <c r="C53" s="27">
        <v>6250.0000000000027</v>
      </c>
      <c r="D53" s="27">
        <v>0</v>
      </c>
      <c r="E53" s="28">
        <v>0</v>
      </c>
      <c r="G53" s="43"/>
    </row>
    <row r="54" spans="1:12">
      <c r="A54" s="5" t="s">
        <v>8</v>
      </c>
      <c r="B54" s="26">
        <v>4285.7142857142853</v>
      </c>
      <c r="C54" s="26">
        <v>0</v>
      </c>
      <c r="D54" s="26">
        <v>0</v>
      </c>
      <c r="E54" s="29">
        <v>0</v>
      </c>
      <c r="G54" s="43"/>
    </row>
    <row r="55" spans="1:12">
      <c r="A55" s="5" t="s">
        <v>9</v>
      </c>
      <c r="B55" s="26">
        <v>3703.7037037037035</v>
      </c>
      <c r="C55" s="26">
        <v>0</v>
      </c>
      <c r="D55" s="26">
        <v>0</v>
      </c>
      <c r="E55" s="29">
        <v>0</v>
      </c>
      <c r="G55" s="43"/>
      <c r="K55">
        <f>J56-J56*0.2</f>
        <v>2080</v>
      </c>
    </row>
    <row r="56" spans="1:12">
      <c r="A56" s="5" t="s">
        <v>10</v>
      </c>
      <c r="B56" s="26">
        <v>0</v>
      </c>
      <c r="C56" s="26">
        <v>0</v>
      </c>
      <c r="D56" s="26">
        <v>2040.1254518901528</v>
      </c>
      <c r="E56" s="29">
        <v>0</v>
      </c>
      <c r="G56" s="43"/>
      <c r="J56">
        <v>2600</v>
      </c>
      <c r="K56">
        <f>J56+J56*0.2</f>
        <v>3120</v>
      </c>
    </row>
    <row r="57" spans="1:12">
      <c r="A57" s="5" t="s">
        <v>11</v>
      </c>
      <c r="B57" s="26">
        <v>3846.1538461538416</v>
      </c>
      <c r="C57" s="26">
        <v>0</v>
      </c>
      <c r="D57" s="26">
        <v>0</v>
      </c>
      <c r="E57" s="29">
        <v>0</v>
      </c>
      <c r="G57" s="43"/>
    </row>
    <row r="58" spans="1:12">
      <c r="A58" s="5" t="s">
        <v>12</v>
      </c>
      <c r="B58" s="26">
        <v>13164.428164428167</v>
      </c>
      <c r="C58" s="26">
        <v>19750</v>
      </c>
      <c r="D58" s="26">
        <v>18817.017405252704</v>
      </c>
      <c r="E58" s="29">
        <v>28000</v>
      </c>
      <c r="G58" s="43"/>
    </row>
    <row r="59" spans="1:12" ht="16.5" thickBot="1">
      <c r="A59" s="9" t="s">
        <v>13</v>
      </c>
      <c r="B59" s="30">
        <v>0</v>
      </c>
      <c r="C59" s="30">
        <v>0</v>
      </c>
      <c r="D59" s="30">
        <v>7142.857142857144</v>
      </c>
      <c r="E59" s="31">
        <v>0</v>
      </c>
      <c r="G59" s="43"/>
      <c r="I59">
        <v>3000</v>
      </c>
    </row>
    <row r="60" spans="1:12">
      <c r="K60">
        <v>18817.017</v>
      </c>
      <c r="L60">
        <f>D58-K60</f>
        <v>4.0525270378566347E-4</v>
      </c>
    </row>
    <row r="61" spans="1:12">
      <c r="L61">
        <f>L60*5.7</f>
        <v>2.3099404115782818E-3</v>
      </c>
    </row>
    <row r="62" spans="1:12">
      <c r="A62" s="32" t="s">
        <v>22</v>
      </c>
      <c r="E62" s="38">
        <f>B63-E63</f>
        <v>4.3149224948137999E-3</v>
      </c>
      <c r="G62">
        <f>E62/6000</f>
        <v>7.1915374913563335E-7</v>
      </c>
      <c r="L62" s="38">
        <f>L61+H63</f>
        <v>-2.0049820832355181E-3</v>
      </c>
    </row>
    <row r="63" spans="1:12">
      <c r="A63" s="33" t="s">
        <v>23</v>
      </c>
      <c r="B63" s="38">
        <f>SUMPRODUCT(B53:E59,B25:E31) + SUMPRODUCT(B53:E59,B35:E41)</f>
        <v>1382544.3343149226</v>
      </c>
      <c r="E63">
        <v>1382544.33</v>
      </c>
      <c r="F63">
        <f>E63-E64</f>
        <v>1270.5800000000745</v>
      </c>
      <c r="H63" s="38">
        <f>E63-B63</f>
        <v>-4.3149224948137999E-3</v>
      </c>
      <c r="L63" s="38">
        <f>L62-I59</f>
        <v>-3000.0020049820832</v>
      </c>
    </row>
    <row r="64" spans="1:12">
      <c r="E64">
        <v>1381273.75</v>
      </c>
    </row>
    <row r="65" spans="1:11">
      <c r="H65">
        <f>SUMPRODUCT(G53:G59,D35:D41) + SUMPRODUCT(G53:G59,D25:D31)</f>
        <v>0</v>
      </c>
    </row>
    <row r="66" spans="1:11">
      <c r="A66" s="36" t="s">
        <v>24</v>
      </c>
      <c r="H66">
        <f>SUMPRODUCT(D53:D59,D35:D41) + SUMPRODUCT(D53:D59,D25:D31)</f>
        <v>321750.3986209869</v>
      </c>
      <c r="I66">
        <f>H66-H65</f>
        <v>321750.3986209869</v>
      </c>
    </row>
    <row r="67" spans="1:11" ht="25.5">
      <c r="A67" s="37" t="s">
        <v>26</v>
      </c>
      <c r="B67" s="34">
        <f>SUM(B53:B59)</f>
        <v>25000</v>
      </c>
      <c r="C67" s="34" t="s">
        <v>25</v>
      </c>
      <c r="D67" s="34">
        <v>25000</v>
      </c>
      <c r="E67" s="41" t="s">
        <v>36</v>
      </c>
      <c r="I67">
        <f>I66/6000</f>
        <v>53.625066436831148</v>
      </c>
      <c r="K67">
        <v>12.3</v>
      </c>
    </row>
    <row r="68" spans="1:11">
      <c r="A68" s="37" t="s">
        <v>27</v>
      </c>
      <c r="B68" s="34">
        <f>SUM(C53:C59)</f>
        <v>26000.000000000004</v>
      </c>
      <c r="C68" s="34" t="s">
        <v>25</v>
      </c>
      <c r="D68" s="34">
        <v>26000</v>
      </c>
      <c r="E68" s="41"/>
    </row>
    <row r="69" spans="1:11">
      <c r="A69" s="37" t="s">
        <v>28</v>
      </c>
      <c r="B69" s="34">
        <f>SUM(D53:D59)</f>
        <v>28000</v>
      </c>
      <c r="C69" s="34" t="s">
        <v>25</v>
      </c>
      <c r="D69" s="34">
        <v>28000</v>
      </c>
      <c r="E69" s="41"/>
    </row>
    <row r="70" spans="1:11">
      <c r="A70" s="37" t="s">
        <v>29</v>
      </c>
      <c r="B70" s="34">
        <f>SUM(E53:E59)</f>
        <v>28000</v>
      </c>
      <c r="C70" s="34" t="s">
        <v>25</v>
      </c>
      <c r="D70" s="34">
        <v>28000</v>
      </c>
      <c r="E70" s="41"/>
      <c r="H70">
        <v>28000</v>
      </c>
      <c r="I70">
        <v>5388</v>
      </c>
      <c r="J70">
        <f>H70+I70</f>
        <v>33388</v>
      </c>
    </row>
    <row r="71" spans="1:11" ht="25.5">
      <c r="A71" s="37" t="s">
        <v>31</v>
      </c>
      <c r="B71" s="35">
        <f>B53</f>
        <v>0</v>
      </c>
      <c r="C71" s="35" t="s">
        <v>30</v>
      </c>
      <c r="D71" s="35">
        <v>0</v>
      </c>
      <c r="E71" s="40" t="s">
        <v>35</v>
      </c>
    </row>
    <row r="72" spans="1:11" ht="38.25">
      <c r="A72" s="37" t="s">
        <v>32</v>
      </c>
      <c r="B72" s="35">
        <f>B56</f>
        <v>0</v>
      </c>
      <c r="C72" s="35" t="s">
        <v>30</v>
      </c>
      <c r="D72" s="35">
        <v>0</v>
      </c>
      <c r="E72" s="40"/>
      <c r="I72">
        <f>I70*12.3</f>
        <v>66272.400000000009</v>
      </c>
    </row>
    <row r="73" spans="1:11">
      <c r="A73" s="37" t="s">
        <v>7</v>
      </c>
      <c r="B73" s="35">
        <f>SUMPRODUCT(B53:E53,B5:E5)</f>
        <v>2500.0000000000014</v>
      </c>
      <c r="C73" s="35" t="s">
        <v>33</v>
      </c>
      <c r="D73" s="35">
        <v>2500</v>
      </c>
      <c r="E73" s="39" t="s">
        <v>34</v>
      </c>
    </row>
    <row r="74" spans="1:11">
      <c r="A74" s="37" t="s">
        <v>8</v>
      </c>
      <c r="B74" s="35">
        <f t="shared" ref="B74:B79" si="2">SUMPRODUCT(B54:E54,B6:E6)</f>
        <v>2999.9999999999995</v>
      </c>
      <c r="C74" s="35" t="s">
        <v>33</v>
      </c>
      <c r="D74" s="35">
        <v>3000</v>
      </c>
      <c r="E74" s="39"/>
    </row>
    <row r="75" spans="1:11">
      <c r="A75" s="37" t="s">
        <v>9</v>
      </c>
      <c r="B75" s="35">
        <f t="shared" si="2"/>
        <v>2500</v>
      </c>
      <c r="C75" s="35" t="s">
        <v>33</v>
      </c>
      <c r="D75" s="35">
        <v>2500</v>
      </c>
      <c r="E75" s="39"/>
    </row>
    <row r="76" spans="1:11">
      <c r="A76" s="37" t="s">
        <v>10</v>
      </c>
      <c r="B76" s="35">
        <f t="shared" si="2"/>
        <v>714.04390816155342</v>
      </c>
      <c r="C76" s="35" t="s">
        <v>33</v>
      </c>
      <c r="D76" s="35">
        <v>2600</v>
      </c>
      <c r="E76" s="39"/>
    </row>
    <row r="77" spans="1:11">
      <c r="A77" s="37" t="s">
        <v>11</v>
      </c>
      <c r="B77" s="35">
        <f t="shared" si="2"/>
        <v>2499.9999999999973</v>
      </c>
      <c r="C77" s="35" t="s">
        <v>33</v>
      </c>
      <c r="D77" s="35">
        <v>2500</v>
      </c>
      <c r="E77" s="39"/>
    </row>
    <row r="78" spans="1:11">
      <c r="A78" s="37" t="s">
        <v>12</v>
      </c>
      <c r="B78" s="35">
        <f>SUMPRODUCT(B58:E58,B10:E10)</f>
        <v>38000</v>
      </c>
      <c r="C78" s="35" t="s">
        <v>33</v>
      </c>
      <c r="D78" s="35">
        <v>38000</v>
      </c>
      <c r="E78" s="39"/>
    </row>
    <row r="79" spans="1:11">
      <c r="A79" s="37" t="s">
        <v>13</v>
      </c>
      <c r="B79" s="35">
        <f t="shared" si="2"/>
        <v>2500.0000000000005</v>
      </c>
      <c r="C79" s="35" t="s">
        <v>33</v>
      </c>
      <c r="D79" s="35">
        <v>2500</v>
      </c>
      <c r="E79" s="39"/>
    </row>
  </sheetData>
  <mergeCells count="3">
    <mergeCell ref="E73:E79"/>
    <mergeCell ref="E71:E72"/>
    <mergeCell ref="E67:E7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dell</cp:lastModifiedBy>
  <dcterms:created xsi:type="dcterms:W3CDTF">2014-01-19T03:55:05Z</dcterms:created>
  <dcterms:modified xsi:type="dcterms:W3CDTF">2017-05-07T11:45:00Z</dcterms:modified>
</cp:coreProperties>
</file>