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5" windowWidth="10245" windowHeight="78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3" i="1" l="1"/>
  <c r="G11" i="1"/>
  <c r="G19" i="1" l="1"/>
  <c r="G25" i="1" s="1"/>
  <c r="G26" i="1" s="1"/>
  <c r="G27" i="1" l="1"/>
  <c r="G30" i="1" s="1"/>
  <c r="G31" i="1" s="1"/>
  <c r="G32" i="1" s="1"/>
  <c r="G33" i="1" s="1"/>
  <c r="G34" i="1" s="1"/>
  <c r="G35" i="1" s="1"/>
  <c r="G36" i="1" s="1"/>
</calcChain>
</file>

<file path=xl/sharedStrings.xml><?xml version="1.0" encoding="utf-8"?>
<sst xmlns="http://schemas.openxmlformats.org/spreadsheetml/2006/main" count="66" uniqueCount="45">
  <si>
    <t>Date</t>
  </si>
  <si>
    <t>By</t>
  </si>
  <si>
    <t>Hot Oil Expansion Tank Sizing</t>
  </si>
  <si>
    <t>Thermal Fluid used</t>
  </si>
  <si>
    <t>Cold Oil Density at</t>
  </si>
  <si>
    <t>Therminol VP1</t>
  </si>
  <si>
    <t>Hot Oil Density at</t>
  </si>
  <si>
    <t>Deg C</t>
  </si>
  <si>
    <t>Volume of the System</t>
  </si>
  <si>
    <t>ID</t>
  </si>
  <si>
    <t>Length</t>
  </si>
  <si>
    <t>mm</t>
  </si>
  <si>
    <t>meter</t>
  </si>
  <si>
    <t>Exchanger 1</t>
  </si>
  <si>
    <t>Exchanger 2</t>
  </si>
  <si>
    <t>Thermic Fluid Heater</t>
  </si>
  <si>
    <t>Total Volume of System</t>
  </si>
  <si>
    <t>Expansion Tank Sizing</t>
  </si>
  <si>
    <t>L/D Selected</t>
  </si>
  <si>
    <t>%</t>
  </si>
  <si>
    <t>Minimum Volume</t>
  </si>
  <si>
    <t>Volume of the Vessel Required</t>
  </si>
  <si>
    <t>Kg</t>
  </si>
  <si>
    <t>Diameter</t>
  </si>
  <si>
    <t>m</t>
  </si>
  <si>
    <t>Piping 1</t>
  </si>
  <si>
    <t>Piping 2</t>
  </si>
  <si>
    <t>Other Volume</t>
  </si>
  <si>
    <t>Check</t>
  </si>
  <si>
    <t>Volume of the Vessel</t>
  </si>
  <si>
    <t>Hot Oil Inventory at Startup</t>
  </si>
  <si>
    <t>Hot Oil Mass at Startup</t>
  </si>
  <si>
    <t>Hot Oil Volume on Heating</t>
  </si>
  <si>
    <t>Expansion Volume</t>
  </si>
  <si>
    <t>Volume Filled in Expansion Tank</t>
  </si>
  <si>
    <t>Maximum volume after expansion</t>
  </si>
  <si>
    <t>Minimum volume at cold conditions</t>
  </si>
  <si>
    <t>% of vessel volume</t>
  </si>
  <si>
    <r>
      <t>Kg/m</t>
    </r>
    <r>
      <rPr>
        <sz val="11"/>
        <color theme="1"/>
        <rFont val="Calibri"/>
        <family val="2"/>
      </rPr>
      <t>³</t>
    </r>
  </si>
  <si>
    <r>
      <t>m</t>
    </r>
    <r>
      <rPr>
        <sz val="11"/>
        <color theme="1"/>
        <rFont val="Calibri"/>
        <family val="2"/>
      </rPr>
      <t>³</t>
    </r>
  </si>
  <si>
    <t>(2:1 Elliptical Head - Horizontal Tank)</t>
  </si>
  <si>
    <t>CheGuide.com</t>
  </si>
  <si>
    <t>Chemical Engineer's Guide</t>
  </si>
  <si>
    <t>CheGuide</t>
  </si>
  <si>
    <t>14-Dec-15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</si>
</sst>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[$-14009]dd/mm/yy;@"/>
    <numFmt numFmtId="166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3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Border="1" applyAlignment="1">
      <alignment horizontal="center" wrapText="1"/>
    </xf>
    <xf numFmtId="1" fontId="1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164" fontId="4" fillId="0" borderId="0" xfId="0" applyNumberFormat="1" applyFont="1" applyBorder="1" applyProtection="1"/>
    <xf numFmtId="165" fontId="4" fillId="2" borderId="0" xfId="0" applyNumberFormat="1" applyFont="1" applyFill="1" applyBorder="1" applyAlignment="1" applyProtection="1">
      <alignment horizontal="left"/>
      <protection locked="0"/>
    </xf>
    <xf numFmtId="164" fontId="5" fillId="0" borderId="0" xfId="0" applyNumberFormat="1" applyFont="1" applyProtection="1"/>
    <xf numFmtId="164" fontId="4" fillId="2" borderId="0" xfId="0" applyNumberFormat="1" applyFont="1" applyFill="1" applyBorder="1" applyAlignment="1" applyProtection="1">
      <alignment horizontal="left"/>
      <protection locked="0"/>
    </xf>
    <xf numFmtId="165" fontId="4" fillId="2" borderId="0" xfId="0" quotePrefix="1" applyNumberFormat="1" applyFont="1" applyFill="1" applyBorder="1" applyAlignment="1" applyProtection="1">
      <alignment horizontal="left"/>
      <protection locked="0"/>
    </xf>
    <xf numFmtId="2" fontId="0" fillId="0" borderId="0" xfId="0" applyNumberFormat="1"/>
    <xf numFmtId="166" fontId="0" fillId="0" borderId="0" xfId="0" applyNumberFormat="1"/>
    <xf numFmtId="0" fontId="0" fillId="2" borderId="0" xfId="0" applyFill="1"/>
    <xf numFmtId="1" fontId="0" fillId="0" borderId="0" xfId="0" applyNumberFormat="1"/>
    <xf numFmtId="0" fontId="6" fillId="0" borderId="0" xfId="0" applyFont="1"/>
    <xf numFmtId="0" fontId="4" fillId="0" borderId="0" xfId="0" applyFont="1"/>
    <xf numFmtId="164" fontId="2" fillId="0" borderId="0" xfId="0" applyNumberFormat="1" applyFont="1" applyAlignment="1" applyProtection="1">
      <alignment horizontal="center" vertical="center"/>
    </xf>
    <xf numFmtId="164" fontId="3" fillId="0" borderId="0" xfId="1" applyNumberForma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</xdr:colOff>
      <xdr:row>7</xdr:row>
      <xdr:rowOff>19050</xdr:rowOff>
    </xdr:from>
    <xdr:to>
      <xdr:col>14</xdr:col>
      <xdr:colOff>114300</xdr:colOff>
      <xdr:row>21</xdr:row>
      <xdr:rowOff>114300</xdr:rowOff>
    </xdr:to>
    <xdr:grpSp>
      <xdr:nvGrpSpPr>
        <xdr:cNvPr id="6" name="Group 5"/>
        <xdr:cNvGrpSpPr/>
      </xdr:nvGrpSpPr>
      <xdr:grpSpPr>
        <a:xfrm>
          <a:off x="5181599" y="1257300"/>
          <a:ext cx="3133726" cy="2762250"/>
          <a:chOff x="5038724" y="1638300"/>
          <a:chExt cx="3133726" cy="2762250"/>
        </a:xfrm>
      </xdr:grpSpPr>
      <xdr:cxnSp macro="">
        <xdr:nvCxnSpPr>
          <xdr:cNvPr id="27" name="Straight Arrow Connector 26"/>
          <xdr:cNvCxnSpPr/>
        </xdr:nvCxnSpPr>
        <xdr:spPr>
          <a:xfrm flipV="1">
            <a:off x="7848600" y="2362201"/>
            <a:ext cx="0" cy="666749"/>
          </a:xfrm>
          <a:prstGeom prst="straightConnector1">
            <a:avLst/>
          </a:prstGeom>
          <a:noFill/>
          <a:ln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cxnSp>
      <xdr:cxnSp macro="">
        <xdr:nvCxnSpPr>
          <xdr:cNvPr id="25" name="Straight Arrow Connector 24"/>
          <xdr:cNvCxnSpPr/>
        </xdr:nvCxnSpPr>
        <xdr:spPr>
          <a:xfrm flipV="1">
            <a:off x="7172325" y="2381251"/>
            <a:ext cx="0" cy="657224"/>
          </a:xfrm>
          <a:prstGeom prst="straightConnector1">
            <a:avLst/>
          </a:prstGeom>
          <a:noFill/>
          <a:ln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cxnSp>
      <xdr:grpSp>
        <xdr:nvGrpSpPr>
          <xdr:cNvPr id="13" name="Group 12"/>
          <xdr:cNvGrpSpPr/>
        </xdr:nvGrpSpPr>
        <xdr:grpSpPr>
          <a:xfrm>
            <a:off x="6610350" y="3200400"/>
            <a:ext cx="457200" cy="923925"/>
            <a:chOff x="5772150" y="2628900"/>
            <a:chExt cx="457200" cy="923925"/>
          </a:xfrm>
        </xdr:grpSpPr>
        <xdr:sp macro="" textlink="">
          <xdr:nvSpPr>
            <xdr:cNvPr id="7" name="Freeform 6"/>
            <xdr:cNvSpPr/>
          </xdr:nvSpPr>
          <xdr:spPr>
            <a:xfrm>
              <a:off x="5772150" y="2628900"/>
              <a:ext cx="457200" cy="923925"/>
            </a:xfrm>
            <a:custGeom>
              <a:avLst/>
              <a:gdLst>
                <a:gd name="connsiteX0" fmla="*/ 266700 w 876300"/>
                <a:gd name="connsiteY0" fmla="*/ 561975 h 1533525"/>
                <a:gd name="connsiteX1" fmla="*/ 0 w 876300"/>
                <a:gd name="connsiteY1" fmla="*/ 923925 h 1533525"/>
                <a:gd name="connsiteX2" fmla="*/ 0 w 876300"/>
                <a:gd name="connsiteY2" fmla="*/ 1533525 h 1533525"/>
                <a:gd name="connsiteX3" fmla="*/ 876300 w 876300"/>
                <a:gd name="connsiteY3" fmla="*/ 1533525 h 1533525"/>
                <a:gd name="connsiteX4" fmla="*/ 876300 w 876300"/>
                <a:gd name="connsiteY4" fmla="*/ 914400 h 1533525"/>
                <a:gd name="connsiteX5" fmla="*/ 600075 w 876300"/>
                <a:gd name="connsiteY5" fmla="*/ 571500 h 1533525"/>
                <a:gd name="connsiteX6" fmla="*/ 600075 w 876300"/>
                <a:gd name="connsiteY6" fmla="*/ 0 h 1533525"/>
                <a:gd name="connsiteX7" fmla="*/ 266700 w 876300"/>
                <a:gd name="connsiteY7" fmla="*/ 0 h 1533525"/>
                <a:gd name="connsiteX8" fmla="*/ 266700 w 876300"/>
                <a:gd name="connsiteY8" fmla="*/ 561975 h 15335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876300" h="1533525">
                  <a:moveTo>
                    <a:pt x="266700" y="561975"/>
                  </a:moveTo>
                  <a:lnTo>
                    <a:pt x="0" y="923925"/>
                  </a:lnTo>
                  <a:lnTo>
                    <a:pt x="0" y="1533525"/>
                  </a:lnTo>
                  <a:lnTo>
                    <a:pt x="876300" y="1533525"/>
                  </a:lnTo>
                  <a:lnTo>
                    <a:pt x="876300" y="914400"/>
                  </a:lnTo>
                  <a:lnTo>
                    <a:pt x="600075" y="571500"/>
                  </a:lnTo>
                  <a:lnTo>
                    <a:pt x="600075" y="0"/>
                  </a:lnTo>
                  <a:lnTo>
                    <a:pt x="266700" y="0"/>
                  </a:lnTo>
                  <a:lnTo>
                    <a:pt x="266700" y="561975"/>
                  </a:lnTo>
                  <a:close/>
                </a:path>
              </a:pathLst>
            </a:cu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9" name="Freeform 8"/>
            <xdr:cNvSpPr/>
          </xdr:nvSpPr>
          <xdr:spPr>
            <a:xfrm>
              <a:off x="5791200" y="3248025"/>
              <a:ext cx="247650" cy="238125"/>
            </a:xfrm>
            <a:custGeom>
              <a:avLst/>
              <a:gdLst>
                <a:gd name="connsiteX0" fmla="*/ 0 w 247650"/>
                <a:gd name="connsiteY0" fmla="*/ 0 h 238125"/>
                <a:gd name="connsiteX1" fmla="*/ 247650 w 247650"/>
                <a:gd name="connsiteY1" fmla="*/ 47625 h 238125"/>
                <a:gd name="connsiteX2" fmla="*/ 9525 w 247650"/>
                <a:gd name="connsiteY2" fmla="*/ 123825 h 238125"/>
                <a:gd name="connsiteX3" fmla="*/ 247650 w 247650"/>
                <a:gd name="connsiteY3" fmla="*/ 171450 h 238125"/>
                <a:gd name="connsiteX4" fmla="*/ 19050 w 247650"/>
                <a:gd name="connsiteY4" fmla="*/ 238125 h 2381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47650" h="238125">
                  <a:moveTo>
                    <a:pt x="0" y="0"/>
                  </a:moveTo>
                  <a:lnTo>
                    <a:pt x="247650" y="47625"/>
                  </a:lnTo>
                  <a:lnTo>
                    <a:pt x="9525" y="123825"/>
                  </a:lnTo>
                  <a:lnTo>
                    <a:pt x="247650" y="171450"/>
                  </a:lnTo>
                  <a:lnTo>
                    <a:pt x="19050" y="238125"/>
                  </a:lnTo>
                </a:path>
              </a:pathLst>
            </a:custGeom>
            <a:ln w="19050"/>
            <a:effectLst/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</xdr:grpSp>
      <xdr:sp macro="" textlink="">
        <xdr:nvSpPr>
          <xdr:cNvPr id="2" name="Flowchart: Terminator 1"/>
          <xdr:cNvSpPr/>
        </xdr:nvSpPr>
        <xdr:spPr>
          <a:xfrm>
            <a:off x="5038724" y="1638300"/>
            <a:ext cx="781051" cy="447675"/>
          </a:xfrm>
          <a:prstGeom prst="flowChartTerminator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12" name="Straight Connector 11"/>
          <xdr:cNvCxnSpPr/>
        </xdr:nvCxnSpPr>
        <xdr:spPr>
          <a:xfrm>
            <a:off x="5715000" y="4048125"/>
            <a:ext cx="933450" cy="0"/>
          </a:xfrm>
          <a:prstGeom prst="lin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cxnSp>
      <xdr:grpSp>
        <xdr:nvGrpSpPr>
          <xdr:cNvPr id="8" name="Group 7"/>
          <xdr:cNvGrpSpPr/>
        </xdr:nvGrpSpPr>
        <xdr:grpSpPr>
          <a:xfrm>
            <a:off x="5562600" y="4038600"/>
            <a:ext cx="323850" cy="361950"/>
            <a:chOff x="1466850" y="3495675"/>
            <a:chExt cx="323850" cy="361950"/>
          </a:xfrm>
        </xdr:grpSpPr>
        <xdr:sp macro="" textlink="">
          <xdr:nvSpPr>
            <xdr:cNvPr id="4" name="Isosceles Triangle 3"/>
            <xdr:cNvSpPr/>
          </xdr:nvSpPr>
          <xdr:spPr>
            <a:xfrm>
              <a:off x="1466850" y="3533775"/>
              <a:ext cx="323850" cy="323850"/>
            </a:xfrm>
            <a:prstGeom prst="triangle">
              <a:avLst/>
            </a:prstGeom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3" name="Oval 2"/>
            <xdr:cNvSpPr/>
          </xdr:nvSpPr>
          <xdr:spPr>
            <a:xfrm>
              <a:off x="1485900" y="3495675"/>
              <a:ext cx="285750" cy="304800"/>
            </a:xfrm>
            <a:prstGeom prst="ellipse">
              <a:avLst/>
            </a:prstGeom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</xdr:grpSp>
      <xdr:sp macro="" textlink="">
        <xdr:nvSpPr>
          <xdr:cNvPr id="10" name="Freeform 9"/>
          <xdr:cNvSpPr/>
        </xdr:nvSpPr>
        <xdr:spPr>
          <a:xfrm>
            <a:off x="5419725" y="2085975"/>
            <a:ext cx="323850" cy="2114551"/>
          </a:xfrm>
          <a:custGeom>
            <a:avLst/>
            <a:gdLst>
              <a:gd name="connsiteX0" fmla="*/ 0 w 323850"/>
              <a:gd name="connsiteY0" fmla="*/ 0 h 1419225"/>
              <a:gd name="connsiteX1" fmla="*/ 0 w 323850"/>
              <a:gd name="connsiteY1" fmla="*/ 1419225 h 1419225"/>
              <a:gd name="connsiteX2" fmla="*/ 323850 w 323850"/>
              <a:gd name="connsiteY2" fmla="*/ 1419225 h 14192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323850" h="1419225">
                <a:moveTo>
                  <a:pt x="0" y="0"/>
                </a:moveTo>
                <a:lnTo>
                  <a:pt x="0" y="1419225"/>
                </a:lnTo>
                <a:lnTo>
                  <a:pt x="323850" y="1419225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15" name="Straight Connector 14"/>
          <xdr:cNvCxnSpPr/>
        </xdr:nvCxnSpPr>
        <xdr:spPr>
          <a:xfrm>
            <a:off x="5429250" y="2381250"/>
            <a:ext cx="2428875" cy="0"/>
          </a:xfrm>
          <a:prstGeom prst="lin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cxnSp>
      <xdr:sp macro="" textlink="">
        <xdr:nvSpPr>
          <xdr:cNvPr id="17" name="Freeform 16"/>
          <xdr:cNvSpPr/>
        </xdr:nvSpPr>
        <xdr:spPr>
          <a:xfrm>
            <a:off x="6257925" y="3028950"/>
            <a:ext cx="1590675" cy="781050"/>
          </a:xfrm>
          <a:custGeom>
            <a:avLst/>
            <a:gdLst>
              <a:gd name="connsiteX0" fmla="*/ 361950 w 1590675"/>
              <a:gd name="connsiteY0" fmla="*/ 781050 h 781050"/>
              <a:gd name="connsiteX1" fmla="*/ 0 w 1590675"/>
              <a:gd name="connsiteY1" fmla="*/ 781050 h 781050"/>
              <a:gd name="connsiteX2" fmla="*/ 0 w 1590675"/>
              <a:gd name="connsiteY2" fmla="*/ 0 h 781050"/>
              <a:gd name="connsiteX3" fmla="*/ 1590675 w 1590675"/>
              <a:gd name="connsiteY3" fmla="*/ 0 h 7810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590675" h="781050">
                <a:moveTo>
                  <a:pt x="361950" y="781050"/>
                </a:moveTo>
                <a:lnTo>
                  <a:pt x="0" y="781050"/>
                </a:lnTo>
                <a:lnTo>
                  <a:pt x="0" y="0"/>
                </a:lnTo>
                <a:lnTo>
                  <a:pt x="1590675" y="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pSp>
        <xdr:nvGrpSpPr>
          <xdr:cNvPr id="20" name="Group 19"/>
          <xdr:cNvGrpSpPr/>
        </xdr:nvGrpSpPr>
        <xdr:grpSpPr>
          <a:xfrm>
            <a:off x="6934200" y="2562225"/>
            <a:ext cx="533400" cy="323850"/>
            <a:chOff x="7229475" y="1457325"/>
            <a:chExt cx="533400" cy="323850"/>
          </a:xfrm>
        </xdr:grpSpPr>
        <xdr:sp macro="" textlink="">
          <xdr:nvSpPr>
            <xdr:cNvPr id="18" name="Oval 17"/>
            <xdr:cNvSpPr/>
          </xdr:nvSpPr>
          <xdr:spPr>
            <a:xfrm>
              <a:off x="7296150" y="1457325"/>
              <a:ext cx="333375" cy="32385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19" name="Freeform 18"/>
            <xdr:cNvSpPr/>
          </xdr:nvSpPr>
          <xdr:spPr>
            <a:xfrm>
              <a:off x="7229475" y="1466851"/>
              <a:ext cx="533400" cy="266700"/>
            </a:xfrm>
            <a:custGeom>
              <a:avLst/>
              <a:gdLst>
                <a:gd name="connsiteX0" fmla="*/ 0 w 476250"/>
                <a:gd name="connsiteY0" fmla="*/ 257175 h 257175"/>
                <a:gd name="connsiteX1" fmla="*/ 200025 w 476250"/>
                <a:gd name="connsiteY1" fmla="*/ 66675 h 257175"/>
                <a:gd name="connsiteX2" fmla="*/ 209550 w 476250"/>
                <a:gd name="connsiteY2" fmla="*/ 228600 h 257175"/>
                <a:gd name="connsiteX3" fmla="*/ 476250 w 476250"/>
                <a:gd name="connsiteY3" fmla="*/ 0 h 2571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476250" h="257175">
                  <a:moveTo>
                    <a:pt x="0" y="257175"/>
                  </a:moveTo>
                  <a:lnTo>
                    <a:pt x="200025" y="66675"/>
                  </a:lnTo>
                  <a:lnTo>
                    <a:pt x="209550" y="228600"/>
                  </a:lnTo>
                  <a:lnTo>
                    <a:pt x="476250" y="0"/>
                  </a:lnTo>
                </a:path>
              </a:pathLst>
            </a:custGeom>
            <a:noFill/>
            <a:ln>
              <a:headEnd type="none" w="med" len="med"/>
              <a:tailEnd type="triangl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</xdr:grpSp>
      <xdr:grpSp>
        <xdr:nvGrpSpPr>
          <xdr:cNvPr id="21" name="Group 20"/>
          <xdr:cNvGrpSpPr/>
        </xdr:nvGrpSpPr>
        <xdr:grpSpPr>
          <a:xfrm>
            <a:off x="7639050" y="2581275"/>
            <a:ext cx="533400" cy="323850"/>
            <a:chOff x="7229475" y="1457325"/>
            <a:chExt cx="533400" cy="323850"/>
          </a:xfrm>
        </xdr:grpSpPr>
        <xdr:sp macro="" textlink="">
          <xdr:nvSpPr>
            <xdr:cNvPr id="22" name="Oval 21"/>
            <xdr:cNvSpPr/>
          </xdr:nvSpPr>
          <xdr:spPr>
            <a:xfrm>
              <a:off x="7296150" y="1457325"/>
              <a:ext cx="333375" cy="32385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23" name="Freeform 22"/>
            <xdr:cNvSpPr/>
          </xdr:nvSpPr>
          <xdr:spPr>
            <a:xfrm>
              <a:off x="7229475" y="1466851"/>
              <a:ext cx="533400" cy="266700"/>
            </a:xfrm>
            <a:custGeom>
              <a:avLst/>
              <a:gdLst>
                <a:gd name="connsiteX0" fmla="*/ 0 w 476250"/>
                <a:gd name="connsiteY0" fmla="*/ 257175 h 257175"/>
                <a:gd name="connsiteX1" fmla="*/ 200025 w 476250"/>
                <a:gd name="connsiteY1" fmla="*/ 66675 h 257175"/>
                <a:gd name="connsiteX2" fmla="*/ 209550 w 476250"/>
                <a:gd name="connsiteY2" fmla="*/ 228600 h 257175"/>
                <a:gd name="connsiteX3" fmla="*/ 476250 w 476250"/>
                <a:gd name="connsiteY3" fmla="*/ 0 h 2571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476250" h="257175">
                  <a:moveTo>
                    <a:pt x="0" y="257175"/>
                  </a:moveTo>
                  <a:lnTo>
                    <a:pt x="200025" y="66675"/>
                  </a:lnTo>
                  <a:lnTo>
                    <a:pt x="209550" y="228600"/>
                  </a:lnTo>
                  <a:lnTo>
                    <a:pt x="476250" y="0"/>
                  </a:lnTo>
                </a:path>
              </a:pathLst>
            </a:custGeom>
            <a:noFill/>
            <a:ln>
              <a:headEnd type="none" w="med" len="med"/>
              <a:tailEnd type="triangl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</xdr:grpSp>
      <xdr:cxnSp macro="">
        <xdr:nvCxnSpPr>
          <xdr:cNvPr id="31" name="Straight Arrow Connector 30"/>
          <xdr:cNvCxnSpPr/>
        </xdr:nvCxnSpPr>
        <xdr:spPr>
          <a:xfrm>
            <a:off x="6124575" y="4048125"/>
            <a:ext cx="152400" cy="0"/>
          </a:xfrm>
          <a:prstGeom prst="straightConnector1">
            <a:avLst/>
          </a:prstGeom>
          <a:noFill/>
          <a:ln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cxnSp>
      <xdr:cxnSp macro="">
        <xdr:nvCxnSpPr>
          <xdr:cNvPr id="33" name="Straight Arrow Connector 32"/>
          <xdr:cNvCxnSpPr/>
        </xdr:nvCxnSpPr>
        <xdr:spPr>
          <a:xfrm>
            <a:off x="6457950" y="3028950"/>
            <a:ext cx="152400" cy="0"/>
          </a:xfrm>
          <a:prstGeom prst="straightConnector1">
            <a:avLst/>
          </a:prstGeom>
          <a:noFill/>
          <a:ln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cxnSp>
      <xdr:cxnSp macro="">
        <xdr:nvCxnSpPr>
          <xdr:cNvPr id="34" name="Straight Arrow Connector 33"/>
          <xdr:cNvCxnSpPr/>
        </xdr:nvCxnSpPr>
        <xdr:spPr>
          <a:xfrm flipH="1">
            <a:off x="6457950" y="2381250"/>
            <a:ext cx="152400" cy="0"/>
          </a:xfrm>
          <a:prstGeom prst="straightConnector1">
            <a:avLst/>
          </a:prstGeom>
          <a:noFill/>
          <a:ln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cxnSp>
      <xdr:cxnSp macro="">
        <xdr:nvCxnSpPr>
          <xdr:cNvPr id="35" name="Straight Arrow Connector 34"/>
          <xdr:cNvCxnSpPr/>
        </xdr:nvCxnSpPr>
        <xdr:spPr>
          <a:xfrm rot="16200000" flipH="1">
            <a:off x="5343525" y="3409950"/>
            <a:ext cx="152400" cy="0"/>
          </a:xfrm>
          <a:prstGeom prst="straightConnector1">
            <a:avLst/>
          </a:prstGeom>
          <a:noFill/>
          <a:ln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cxnSp>
      <xdr:cxnSp macro="">
        <xdr:nvCxnSpPr>
          <xdr:cNvPr id="36" name="Straight Arrow Connector 35"/>
          <xdr:cNvCxnSpPr/>
        </xdr:nvCxnSpPr>
        <xdr:spPr>
          <a:xfrm rot="5400000" flipH="1" flipV="1">
            <a:off x="6181725" y="3390900"/>
            <a:ext cx="152400" cy="0"/>
          </a:xfrm>
          <a:prstGeom prst="straightConnector1">
            <a:avLst/>
          </a:prstGeom>
          <a:noFill/>
          <a:ln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cxnSp>
      <xdr:sp macro="" textlink="">
        <xdr:nvSpPr>
          <xdr:cNvPr id="5" name="TextBox 4"/>
          <xdr:cNvSpPr txBox="1"/>
        </xdr:nvSpPr>
        <xdr:spPr>
          <a:xfrm>
            <a:off x="5876925" y="1695450"/>
            <a:ext cx="1114426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/>
              <a:t>Expansio</a:t>
            </a:r>
            <a:r>
              <a:rPr lang="en-IN" sz="1100" baseline="0"/>
              <a:t>n Tank</a:t>
            </a:r>
            <a:endParaRPr lang="en-IN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6962775" y="3248025"/>
            <a:ext cx="1114426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/>
              <a:t>Thermic Fluid Heater</a:t>
            </a:r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5419725" y="3400425"/>
            <a:ext cx="1114426" cy="7239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/>
              <a:t>Hot Oil Circulation Pump</a:t>
            </a:r>
          </a:p>
        </xdr:txBody>
      </xdr:sp>
      <xdr:sp macro="" textlink="">
        <xdr:nvSpPr>
          <xdr:cNvPr id="32" name="TextBox 31"/>
          <xdr:cNvSpPr txBox="1"/>
        </xdr:nvSpPr>
        <xdr:spPr>
          <a:xfrm>
            <a:off x="6191250" y="2457450"/>
            <a:ext cx="1114426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/>
              <a:t>Exchanger</a:t>
            </a:r>
            <a:r>
              <a:rPr lang="en-IN" sz="1100" baseline="0"/>
              <a:t>s</a:t>
            </a:r>
            <a:endParaRPr lang="en-IN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heguid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zoomScaleNormal="100" workbookViewId="0">
      <selection activeCell="N4" sqref="N4"/>
    </sheetView>
  </sheetViews>
  <sheetFormatPr defaultRowHeight="15" x14ac:dyDescent="0.25"/>
  <cols>
    <col min="1" max="1" width="4.140625" style="1" customWidth="1"/>
    <col min="7" max="7" width="9.140625" customWidth="1"/>
  </cols>
  <sheetData>
    <row r="1" spans="1:19" ht="9" customHeight="1" x14ac:dyDescent="0.25"/>
    <row r="2" spans="1:19" ht="18.75" x14ac:dyDescent="0.25">
      <c r="A2" s="2"/>
      <c r="B2" s="16" t="s">
        <v>2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9" x14ac:dyDescent="0.25">
      <c r="A3" s="3"/>
      <c r="B3" s="17" t="s">
        <v>41</v>
      </c>
      <c r="C3" s="4"/>
      <c r="D3" s="4"/>
      <c r="E3" s="4"/>
      <c r="M3" s="5" t="s">
        <v>0</v>
      </c>
      <c r="N3" s="9" t="s">
        <v>44</v>
      </c>
      <c r="O3" s="6"/>
    </row>
    <row r="4" spans="1:19" x14ac:dyDescent="0.25">
      <c r="A4" s="3"/>
      <c r="B4" s="7" t="s">
        <v>42</v>
      </c>
      <c r="C4" s="4"/>
      <c r="D4" s="4"/>
      <c r="E4" s="4"/>
      <c r="M4" s="5" t="s">
        <v>1</v>
      </c>
      <c r="N4" s="8" t="s">
        <v>43</v>
      </c>
      <c r="O4" s="8"/>
    </row>
    <row r="5" spans="1:19" ht="9.75" customHeight="1" x14ac:dyDescent="0.25"/>
    <row r="6" spans="1:19" x14ac:dyDescent="0.25">
      <c r="B6" t="s">
        <v>3</v>
      </c>
      <c r="G6" s="12" t="s">
        <v>5</v>
      </c>
      <c r="H6" s="12"/>
    </row>
    <row r="7" spans="1:19" x14ac:dyDescent="0.25">
      <c r="B7" t="s">
        <v>4</v>
      </c>
      <c r="D7">
        <v>30</v>
      </c>
      <c r="E7" t="s">
        <v>7</v>
      </c>
      <c r="G7" s="12">
        <v>1056</v>
      </c>
      <c r="H7" t="s">
        <v>38</v>
      </c>
    </row>
    <row r="8" spans="1:19" x14ac:dyDescent="0.25">
      <c r="B8" t="s">
        <v>6</v>
      </c>
      <c r="D8">
        <v>350</v>
      </c>
      <c r="E8" t="s">
        <v>7</v>
      </c>
      <c r="G8" s="12">
        <v>761</v>
      </c>
      <c r="H8" t="s">
        <v>38</v>
      </c>
    </row>
    <row r="10" spans="1:19" x14ac:dyDescent="0.25">
      <c r="B10" s="14" t="s">
        <v>8</v>
      </c>
      <c r="S10" s="11"/>
    </row>
    <row r="11" spans="1:19" x14ac:dyDescent="0.25">
      <c r="B11" t="s">
        <v>25</v>
      </c>
      <c r="C11" t="s">
        <v>9</v>
      </c>
      <c r="D11" s="12">
        <v>150</v>
      </c>
      <c r="E11" t="s">
        <v>11</v>
      </c>
      <c r="G11" s="10">
        <f>(PI()*(D11/1000)^2/4)*D12</f>
        <v>5.3014376029327757</v>
      </c>
      <c r="H11" t="s">
        <v>39</v>
      </c>
    </row>
    <row r="12" spans="1:19" x14ac:dyDescent="0.25">
      <c r="C12" t="s">
        <v>10</v>
      </c>
      <c r="D12" s="12">
        <v>300</v>
      </c>
      <c r="E12" t="s">
        <v>12</v>
      </c>
    </row>
    <row r="13" spans="1:19" x14ac:dyDescent="0.25">
      <c r="B13" t="s">
        <v>26</v>
      </c>
      <c r="C13" t="s">
        <v>9</v>
      </c>
      <c r="D13" s="12">
        <v>100</v>
      </c>
      <c r="E13" t="s">
        <v>11</v>
      </c>
      <c r="G13" s="10">
        <f>(PI()*(D13/1000)^2/4)*D14</f>
        <v>1.5707963267948968</v>
      </c>
      <c r="H13" t="s">
        <v>39</v>
      </c>
    </row>
    <row r="14" spans="1:19" x14ac:dyDescent="0.25">
      <c r="C14" t="s">
        <v>10</v>
      </c>
      <c r="D14" s="12">
        <v>200</v>
      </c>
      <c r="E14" t="s">
        <v>12</v>
      </c>
    </row>
    <row r="15" spans="1:19" x14ac:dyDescent="0.25">
      <c r="B15" t="s">
        <v>13</v>
      </c>
      <c r="G15" s="12">
        <v>0.3</v>
      </c>
      <c r="H15" t="s">
        <v>39</v>
      </c>
      <c r="S15" s="11"/>
    </row>
    <row r="16" spans="1:19" x14ac:dyDescent="0.25">
      <c r="B16" t="s">
        <v>14</v>
      </c>
      <c r="G16" s="12">
        <v>0.2</v>
      </c>
      <c r="H16" t="s">
        <v>39</v>
      </c>
    </row>
    <row r="17" spans="2:8" x14ac:dyDescent="0.25">
      <c r="B17" t="s">
        <v>15</v>
      </c>
      <c r="G17" s="12">
        <v>0.5</v>
      </c>
      <c r="H17" t="s">
        <v>39</v>
      </c>
    </row>
    <row r="18" spans="2:8" x14ac:dyDescent="0.25">
      <c r="B18" t="s">
        <v>27</v>
      </c>
      <c r="G18" s="12"/>
      <c r="H18" t="s">
        <v>39</v>
      </c>
    </row>
    <row r="19" spans="2:8" x14ac:dyDescent="0.25">
      <c r="B19" t="s">
        <v>16</v>
      </c>
      <c r="G19" s="10">
        <f>SUM(G11:G18)</f>
        <v>7.8722339297276722</v>
      </c>
      <c r="H19" t="s">
        <v>39</v>
      </c>
    </row>
    <row r="21" spans="2:8" x14ac:dyDescent="0.25">
      <c r="B21" s="14" t="s">
        <v>17</v>
      </c>
      <c r="E21" s="15" t="s">
        <v>40</v>
      </c>
    </row>
    <row r="22" spans="2:8" x14ac:dyDescent="0.25">
      <c r="B22" t="s">
        <v>18</v>
      </c>
      <c r="G22" s="12">
        <v>2.5</v>
      </c>
    </row>
    <row r="23" spans="2:8" x14ac:dyDescent="0.25">
      <c r="B23" t="s">
        <v>36</v>
      </c>
      <c r="G23" s="12">
        <v>10</v>
      </c>
      <c r="H23" t="s">
        <v>37</v>
      </c>
    </row>
    <row r="24" spans="2:8" x14ac:dyDescent="0.25">
      <c r="B24" t="s">
        <v>35</v>
      </c>
      <c r="G24" s="12">
        <v>70</v>
      </c>
      <c r="H24" t="s">
        <v>37</v>
      </c>
    </row>
    <row r="25" spans="2:8" x14ac:dyDescent="0.25">
      <c r="B25" t="s">
        <v>21</v>
      </c>
      <c r="G25" s="10">
        <f>G19/((G24/100 - G23/100)/(G7/G8-1) - G23/100)</f>
        <v>5.4373893918746496</v>
      </c>
      <c r="H25" t="s">
        <v>39</v>
      </c>
    </row>
    <row r="26" spans="2:8" x14ac:dyDescent="0.25">
      <c r="B26" t="s">
        <v>23</v>
      </c>
      <c r="G26" s="10">
        <f>(4*G25/(PI()*(G22+1/3)))^(1/3)</f>
        <v>1.3468967171858357</v>
      </c>
      <c r="H26" t="s">
        <v>24</v>
      </c>
    </row>
    <row r="27" spans="2:8" x14ac:dyDescent="0.25">
      <c r="B27" t="s">
        <v>10</v>
      </c>
      <c r="C27" s="10"/>
      <c r="G27" s="10">
        <f>G26*G22</f>
        <v>3.367241792964589</v>
      </c>
      <c r="H27" t="s">
        <v>24</v>
      </c>
    </row>
    <row r="28" spans="2:8" x14ac:dyDescent="0.25">
      <c r="C28" s="10"/>
    </row>
    <row r="29" spans="2:8" x14ac:dyDescent="0.25">
      <c r="B29" s="14" t="s">
        <v>28</v>
      </c>
      <c r="C29" s="10"/>
    </row>
    <row r="30" spans="2:8" x14ac:dyDescent="0.25">
      <c r="B30" t="s">
        <v>29</v>
      </c>
      <c r="G30" s="10">
        <f>PI()*(G26)^2/4*G27+PI()*(G26^3)/12</f>
        <v>5.4373893918746479</v>
      </c>
      <c r="H30" t="s">
        <v>39</v>
      </c>
    </row>
    <row r="31" spans="2:8" x14ac:dyDescent="0.25">
      <c r="B31" t="s">
        <v>20</v>
      </c>
      <c r="G31" s="10">
        <f>G23/100*G30</f>
        <v>0.54373893918746485</v>
      </c>
      <c r="H31" t="s">
        <v>39</v>
      </c>
    </row>
    <row r="32" spans="2:8" x14ac:dyDescent="0.25">
      <c r="B32" t="s">
        <v>30</v>
      </c>
      <c r="G32" s="10">
        <f>G31+G19</f>
        <v>8.4159728689151372</v>
      </c>
      <c r="H32" t="s">
        <v>39</v>
      </c>
    </row>
    <row r="33" spans="2:8" x14ac:dyDescent="0.25">
      <c r="B33" t="s">
        <v>31</v>
      </c>
      <c r="G33" s="13">
        <f>G32*G7</f>
        <v>8887.2673495743857</v>
      </c>
      <c r="H33" t="s">
        <v>22</v>
      </c>
    </row>
    <row r="34" spans="2:8" x14ac:dyDescent="0.25">
      <c r="B34" t="s">
        <v>32</v>
      </c>
      <c r="G34" s="11">
        <f>G33/G8</f>
        <v>11.678406504039929</v>
      </c>
      <c r="H34" t="s">
        <v>39</v>
      </c>
    </row>
    <row r="35" spans="2:8" x14ac:dyDescent="0.25">
      <c r="B35" t="s">
        <v>33</v>
      </c>
      <c r="G35" s="10">
        <f>G34-G32</f>
        <v>3.2624336351247916</v>
      </c>
      <c r="H35" t="s">
        <v>39</v>
      </c>
    </row>
    <row r="36" spans="2:8" x14ac:dyDescent="0.25">
      <c r="B36" t="s">
        <v>34</v>
      </c>
      <c r="G36">
        <f>(G35+G31)/G30*100</f>
        <v>70.000000000000057</v>
      </c>
      <c r="H36" t="s">
        <v>19</v>
      </c>
    </row>
  </sheetData>
  <mergeCells count="1">
    <mergeCell ref="B2:O2"/>
  </mergeCells>
  <hyperlinks>
    <hyperlink ref="B3" r:id="rId1"/>
  </hyperlinks>
  <pageMargins left="0.25" right="0.25" top="0.75" bottom="0.75" header="0.3" footer="0.3"/>
  <pageSetup paperSize="9" scale="89" orientation="landscape" horizontalDpi="4294967293" vertic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Aarav</dc:creator>
  <cp:lastModifiedBy>Aarav</cp:lastModifiedBy>
  <cp:lastPrinted>2014-12-03T16:44:05Z</cp:lastPrinted>
  <dcterms:created xsi:type="dcterms:W3CDTF">2014-11-29T07:46:59Z</dcterms:created>
  <dcterms:modified xsi:type="dcterms:W3CDTF">2015-12-14T16:07:45Z</dcterms:modified>
</cp:coreProperties>
</file>