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3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78" i="1"/>
  <c r="B79" s="1"/>
  <c r="B80" s="1"/>
  <c r="B81" s="1"/>
  <c r="D63" l="1"/>
  <c r="D62"/>
  <c r="D61"/>
  <c r="D60"/>
  <c r="D59"/>
  <c r="D58"/>
  <c r="D51"/>
  <c r="D50"/>
  <c r="D49"/>
  <c r="D48"/>
  <c r="D47"/>
  <c r="D46"/>
  <c r="D45"/>
</calcChain>
</file>

<file path=xl/sharedStrings.xml><?xml version="1.0" encoding="utf-8"?>
<sst xmlns="http://schemas.openxmlformats.org/spreadsheetml/2006/main" count="92" uniqueCount="76">
  <si>
    <t>Calculation of Actual Contaminated Firewater Volume</t>
  </si>
  <si>
    <t>In the analysis of fire accidents in process plants, the main attention is usually given to the damages caused by</t>
  </si>
  <si>
    <t xml:space="preserve">A proper design of waste water retention and treatment systems can cope with these issues and the key factor </t>
  </si>
  <si>
    <t>to be evaluated in the design of such system is the actual amount of contaminated  firewater to be collected,</t>
  </si>
  <si>
    <t>contained and treated.</t>
  </si>
  <si>
    <t>fire to personnel, equipment and structures, while the environmental issues due to contamination  by means</t>
  </si>
  <si>
    <t>of polluted firewater are often underestimated, even though they can also lead to severe consequences.</t>
  </si>
  <si>
    <t>The estimation of actual contaminated firewater volume is based on the following equation, generally applicable</t>
  </si>
  <si>
    <t>to all the considered fire scenarios.</t>
  </si>
  <si>
    <t>where:</t>
  </si>
  <si>
    <r>
      <t>Actual contaminated firewater volume, 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</si>
  <si>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Firewater flow rate,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</si>
  <si>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r>
      <t>V</t>
    </r>
    <r>
      <rPr>
        <vertAlign val="subscript"/>
        <sz val="11"/>
        <color theme="1"/>
        <rFont val="Calibri"/>
        <family val="2"/>
        <scheme val="minor"/>
      </rPr>
      <t>FW</t>
    </r>
    <r>
      <rPr>
        <sz val="11"/>
        <color theme="1"/>
        <rFont val="Calibri"/>
        <family val="2"/>
        <scheme val="minor"/>
      </rPr>
      <t xml:space="preserve"> =</t>
    </r>
  </si>
  <si>
    <r>
      <t>Q</t>
    </r>
    <r>
      <rPr>
        <vertAlign val="subscript"/>
        <sz val="11"/>
        <color theme="1"/>
        <rFont val="Calibri"/>
        <family val="2"/>
        <scheme val="minor"/>
      </rPr>
      <t>FW</t>
    </r>
    <r>
      <rPr>
        <sz val="11"/>
        <color theme="1"/>
        <rFont val="Calibri"/>
        <family val="2"/>
        <scheme val="minor"/>
      </rPr>
      <t xml:space="preserve"> =</t>
    </r>
  </si>
  <si>
    <t>Fire scenario duration, hrs</t>
  </si>
  <si>
    <t>K =</t>
  </si>
  <si>
    <t>temperature surfaces, as well as dispersion of water onto unpaved areas, especially by wind effect.</t>
  </si>
  <si>
    <t>Reduction factor, which takes into account effects like evaporation of water in contact with fire &amp; high</t>
  </si>
  <si>
    <r>
      <t>t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</t>
    </r>
  </si>
  <si>
    <t>Duration of Fire Scenario</t>
  </si>
  <si>
    <t>h =</t>
  </si>
  <si>
    <t>height of liquid pool, m</t>
  </si>
  <si>
    <t>burning rate, m/s</t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</si>
  <si>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</t>
    </r>
  </si>
  <si>
    <t>V =</t>
  </si>
  <si>
    <r>
      <t>volume of liquid pool, m</t>
    </r>
    <r>
      <rPr>
        <vertAlign val="superscript"/>
        <sz val="11"/>
        <color theme="1"/>
        <rFont val="Calibri"/>
        <family val="2"/>
        <scheme val="minor"/>
      </rPr>
      <t>3</t>
    </r>
  </si>
  <si>
    <t>g =</t>
  </si>
  <si>
    <r>
      <t>acceleration due to gravity, "9.81" m/s</t>
    </r>
    <r>
      <rPr>
        <vertAlign val="superscript"/>
        <sz val="11"/>
        <color theme="1"/>
        <rFont val="Calibri"/>
        <family val="2"/>
        <scheme val="minor"/>
      </rPr>
      <t>2</t>
    </r>
  </si>
  <si>
    <t>Benzene</t>
  </si>
  <si>
    <r>
      <t>Mass Burning Rate, m, kg/m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.sec</t>
    </r>
  </si>
  <si>
    <t>Burning Rate, m/s</t>
  </si>
  <si>
    <t>Liquid</t>
  </si>
  <si>
    <t>Hexane</t>
  </si>
  <si>
    <t>Heptane</t>
  </si>
  <si>
    <t>Xylene</t>
  </si>
  <si>
    <t>Benzine</t>
  </si>
  <si>
    <t>Gasoline</t>
  </si>
  <si>
    <t>Kerosene</t>
  </si>
  <si>
    <t>Scenario 1: Flammable Liquid Fire</t>
  </si>
  <si>
    <t>Scenario 2: Combustible Liquid Fire</t>
  </si>
  <si>
    <t>Diesel</t>
  </si>
  <si>
    <t>Transformer oil</t>
  </si>
  <si>
    <t>Fuel Oil</t>
  </si>
  <si>
    <t>Crude Oil</t>
  </si>
  <si>
    <t>Lube Oil</t>
  </si>
  <si>
    <t>Note:</t>
  </si>
  <si>
    <t>inside the curb, since they are generally stored in tanks located in curbed areas.</t>
  </si>
  <si>
    <t>For systems handling combustible liquids, height of liquid pool may be calculated alternatively as "V/A," where A is the area</t>
  </si>
  <si>
    <r>
      <t>Table for "Burning Rates" v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 xml:space="preserve"> for Combustible Liquids</t>
    </r>
  </si>
  <si>
    <r>
      <t>Table for "Burning Rates" v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 xml:space="preserve"> for Flammable Liquids</t>
    </r>
  </si>
  <si>
    <t>Inputs</t>
  </si>
  <si>
    <t>kg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</si>
  <si>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</si>
  <si>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Outputs</t>
  </si>
  <si>
    <t>Vol. of Liquid pool, V =</t>
  </si>
  <si>
    <t>Liquid Spill Quantity =</t>
  </si>
  <si>
    <t>Liquid Type =</t>
  </si>
  <si>
    <t>Density =</t>
  </si>
  <si>
    <r>
      <t>Burning Rate, v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</t>
    </r>
  </si>
  <si>
    <t>m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</si>
  <si>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</si>
  <si>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</si>
  <si>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hrs</t>
  </si>
  <si>
    <t>m/s</t>
  </si>
  <si>
    <t>dimensionless</t>
  </si>
  <si>
    <t>Reference</t>
  </si>
  <si>
    <t>Prepared by:</t>
  </si>
  <si>
    <t>Ankur Srivastava</t>
  </si>
  <si>
    <t>Chemical Engineer</t>
  </si>
  <si>
    <t>E</t>
  </si>
  <si>
    <t>Email:</t>
  </si>
  <si>
    <t>ankur_2061@hotmail.com</t>
  </si>
  <si>
    <t>Actual Firewater Consumption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</si>
  <si>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A maximum value of 0.9 is recommended for 'K'</t>
    </r>
  </si>
  <si>
    <r>
      <t>Density, 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</si>
  <si>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It is assumed for each scenario that the same amount of required firewater flow rate, that may be given by a combination of manual and automatic fire fighting systems, is continuously used to fight the fire from the beginning till fire is completely stopped. </t>
    </r>
  </si>
</sst>
</file>

<file path=xl/styles.xml><?xml version="1.0" encoding="utf-8"?>
<styleSheet xmlns="http://schemas.openxmlformats.org/spreadsheetml/2006/main">
  <numFmts count="4">
    <numFmt numFmtId="164" formatCode="0.000E+00"/>
    <numFmt numFmtId="165" formatCode="0.0000"/>
    <numFmt numFmtId="166" formatCode="0.000"/>
    <numFmt numFmtId="167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2" borderId="1" xfId="0" applyFill="1" applyBorder="1"/>
    <xf numFmtId="164" fontId="0" fillId="3" borderId="1" xfId="0" applyNumberFormat="1" applyFill="1" applyBorder="1"/>
    <xf numFmtId="0" fontId="0" fillId="2" borderId="1" xfId="0" applyFill="1" applyBorder="1" applyAlignment="1">
      <alignment vertical="top"/>
    </xf>
    <xf numFmtId="164" fontId="0" fillId="3" borderId="1" xfId="0" applyNumberFormat="1" applyFill="1" applyBorder="1" applyAlignment="1">
      <alignment vertical="top"/>
    </xf>
    <xf numFmtId="2" fontId="0" fillId="3" borderId="1" xfId="0" applyNumberFormat="1" applyFill="1" applyBorder="1" applyAlignment="1">
      <alignment vertical="top"/>
    </xf>
    <xf numFmtId="165" fontId="0" fillId="3" borderId="1" xfId="0" applyNumberFormat="1" applyFill="1" applyBorder="1"/>
    <xf numFmtId="166" fontId="0" fillId="3" borderId="1" xfId="0" applyNumberFormat="1" applyFill="1" applyBorder="1"/>
    <xf numFmtId="167" fontId="0" fillId="3" borderId="1" xfId="0" applyNumberFormat="1" applyFill="1" applyBorder="1"/>
    <xf numFmtId="0" fontId="0" fillId="2" borderId="1" xfId="0" applyFill="1" applyBorder="1" applyAlignment="1">
      <alignment horizontal="right"/>
    </xf>
    <xf numFmtId="164" fontId="0" fillId="2" borderId="1" xfId="0" applyNumberFormat="1" applyFill="1" applyBorder="1"/>
    <xf numFmtId="3" fontId="0" fillId="2" borderId="1" xfId="0" applyNumberFormat="1" applyFill="1" applyBorder="1" applyAlignment="1">
      <alignment vertical="top"/>
    </xf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ont="1" applyFill="1" applyBorder="1"/>
    <xf numFmtId="0" fontId="0" fillId="4" borderId="0" xfId="0" applyFill="1" applyAlignment="1">
      <alignment wrapText="1"/>
    </xf>
    <xf numFmtId="0" fontId="0" fillId="4" borderId="0" xfId="0" applyFill="1" applyAlignment="1">
      <alignment vertical="top"/>
    </xf>
    <xf numFmtId="0" fontId="5" fillId="4" borderId="0" xfId="1" applyFill="1" applyAlignment="1" applyProtection="1"/>
    <xf numFmtId="0" fontId="6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CCFFFF"/>
      <color rgb="FFFFFFCC"/>
      <color rgb="FFFFFFFF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oleObject" Target="../embeddings/oleObject3.bin"/><Relationship Id="rId2" Type="http://schemas.openxmlformats.org/officeDocument/2006/relationships/hyperlink" Target="http://www.aidic.it/CISAP4/webpapers/110Rigolio.pdf" TargetMode="External"/><Relationship Id="rId1" Type="http://schemas.openxmlformats.org/officeDocument/2006/relationships/hyperlink" Target="mailto:ankur_2061@hotmail.com" TargetMode="External"/><Relationship Id="rId6" Type="http://schemas.openxmlformats.org/officeDocument/2006/relationships/oleObject" Target="../embeddings/oleObject2.bin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1"/>
  <sheetViews>
    <sheetView tabSelected="1" workbookViewId="0"/>
  </sheetViews>
  <sheetFormatPr defaultRowHeight="15"/>
  <cols>
    <col min="1" max="1" width="16.85546875" style="12" customWidth="1"/>
    <col min="2" max="2" width="15.28515625" style="12" customWidth="1"/>
    <col min="3" max="3" width="9.140625" style="12"/>
    <col min="4" max="4" width="12.85546875" style="12" customWidth="1"/>
    <col min="5" max="16384" width="9.140625" style="12"/>
  </cols>
  <sheetData>
    <row r="1" spans="1:2" ht="18.75">
      <c r="A1" s="21" t="s">
        <v>0</v>
      </c>
    </row>
    <row r="2" spans="1:2">
      <c r="A2" s="12" t="s">
        <v>1</v>
      </c>
    </row>
    <row r="3" spans="1:2">
      <c r="A3" s="12" t="s">
        <v>5</v>
      </c>
    </row>
    <row r="4" spans="1:2">
      <c r="A4" s="12" t="s">
        <v>6</v>
      </c>
    </row>
    <row r="5" spans="1:2">
      <c r="A5" s="12" t="s">
        <v>2</v>
      </c>
    </row>
    <row r="6" spans="1:2">
      <c r="A6" s="12" t="s">
        <v>3</v>
      </c>
    </row>
    <row r="7" spans="1:2">
      <c r="A7" s="12" t="s">
        <v>4</v>
      </c>
    </row>
    <row r="9" spans="1:2">
      <c r="A9" s="12" t="s">
        <v>7</v>
      </c>
    </row>
    <row r="10" spans="1:2">
      <c r="A10" s="12" t="s">
        <v>8</v>
      </c>
    </row>
    <row r="14" spans="1:2">
      <c r="A14" s="12" t="s">
        <v>9</v>
      </c>
    </row>
    <row r="15" spans="1:2" ht="18.75">
      <c r="A15" s="12" t="s">
        <v>12</v>
      </c>
      <c r="B15" s="12" t="s">
        <v>10</v>
      </c>
    </row>
    <row r="16" spans="1:2" ht="18.75">
      <c r="A16" s="12" t="s">
        <v>13</v>
      </c>
      <c r="B16" s="12" t="s">
        <v>11</v>
      </c>
    </row>
    <row r="17" spans="1:11" ht="45" customHeight="1">
      <c r="B17" s="13" t="s">
        <v>75</v>
      </c>
      <c r="C17" s="13"/>
      <c r="D17" s="13"/>
      <c r="E17" s="13"/>
      <c r="F17" s="13"/>
      <c r="G17" s="13"/>
      <c r="H17" s="13"/>
      <c r="I17" s="13"/>
      <c r="J17" s="13"/>
      <c r="K17" s="13"/>
    </row>
    <row r="18" spans="1:11" ht="18">
      <c r="A18" s="12" t="s">
        <v>18</v>
      </c>
      <c r="B18" s="12" t="s">
        <v>14</v>
      </c>
    </row>
    <row r="19" spans="1:11">
      <c r="A19" s="12" t="s">
        <v>15</v>
      </c>
      <c r="B19" s="12" t="s">
        <v>17</v>
      </c>
    </row>
    <row r="20" spans="1:11">
      <c r="B20" s="12" t="s">
        <v>16</v>
      </c>
    </row>
    <row r="21" spans="1:11">
      <c r="B21" s="12" t="s">
        <v>73</v>
      </c>
    </row>
    <row r="23" spans="1:11">
      <c r="A23" s="14" t="s">
        <v>19</v>
      </c>
    </row>
    <row r="27" spans="1:11">
      <c r="A27" s="12" t="s">
        <v>9</v>
      </c>
    </row>
    <row r="28" spans="1:11" ht="18">
      <c r="A28" s="12" t="s">
        <v>18</v>
      </c>
      <c r="B28" s="12" t="s">
        <v>14</v>
      </c>
    </row>
    <row r="29" spans="1:11">
      <c r="A29" s="12" t="s">
        <v>20</v>
      </c>
      <c r="B29" s="12" t="s">
        <v>21</v>
      </c>
    </row>
    <row r="30" spans="1:11" ht="18">
      <c r="A30" s="12" t="s">
        <v>23</v>
      </c>
      <c r="B30" s="12" t="s">
        <v>22</v>
      </c>
    </row>
    <row r="32" spans="1:11">
      <c r="A32" s="14"/>
    </row>
    <row r="36" spans="1:4">
      <c r="A36" s="12" t="s">
        <v>9</v>
      </c>
    </row>
    <row r="37" spans="1:4" ht="17.25">
      <c r="A37" s="12" t="s">
        <v>24</v>
      </c>
      <c r="B37" s="12" t="s">
        <v>25</v>
      </c>
    </row>
    <row r="38" spans="1:4" ht="17.25">
      <c r="A38" s="12" t="s">
        <v>26</v>
      </c>
      <c r="B38" s="12" t="s">
        <v>27</v>
      </c>
    </row>
    <row r="41" spans="1:4">
      <c r="A41" s="14" t="s">
        <v>38</v>
      </c>
    </row>
    <row r="43" spans="1:4" ht="18">
      <c r="A43" s="14" t="s">
        <v>49</v>
      </c>
    </row>
    <row r="44" spans="1:4" ht="47.25">
      <c r="A44" s="15" t="s">
        <v>31</v>
      </c>
      <c r="B44" s="16" t="s">
        <v>29</v>
      </c>
      <c r="C44" s="16" t="s">
        <v>74</v>
      </c>
      <c r="D44" s="16" t="s">
        <v>30</v>
      </c>
    </row>
    <row r="45" spans="1:4">
      <c r="A45" s="17" t="s">
        <v>28</v>
      </c>
      <c r="B45" s="1">
        <v>8.5000000000000006E-2</v>
      </c>
      <c r="C45" s="1">
        <v>874</v>
      </c>
      <c r="D45" s="2">
        <f t="shared" ref="D45:D51" si="0">B45/C45</f>
        <v>9.725400457665904E-5</v>
      </c>
    </row>
    <row r="46" spans="1:4">
      <c r="A46" s="17" t="s">
        <v>32</v>
      </c>
      <c r="B46" s="1">
        <v>7.3999999999999996E-2</v>
      </c>
      <c r="C46" s="1">
        <v>650</v>
      </c>
      <c r="D46" s="2">
        <f t="shared" si="0"/>
        <v>1.1384615384615384E-4</v>
      </c>
    </row>
    <row r="47" spans="1:4">
      <c r="A47" s="17" t="s">
        <v>33</v>
      </c>
      <c r="B47" s="1">
        <v>0.10100000000000001</v>
      </c>
      <c r="C47" s="1">
        <v>675</v>
      </c>
      <c r="D47" s="2">
        <f t="shared" si="0"/>
        <v>1.4962962962962963E-4</v>
      </c>
    </row>
    <row r="48" spans="1:4">
      <c r="A48" s="17" t="s">
        <v>34</v>
      </c>
      <c r="B48" s="1">
        <v>0.09</v>
      </c>
      <c r="C48" s="1">
        <v>870</v>
      </c>
      <c r="D48" s="2">
        <f t="shared" si="0"/>
        <v>1.0344827586206896E-4</v>
      </c>
    </row>
    <row r="49" spans="1:4">
      <c r="A49" s="17" t="s">
        <v>35</v>
      </c>
      <c r="B49" s="1">
        <v>4.8000000000000001E-2</v>
      </c>
      <c r="C49" s="1">
        <v>740</v>
      </c>
      <c r="D49" s="2">
        <f t="shared" si="0"/>
        <v>6.4864864864864872E-5</v>
      </c>
    </row>
    <row r="50" spans="1:4">
      <c r="A50" s="17" t="s">
        <v>36</v>
      </c>
      <c r="B50" s="1">
        <v>5.5E-2</v>
      </c>
      <c r="C50" s="1">
        <v>740</v>
      </c>
      <c r="D50" s="2">
        <f t="shared" si="0"/>
        <v>7.432432432432433E-5</v>
      </c>
    </row>
    <row r="51" spans="1:4">
      <c r="A51" s="17" t="s">
        <v>37</v>
      </c>
      <c r="B51" s="1">
        <v>3.9E-2</v>
      </c>
      <c r="C51" s="1">
        <v>820</v>
      </c>
      <c r="D51" s="2">
        <f t="shared" si="0"/>
        <v>4.7560975609756101E-5</v>
      </c>
    </row>
    <row r="54" spans="1:4">
      <c r="A54" s="14" t="s">
        <v>39</v>
      </c>
    </row>
    <row r="56" spans="1:4" ht="18">
      <c r="A56" s="14" t="s">
        <v>48</v>
      </c>
    </row>
    <row r="57" spans="1:4" ht="47.25">
      <c r="A57" s="15" t="s">
        <v>31</v>
      </c>
      <c r="B57" s="16" t="s">
        <v>29</v>
      </c>
      <c r="C57" s="16" t="s">
        <v>74</v>
      </c>
      <c r="D57" s="16" t="s">
        <v>30</v>
      </c>
    </row>
    <row r="58" spans="1:4">
      <c r="A58" s="15" t="s">
        <v>40</v>
      </c>
      <c r="B58" s="1">
        <v>4.4999999999999998E-2</v>
      </c>
      <c r="C58" s="1">
        <v>918</v>
      </c>
      <c r="D58" s="2">
        <f t="shared" ref="D58:D63" si="1">B58/C58</f>
        <v>4.9019607843137253E-5</v>
      </c>
    </row>
    <row r="59" spans="1:4">
      <c r="A59" s="16" t="s">
        <v>41</v>
      </c>
      <c r="B59" s="3">
        <v>3.9E-2</v>
      </c>
      <c r="C59" s="3">
        <v>760</v>
      </c>
      <c r="D59" s="4">
        <f t="shared" si="1"/>
        <v>5.1315789473684213E-5</v>
      </c>
    </row>
    <row r="60" spans="1:4">
      <c r="A60" s="17" t="s">
        <v>33</v>
      </c>
      <c r="B60" s="1">
        <v>0.10100000000000001</v>
      </c>
      <c r="C60" s="1">
        <v>675</v>
      </c>
      <c r="D60" s="2">
        <f t="shared" si="1"/>
        <v>1.4962962962962963E-4</v>
      </c>
    </row>
    <row r="61" spans="1:4">
      <c r="A61" s="15" t="s">
        <v>42</v>
      </c>
      <c r="B61" s="1">
        <v>3.5000000000000003E-2</v>
      </c>
      <c r="C61" s="1">
        <v>970</v>
      </c>
      <c r="D61" s="2">
        <f t="shared" si="1"/>
        <v>3.6082474226804125E-5</v>
      </c>
    </row>
    <row r="62" spans="1:4">
      <c r="A62" s="15" t="s">
        <v>43</v>
      </c>
      <c r="B62" s="1">
        <v>3.4000000000000002E-2</v>
      </c>
      <c r="C62" s="1">
        <v>855</v>
      </c>
      <c r="D62" s="2">
        <f t="shared" si="1"/>
        <v>3.9766081871345029E-5</v>
      </c>
    </row>
    <row r="63" spans="1:4">
      <c r="A63" s="15" t="s">
        <v>44</v>
      </c>
      <c r="B63" s="1">
        <v>3.9E-2</v>
      </c>
      <c r="C63" s="1">
        <v>760</v>
      </c>
      <c r="D63" s="2">
        <f t="shared" si="1"/>
        <v>5.1315789473684213E-5</v>
      </c>
    </row>
    <row r="65" spans="1:3">
      <c r="A65" s="14" t="s">
        <v>45</v>
      </c>
    </row>
    <row r="66" spans="1:3">
      <c r="A66" s="12" t="s">
        <v>47</v>
      </c>
    </row>
    <row r="67" spans="1:3">
      <c r="A67" s="12" t="s">
        <v>46</v>
      </c>
    </row>
    <row r="69" spans="1:3">
      <c r="A69" s="14" t="s">
        <v>50</v>
      </c>
    </row>
    <row r="70" spans="1:3" ht="30">
      <c r="A70" s="18" t="s">
        <v>55</v>
      </c>
      <c r="B70" s="11">
        <v>11340</v>
      </c>
      <c r="C70" s="19" t="s">
        <v>51</v>
      </c>
    </row>
    <row r="71" spans="1:3">
      <c r="A71" s="12" t="s">
        <v>56</v>
      </c>
      <c r="B71" s="9" t="s">
        <v>36</v>
      </c>
    </row>
    <row r="72" spans="1:3" ht="17.25">
      <c r="A72" s="12" t="s">
        <v>57</v>
      </c>
      <c r="B72" s="1">
        <v>740</v>
      </c>
      <c r="C72" s="12" t="s">
        <v>52</v>
      </c>
    </row>
    <row r="73" spans="1:3" ht="18">
      <c r="A73" s="12" t="s">
        <v>58</v>
      </c>
      <c r="B73" s="10">
        <v>7.432432432432433E-5</v>
      </c>
      <c r="C73" s="12" t="s">
        <v>63</v>
      </c>
    </row>
    <row r="74" spans="1:3" ht="18.75">
      <c r="A74" s="12" t="s">
        <v>13</v>
      </c>
      <c r="B74" s="1">
        <v>454</v>
      </c>
      <c r="C74" s="12" t="s">
        <v>60</v>
      </c>
    </row>
    <row r="75" spans="1:3">
      <c r="A75" s="12" t="s">
        <v>15</v>
      </c>
      <c r="B75" s="1">
        <v>0.9</v>
      </c>
      <c r="C75" s="12" t="s">
        <v>64</v>
      </c>
    </row>
    <row r="77" spans="1:3">
      <c r="A77" s="14" t="s">
        <v>53</v>
      </c>
    </row>
    <row r="78" spans="1:3" ht="30">
      <c r="A78" s="18" t="s">
        <v>54</v>
      </c>
      <c r="B78" s="5">
        <f>B70/B72</f>
        <v>15.324324324324325</v>
      </c>
      <c r="C78" s="19" t="s">
        <v>61</v>
      </c>
    </row>
    <row r="79" spans="1:3">
      <c r="A79" s="12" t="s">
        <v>20</v>
      </c>
      <c r="B79" s="6">
        <f>(4*B78)/(PI()*2.22*((B78)^3*9.81/(B73)^2)^0.25)</f>
        <v>5.5277794996956399E-3</v>
      </c>
      <c r="C79" s="12" t="s">
        <v>59</v>
      </c>
    </row>
    <row r="80" spans="1:3" ht="18">
      <c r="A80" s="12" t="s">
        <v>18</v>
      </c>
      <c r="B80" s="7">
        <f>B79/(B73*3600)</f>
        <v>2.065937792815542E-2</v>
      </c>
      <c r="C80" s="12" t="s">
        <v>62</v>
      </c>
    </row>
    <row r="81" spans="1:3" ht="18">
      <c r="A81" s="12" t="s">
        <v>12</v>
      </c>
      <c r="B81" s="8">
        <f>B74*B80*B75</f>
        <v>8.4414218214443046</v>
      </c>
      <c r="C81" s="19" t="s">
        <v>61</v>
      </c>
    </row>
    <row r="85" spans="1:3">
      <c r="A85" s="14" t="s">
        <v>65</v>
      </c>
    </row>
    <row r="86" spans="1:3">
      <c r="A86" s="20" t="s">
        <v>72</v>
      </c>
    </row>
    <row r="88" spans="1:3">
      <c r="A88" s="12" t="s">
        <v>66</v>
      </c>
      <c r="B88" s="12" t="s">
        <v>67</v>
      </c>
    </row>
    <row r="89" spans="1:3">
      <c r="B89" s="12" t="s">
        <v>68</v>
      </c>
    </row>
    <row r="90" spans="1:3">
      <c r="A90" s="12" t="s">
        <v>70</v>
      </c>
      <c r="B90" s="20" t="s">
        <v>71</v>
      </c>
    </row>
    <row r="91" spans="1:3">
      <c r="A91" s="12" t="s">
        <v>69</v>
      </c>
    </row>
  </sheetData>
  <mergeCells count="1">
    <mergeCell ref="B17:K17"/>
  </mergeCells>
  <hyperlinks>
    <hyperlink ref="B90" r:id="rId1"/>
    <hyperlink ref="A86" r:id="rId2"/>
  </hyperlinks>
  <pageMargins left="0.7" right="0.7" top="0.75" bottom="0.75" header="0.3" footer="0.3"/>
  <pageSetup orientation="portrait" verticalDpi="0" r:id="rId3"/>
  <legacyDrawing r:id="rId4"/>
  <oleObjects>
    <oleObject progId="Equation.3" shapeId="1025" r:id="rId5"/>
    <oleObject progId="Equation.3" shapeId="1026" r:id="rId6"/>
    <oleObject progId="Equation.3" shapeId="1027" r:id="rId7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2014-08-19T06:45:45Z</dcterms:modified>
</cp:coreProperties>
</file>