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300" windowWidth="17955" windowHeight="10740"/>
  </bookViews>
  <sheets>
    <sheet name="I" sheetId="5" r:id="rId1"/>
  </sheets>
  <definedNames>
    <definedName name="_xlnm.Print_Area" localSheetId="0">I!$A$1:$R$152</definedName>
  </definedNames>
  <calcPr calcId="125725"/>
</workbook>
</file>

<file path=xl/calcChain.xml><?xml version="1.0" encoding="utf-8"?>
<calcChain xmlns="http://schemas.openxmlformats.org/spreadsheetml/2006/main">
  <c r="K23" i="5" a="1"/>
  <c r="K23" s="1"/>
  <c r="I23" a="1"/>
  <c r="I23" s="1"/>
  <c r="G23" a="1"/>
  <c r="G23" s="1"/>
  <c r="F23" a="1"/>
  <c r="F23" s="1"/>
  <c r="E23" a="1"/>
  <c r="E23" s="1"/>
  <c r="D23" a="1"/>
  <c r="D23" s="1"/>
  <c r="C23" a="1"/>
  <c r="C23" s="1"/>
  <c r="B23" a="1"/>
  <c r="B23" s="1"/>
  <c r="S152"/>
  <c r="S151"/>
  <c r="S108" l="1"/>
  <c r="S29"/>
  <c r="S28"/>
  <c r="S30"/>
  <c r="S31"/>
  <c r="S32"/>
  <c r="S33"/>
  <c r="S34"/>
  <c r="S35"/>
  <c r="S36"/>
  <c r="S37"/>
  <c r="S38"/>
  <c r="S39"/>
  <c r="S40"/>
  <c r="S41"/>
  <c r="S42"/>
  <c r="S43"/>
  <c r="S44"/>
  <c r="S45"/>
  <c r="S46"/>
  <c r="S47"/>
  <c r="S48"/>
  <c r="S49"/>
  <c r="S50"/>
  <c r="S51"/>
  <c r="S52"/>
  <c r="S53"/>
  <c r="S54"/>
  <c r="S55"/>
  <c r="S56"/>
  <c r="S57"/>
  <c r="S58"/>
  <c r="S59"/>
  <c r="S60"/>
  <c r="S61"/>
  <c r="S62"/>
  <c r="S63"/>
  <c r="S64"/>
  <c r="S65"/>
  <c r="S66"/>
  <c r="S67"/>
  <c r="S68"/>
  <c r="S69"/>
  <c r="S70"/>
  <c r="S71"/>
  <c r="S72"/>
  <c r="S73"/>
  <c r="S74"/>
  <c r="S75"/>
  <c r="S76"/>
  <c r="S77"/>
  <c r="S78"/>
  <c r="S79"/>
  <c r="S80"/>
  <c r="S81"/>
  <c r="S82"/>
  <c r="S83"/>
  <c r="S84"/>
  <c r="S85"/>
  <c r="S86"/>
  <c r="S87"/>
  <c r="S88"/>
  <c r="S89"/>
  <c r="S90"/>
  <c r="S91"/>
  <c r="S92"/>
  <c r="S93"/>
  <c r="S94"/>
  <c r="S95"/>
  <c r="S96"/>
  <c r="S97"/>
  <c r="S98"/>
  <c r="S99"/>
  <c r="S100"/>
  <c r="S101"/>
  <c r="S102"/>
  <c r="S103"/>
  <c r="S104"/>
  <c r="S105"/>
  <c r="S106"/>
  <c r="S107"/>
  <c r="S109"/>
  <c r="S110"/>
  <c r="S111"/>
  <c r="S112"/>
  <c r="S113"/>
  <c r="S114"/>
  <c r="S115"/>
  <c r="S116"/>
  <c r="S117"/>
  <c r="S118"/>
  <c r="S119"/>
  <c r="S120"/>
  <c r="S121"/>
  <c r="S122"/>
  <c r="S123"/>
  <c r="S124"/>
  <c r="S125"/>
  <c r="S126"/>
  <c r="S127"/>
  <c r="S128"/>
  <c r="S129"/>
  <c r="S130"/>
  <c r="S131"/>
  <c r="S132"/>
  <c r="S133"/>
  <c r="S134"/>
  <c r="S135"/>
  <c r="S136"/>
  <c r="S137"/>
  <c r="S138"/>
  <c r="S139"/>
  <c r="S140"/>
  <c r="S141"/>
  <c r="S142"/>
  <c r="S143"/>
  <c r="S144"/>
  <c r="S145"/>
  <c r="S146"/>
  <c r="S147"/>
  <c r="S148"/>
  <c r="S149"/>
  <c r="K69"/>
  <c r="K40"/>
  <c r="K39"/>
  <c r="A29"/>
  <c r="S23" l="1"/>
  <c r="B24" s="1"/>
  <c r="A30"/>
  <c r="A31" s="1"/>
  <c r="A32" s="1"/>
  <c r="A33" l="1"/>
  <c r="A34" l="1"/>
  <c r="A35" l="1"/>
  <c r="A36" l="1"/>
  <c r="A37" s="1"/>
  <c r="A38" l="1"/>
  <c r="A39" s="1"/>
  <c r="A40" l="1"/>
  <c r="A41" s="1"/>
  <c r="A43" s="1"/>
  <c r="A45" l="1"/>
  <c r="A46" s="1"/>
  <c r="A47" l="1"/>
  <c r="A48" s="1"/>
  <c r="A49" l="1"/>
  <c r="A50" l="1"/>
  <c r="A51" l="1"/>
  <c r="A52" s="1"/>
  <c r="A53" l="1"/>
  <c r="A54" l="1"/>
  <c r="A55" s="1"/>
  <c r="A56" l="1"/>
  <c r="A57" l="1"/>
  <c r="A58" s="1"/>
  <c r="A59" l="1"/>
  <c r="A60" l="1"/>
  <c r="A61" l="1"/>
  <c r="A62" s="1"/>
  <c r="A63" l="1"/>
  <c r="A64" l="1"/>
  <c r="A65" s="1"/>
  <c r="A66" l="1"/>
  <c r="A67" l="1"/>
  <c r="A68" s="1"/>
  <c r="A69" s="1"/>
  <c r="A70" l="1"/>
  <c r="A71" s="1"/>
  <c r="A72" l="1"/>
  <c r="A73" s="1"/>
  <c r="A74" l="1"/>
  <c r="A75" s="1"/>
  <c r="A77" l="1"/>
  <c r="A78" l="1"/>
  <c r="A79" l="1"/>
  <c r="A80" s="1"/>
  <c r="A81" l="1"/>
  <c r="A83" l="1"/>
  <c r="A84" l="1"/>
  <c r="A85" l="1"/>
  <c r="A86" s="1"/>
  <c r="A87" l="1"/>
  <c r="A88" s="1"/>
  <c r="A89" l="1"/>
  <c r="A90" s="1"/>
  <c r="A91" s="1"/>
  <c r="A92" l="1"/>
  <c r="A93" l="1"/>
  <c r="A94" s="1"/>
  <c r="A95" l="1"/>
  <c r="A96" l="1"/>
  <c r="A97" s="1"/>
  <c r="A98" l="1"/>
  <c r="A99" s="1"/>
  <c r="A100" l="1"/>
  <c r="A101" s="1"/>
  <c r="A102" s="1"/>
  <c r="A103" l="1"/>
  <c r="A104" s="1"/>
  <c r="A105" l="1"/>
  <c r="A106" s="1"/>
  <c r="A107" s="1"/>
  <c r="A108" l="1"/>
  <c r="A109" s="1"/>
  <c r="A110" l="1"/>
  <c r="A111" l="1"/>
  <c r="A112" l="1"/>
  <c r="A113" s="1"/>
  <c r="A114" l="1"/>
  <c r="A115" l="1"/>
  <c r="A116" l="1"/>
  <c r="A117" l="1"/>
  <c r="A118" l="1"/>
  <c r="A119" l="1"/>
  <c r="A120" s="1"/>
  <c r="A121" l="1"/>
  <c r="A122" l="1"/>
  <c r="A123" l="1"/>
  <c r="A124" l="1"/>
  <c r="A125" l="1"/>
  <c r="A126" l="1"/>
  <c r="A127" l="1"/>
  <c r="A128" l="1"/>
  <c r="A129" l="1"/>
  <c r="A130" l="1"/>
  <c r="A131" l="1"/>
  <c r="A132" l="1"/>
  <c r="A133" s="1"/>
  <c r="A134" l="1"/>
  <c r="A135" l="1"/>
  <c r="A136" s="1"/>
  <c r="A137" l="1"/>
  <c r="A138" l="1"/>
  <c r="A139" l="1"/>
  <c r="A140" l="1"/>
  <c r="A141" l="1"/>
  <c r="A142" l="1"/>
  <c r="A143" l="1"/>
  <c r="A144" l="1"/>
  <c r="A145" l="1"/>
  <c r="A146" s="1"/>
  <c r="A147" l="1"/>
  <c r="A148" l="1"/>
  <c r="A149" l="1"/>
  <c r="A151" s="1"/>
  <c r="A152" l="1"/>
</calcChain>
</file>

<file path=xl/sharedStrings.xml><?xml version="1.0" encoding="utf-8"?>
<sst xmlns="http://schemas.openxmlformats.org/spreadsheetml/2006/main" count="2096" uniqueCount="233">
  <si>
    <t>Single phase</t>
  </si>
  <si>
    <t>Liquid</t>
  </si>
  <si>
    <t>Phase</t>
  </si>
  <si>
    <t>15 ft/s</t>
  </si>
  <si>
    <t>4.6 m/s</t>
  </si>
  <si>
    <t>Yes</t>
  </si>
  <si>
    <t>3 ft/s</t>
  </si>
  <si>
    <t>0.9 m/s</t>
  </si>
  <si>
    <t>API 14E, 5th Edition</t>
  </si>
  <si>
    <t>Condition</t>
  </si>
  <si>
    <t>NA</t>
  </si>
  <si>
    <t>2 ft/s</t>
  </si>
  <si>
    <t>0.6 m/s</t>
  </si>
  <si>
    <t>Reciprocating pump (251 - 330 rpm) suction</t>
  </si>
  <si>
    <t>Reciprocating pump (&gt; 330 rpm) suction</t>
  </si>
  <si>
    <t>Centrifugal pump suction</t>
  </si>
  <si>
    <t>Reciprocating pump (251 - 330 rpm) discharge</t>
  </si>
  <si>
    <t>Reciprocating pump (&gt; 330 rpm) discharge</t>
  </si>
  <si>
    <t>Centrifugal pump discharge</t>
  </si>
  <si>
    <t>1.8 m/s</t>
  </si>
  <si>
    <t>Gas</t>
  </si>
  <si>
    <t>60 ft/s</t>
  </si>
  <si>
    <t>18.3 m/s</t>
  </si>
  <si>
    <t>Two phase</t>
  </si>
  <si>
    <t>Gas &amp; Liquid</t>
  </si>
  <si>
    <t>100/√ρm, ft/s</t>
  </si>
  <si>
    <t>Continuous service</t>
  </si>
  <si>
    <t>Intermittent service</t>
  </si>
  <si>
    <t>125/√ρm, ft/s</t>
  </si>
  <si>
    <t>Remarks</t>
  </si>
  <si>
    <t>Pressurized service</t>
  </si>
  <si>
    <t>Drain line</t>
  </si>
  <si>
    <t>3 m/s</t>
  </si>
  <si>
    <t>9.8 ft/s</t>
  </si>
  <si>
    <t>0.75 m/s</t>
  </si>
  <si>
    <t>Maersk Oil standard</t>
  </si>
  <si>
    <t>MOC</t>
  </si>
  <si>
    <t>CS</t>
  </si>
  <si>
    <t>6 m/s</t>
  </si>
  <si>
    <t>19.7 ft/s</t>
  </si>
  <si>
    <t>Untreated sea water</t>
  </si>
  <si>
    <t>Deoxygenated sea water</t>
  </si>
  <si>
    <t>Fluid</t>
  </si>
  <si>
    <t>SS/Ti</t>
  </si>
  <si>
    <t>CuNi</t>
  </si>
  <si>
    <t>GRP</t>
  </si>
  <si>
    <t>5 m/s</t>
  </si>
  <si>
    <t>4 m/s</t>
  </si>
  <si>
    <t>13.1 ft/s</t>
  </si>
  <si>
    <t>16.4 ft/s</t>
  </si>
  <si>
    <t>7 m/s</t>
  </si>
  <si>
    <t>23 ft/s</t>
  </si>
  <si>
    <t>1 m/s</t>
  </si>
  <si>
    <t>3.1 m/s</t>
  </si>
  <si>
    <t>Sub-cooled liquid</t>
  </si>
  <si>
    <t>Boiling liquid</t>
  </si>
  <si>
    <t>Vent line for atmospheric system</t>
  </si>
  <si>
    <t>ΔP criteria</t>
  </si>
  <si>
    <t>&lt; 0.005 bar</t>
  </si>
  <si>
    <t>175/√ρ, m/s or 60 m/s whichever is lower</t>
  </si>
  <si>
    <t>Pressurized service (operating pressure 0 to 35 barg)</t>
  </si>
  <si>
    <t>Pressurized service (operating pressure 35 to 138 barg)</t>
  </si>
  <si>
    <t>Pressurized service (operating pressure more than 138 barg)</t>
  </si>
  <si>
    <t>P is operating pressure in bara</t>
  </si>
  <si>
    <t>Flare line</t>
  </si>
  <si>
    <t>Mach no. criteria</t>
  </si>
  <si>
    <t>&lt; 200000 kg/ms2</t>
  </si>
  <si>
    <t>&lt; 0.6</t>
  </si>
  <si>
    <t>Both conditions to be satisfied</t>
  </si>
  <si>
    <t>0.07 barg</t>
  </si>
  <si>
    <t>Vent line</t>
  </si>
  <si>
    <t>0.8 m/s</t>
  </si>
  <si>
    <t>1.2 m/s</t>
  </si>
  <si>
    <t>Drain line (oil free)</t>
  </si>
  <si>
    <t>1.5 m/s</t>
  </si>
  <si>
    <t>4.9 ft/s</t>
  </si>
  <si>
    <t>Drain line (oil contaminated)</t>
  </si>
  <si>
    <t>Drain line (domestic sewage)</t>
  </si>
  <si>
    <t>Pump suction (liquid at bubble point or with dissolved gas)</t>
  </si>
  <si>
    <t>&lt; 0.25 bar/100 m</t>
  </si>
  <si>
    <t>&lt; 0.05 bar/100 m</t>
  </si>
  <si>
    <t>&lt; 0.9 bar/100 m</t>
  </si>
  <si>
    <t>&lt; P/500 bar/100 m</t>
  </si>
  <si>
    <t>&lt; 0.9 bar/km</t>
  </si>
  <si>
    <t>Pipe NB</t>
  </si>
  <si>
    <t>2"</t>
  </si>
  <si>
    <t>3" to 6"</t>
  </si>
  <si>
    <t>8" to 18"</t>
  </si>
  <si>
    <t>&gt; 18"</t>
  </si>
  <si>
    <t>3.9 ft/s</t>
  </si>
  <si>
    <t>Pump suction (non-boiling liquid)</t>
  </si>
  <si>
    <t>&lt; 3.5 bar/km</t>
  </si>
  <si>
    <t>5.9 ft/s</t>
  </si>
  <si>
    <t>Pump discharge (pressure &lt; 50 barg)</t>
  </si>
  <si>
    <t>&lt; 4.5 bar/km</t>
  </si>
  <si>
    <t>4.5 m/s</t>
  </si>
  <si>
    <t>14.8 ft/s</t>
  </si>
  <si>
    <t>Pump discharge (pressure &gt; 50 barg)</t>
  </si>
  <si>
    <t>&lt; 9 bar/km</t>
  </si>
  <si>
    <t>Pump discharge (pressure &lt; 50 barg and Storage tank inlet or in loading)</t>
  </si>
  <si>
    <t>Pump discharge (pressure &gt; 50 barg and Storage tank inlet or in loading)</t>
  </si>
  <si>
    <t>0.6 m/s normal velocity</t>
  </si>
  <si>
    <t>2 ft/s normal velocity</t>
  </si>
  <si>
    <t>&lt; 0.45 bar/km</t>
  </si>
  <si>
    <t>3.5 m/s</t>
  </si>
  <si>
    <t>11.5 ft/s</t>
  </si>
  <si>
    <t>2 m/s</t>
  </si>
  <si>
    <t>Steam condensate return</t>
  </si>
  <si>
    <t>Sea water lines</t>
  </si>
  <si>
    <t>Continuous operating (20 &lt; P ≤ 50 barg)</t>
  </si>
  <si>
    <t>Continuous operating (50 &lt; P ≤ 80 barg)</t>
  </si>
  <si>
    <t>Continuous operating (80 &lt; P ≤ 120 barg)</t>
  </si>
  <si>
    <t>&lt; 15000 kg/ms2</t>
  </si>
  <si>
    <t>Continuous operating (P &gt; 120 barg)</t>
  </si>
  <si>
    <t>Continuous operating (P ≤ 20 barg)</t>
  </si>
  <si>
    <t>Dis-continuous operating - compressor anti-surge (P ≤ 50 barg)</t>
  </si>
  <si>
    <t>Gas (excluding flare line)</t>
  </si>
  <si>
    <t>Dis-continuous operating - compressor anti-surge (50 &lt; P ≤ 80 barg)</t>
  </si>
  <si>
    <t>Dis-continuous operating - compressor anti-surge (P &gt; 80 barg)</t>
  </si>
  <si>
    <t>Dis-continuous operating - compressor suction (P ≤ 50 barg)</t>
  </si>
  <si>
    <t>Dis-continuous operating - compressor suction (50 &lt; P ≤ 80 barg)</t>
  </si>
  <si>
    <t>Dis-continuous operating - compressor suction (P &gt; 80 barg)</t>
  </si>
  <si>
    <t>&lt; 0.7 bar/km</t>
  </si>
  <si>
    <t>Dis-continuous operating - compressor discharge (P ≤ 50 barg)</t>
  </si>
  <si>
    <t>Dis-continuous operating - compressor discharge (50 &lt; P ≤ 80 barg)</t>
  </si>
  <si>
    <t>Dis-continuous operating - compressor discharge (P &gt; 80 barg)</t>
  </si>
  <si>
    <t>&lt; 1.15 bar/km</t>
  </si>
  <si>
    <t>Steam</t>
  </si>
  <si>
    <t>P ≤ 10 barg, L ≤ 200 m</t>
  </si>
  <si>
    <t>&lt; 1 bar/km</t>
  </si>
  <si>
    <t>P ≤ 10 barg, L &gt; 200 m</t>
  </si>
  <si>
    <t>&lt; 0.25 bar/km</t>
  </si>
  <si>
    <t>10 &lt; P ≤ 30 barg, L ≤ 200 m</t>
  </si>
  <si>
    <t>10 &lt; P ≤ 30 barg, L &gt; 200 m</t>
  </si>
  <si>
    <t>42 m/s</t>
  </si>
  <si>
    <t>138 ft/s</t>
  </si>
  <si>
    <t>&lt; 2.3 bar/km</t>
  </si>
  <si>
    <t>P &gt; 30 barg, L ≤ 200 m</t>
  </si>
  <si>
    <t>P &gt; 30 barg, L &gt; 200 m</t>
  </si>
  <si>
    <t>30 m/s</t>
  </si>
  <si>
    <t>98 ft/s</t>
  </si>
  <si>
    <t>Flare gas</t>
  </si>
  <si>
    <t>Upstream of relieving device</t>
  </si>
  <si>
    <t>Upstream of relieving device, Line size ≤ 2"</t>
  </si>
  <si>
    <t>Upstream of relieving device, Operating pressure ≤ 50 barg</t>
  </si>
  <si>
    <t>Upstream of relieving device, Operating pressure &gt; 50 barg</t>
  </si>
  <si>
    <t>≤ 50000 kg/ms2</t>
  </si>
  <si>
    <t>&lt; 0.7</t>
  </si>
  <si>
    <t>Upstream of downstream device, Intermittent flow</t>
  </si>
  <si>
    <t>Upstream of downstream device, Continuous flow</t>
  </si>
  <si>
    <t>&lt; 0.35</t>
  </si>
  <si>
    <t>Flare gas and condensate</t>
  </si>
  <si>
    <t>&lt; 0.25</t>
  </si>
  <si>
    <t>Max. allowed back pressure</t>
  </si>
  <si>
    <t>Referred standard</t>
  </si>
  <si>
    <t>Sand presence</t>
  </si>
  <si>
    <t>Reciprocating pump (≤ 250 rpm) suction</t>
  </si>
  <si>
    <t>Reciprocating pump (≤ 250 rpm) discharge</t>
  </si>
  <si>
    <t>2 ft/s (typical flow velocities)</t>
  </si>
  <si>
    <t>1.5 ft/s (typical flow velocities)</t>
  </si>
  <si>
    <t>1 ft/s (typical flow velocities)</t>
  </si>
  <si>
    <t>3 ft/s (typical flow velocities)</t>
  </si>
  <si>
    <t>0.6 m/s (typical flow velocities)</t>
  </si>
  <si>
    <t>0.5 m/s (typical flow velocities)</t>
  </si>
  <si>
    <t>0.3 m/s (typical flow velocities)</t>
  </si>
  <si>
    <t>0.9 m/s (typical flow velocities)</t>
  </si>
  <si>
    <t>6 ft/s (typical flow velocities)</t>
  </si>
  <si>
    <t>4.5 ft/s (typical flow velocities)</t>
  </si>
  <si>
    <t>9 ft/s (typical flow velocities)</t>
  </si>
  <si>
    <t>1.8 m/s (typical flow velocities)</t>
  </si>
  <si>
    <t>1.4 m/s (typical flow velocities)</t>
  </si>
  <si>
    <t>2.7 m/s (typical flow velocities)</t>
  </si>
  <si>
    <t>Velocity criteria (&lt; 60 ft/s) should not be interpreted as an absolute criteria</t>
  </si>
  <si>
    <t>Liquid with large quantities of mud</t>
  </si>
  <si>
    <t>Norsok standard P-001, 5th Edition</t>
  </si>
  <si>
    <t>Vmax depends upon fluid (if with or without sand, untreated or deoxygenated seawater) and pipe MOC</t>
  </si>
  <si>
    <t>0.001 to 0.11 bar/100 m (recommended pressure drop)</t>
  </si>
  <si>
    <t>0.11 to 0.27 bar/100 m (recommended pressure drop)</t>
  </si>
  <si>
    <t>Total standard GS-EP-SAF-228A, Revision 02</t>
  </si>
  <si>
    <t>Drain line with heavy amount of sand</t>
  </si>
  <si>
    <t>Total standard GS-EP-ECP-103, Revision 02</t>
  </si>
  <si>
    <t>Sr. No.</t>
  </si>
  <si>
    <t>M. Tech. (Chemical)</t>
  </si>
  <si>
    <t>No/NA</t>
  </si>
  <si>
    <t>LINE SIZING CRITERIA AS PER DIFFERENT INTERNATIONAL STANDARDS</t>
  </si>
  <si>
    <t>Sr. Process Engineer</t>
  </si>
  <si>
    <t>I.I.T., Madras, INDIA</t>
  </si>
  <si>
    <t>Ramboll Oil &amp; Gas, QATAR</t>
  </si>
  <si>
    <t>Introduction:</t>
  </si>
  <si>
    <t>The purpose of this exercise is to have different reputed standards' guidelines at one place, so that the process engineer shall have better understanding and comparison of the decision making conditions.</t>
  </si>
  <si>
    <t xml:space="preserve">Ajay S. Satpute  </t>
  </si>
  <si>
    <t>Table 3</t>
  </si>
  <si>
    <t>Table 2: Output of Table 1</t>
  </si>
  <si>
    <t>Table 1: Input values to be provided</t>
  </si>
  <si>
    <t>Table 1 and 2 are provided below as quick reference. However, it is suggested to go through Table 3 before concluding line sizing criteria.</t>
  </si>
  <si>
    <t>Discharge</t>
  </si>
  <si>
    <t>Suction</t>
  </si>
  <si>
    <t>Gravity</t>
  </si>
  <si>
    <t>Suction/Discharge/Gravity</t>
  </si>
  <si>
    <t>Fluid description</t>
  </si>
  <si>
    <r>
      <t>V</t>
    </r>
    <r>
      <rPr>
        <b/>
        <vertAlign val="subscript"/>
        <sz val="9"/>
        <rFont val="Verdana"/>
        <family val="2"/>
      </rPr>
      <t>max</t>
    </r>
  </si>
  <si>
    <r>
      <t>V</t>
    </r>
    <r>
      <rPr>
        <b/>
        <vertAlign val="subscript"/>
        <sz val="9"/>
        <rFont val="Verdana"/>
        <family val="2"/>
      </rPr>
      <t>min</t>
    </r>
  </si>
  <si>
    <r>
      <t>ρV</t>
    </r>
    <r>
      <rPr>
        <b/>
        <vertAlign val="superscript"/>
        <sz val="9"/>
        <rFont val="Verdana"/>
        <family val="2"/>
      </rPr>
      <t>2</t>
    </r>
    <r>
      <rPr>
        <b/>
        <sz val="9"/>
        <rFont val="Verdana"/>
        <family val="2"/>
      </rPr>
      <t xml:space="preserve"> criteria</t>
    </r>
  </si>
  <si>
    <r>
      <t>ρm is in lb/ft</t>
    </r>
    <r>
      <rPr>
        <vertAlign val="superscript"/>
        <sz val="9"/>
        <rFont val="Verdana"/>
        <family val="2"/>
      </rPr>
      <t>3</t>
    </r>
  </si>
  <si>
    <r>
      <t>ρ is in kg/m</t>
    </r>
    <r>
      <rPr>
        <vertAlign val="superscript"/>
        <sz val="9"/>
        <rFont val="Verdana"/>
        <family val="2"/>
      </rPr>
      <t>3</t>
    </r>
  </si>
  <si>
    <r>
      <t>183/√ρ</t>
    </r>
    <r>
      <rPr>
        <vertAlign val="subscript"/>
        <sz val="9"/>
        <rFont val="Verdana"/>
        <family val="2"/>
      </rPr>
      <t>mix</t>
    </r>
    <r>
      <rPr>
        <sz val="9"/>
        <rFont val="Verdana"/>
        <family val="2"/>
      </rPr>
      <t>, m/s</t>
    </r>
  </si>
  <si>
    <r>
      <t>ρ</t>
    </r>
    <r>
      <rPr>
        <vertAlign val="subscript"/>
        <sz val="9"/>
        <rFont val="Verdana"/>
        <family val="2"/>
      </rPr>
      <t>mix</t>
    </r>
    <r>
      <rPr>
        <sz val="9"/>
        <rFont val="Verdana"/>
        <family val="2"/>
      </rPr>
      <t xml:space="preserve"> is in kg/m</t>
    </r>
    <r>
      <rPr>
        <vertAlign val="superscript"/>
        <sz val="9"/>
        <rFont val="Verdana"/>
        <family val="2"/>
      </rPr>
      <t>3</t>
    </r>
  </si>
  <si>
    <r>
      <t>&lt; 6000 kg/ms</t>
    </r>
    <r>
      <rPr>
        <vertAlign val="superscript"/>
        <sz val="9"/>
        <rFont val="Verdana"/>
        <family val="2"/>
      </rPr>
      <t>2</t>
    </r>
  </si>
  <si>
    <r>
      <t>&lt; 7500 kg/ms</t>
    </r>
    <r>
      <rPr>
        <vertAlign val="superscript"/>
        <sz val="9"/>
        <rFont val="Verdana"/>
        <family val="2"/>
      </rPr>
      <t>2</t>
    </r>
  </si>
  <si>
    <r>
      <t>&lt; 10000 kg/ms</t>
    </r>
    <r>
      <rPr>
        <vertAlign val="superscript"/>
        <sz val="9"/>
        <rFont val="Verdana"/>
        <family val="2"/>
      </rPr>
      <t>2</t>
    </r>
  </si>
  <si>
    <r>
      <t>&lt; 20000 kg/ms</t>
    </r>
    <r>
      <rPr>
        <vertAlign val="superscript"/>
        <sz val="9"/>
        <rFont val="Verdana"/>
        <family val="2"/>
      </rPr>
      <t>2</t>
    </r>
  </si>
  <si>
    <r>
      <t>&lt; 15000 kg/ms</t>
    </r>
    <r>
      <rPr>
        <vertAlign val="superscript"/>
        <sz val="9"/>
        <rFont val="Verdana"/>
        <family val="2"/>
      </rPr>
      <t>2</t>
    </r>
  </si>
  <si>
    <r>
      <t>&lt; 25000 kg/ms</t>
    </r>
    <r>
      <rPr>
        <vertAlign val="superscript"/>
        <sz val="9"/>
        <rFont val="Verdana"/>
        <family val="2"/>
      </rPr>
      <t>2</t>
    </r>
  </si>
  <si>
    <r>
      <t>ρ</t>
    </r>
    <r>
      <rPr>
        <vertAlign val="subscript"/>
        <sz val="9"/>
        <rFont val="Verdana"/>
        <family val="2"/>
      </rPr>
      <t>m</t>
    </r>
    <r>
      <rPr>
        <sz val="9"/>
        <rFont val="Verdana"/>
        <family val="2"/>
      </rPr>
      <t xml:space="preserve"> is apparent density, V</t>
    </r>
    <r>
      <rPr>
        <vertAlign val="subscript"/>
        <sz val="9"/>
        <rFont val="Verdana"/>
        <family val="2"/>
      </rPr>
      <t>m</t>
    </r>
    <r>
      <rPr>
        <sz val="9"/>
        <rFont val="Verdana"/>
        <family val="2"/>
      </rPr>
      <t xml:space="preserve"> is apparent fluid velocity and to be used for ρ</t>
    </r>
    <r>
      <rPr>
        <vertAlign val="subscript"/>
        <sz val="9"/>
        <rFont val="Verdana"/>
        <family val="2"/>
      </rPr>
      <t>m</t>
    </r>
    <r>
      <rPr>
        <sz val="9"/>
        <rFont val="Verdana"/>
        <family val="2"/>
      </rPr>
      <t>*V</t>
    </r>
    <r>
      <rPr>
        <vertAlign val="subscript"/>
        <sz val="9"/>
        <rFont val="Verdana"/>
        <family val="2"/>
      </rPr>
      <t>m</t>
    </r>
    <r>
      <rPr>
        <vertAlign val="superscript"/>
        <sz val="9"/>
        <rFont val="Verdana"/>
        <family val="2"/>
      </rPr>
      <t>2</t>
    </r>
    <r>
      <rPr>
        <sz val="9"/>
        <rFont val="Verdana"/>
        <family val="2"/>
      </rPr>
      <t xml:space="preserve"> calculations</t>
    </r>
  </si>
  <si>
    <r>
      <t>≤ 25000 kg/ms</t>
    </r>
    <r>
      <rPr>
        <vertAlign val="superscript"/>
        <sz val="9"/>
        <rFont val="Verdana"/>
        <family val="2"/>
      </rPr>
      <t>2</t>
    </r>
  </si>
  <si>
    <r>
      <t>≤ 30000 kg/ms</t>
    </r>
    <r>
      <rPr>
        <vertAlign val="superscript"/>
        <sz val="9"/>
        <rFont val="Verdana"/>
        <family val="2"/>
      </rPr>
      <t>2</t>
    </r>
  </si>
  <si>
    <r>
      <t>≤ 50000 kg/ms</t>
    </r>
    <r>
      <rPr>
        <vertAlign val="superscript"/>
        <sz val="9"/>
        <rFont val="Verdana"/>
        <family val="2"/>
      </rPr>
      <t>2</t>
    </r>
  </si>
  <si>
    <r>
      <t>≤ 150000 kg/ms</t>
    </r>
    <r>
      <rPr>
        <vertAlign val="superscript"/>
        <sz val="9"/>
        <rFont val="Verdana"/>
        <family val="2"/>
      </rPr>
      <t>2</t>
    </r>
  </si>
  <si>
    <r>
      <t>For ρ &gt; 100000 kg/ms</t>
    </r>
    <r>
      <rPr>
        <vertAlign val="superscript"/>
        <sz val="9"/>
        <rFont val="Verdana"/>
        <family val="2"/>
      </rPr>
      <t>2</t>
    </r>
    <r>
      <rPr>
        <sz val="9"/>
        <rFont val="Verdana"/>
        <family val="2"/>
      </rPr>
      <t xml:space="preserve"> vibration and line supports are required</t>
    </r>
  </si>
  <si>
    <r>
      <t>V</t>
    </r>
    <r>
      <rPr>
        <b/>
        <vertAlign val="subscript"/>
        <sz val="12"/>
        <color theme="1"/>
        <rFont val="Verdana"/>
        <family val="2"/>
      </rPr>
      <t>max</t>
    </r>
  </si>
  <si>
    <r>
      <t>V</t>
    </r>
    <r>
      <rPr>
        <b/>
        <vertAlign val="subscript"/>
        <sz val="12"/>
        <color theme="1"/>
        <rFont val="Verdana"/>
        <family val="2"/>
      </rPr>
      <t>min</t>
    </r>
  </si>
  <si>
    <r>
      <t>ρV</t>
    </r>
    <r>
      <rPr>
        <b/>
        <vertAlign val="superscript"/>
        <sz val="12"/>
        <color theme="1"/>
        <rFont val="Verdana"/>
        <family val="2"/>
      </rPr>
      <t>2</t>
    </r>
    <r>
      <rPr>
        <b/>
        <sz val="12"/>
        <color theme="1"/>
        <rFont val="Verdana"/>
        <family val="2"/>
      </rPr>
      <t xml:space="preserve"> criteria</t>
    </r>
  </si>
  <si>
    <t>Suction/Discharge/   Gravity</t>
  </si>
  <si>
    <t>1 to 2 m/s: Normal velocity</t>
  </si>
  <si>
    <t>5to 10 m/s: Normal velocity</t>
  </si>
  <si>
    <t>3.3 ft/s to 3.3 ft/s: Normal velocity</t>
  </si>
  <si>
    <t>16.4 ft/s to 32.8 ft/s: Normal velocity</t>
  </si>
  <si>
    <t>SHELL DEP 31.40.00.10 - General, Pipeline engineering</t>
  </si>
  <si>
    <r>
      <t>Continuous operation: V</t>
    </r>
    <r>
      <rPr>
        <vertAlign val="subscript"/>
        <sz val="9"/>
        <rFont val="Verdana"/>
        <family val="2"/>
      </rPr>
      <t>max</t>
    </r>
    <r>
      <rPr>
        <sz val="9"/>
        <rFont val="Verdana"/>
        <family val="2"/>
      </rPr>
      <t xml:space="preserve"> should be less than 4 m/s</t>
    </r>
  </si>
  <si>
    <t>1 m/s, if separate water phase is present</t>
  </si>
  <si>
    <r>
      <t>Continuous operation: V</t>
    </r>
    <r>
      <rPr>
        <vertAlign val="subscript"/>
        <sz val="9"/>
        <rFont val="Verdana"/>
        <family val="2"/>
      </rPr>
      <t>max</t>
    </r>
    <r>
      <rPr>
        <sz val="9"/>
        <rFont val="Verdana"/>
        <family val="2"/>
      </rPr>
      <t xml:space="preserve"> should be less than 20 m/s</t>
    </r>
  </si>
  <si>
    <t>Pressurized service (Pipeline)</t>
  </si>
  <si>
    <t>This article is the compilation of line sizing criteria provided in different international standards, such as API, NORSOK, TOTAL etc.</t>
  </si>
</sst>
</file>

<file path=xl/styles.xml><?xml version="1.0" encoding="utf-8"?>
<styleSheet xmlns="http://schemas.openxmlformats.org/spreadsheetml/2006/main">
  <fonts count="17">
    <font>
      <sz val="9"/>
      <color theme="1"/>
      <name val="Verdana"/>
      <family val="2"/>
    </font>
    <font>
      <b/>
      <sz val="9"/>
      <color theme="1"/>
      <name val="Verdana"/>
      <family val="2"/>
    </font>
    <font>
      <b/>
      <sz val="10"/>
      <color theme="1"/>
      <name val="Verdana"/>
      <family val="2"/>
    </font>
    <font>
      <b/>
      <sz val="11"/>
      <color theme="1"/>
      <name val="Verdana"/>
      <family val="2"/>
    </font>
    <font>
      <sz val="11"/>
      <color theme="1"/>
      <name val="Verdana"/>
      <family val="2"/>
    </font>
    <font>
      <sz val="18"/>
      <color theme="1"/>
      <name val="Verdana"/>
      <family val="2"/>
    </font>
    <font>
      <b/>
      <u/>
      <sz val="11"/>
      <color theme="1"/>
      <name val="Verdana"/>
      <family val="2"/>
    </font>
    <font>
      <sz val="9"/>
      <name val="Verdana"/>
      <family val="2"/>
    </font>
    <font>
      <b/>
      <sz val="9"/>
      <name val="Verdana"/>
      <family val="2"/>
    </font>
    <font>
      <b/>
      <vertAlign val="subscript"/>
      <sz val="9"/>
      <name val="Verdana"/>
      <family val="2"/>
    </font>
    <font>
      <b/>
      <vertAlign val="superscript"/>
      <sz val="9"/>
      <name val="Verdana"/>
      <family val="2"/>
    </font>
    <font>
      <vertAlign val="superscript"/>
      <sz val="9"/>
      <name val="Verdana"/>
      <family val="2"/>
    </font>
    <font>
      <vertAlign val="subscript"/>
      <sz val="9"/>
      <name val="Verdana"/>
      <family val="2"/>
    </font>
    <font>
      <b/>
      <sz val="12"/>
      <color theme="1"/>
      <name val="Verdana"/>
      <family val="2"/>
    </font>
    <font>
      <b/>
      <vertAlign val="subscript"/>
      <sz val="12"/>
      <color theme="1"/>
      <name val="Verdana"/>
      <family val="2"/>
    </font>
    <font>
      <b/>
      <vertAlign val="superscript"/>
      <sz val="12"/>
      <color theme="1"/>
      <name val="Verdana"/>
      <family val="2"/>
    </font>
    <font>
      <sz val="12"/>
      <color theme="1"/>
      <name val="Verdana"/>
      <family val="2"/>
    </font>
  </fonts>
  <fills count="7">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rgb="FFFFFF99"/>
        <bgColor indexed="64"/>
      </patternFill>
    </fill>
    <fill>
      <patternFill patternType="solid">
        <fgColor theme="9"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top style="thin">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2">
    <xf numFmtId="0" fontId="0" fillId="0" borderId="0" xfId="0"/>
    <xf numFmtId="0" fontId="0" fillId="0" borderId="0" xfId="0" applyBorder="1" applyAlignment="1">
      <alignment wrapText="1"/>
    </xf>
    <xf numFmtId="0" fontId="0" fillId="0" borderId="0" xfId="0" applyBorder="1"/>
    <xf numFmtId="0" fontId="0" fillId="0" borderId="0" xfId="0" applyBorder="1" applyAlignment="1"/>
    <xf numFmtId="0" fontId="0" fillId="0" borderId="0" xfId="0" applyFill="1"/>
    <xf numFmtId="0" fontId="1" fillId="0" borderId="0" xfId="0" applyFont="1" applyFill="1"/>
    <xf numFmtId="0" fontId="1" fillId="0" borderId="0" xfId="0" applyFont="1" applyFill="1" applyBorder="1" applyAlignment="1"/>
    <xf numFmtId="0" fontId="4" fillId="0" borderId="0" xfId="0" applyFont="1"/>
    <xf numFmtId="0" fontId="5" fillId="0" borderId="0" xfId="0" applyFont="1"/>
    <xf numFmtId="0" fontId="0" fillId="0" borderId="0" xfId="0" applyFill="1" applyBorder="1"/>
    <xf numFmtId="0" fontId="4" fillId="0" borderId="0" xfId="0" applyFont="1" applyBorder="1"/>
    <xf numFmtId="0" fontId="7" fillId="0" borderId="1" xfId="0" applyFont="1" applyFill="1" applyBorder="1" applyAlignment="1">
      <alignment wrapText="1"/>
    </xf>
    <xf numFmtId="0" fontId="7" fillId="0" borderId="9" xfId="0" applyFont="1" applyFill="1" applyBorder="1" applyAlignment="1">
      <alignment wrapText="1"/>
    </xf>
    <xf numFmtId="0" fontId="8" fillId="4" borderId="6" xfId="0" applyFont="1" applyFill="1" applyBorder="1" applyAlignment="1">
      <alignment wrapText="1"/>
    </xf>
    <xf numFmtId="0" fontId="3" fillId="5" borderId="6" xfId="0" applyFont="1" applyFill="1" applyBorder="1" applyAlignment="1">
      <alignment horizontal="center" vertical="center" wrapText="1"/>
    </xf>
    <xf numFmtId="0" fontId="3" fillId="0" borderId="0" xfId="0" applyFont="1" applyBorder="1"/>
    <xf numFmtId="0" fontId="6" fillId="0" borderId="10" xfId="0" applyFont="1" applyBorder="1" applyAlignment="1">
      <alignment horizontal="left" vertical="top"/>
    </xf>
    <xf numFmtId="0" fontId="0" fillId="0" borderId="13" xfId="0" applyBorder="1" applyAlignment="1">
      <alignment wrapText="1"/>
    </xf>
    <xf numFmtId="0" fontId="0" fillId="0" borderId="13" xfId="0" applyBorder="1"/>
    <xf numFmtId="0" fontId="0" fillId="0" borderId="11" xfId="0" applyBorder="1"/>
    <xf numFmtId="0" fontId="0" fillId="0" borderId="12" xfId="0" applyBorder="1" applyAlignment="1">
      <alignment wrapText="1"/>
    </xf>
    <xf numFmtId="0" fontId="0" fillId="0" borderId="17" xfId="0" applyBorder="1"/>
    <xf numFmtId="0" fontId="3" fillId="0" borderId="12" xfId="0" applyFont="1" applyBorder="1" applyAlignment="1"/>
    <xf numFmtId="0" fontId="4" fillId="0" borderId="12" xfId="0" applyFont="1" applyBorder="1" applyAlignment="1"/>
    <xf numFmtId="0" fontId="4" fillId="0" borderId="12" xfId="0" applyFont="1" applyFill="1" applyBorder="1" applyAlignment="1"/>
    <xf numFmtId="0" fontId="3" fillId="0" borderId="12" xfId="0" applyFont="1" applyFill="1" applyBorder="1" applyAlignment="1"/>
    <xf numFmtId="0" fontId="4" fillId="0" borderId="12" xfId="0" applyFont="1" applyBorder="1"/>
    <xf numFmtId="0" fontId="0" fillId="0" borderId="12" xfId="0" applyBorder="1"/>
    <xf numFmtId="0" fontId="0" fillId="0" borderId="12" xfId="0" applyFill="1" applyBorder="1"/>
    <xf numFmtId="0" fontId="0" fillId="0" borderId="17" xfId="0" applyFill="1" applyBorder="1"/>
    <xf numFmtId="0" fontId="2" fillId="0" borderId="12" xfId="0" applyFont="1" applyBorder="1"/>
    <xf numFmtId="0" fontId="1" fillId="0" borderId="0" xfId="0" applyFont="1" applyBorder="1"/>
    <xf numFmtId="0" fontId="13" fillId="6" borderId="5" xfId="0" applyFont="1" applyFill="1" applyBorder="1" applyAlignment="1">
      <alignment horizontal="center" vertical="center" wrapText="1"/>
    </xf>
    <xf numFmtId="0" fontId="13" fillId="6" borderId="6" xfId="0" applyFont="1" applyFill="1" applyBorder="1" applyAlignment="1">
      <alignment horizontal="center" vertical="center" wrapText="1"/>
    </xf>
    <xf numFmtId="0" fontId="16" fillId="6" borderId="8" xfId="0" applyFont="1" applyFill="1" applyBorder="1" applyAlignment="1">
      <alignment vertical="center" wrapText="1"/>
    </xf>
    <xf numFmtId="0" fontId="16" fillId="6" borderId="9" xfId="0" applyFont="1" applyFill="1" applyBorder="1" applyAlignment="1">
      <alignment horizontal="center" vertical="center" wrapText="1"/>
    </xf>
    <xf numFmtId="0" fontId="16" fillId="6" borderId="20" xfId="0" applyFont="1" applyFill="1" applyBorder="1" applyAlignment="1">
      <alignment vertical="center"/>
    </xf>
    <xf numFmtId="0" fontId="16" fillId="6" borderId="19" xfId="0" applyFont="1" applyFill="1" applyBorder="1" applyAlignment="1">
      <alignment vertical="center" wrapText="1"/>
    </xf>
    <xf numFmtId="0" fontId="16" fillId="6" borderId="22" xfId="0" applyFont="1" applyFill="1" applyBorder="1" applyAlignment="1">
      <alignment vertical="center" wrapText="1"/>
    </xf>
    <xf numFmtId="0" fontId="16" fillId="6" borderId="18" xfId="0" applyFont="1" applyFill="1" applyBorder="1" applyAlignment="1">
      <alignment vertical="center"/>
    </xf>
    <xf numFmtId="0" fontId="16" fillId="6" borderId="21" xfId="0" applyFont="1" applyFill="1" applyBorder="1" applyAlignment="1">
      <alignment vertical="center" wrapText="1"/>
    </xf>
    <xf numFmtId="0" fontId="16" fillId="6" borderId="24" xfId="0" applyFont="1" applyFill="1" applyBorder="1" applyAlignment="1">
      <alignment vertical="center"/>
    </xf>
    <xf numFmtId="0" fontId="13" fillId="6" borderId="23" xfId="0" applyFont="1" applyFill="1" applyBorder="1" applyAlignment="1">
      <alignment vertical="center"/>
    </xf>
    <xf numFmtId="0" fontId="3" fillId="5" borderId="6"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13" fillId="6" borderId="2" xfId="0" applyFont="1" applyFill="1" applyBorder="1" applyAlignment="1">
      <alignment horizontal="center" vertical="center" wrapText="1"/>
    </xf>
    <xf numFmtId="0" fontId="13" fillId="6" borderId="3" xfId="0" applyFont="1" applyFill="1" applyBorder="1" applyAlignment="1">
      <alignment horizontal="center" vertical="center" wrapText="1"/>
    </xf>
    <xf numFmtId="0" fontId="13" fillId="6" borderId="4" xfId="0" applyFont="1" applyFill="1" applyBorder="1" applyAlignment="1">
      <alignment horizontal="center" vertical="center" wrapText="1"/>
    </xf>
    <xf numFmtId="0" fontId="13" fillId="6" borderId="14" xfId="0" applyFont="1" applyFill="1" applyBorder="1" applyAlignment="1">
      <alignment horizontal="center" vertical="center" wrapText="1"/>
    </xf>
    <xf numFmtId="0" fontId="13" fillId="6" borderId="15" xfId="0" applyFont="1" applyFill="1" applyBorder="1" applyAlignment="1">
      <alignment horizontal="center" vertical="center" wrapText="1"/>
    </xf>
    <xf numFmtId="0" fontId="13" fillId="6" borderId="16"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16" fillId="3" borderId="1" xfId="0" applyFont="1" applyFill="1" applyBorder="1" applyAlignment="1"/>
    <xf numFmtId="0" fontId="16" fillId="2" borderId="1" xfId="0" applyFont="1" applyFill="1" applyBorder="1" applyAlignment="1"/>
    <xf numFmtId="0" fontId="16" fillId="6" borderId="25" xfId="0" applyFont="1" applyFill="1" applyBorder="1" applyAlignment="1">
      <alignment vertical="center"/>
    </xf>
    <xf numFmtId="0" fontId="16" fillId="6" borderId="26" xfId="0" applyFont="1" applyFill="1" applyBorder="1" applyAlignment="1">
      <alignment vertical="center"/>
    </xf>
    <xf numFmtId="0" fontId="16" fillId="5" borderId="18" xfId="0" applyFont="1" applyFill="1" applyBorder="1" applyAlignment="1">
      <alignment horizontal="center" vertical="center" wrapText="1"/>
    </xf>
    <xf numFmtId="0" fontId="16" fillId="5" borderId="19" xfId="0" applyFont="1" applyFill="1" applyBorder="1" applyAlignment="1">
      <alignment horizontal="center" vertical="center" wrapText="1"/>
    </xf>
    <xf numFmtId="0" fontId="16" fillId="5" borderId="9" xfId="0" applyFont="1" applyFill="1" applyBorder="1" applyAlignment="1">
      <alignment horizontal="center" vertical="center" wrapText="1"/>
    </xf>
    <xf numFmtId="0" fontId="16" fillId="5" borderId="20" xfId="0" applyFont="1" applyFill="1" applyBorder="1" applyAlignment="1">
      <alignment horizontal="center" vertical="center" wrapText="1"/>
    </xf>
    <xf numFmtId="0" fontId="16" fillId="5" borderId="21" xfId="0" applyFont="1" applyFill="1" applyBorder="1" applyAlignment="1">
      <alignment horizontal="center" vertical="center" wrapText="1"/>
    </xf>
    <xf numFmtId="0" fontId="16" fillId="6" borderId="20" xfId="0" applyFont="1" applyFill="1" applyBorder="1" applyAlignment="1">
      <alignment horizontal="center" vertical="center"/>
    </xf>
  </cellXfs>
  <cellStyles count="1">
    <cellStyle name="Normal" xfId="0" builtinId="0"/>
  </cellStyles>
  <dxfs count="4">
    <dxf>
      <font>
        <b/>
        <i val="0"/>
      </font>
      <fill>
        <patternFill>
          <bgColor theme="6" tint="0.39994506668294322"/>
        </patternFill>
      </fill>
    </dxf>
    <dxf>
      <font>
        <b/>
        <i val="0"/>
      </font>
      <fill>
        <patternFill>
          <bgColor theme="6" tint="0.39994506668294322"/>
        </patternFill>
      </fill>
    </dxf>
    <dxf>
      <font>
        <b/>
        <i val="0"/>
      </font>
      <fill>
        <patternFill>
          <bgColor theme="6" tint="0.39994506668294322"/>
        </patternFill>
      </fill>
    </dxf>
    <dxf>
      <font>
        <b/>
        <i val="0"/>
      </font>
      <fill>
        <patternFill>
          <bgColor theme="6" tint="0.39994506668294322"/>
        </patternFill>
      </fill>
    </dxf>
  </dxfs>
  <tableStyles count="0" defaultTableStyle="TableStyleMedium9" defaultPivotStyle="PivotStyleLight16"/>
  <colors>
    <mruColors>
      <color rgb="FFFFFF99"/>
      <color rgb="FFFFFFCC"/>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33618</xdr:colOff>
      <xdr:row>2</xdr:row>
      <xdr:rowOff>0</xdr:rowOff>
    </xdr:from>
    <xdr:to>
      <xdr:col>1</xdr:col>
      <xdr:colOff>493059</xdr:colOff>
      <xdr:row>4</xdr:row>
      <xdr:rowOff>190500</xdr:rowOff>
    </xdr:to>
    <xdr:pic>
      <xdr:nvPicPr>
        <xdr:cNvPr id="2" name="Picture 1" descr="C:\Documents and Settings\ajas\Desktop\Ajay\Personal\Docs\Ajay\Photo.jpg"/>
        <xdr:cNvPicPr/>
      </xdr:nvPicPr>
      <xdr:blipFill>
        <a:blip xmlns:r="http://schemas.openxmlformats.org/officeDocument/2006/relationships" r:embed="rId1" cstate="print"/>
        <a:srcRect/>
        <a:stretch>
          <a:fillRect/>
        </a:stretch>
      </xdr:blipFill>
      <xdr:spPr bwMode="auto">
        <a:xfrm>
          <a:off x="33618" y="552450"/>
          <a:ext cx="849966" cy="7429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152"/>
  <sheetViews>
    <sheetView tabSelected="1" view="pageBreakPreview" zoomScale="70" zoomScaleNormal="100" zoomScaleSheetLayoutView="70" workbookViewId="0">
      <selection activeCell="P4" sqref="P4"/>
    </sheetView>
  </sheetViews>
  <sheetFormatPr defaultRowHeight="21.75" customHeight="1"/>
  <cols>
    <col min="1" max="1" width="5.125" customWidth="1"/>
    <col min="2" max="2" width="10.25" customWidth="1"/>
    <col min="3" max="3" width="10.625" customWidth="1"/>
    <col min="4" max="4" width="16.375" customWidth="1"/>
    <col min="5" max="5" width="11.25" customWidth="1"/>
    <col min="6" max="6" width="10.375" customWidth="1"/>
    <col min="7" max="7" width="17.75" customWidth="1"/>
    <col min="8" max="8" width="18.125" customWidth="1"/>
    <col min="9" max="9" width="10.625" customWidth="1"/>
    <col min="10" max="10" width="12.625" customWidth="1"/>
    <col min="11" max="11" width="11" customWidth="1"/>
    <col min="12" max="12" width="6.25" customWidth="1"/>
    <col min="13" max="13" width="7.375" customWidth="1"/>
    <col min="16" max="16" width="12.125" customWidth="1"/>
    <col min="17" max="17" width="16.625" bestFit="1" customWidth="1"/>
    <col min="18" max="18" width="16.625" customWidth="1"/>
    <col min="38" max="38" width="27.875" customWidth="1"/>
    <col min="39" max="39" width="23.625" customWidth="1"/>
  </cols>
  <sheetData>
    <row r="1" spans="1:18" ht="21.75" customHeight="1">
      <c r="A1" s="16" t="s">
        <v>184</v>
      </c>
      <c r="B1" s="17"/>
      <c r="C1" s="17"/>
      <c r="D1" s="17"/>
      <c r="E1" s="17"/>
      <c r="F1" s="17"/>
      <c r="G1" s="17"/>
      <c r="H1" s="17"/>
      <c r="I1" s="17"/>
      <c r="J1" s="17"/>
      <c r="K1" s="17"/>
      <c r="L1" s="18"/>
      <c r="M1" s="18"/>
      <c r="N1" s="18"/>
      <c r="O1" s="18"/>
      <c r="P1" s="18"/>
      <c r="Q1" s="18"/>
      <c r="R1" s="19"/>
    </row>
    <row r="2" spans="1:18" ht="21.75" customHeight="1">
      <c r="A2" s="20"/>
      <c r="B2" s="1"/>
      <c r="C2" s="1"/>
      <c r="D2" s="1"/>
      <c r="E2" s="1"/>
      <c r="F2" s="1"/>
      <c r="G2" s="1"/>
      <c r="H2" s="1"/>
      <c r="I2" s="1"/>
      <c r="J2" s="1"/>
      <c r="K2" s="1"/>
      <c r="L2" s="2"/>
      <c r="M2" s="2"/>
      <c r="N2" s="2"/>
      <c r="O2" s="2"/>
      <c r="P2" s="2"/>
      <c r="Q2" s="2"/>
      <c r="R2" s="21"/>
    </row>
    <row r="3" spans="1:18" ht="21.75" customHeight="1">
      <c r="A3" s="20"/>
      <c r="B3" s="1"/>
      <c r="C3" s="1"/>
      <c r="D3" s="1"/>
      <c r="E3" s="1"/>
      <c r="F3" s="1"/>
      <c r="G3" s="1"/>
      <c r="H3" s="1"/>
      <c r="I3" s="1"/>
      <c r="J3" s="1"/>
      <c r="K3" s="1"/>
      <c r="L3" s="2"/>
      <c r="M3" s="2"/>
      <c r="N3" s="2"/>
      <c r="O3" s="2"/>
      <c r="P3" s="2"/>
      <c r="Q3" s="2"/>
      <c r="R3" s="21"/>
    </row>
    <row r="4" spans="1:18" ht="21.75" customHeight="1">
      <c r="A4" s="20"/>
      <c r="B4" s="1"/>
      <c r="C4" s="1"/>
      <c r="D4" s="1"/>
      <c r="E4" s="1"/>
      <c r="F4" s="1"/>
      <c r="G4" s="1"/>
      <c r="H4" s="1"/>
      <c r="I4" s="1"/>
      <c r="J4" s="1"/>
      <c r="K4" s="1"/>
      <c r="L4" s="2"/>
      <c r="M4" s="2"/>
      <c r="N4" s="2"/>
      <c r="O4" s="2"/>
      <c r="P4" s="2"/>
      <c r="Q4" s="2"/>
      <c r="R4" s="21"/>
    </row>
    <row r="5" spans="1:18" ht="21.75" customHeight="1">
      <c r="A5" s="20"/>
      <c r="B5" s="1"/>
      <c r="C5" s="1"/>
      <c r="D5" s="1"/>
      <c r="E5" s="1"/>
      <c r="F5" s="1"/>
      <c r="G5" s="1"/>
      <c r="H5" s="1"/>
      <c r="I5" s="1"/>
      <c r="J5" s="1"/>
      <c r="K5" s="1"/>
      <c r="L5" s="2"/>
      <c r="M5" s="2"/>
      <c r="N5" s="2"/>
      <c r="O5" s="2"/>
      <c r="P5" s="2"/>
      <c r="Q5" s="2"/>
      <c r="R5" s="21"/>
    </row>
    <row r="6" spans="1:18" ht="21.75" customHeight="1">
      <c r="A6" s="22" t="s">
        <v>190</v>
      </c>
      <c r="B6" s="1"/>
      <c r="C6" s="1"/>
      <c r="D6" s="1"/>
      <c r="E6" s="1"/>
      <c r="F6" s="1"/>
      <c r="G6" s="1"/>
      <c r="H6" s="1"/>
      <c r="I6" s="1"/>
      <c r="J6" s="1"/>
      <c r="K6" s="1"/>
      <c r="L6" s="2"/>
      <c r="M6" s="2"/>
      <c r="N6" s="2"/>
      <c r="O6" s="2"/>
      <c r="P6" s="2"/>
      <c r="Q6" s="2"/>
      <c r="R6" s="21"/>
    </row>
    <row r="7" spans="1:18" ht="21.75" customHeight="1">
      <c r="A7" s="23" t="s">
        <v>185</v>
      </c>
      <c r="B7" s="3"/>
      <c r="C7" s="3"/>
      <c r="D7" s="3"/>
      <c r="E7" s="3"/>
      <c r="F7" s="1"/>
      <c r="G7" s="1"/>
      <c r="H7" s="1"/>
      <c r="I7" s="1"/>
      <c r="J7" s="1"/>
      <c r="K7" s="1"/>
      <c r="L7" s="2"/>
      <c r="M7" s="2"/>
      <c r="N7" s="2"/>
      <c r="O7" s="2"/>
      <c r="P7" s="2"/>
      <c r="Q7" s="2"/>
      <c r="R7" s="21"/>
    </row>
    <row r="8" spans="1:18" ht="21.75" customHeight="1">
      <c r="A8" s="23" t="s">
        <v>182</v>
      </c>
      <c r="B8" s="3"/>
      <c r="C8" s="3"/>
      <c r="D8" s="3"/>
      <c r="E8" s="3"/>
      <c r="F8" s="1"/>
      <c r="G8" s="1"/>
      <c r="H8" s="1"/>
      <c r="I8" s="1"/>
      <c r="J8" s="1"/>
      <c r="K8" s="1"/>
      <c r="L8" s="2"/>
      <c r="M8" s="2"/>
      <c r="N8" s="2"/>
      <c r="O8" s="2"/>
      <c r="P8" s="2"/>
      <c r="Q8" s="2"/>
      <c r="R8" s="21"/>
    </row>
    <row r="9" spans="1:18" ht="21.75" customHeight="1">
      <c r="A9" s="23" t="s">
        <v>186</v>
      </c>
      <c r="B9" s="3"/>
      <c r="C9" s="3"/>
      <c r="D9" s="3"/>
      <c r="E9" s="3"/>
      <c r="F9" s="1"/>
      <c r="G9" s="1"/>
      <c r="H9" s="1"/>
      <c r="I9" s="1"/>
      <c r="J9" s="1"/>
      <c r="K9" s="1"/>
      <c r="L9" s="2"/>
      <c r="M9" s="2"/>
      <c r="N9" s="2"/>
      <c r="O9" s="2"/>
      <c r="P9" s="2"/>
      <c r="Q9" s="2"/>
      <c r="R9" s="21"/>
    </row>
    <row r="10" spans="1:18" ht="21.75" customHeight="1">
      <c r="A10" s="24" t="s">
        <v>187</v>
      </c>
      <c r="B10" s="1"/>
      <c r="C10" s="1"/>
      <c r="D10" s="1"/>
      <c r="E10" s="1"/>
      <c r="F10" s="1"/>
      <c r="G10" s="1"/>
      <c r="H10" s="1"/>
      <c r="I10" s="1"/>
      <c r="J10" s="1"/>
      <c r="K10" s="2"/>
      <c r="L10" s="2"/>
      <c r="M10" s="2"/>
      <c r="N10" s="2"/>
      <c r="O10" s="2"/>
      <c r="P10" s="2"/>
      <c r="Q10" s="2"/>
      <c r="R10" s="21"/>
    </row>
    <row r="11" spans="1:18" ht="21.75" customHeight="1">
      <c r="A11" s="24"/>
      <c r="B11" s="1"/>
      <c r="C11" s="1"/>
      <c r="D11" s="1"/>
      <c r="E11" s="1"/>
      <c r="F11" s="1"/>
      <c r="G11" s="1"/>
      <c r="H11" s="1"/>
      <c r="I11" s="1"/>
      <c r="J11" s="1"/>
      <c r="K11" s="2"/>
      <c r="L11" s="2"/>
      <c r="M11" s="2"/>
      <c r="N11" s="2"/>
      <c r="O11" s="2"/>
      <c r="P11" s="2"/>
      <c r="Q11" s="2"/>
      <c r="R11" s="21"/>
    </row>
    <row r="12" spans="1:18" ht="21.75" customHeight="1">
      <c r="A12" s="25" t="s">
        <v>188</v>
      </c>
      <c r="B12" s="1"/>
      <c r="C12" s="1"/>
      <c r="D12" s="1"/>
      <c r="E12" s="1"/>
      <c r="F12" s="1"/>
      <c r="G12" s="1"/>
      <c r="H12" s="1"/>
      <c r="I12" s="1"/>
      <c r="J12" s="1"/>
      <c r="K12" s="2"/>
      <c r="L12" s="2"/>
      <c r="M12" s="2"/>
      <c r="N12" s="2"/>
      <c r="O12" s="2"/>
      <c r="P12" s="2"/>
      <c r="Q12" s="2"/>
      <c r="R12" s="21"/>
    </row>
    <row r="13" spans="1:18" ht="21.75" customHeight="1">
      <c r="A13" s="24" t="s">
        <v>232</v>
      </c>
      <c r="B13" s="1"/>
      <c r="C13" s="1"/>
      <c r="D13" s="1"/>
      <c r="E13" s="1"/>
      <c r="F13" s="1"/>
      <c r="G13" s="1"/>
      <c r="H13" s="1"/>
      <c r="I13" s="1"/>
      <c r="J13" s="1"/>
      <c r="K13" s="2"/>
      <c r="L13" s="2"/>
      <c r="M13" s="2"/>
      <c r="N13" s="2"/>
      <c r="O13" s="2"/>
      <c r="P13" s="2"/>
      <c r="Q13" s="2"/>
      <c r="R13" s="21"/>
    </row>
    <row r="14" spans="1:18" ht="21.75" customHeight="1">
      <c r="A14" s="24" t="s">
        <v>189</v>
      </c>
      <c r="B14" s="1"/>
      <c r="C14" s="1"/>
      <c r="D14" s="1"/>
      <c r="E14" s="1"/>
      <c r="F14" s="1"/>
      <c r="G14" s="1"/>
      <c r="H14" s="1"/>
      <c r="I14" s="1"/>
      <c r="J14" s="1"/>
      <c r="K14" s="2"/>
      <c r="L14" s="2"/>
      <c r="M14" s="2"/>
      <c r="N14" s="2"/>
      <c r="O14" s="2"/>
      <c r="P14" s="2"/>
      <c r="Q14" s="2"/>
      <c r="R14" s="21"/>
    </row>
    <row r="15" spans="1:18" ht="21.75" customHeight="1">
      <c r="A15" s="24" t="s">
        <v>194</v>
      </c>
      <c r="B15" s="1"/>
      <c r="C15" s="1"/>
      <c r="D15" s="1"/>
      <c r="E15" s="1"/>
      <c r="F15" s="1"/>
      <c r="G15" s="1"/>
      <c r="H15" s="1"/>
      <c r="I15" s="1"/>
      <c r="J15" s="1"/>
      <c r="K15" s="2"/>
      <c r="L15" s="2"/>
      <c r="M15" s="2"/>
      <c r="N15" s="2"/>
      <c r="O15" s="2"/>
      <c r="P15" s="2"/>
      <c r="Q15" s="2"/>
      <c r="R15" s="21"/>
    </row>
    <row r="16" spans="1:18" ht="21.75" customHeight="1">
      <c r="A16" s="26"/>
      <c r="B16" s="2"/>
      <c r="C16" s="2"/>
      <c r="D16" s="2"/>
      <c r="E16" s="2"/>
      <c r="F16" s="2"/>
      <c r="G16" s="2"/>
      <c r="H16" s="2"/>
      <c r="I16" s="2"/>
      <c r="J16" s="2"/>
      <c r="K16" s="2"/>
      <c r="L16" s="2"/>
      <c r="M16" s="2"/>
      <c r="N16" s="2"/>
      <c r="O16" s="2"/>
      <c r="P16" s="2"/>
      <c r="Q16" s="2"/>
      <c r="R16" s="21"/>
    </row>
    <row r="17" spans="1:39" ht="21.75" customHeight="1" thickBot="1">
      <c r="A17" s="27"/>
      <c r="B17" s="15" t="s">
        <v>193</v>
      </c>
      <c r="C17" s="10"/>
      <c r="D17" s="10"/>
      <c r="E17" s="10"/>
      <c r="F17" s="10"/>
      <c r="G17" s="10"/>
      <c r="H17" s="10"/>
      <c r="I17" s="10"/>
      <c r="J17" s="10"/>
      <c r="K17" s="10"/>
      <c r="L17" s="2"/>
      <c r="M17" s="2"/>
      <c r="N17" s="2"/>
      <c r="O17" s="2"/>
      <c r="P17" s="2"/>
      <c r="Q17" s="2"/>
      <c r="R17" s="21"/>
      <c r="AK17" s="53" t="s">
        <v>2</v>
      </c>
      <c r="AL17" s="53" t="s">
        <v>42</v>
      </c>
      <c r="AM17" s="53" t="s">
        <v>198</v>
      </c>
    </row>
    <row r="18" spans="1:39" s="4" customFormat="1" ht="33.75" customHeight="1">
      <c r="A18" s="28"/>
      <c r="B18" s="51" t="s">
        <v>2</v>
      </c>
      <c r="C18" s="43"/>
      <c r="D18" s="14" t="s">
        <v>42</v>
      </c>
      <c r="E18" s="43" t="s">
        <v>222</v>
      </c>
      <c r="F18" s="44"/>
      <c r="G18" s="9"/>
      <c r="H18" s="9"/>
      <c r="I18" s="9"/>
      <c r="J18" s="9"/>
      <c r="K18" s="9"/>
      <c r="L18" s="9"/>
      <c r="M18" s="9"/>
      <c r="N18" s="9"/>
      <c r="O18" s="9"/>
      <c r="P18" s="9"/>
      <c r="Q18" s="9"/>
      <c r="R18" s="29"/>
      <c r="AK18" s="53" t="s">
        <v>0</v>
      </c>
      <c r="AL18" s="53" t="s">
        <v>1</v>
      </c>
      <c r="AM18" s="52" t="s">
        <v>197</v>
      </c>
    </row>
    <row r="19" spans="1:39" ht="15.75" thickBot="1">
      <c r="A19" s="27"/>
      <c r="B19" s="56" t="s">
        <v>0</v>
      </c>
      <c r="C19" s="57"/>
      <c r="D19" s="58" t="s">
        <v>20</v>
      </c>
      <c r="E19" s="59" t="s">
        <v>195</v>
      </c>
      <c r="F19" s="60"/>
      <c r="G19" s="2"/>
      <c r="H19" s="2"/>
      <c r="I19" s="9"/>
      <c r="J19" s="2"/>
      <c r="K19" s="2"/>
      <c r="L19" s="2"/>
      <c r="M19" s="2"/>
      <c r="N19" s="2"/>
      <c r="O19" s="2"/>
      <c r="P19" s="2"/>
      <c r="Q19" s="2"/>
      <c r="R19" s="21"/>
      <c r="AK19" s="53" t="s">
        <v>23</v>
      </c>
      <c r="AL19" s="53" t="s">
        <v>20</v>
      </c>
      <c r="AM19" s="52" t="s">
        <v>196</v>
      </c>
    </row>
    <row r="20" spans="1:39" ht="21.75" customHeight="1">
      <c r="A20" s="27"/>
      <c r="B20" s="10"/>
      <c r="C20" s="10"/>
      <c r="D20" s="10"/>
      <c r="E20" s="10"/>
      <c r="F20" s="10"/>
      <c r="G20" s="10"/>
      <c r="H20" s="10"/>
      <c r="I20" s="9"/>
      <c r="J20" s="10"/>
      <c r="K20" s="10"/>
      <c r="L20" s="2"/>
      <c r="M20" s="2"/>
      <c r="N20" s="2"/>
      <c r="O20" s="2"/>
      <c r="P20" s="2"/>
      <c r="Q20" s="2"/>
      <c r="R20" s="21"/>
      <c r="AL20" s="53" t="s">
        <v>24</v>
      </c>
      <c r="AM20" s="52" t="s">
        <v>195</v>
      </c>
    </row>
    <row r="21" spans="1:39" ht="21.75" customHeight="1" thickBot="1">
      <c r="A21" s="27"/>
      <c r="B21" s="15" t="s">
        <v>192</v>
      </c>
      <c r="C21" s="10"/>
      <c r="D21" s="10"/>
      <c r="E21" s="10"/>
      <c r="F21" s="10"/>
      <c r="G21" s="10"/>
      <c r="H21" s="10"/>
      <c r="I21" s="10"/>
      <c r="J21" s="10"/>
      <c r="K21" s="10"/>
      <c r="L21" s="2"/>
      <c r="M21" s="2"/>
      <c r="N21" s="2"/>
      <c r="O21" s="2"/>
      <c r="P21" s="2"/>
      <c r="Q21" s="2"/>
      <c r="R21" s="21"/>
      <c r="AK21" s="3"/>
      <c r="AL21" s="53" t="s">
        <v>127</v>
      </c>
    </row>
    <row r="22" spans="1:39" ht="45.75" customHeight="1">
      <c r="A22" s="27"/>
      <c r="B22" s="32" t="s">
        <v>219</v>
      </c>
      <c r="C22" s="33" t="s">
        <v>220</v>
      </c>
      <c r="D22" s="33" t="s">
        <v>57</v>
      </c>
      <c r="E22" s="33" t="s">
        <v>221</v>
      </c>
      <c r="F22" s="33" t="s">
        <v>65</v>
      </c>
      <c r="G22" s="48" t="s">
        <v>153</v>
      </c>
      <c r="H22" s="49"/>
      <c r="I22" s="48" t="s">
        <v>154</v>
      </c>
      <c r="J22" s="50"/>
      <c r="K22" s="45" t="s">
        <v>29</v>
      </c>
      <c r="L22" s="46"/>
      <c r="M22" s="46"/>
      <c r="N22" s="46"/>
      <c r="O22" s="46"/>
      <c r="P22" s="46"/>
      <c r="Q22" s="46"/>
      <c r="R22" s="47"/>
      <c r="AK22" s="3"/>
    </row>
    <row r="23" spans="1:39" ht="52.5" customHeight="1" thickBot="1">
      <c r="A23" s="27"/>
      <c r="B23" s="34" t="str">
        <f t="array" ref="B23">INDEX(K28:K152,MATCH(1,(B19=B28:B152)*(D19=C28:C152)*(E19=D28:D152),0))</f>
        <v>18.3 m/s</v>
      </c>
      <c r="C23" s="35" t="str">
        <f t="array" ref="C23">INDEX(L28:L152,MATCH(1,(B19=B28:B152)*(D19=C28:C152)*(E19=D28:D152),0))</f>
        <v>NA</v>
      </c>
      <c r="D23" s="35" t="str">
        <f t="array" ref="D23">INDEX(M28:M152,MATCH(1,(B19=B28:B152)*(D19=C28:C152)*(E19=D28:D152),0))</f>
        <v>NA</v>
      </c>
      <c r="E23" s="35" t="str">
        <f t="array" ref="E23">INDEX(N28:N152,MATCH(1,(B19=B28:B152)*(D19=C28:C152)*(E19=D28:D152),0))</f>
        <v>NA</v>
      </c>
      <c r="F23" s="35" t="str">
        <f t="array" ref="F23">INDEX(O28:O152,MATCH(1,(B19=B28:B152)*(D19=C28:C152)*(E19=D28:D152),0))</f>
        <v>NA</v>
      </c>
      <c r="G23" s="61" t="str">
        <f t="array" ref="G23">INDEX(P28:P152,MATCH(1,(B19=B28:B152)*(D19=C28:C152)*(E19=D28:D152),0))</f>
        <v>NA</v>
      </c>
      <c r="H23" s="37"/>
      <c r="I23" s="36" t="str">
        <f t="array" ref="I23">INDEX(Q28:Q152,MATCH(1,(B19=B28:B152)*(D19=C28:C152)*(E19=D28:D152),0))</f>
        <v>API 14E, 5th Edition</v>
      </c>
      <c r="J23" s="38"/>
      <c r="K23" s="39" t="str">
        <f t="array" ref="K23">INDEX(R28:R152,MATCH(1,(B19=B28:B152)*(D19=C28:C152)*(E19=D28:D152),0))</f>
        <v>Velocity criteria (&lt; 60 ft/s) should not be interpreted as an absolute criteria</v>
      </c>
      <c r="L23" s="38"/>
      <c r="M23" s="38"/>
      <c r="N23" s="38"/>
      <c r="O23" s="38"/>
      <c r="P23" s="40"/>
      <c r="Q23" s="40"/>
      <c r="R23" s="40"/>
      <c r="S23" s="8">
        <f>SUM(S28:S149)</f>
        <v>21</v>
      </c>
      <c r="AK23" s="3"/>
    </row>
    <row r="24" spans="1:39" ht="21.75" customHeight="1" thickBot="1">
      <c r="A24" s="27"/>
      <c r="B24" s="42" t="str">
        <f>IF(S23&gt;1,"NOTE: More outputs are available. Check Table 3 for highlighted results.", "-")</f>
        <v>NOTE: More outputs are available. Check Table 3 for highlighted results.</v>
      </c>
      <c r="C24" s="41"/>
      <c r="D24" s="41"/>
      <c r="E24" s="41"/>
      <c r="F24" s="41"/>
      <c r="G24" s="41"/>
      <c r="H24" s="41"/>
      <c r="I24" s="41"/>
      <c r="J24" s="41"/>
      <c r="K24" s="54"/>
      <c r="L24" s="54"/>
      <c r="M24" s="54"/>
      <c r="N24" s="54"/>
      <c r="O24" s="54"/>
      <c r="P24" s="54"/>
      <c r="Q24" s="54"/>
      <c r="R24" s="55"/>
      <c r="AK24" s="3"/>
    </row>
    <row r="25" spans="1:39" ht="21.75" customHeight="1">
      <c r="A25" s="27"/>
      <c r="B25" s="2"/>
      <c r="C25" s="2"/>
      <c r="D25" s="2"/>
      <c r="E25" s="2"/>
      <c r="F25" s="2"/>
      <c r="G25" s="2"/>
      <c r="H25" s="2"/>
      <c r="I25" s="2"/>
      <c r="J25" s="2"/>
      <c r="K25" s="2"/>
      <c r="L25" s="2"/>
      <c r="M25" s="2"/>
      <c r="N25" s="2"/>
      <c r="O25" s="2"/>
      <c r="P25" s="2"/>
      <c r="Q25" s="2"/>
      <c r="R25" s="21"/>
      <c r="AK25" s="3"/>
    </row>
    <row r="26" spans="1:39" ht="21.75" customHeight="1" thickBot="1">
      <c r="A26" s="30" t="s">
        <v>191</v>
      </c>
      <c r="B26" s="31"/>
      <c r="C26" s="2"/>
      <c r="D26" s="2"/>
      <c r="E26" s="2"/>
      <c r="F26" s="2"/>
      <c r="G26" s="2"/>
      <c r="H26" s="2"/>
      <c r="I26" s="2"/>
      <c r="J26" s="2"/>
      <c r="K26" s="2"/>
      <c r="L26" s="2"/>
      <c r="M26" s="2"/>
      <c r="N26" s="2"/>
      <c r="O26" s="2"/>
      <c r="P26" s="2"/>
      <c r="Q26" s="2"/>
      <c r="R26" s="21"/>
      <c r="AK26" s="3"/>
    </row>
    <row r="27" spans="1:39" s="5" customFormat="1" ht="27.75" customHeight="1">
      <c r="A27" s="13" t="s">
        <v>181</v>
      </c>
      <c r="B27" s="13" t="s">
        <v>2</v>
      </c>
      <c r="C27" s="13" t="s">
        <v>42</v>
      </c>
      <c r="D27" s="13" t="s">
        <v>198</v>
      </c>
      <c r="E27" s="13" t="s">
        <v>199</v>
      </c>
      <c r="F27" s="13" t="s">
        <v>155</v>
      </c>
      <c r="G27" s="13" t="s">
        <v>36</v>
      </c>
      <c r="H27" s="13" t="s">
        <v>9</v>
      </c>
      <c r="I27" s="13" t="s">
        <v>84</v>
      </c>
      <c r="J27" s="13" t="s">
        <v>200</v>
      </c>
      <c r="K27" s="13" t="s">
        <v>200</v>
      </c>
      <c r="L27" s="13" t="s">
        <v>201</v>
      </c>
      <c r="M27" s="13" t="s">
        <v>57</v>
      </c>
      <c r="N27" s="13" t="s">
        <v>202</v>
      </c>
      <c r="O27" s="13" t="s">
        <v>65</v>
      </c>
      <c r="P27" s="13" t="s">
        <v>153</v>
      </c>
      <c r="Q27" s="13" t="s">
        <v>154</v>
      </c>
      <c r="R27" s="13" t="s">
        <v>29</v>
      </c>
      <c r="AK27" s="6"/>
      <c r="AL27"/>
    </row>
    <row r="28" spans="1:39" ht="23.25">
      <c r="A28" s="11">
        <v>1</v>
      </c>
      <c r="B28" s="11" t="s">
        <v>0</v>
      </c>
      <c r="C28" s="11" t="s">
        <v>1</v>
      </c>
      <c r="D28" s="11" t="s">
        <v>195</v>
      </c>
      <c r="E28" s="11" t="s">
        <v>10</v>
      </c>
      <c r="F28" s="11" t="s">
        <v>183</v>
      </c>
      <c r="G28" s="11" t="s">
        <v>10</v>
      </c>
      <c r="H28" s="11" t="s">
        <v>30</v>
      </c>
      <c r="I28" s="11" t="s">
        <v>10</v>
      </c>
      <c r="J28" s="11" t="s">
        <v>3</v>
      </c>
      <c r="K28" s="11" t="s">
        <v>4</v>
      </c>
      <c r="L28" s="11" t="s">
        <v>10</v>
      </c>
      <c r="M28" s="11" t="s">
        <v>10</v>
      </c>
      <c r="N28" s="11" t="s">
        <v>10</v>
      </c>
      <c r="O28" s="11" t="s">
        <v>10</v>
      </c>
      <c r="P28" s="11" t="s">
        <v>10</v>
      </c>
      <c r="Q28" s="11" t="s">
        <v>8</v>
      </c>
      <c r="R28" s="11" t="s">
        <v>10</v>
      </c>
      <c r="S28">
        <f>IF(AND(B$19=B28,D$19=C28,E$19=D28),1,0)</f>
        <v>0</v>
      </c>
      <c r="W28" s="7"/>
      <c r="AK28" s="3"/>
    </row>
    <row r="29" spans="1:39" ht="23.25">
      <c r="A29" s="11">
        <f>MAX(A26:A28)+1</f>
        <v>2</v>
      </c>
      <c r="B29" s="11" t="s">
        <v>0</v>
      </c>
      <c r="C29" s="11" t="s">
        <v>1</v>
      </c>
      <c r="D29" s="11" t="s">
        <v>195</v>
      </c>
      <c r="E29" s="11" t="s">
        <v>10</v>
      </c>
      <c r="F29" s="11" t="s">
        <v>5</v>
      </c>
      <c r="G29" s="11" t="s">
        <v>10</v>
      </c>
      <c r="H29" s="11" t="s">
        <v>30</v>
      </c>
      <c r="I29" s="11" t="s">
        <v>10</v>
      </c>
      <c r="J29" s="11" t="s">
        <v>10</v>
      </c>
      <c r="K29" s="11" t="s">
        <v>10</v>
      </c>
      <c r="L29" s="11" t="s">
        <v>7</v>
      </c>
      <c r="M29" s="11" t="s">
        <v>10</v>
      </c>
      <c r="N29" s="11" t="s">
        <v>10</v>
      </c>
      <c r="O29" s="11" t="s">
        <v>10</v>
      </c>
      <c r="P29" s="11" t="s">
        <v>10</v>
      </c>
      <c r="Q29" s="11" t="s">
        <v>8</v>
      </c>
      <c r="R29" s="11" t="s">
        <v>10</v>
      </c>
      <c r="S29">
        <f t="shared" ref="S29:S91" si="0">IF(AND(B$19=B29,D$19=C29,E$19=D29),1,0)</f>
        <v>0</v>
      </c>
      <c r="W29" s="7"/>
      <c r="AK29" s="3"/>
    </row>
    <row r="30" spans="1:39" ht="34.5">
      <c r="A30" s="11">
        <f>MAX(A28:A29)+1</f>
        <v>3</v>
      </c>
      <c r="B30" s="11" t="s">
        <v>0</v>
      </c>
      <c r="C30" s="11" t="s">
        <v>1</v>
      </c>
      <c r="D30" s="11" t="s">
        <v>196</v>
      </c>
      <c r="E30" s="11" t="s">
        <v>10</v>
      </c>
      <c r="F30" s="11" t="s">
        <v>183</v>
      </c>
      <c r="G30" s="11" t="s">
        <v>10</v>
      </c>
      <c r="H30" s="11" t="s">
        <v>156</v>
      </c>
      <c r="I30" s="11" t="s">
        <v>10</v>
      </c>
      <c r="J30" s="11" t="s">
        <v>158</v>
      </c>
      <c r="K30" s="11" t="s">
        <v>162</v>
      </c>
      <c r="L30" s="11" t="s">
        <v>10</v>
      </c>
      <c r="M30" s="11" t="s">
        <v>10</v>
      </c>
      <c r="N30" s="11" t="s">
        <v>10</v>
      </c>
      <c r="O30" s="11" t="s">
        <v>10</v>
      </c>
      <c r="P30" s="11" t="s">
        <v>10</v>
      </c>
      <c r="Q30" s="11" t="s">
        <v>8</v>
      </c>
      <c r="R30" s="11" t="s">
        <v>10</v>
      </c>
      <c r="S30">
        <f t="shared" si="0"/>
        <v>0</v>
      </c>
      <c r="W30" s="7"/>
      <c r="AK30" s="3"/>
    </row>
    <row r="31" spans="1:39" ht="34.5">
      <c r="A31" s="11">
        <f>MAX(A29:A30)+1</f>
        <v>4</v>
      </c>
      <c r="B31" s="11" t="s">
        <v>0</v>
      </c>
      <c r="C31" s="11" t="s">
        <v>1</v>
      </c>
      <c r="D31" s="11" t="s">
        <v>196</v>
      </c>
      <c r="E31" s="11" t="s">
        <v>10</v>
      </c>
      <c r="F31" s="11" t="s">
        <v>183</v>
      </c>
      <c r="G31" s="11" t="s">
        <v>10</v>
      </c>
      <c r="H31" s="11" t="s">
        <v>13</v>
      </c>
      <c r="I31" s="11" t="s">
        <v>10</v>
      </c>
      <c r="J31" s="11" t="s">
        <v>159</v>
      </c>
      <c r="K31" s="11" t="s">
        <v>163</v>
      </c>
      <c r="L31" s="11" t="s">
        <v>10</v>
      </c>
      <c r="M31" s="11" t="s">
        <v>10</v>
      </c>
      <c r="N31" s="11" t="s">
        <v>10</v>
      </c>
      <c r="O31" s="11" t="s">
        <v>10</v>
      </c>
      <c r="P31" s="11" t="s">
        <v>10</v>
      </c>
      <c r="Q31" s="11" t="s">
        <v>8</v>
      </c>
      <c r="R31" s="11" t="s">
        <v>10</v>
      </c>
      <c r="S31">
        <f t="shared" si="0"/>
        <v>0</v>
      </c>
      <c r="W31" s="7"/>
      <c r="AK31" s="3"/>
      <c r="AL31" s="2"/>
    </row>
    <row r="32" spans="1:39" ht="34.5">
      <c r="A32" s="11">
        <f>MAX(A30:A31)+1</f>
        <v>5</v>
      </c>
      <c r="B32" s="11" t="s">
        <v>0</v>
      </c>
      <c r="C32" s="11" t="s">
        <v>1</v>
      </c>
      <c r="D32" s="11" t="s">
        <v>196</v>
      </c>
      <c r="E32" s="11" t="s">
        <v>10</v>
      </c>
      <c r="F32" s="11" t="s">
        <v>183</v>
      </c>
      <c r="G32" s="11" t="s">
        <v>10</v>
      </c>
      <c r="H32" s="11" t="s">
        <v>14</v>
      </c>
      <c r="I32" s="11" t="s">
        <v>10</v>
      </c>
      <c r="J32" s="11" t="s">
        <v>160</v>
      </c>
      <c r="K32" s="11" t="s">
        <v>164</v>
      </c>
      <c r="L32" s="11" t="s">
        <v>10</v>
      </c>
      <c r="M32" s="11" t="s">
        <v>10</v>
      </c>
      <c r="N32" s="11" t="s">
        <v>10</v>
      </c>
      <c r="O32" s="11" t="s">
        <v>10</v>
      </c>
      <c r="P32" s="11" t="s">
        <v>10</v>
      </c>
      <c r="Q32" s="11" t="s">
        <v>8</v>
      </c>
      <c r="R32" s="11" t="s">
        <v>10</v>
      </c>
      <c r="S32">
        <f t="shared" si="0"/>
        <v>0</v>
      </c>
      <c r="W32" s="7"/>
      <c r="AK32" s="3"/>
      <c r="AL32" s="2"/>
    </row>
    <row r="33" spans="1:38" ht="34.5">
      <c r="A33" s="11">
        <f t="shared" ref="A33:A81" si="1">MAX(A30:A32)+1</f>
        <v>6</v>
      </c>
      <c r="B33" s="11" t="s">
        <v>0</v>
      </c>
      <c r="C33" s="11" t="s">
        <v>1</v>
      </c>
      <c r="D33" s="11" t="s">
        <v>196</v>
      </c>
      <c r="E33" s="11" t="s">
        <v>10</v>
      </c>
      <c r="F33" s="11" t="s">
        <v>183</v>
      </c>
      <c r="G33" s="11" t="s">
        <v>10</v>
      </c>
      <c r="H33" s="11" t="s">
        <v>15</v>
      </c>
      <c r="I33" s="11" t="s">
        <v>10</v>
      </c>
      <c r="J33" s="11" t="s">
        <v>161</v>
      </c>
      <c r="K33" s="11" t="s">
        <v>165</v>
      </c>
      <c r="L33" s="11" t="s">
        <v>10</v>
      </c>
      <c r="M33" s="11" t="s">
        <v>10</v>
      </c>
      <c r="N33" s="11" t="s">
        <v>10</v>
      </c>
      <c r="O33" s="11" t="s">
        <v>10</v>
      </c>
      <c r="P33" s="11" t="s">
        <v>10</v>
      </c>
      <c r="Q33" s="11" t="s">
        <v>8</v>
      </c>
      <c r="R33" s="11" t="s">
        <v>10</v>
      </c>
      <c r="S33">
        <f t="shared" si="0"/>
        <v>0</v>
      </c>
      <c r="W33" s="7"/>
      <c r="AK33" s="2"/>
      <c r="AL33" s="2"/>
    </row>
    <row r="34" spans="1:38" ht="34.5">
      <c r="A34" s="11">
        <f>MAX(A32:A33)+1</f>
        <v>7</v>
      </c>
      <c r="B34" s="11" t="s">
        <v>0</v>
      </c>
      <c r="C34" s="11" t="s">
        <v>1</v>
      </c>
      <c r="D34" s="11" t="s">
        <v>195</v>
      </c>
      <c r="E34" s="11" t="s">
        <v>10</v>
      </c>
      <c r="F34" s="11" t="s">
        <v>183</v>
      </c>
      <c r="G34" s="11" t="s">
        <v>10</v>
      </c>
      <c r="H34" s="11" t="s">
        <v>157</v>
      </c>
      <c r="I34" s="11" t="s">
        <v>10</v>
      </c>
      <c r="J34" s="11" t="s">
        <v>166</v>
      </c>
      <c r="K34" s="11" t="s">
        <v>169</v>
      </c>
      <c r="L34" s="11" t="s">
        <v>10</v>
      </c>
      <c r="M34" s="11" t="s">
        <v>10</v>
      </c>
      <c r="N34" s="11" t="s">
        <v>10</v>
      </c>
      <c r="O34" s="11" t="s">
        <v>10</v>
      </c>
      <c r="P34" s="11" t="s">
        <v>10</v>
      </c>
      <c r="Q34" s="11" t="s">
        <v>8</v>
      </c>
      <c r="R34" s="11" t="s">
        <v>10</v>
      </c>
      <c r="S34">
        <f t="shared" si="0"/>
        <v>0</v>
      </c>
      <c r="W34" s="7"/>
      <c r="AK34" s="2"/>
      <c r="AL34" s="2"/>
    </row>
    <row r="35" spans="1:38" ht="34.5">
      <c r="A35" s="11">
        <f>MAX(A33:A34)+1</f>
        <v>8</v>
      </c>
      <c r="B35" s="11" t="s">
        <v>0</v>
      </c>
      <c r="C35" s="11" t="s">
        <v>1</v>
      </c>
      <c r="D35" s="11" t="s">
        <v>195</v>
      </c>
      <c r="E35" s="11" t="s">
        <v>10</v>
      </c>
      <c r="F35" s="11" t="s">
        <v>183</v>
      </c>
      <c r="G35" s="11" t="s">
        <v>10</v>
      </c>
      <c r="H35" s="11" t="s">
        <v>16</v>
      </c>
      <c r="I35" s="11" t="s">
        <v>10</v>
      </c>
      <c r="J35" s="11" t="s">
        <v>167</v>
      </c>
      <c r="K35" s="11" t="s">
        <v>170</v>
      </c>
      <c r="L35" s="11" t="s">
        <v>10</v>
      </c>
      <c r="M35" s="11" t="s">
        <v>10</v>
      </c>
      <c r="N35" s="11" t="s">
        <v>10</v>
      </c>
      <c r="O35" s="11" t="s">
        <v>10</v>
      </c>
      <c r="P35" s="11" t="s">
        <v>10</v>
      </c>
      <c r="Q35" s="11" t="s">
        <v>8</v>
      </c>
      <c r="R35" s="11" t="s">
        <v>10</v>
      </c>
      <c r="S35">
        <f t="shared" si="0"/>
        <v>0</v>
      </c>
      <c r="W35" s="7"/>
      <c r="AK35" s="2"/>
      <c r="AL35" s="2"/>
    </row>
    <row r="36" spans="1:38" ht="34.5">
      <c r="A36" s="11">
        <f>MAX(A34:A35)+1</f>
        <v>9</v>
      </c>
      <c r="B36" s="11" t="s">
        <v>0</v>
      </c>
      <c r="C36" s="11" t="s">
        <v>1</v>
      </c>
      <c r="D36" s="11" t="s">
        <v>195</v>
      </c>
      <c r="E36" s="11" t="s">
        <v>10</v>
      </c>
      <c r="F36" s="11" t="s">
        <v>183</v>
      </c>
      <c r="G36" s="11" t="s">
        <v>10</v>
      </c>
      <c r="H36" s="11" t="s">
        <v>17</v>
      </c>
      <c r="I36" s="11" t="s">
        <v>10</v>
      </c>
      <c r="J36" s="11" t="s">
        <v>161</v>
      </c>
      <c r="K36" s="11" t="s">
        <v>165</v>
      </c>
      <c r="L36" s="11" t="s">
        <v>10</v>
      </c>
      <c r="M36" s="11" t="s">
        <v>10</v>
      </c>
      <c r="N36" s="11" t="s">
        <v>10</v>
      </c>
      <c r="O36" s="11" t="s">
        <v>10</v>
      </c>
      <c r="P36" s="11" t="s">
        <v>10</v>
      </c>
      <c r="Q36" s="11" t="s">
        <v>8</v>
      </c>
      <c r="R36" s="11" t="s">
        <v>10</v>
      </c>
      <c r="S36">
        <f t="shared" si="0"/>
        <v>0</v>
      </c>
      <c r="W36" s="7"/>
      <c r="AK36" s="2"/>
      <c r="AL36" s="2"/>
    </row>
    <row r="37" spans="1:38" ht="34.5">
      <c r="A37" s="11">
        <f t="shared" si="1"/>
        <v>10</v>
      </c>
      <c r="B37" s="11" t="s">
        <v>0</v>
      </c>
      <c r="C37" s="11" t="s">
        <v>1</v>
      </c>
      <c r="D37" s="11" t="s">
        <v>195</v>
      </c>
      <c r="E37" s="11" t="s">
        <v>10</v>
      </c>
      <c r="F37" s="11" t="s">
        <v>183</v>
      </c>
      <c r="G37" s="11" t="s">
        <v>10</v>
      </c>
      <c r="H37" s="11" t="s">
        <v>18</v>
      </c>
      <c r="I37" s="11" t="s">
        <v>10</v>
      </c>
      <c r="J37" s="11" t="s">
        <v>168</v>
      </c>
      <c r="K37" s="11" t="s">
        <v>171</v>
      </c>
      <c r="L37" s="11" t="s">
        <v>10</v>
      </c>
      <c r="M37" s="11" t="s">
        <v>10</v>
      </c>
      <c r="N37" s="11" t="s">
        <v>10</v>
      </c>
      <c r="O37" s="11" t="s">
        <v>10</v>
      </c>
      <c r="P37" s="11" t="s">
        <v>10</v>
      </c>
      <c r="Q37" s="11" t="s">
        <v>8</v>
      </c>
      <c r="R37" s="11" t="s">
        <v>10</v>
      </c>
      <c r="S37">
        <f t="shared" si="0"/>
        <v>0</v>
      </c>
      <c r="W37" s="7"/>
      <c r="AK37" s="2"/>
      <c r="AL37" s="2"/>
    </row>
    <row r="38" spans="1:38" ht="57">
      <c r="A38" s="11">
        <f>MAX(A36:A37)+1</f>
        <v>11</v>
      </c>
      <c r="B38" s="11" t="s">
        <v>0</v>
      </c>
      <c r="C38" s="11" t="s">
        <v>20</v>
      </c>
      <c r="D38" s="11" t="s">
        <v>195</v>
      </c>
      <c r="E38" s="11" t="s">
        <v>10</v>
      </c>
      <c r="F38" s="11" t="s">
        <v>183</v>
      </c>
      <c r="G38" s="11" t="s">
        <v>10</v>
      </c>
      <c r="H38" s="11" t="s">
        <v>30</v>
      </c>
      <c r="I38" s="11" t="s">
        <v>10</v>
      </c>
      <c r="J38" s="11" t="s">
        <v>21</v>
      </c>
      <c r="K38" s="11" t="s">
        <v>22</v>
      </c>
      <c r="L38" s="11" t="s">
        <v>10</v>
      </c>
      <c r="M38" s="11" t="s">
        <v>10</v>
      </c>
      <c r="N38" s="11" t="s">
        <v>10</v>
      </c>
      <c r="O38" s="11" t="s">
        <v>10</v>
      </c>
      <c r="P38" s="11" t="s">
        <v>10</v>
      </c>
      <c r="Q38" s="11" t="s">
        <v>8</v>
      </c>
      <c r="R38" s="11" t="s">
        <v>172</v>
      </c>
      <c r="S38">
        <f t="shared" si="0"/>
        <v>1</v>
      </c>
      <c r="W38" s="7"/>
      <c r="AK38" s="2"/>
      <c r="AL38" s="2"/>
    </row>
    <row r="39" spans="1:38" ht="23.25">
      <c r="A39" s="11">
        <f>MAX(A38:A38)+1</f>
        <v>12</v>
      </c>
      <c r="B39" s="11" t="s">
        <v>23</v>
      </c>
      <c r="C39" s="11" t="s">
        <v>24</v>
      </c>
      <c r="D39" s="11" t="s">
        <v>195</v>
      </c>
      <c r="E39" s="11" t="s">
        <v>10</v>
      </c>
      <c r="F39" s="11" t="s">
        <v>183</v>
      </c>
      <c r="G39" s="11" t="s">
        <v>10</v>
      </c>
      <c r="H39" s="11" t="s">
        <v>26</v>
      </c>
      <c r="I39" s="11" t="s">
        <v>10</v>
      </c>
      <c r="J39" s="11" t="s">
        <v>25</v>
      </c>
      <c r="K39" s="11" t="str">
        <f>J39</f>
        <v>100/√ρm, ft/s</v>
      </c>
      <c r="L39" s="11" t="s">
        <v>10</v>
      </c>
      <c r="M39" s="11" t="s">
        <v>10</v>
      </c>
      <c r="N39" s="11" t="s">
        <v>10</v>
      </c>
      <c r="O39" s="11" t="s">
        <v>10</v>
      </c>
      <c r="P39" s="11" t="s">
        <v>10</v>
      </c>
      <c r="Q39" s="11" t="s">
        <v>8</v>
      </c>
      <c r="R39" s="11" t="s">
        <v>203</v>
      </c>
      <c r="S39">
        <f t="shared" si="0"/>
        <v>0</v>
      </c>
      <c r="W39" s="7"/>
      <c r="AK39" s="2"/>
      <c r="AL39" s="2"/>
    </row>
    <row r="40" spans="1:38" ht="23.25">
      <c r="A40" s="11">
        <f>MAX(A38:A39)+1</f>
        <v>13</v>
      </c>
      <c r="B40" s="11" t="s">
        <v>23</v>
      </c>
      <c r="C40" s="11" t="s">
        <v>24</v>
      </c>
      <c r="D40" s="11" t="s">
        <v>195</v>
      </c>
      <c r="E40" s="11" t="s">
        <v>10</v>
      </c>
      <c r="F40" s="11" t="s">
        <v>183</v>
      </c>
      <c r="G40" s="11" t="s">
        <v>10</v>
      </c>
      <c r="H40" s="11" t="s">
        <v>27</v>
      </c>
      <c r="I40" s="11" t="s">
        <v>10</v>
      </c>
      <c r="J40" s="11" t="s">
        <v>28</v>
      </c>
      <c r="K40" s="11" t="str">
        <f>J40</f>
        <v>125/√ρm, ft/s</v>
      </c>
      <c r="L40" s="11" t="s">
        <v>10</v>
      </c>
      <c r="M40" s="11" t="s">
        <v>10</v>
      </c>
      <c r="N40" s="11" t="s">
        <v>10</v>
      </c>
      <c r="O40" s="11" t="s">
        <v>10</v>
      </c>
      <c r="P40" s="11" t="s">
        <v>10</v>
      </c>
      <c r="Q40" s="11" t="s">
        <v>8</v>
      </c>
      <c r="R40" s="11" t="s">
        <v>203</v>
      </c>
      <c r="S40">
        <f t="shared" si="0"/>
        <v>0</v>
      </c>
      <c r="W40" s="7"/>
      <c r="AK40" s="2"/>
      <c r="AL40" s="2"/>
    </row>
    <row r="41" spans="1:38" ht="23.25">
      <c r="A41" s="11">
        <f>MAX(A39:A40)+1</f>
        <v>14</v>
      </c>
      <c r="B41" s="11" t="s">
        <v>23</v>
      </c>
      <c r="C41" s="11" t="s">
        <v>24</v>
      </c>
      <c r="D41" s="11" t="s">
        <v>195</v>
      </c>
      <c r="E41" s="11" t="s">
        <v>10</v>
      </c>
      <c r="F41" s="11" t="s">
        <v>183</v>
      </c>
      <c r="G41" s="11" t="s">
        <v>10</v>
      </c>
      <c r="H41" s="11" t="s">
        <v>30</v>
      </c>
      <c r="I41" s="11" t="s">
        <v>10</v>
      </c>
      <c r="J41" s="11" t="s">
        <v>10</v>
      </c>
      <c r="K41" s="11" t="s">
        <v>10</v>
      </c>
      <c r="L41" s="11" t="s">
        <v>53</v>
      </c>
      <c r="M41" s="11" t="s">
        <v>10</v>
      </c>
      <c r="N41" s="11" t="s">
        <v>10</v>
      </c>
      <c r="O41" s="11" t="s">
        <v>10</v>
      </c>
      <c r="P41" s="11" t="s">
        <v>10</v>
      </c>
      <c r="Q41" s="11" t="s">
        <v>8</v>
      </c>
      <c r="R41" s="11" t="s">
        <v>10</v>
      </c>
      <c r="S41">
        <f t="shared" si="0"/>
        <v>0</v>
      </c>
      <c r="W41" s="7"/>
      <c r="AK41" s="2"/>
      <c r="AL41" s="2"/>
    </row>
    <row r="42" spans="1:38" ht="14.25">
      <c r="A42" s="11"/>
      <c r="B42" s="11"/>
      <c r="C42" s="11"/>
      <c r="D42" s="11"/>
      <c r="E42" s="11" t="s">
        <v>10</v>
      </c>
      <c r="F42" s="11"/>
      <c r="G42" s="11"/>
      <c r="H42" s="11"/>
      <c r="I42" s="11"/>
      <c r="J42" s="11"/>
      <c r="K42" s="11"/>
      <c r="L42" s="11"/>
      <c r="M42" s="11"/>
      <c r="N42" s="11"/>
      <c r="O42" s="11"/>
      <c r="P42" s="11"/>
      <c r="Q42" s="11"/>
      <c r="R42" s="11"/>
      <c r="S42">
        <f t="shared" si="0"/>
        <v>0</v>
      </c>
      <c r="W42" s="7"/>
      <c r="AK42" s="2"/>
      <c r="AL42" s="2"/>
    </row>
    <row r="43" spans="1:38" ht="23.25">
      <c r="A43" s="11">
        <f>MAX(A41:A42)+1</f>
        <v>15</v>
      </c>
      <c r="B43" s="11" t="s">
        <v>0</v>
      </c>
      <c r="C43" s="11" t="s">
        <v>1</v>
      </c>
      <c r="D43" s="11" t="s">
        <v>197</v>
      </c>
      <c r="E43" s="11" t="s">
        <v>10</v>
      </c>
      <c r="F43" s="11" t="s">
        <v>5</v>
      </c>
      <c r="G43" s="11" t="s">
        <v>10</v>
      </c>
      <c r="H43" s="11" t="s">
        <v>31</v>
      </c>
      <c r="I43" s="11" t="s">
        <v>10</v>
      </c>
      <c r="J43" s="11" t="s">
        <v>33</v>
      </c>
      <c r="K43" s="11" t="s">
        <v>32</v>
      </c>
      <c r="L43" s="11" t="s">
        <v>34</v>
      </c>
      <c r="M43" s="11" t="s">
        <v>10</v>
      </c>
      <c r="N43" s="11" t="s">
        <v>10</v>
      </c>
      <c r="O43" s="11" t="s">
        <v>10</v>
      </c>
      <c r="P43" s="11" t="s">
        <v>10</v>
      </c>
      <c r="Q43" s="11" t="s">
        <v>35</v>
      </c>
      <c r="R43" s="11" t="s">
        <v>10</v>
      </c>
      <c r="S43">
        <f t="shared" si="0"/>
        <v>0</v>
      </c>
      <c r="W43" s="7"/>
      <c r="AK43" s="2"/>
      <c r="AL43" s="2"/>
    </row>
    <row r="44" spans="1:38" ht="14.25">
      <c r="A44" s="11"/>
      <c r="B44" s="11"/>
      <c r="C44" s="11"/>
      <c r="D44" s="11"/>
      <c r="E44" s="11" t="s">
        <v>10</v>
      </c>
      <c r="F44" s="11"/>
      <c r="G44" s="11"/>
      <c r="H44" s="11"/>
      <c r="I44" s="11"/>
      <c r="J44" s="11"/>
      <c r="K44" s="11"/>
      <c r="L44" s="11"/>
      <c r="M44" s="11"/>
      <c r="N44" s="11"/>
      <c r="O44" s="11"/>
      <c r="P44" s="11"/>
      <c r="Q44" s="11"/>
      <c r="R44" s="11"/>
      <c r="S44">
        <f t="shared" si="0"/>
        <v>0</v>
      </c>
      <c r="W44" s="7"/>
      <c r="AK44" s="2"/>
      <c r="AL44" s="2"/>
    </row>
    <row r="45" spans="1:38" ht="23.25">
      <c r="A45" s="11">
        <f t="shared" si="1"/>
        <v>16</v>
      </c>
      <c r="B45" s="11" t="s">
        <v>0</v>
      </c>
      <c r="C45" s="11" t="s">
        <v>1</v>
      </c>
      <c r="D45" s="11" t="s">
        <v>195</v>
      </c>
      <c r="E45" s="11" t="s">
        <v>10</v>
      </c>
      <c r="F45" s="11" t="s">
        <v>183</v>
      </c>
      <c r="G45" s="11" t="s">
        <v>37</v>
      </c>
      <c r="H45" s="11" t="s">
        <v>30</v>
      </c>
      <c r="I45" s="11" t="s">
        <v>10</v>
      </c>
      <c r="J45" s="11" t="s">
        <v>39</v>
      </c>
      <c r="K45" s="11" t="s">
        <v>38</v>
      </c>
      <c r="L45" s="11" t="s">
        <v>10</v>
      </c>
      <c r="M45" s="11" t="s">
        <v>10</v>
      </c>
      <c r="N45" s="11" t="s">
        <v>10</v>
      </c>
      <c r="O45" s="11" t="s">
        <v>10</v>
      </c>
      <c r="P45" s="11" t="s">
        <v>10</v>
      </c>
      <c r="Q45" s="11" t="s">
        <v>174</v>
      </c>
      <c r="R45" s="11" t="s">
        <v>10</v>
      </c>
      <c r="S45">
        <f t="shared" si="0"/>
        <v>0</v>
      </c>
      <c r="W45" s="7"/>
      <c r="AK45" s="2"/>
      <c r="AL45" s="2"/>
    </row>
    <row r="46" spans="1:38" ht="23.25">
      <c r="A46" s="11">
        <f t="shared" si="1"/>
        <v>17</v>
      </c>
      <c r="B46" s="11" t="s">
        <v>0</v>
      </c>
      <c r="C46" s="11" t="s">
        <v>1</v>
      </c>
      <c r="D46" s="11" t="s">
        <v>195</v>
      </c>
      <c r="E46" s="11" t="s">
        <v>10</v>
      </c>
      <c r="F46" s="11" t="s">
        <v>5</v>
      </c>
      <c r="G46" s="11" t="s">
        <v>37</v>
      </c>
      <c r="H46" s="11" t="s">
        <v>30</v>
      </c>
      <c r="I46" s="11" t="s">
        <v>10</v>
      </c>
      <c r="J46" s="11" t="s">
        <v>49</v>
      </c>
      <c r="K46" s="11" t="s">
        <v>46</v>
      </c>
      <c r="L46" s="11" t="s">
        <v>10</v>
      </c>
      <c r="M46" s="11" t="s">
        <v>10</v>
      </c>
      <c r="N46" s="11" t="s">
        <v>10</v>
      </c>
      <c r="O46" s="11" t="s">
        <v>10</v>
      </c>
      <c r="P46" s="11" t="s">
        <v>10</v>
      </c>
      <c r="Q46" s="11" t="s">
        <v>174</v>
      </c>
      <c r="R46" s="11" t="s">
        <v>10</v>
      </c>
      <c r="S46">
        <f t="shared" si="0"/>
        <v>0</v>
      </c>
      <c r="W46" s="7"/>
      <c r="AK46" s="2"/>
      <c r="AL46" s="2"/>
    </row>
    <row r="47" spans="1:38" ht="45.75">
      <c r="A47" s="11">
        <f t="shared" si="1"/>
        <v>18</v>
      </c>
      <c r="B47" s="11" t="s">
        <v>0</v>
      </c>
      <c r="C47" s="11" t="s">
        <v>173</v>
      </c>
      <c r="D47" s="11" t="s">
        <v>195</v>
      </c>
      <c r="E47" s="11" t="s">
        <v>173</v>
      </c>
      <c r="F47" s="11" t="s">
        <v>5</v>
      </c>
      <c r="G47" s="11" t="s">
        <v>37</v>
      </c>
      <c r="H47" s="11" t="s">
        <v>30</v>
      </c>
      <c r="I47" s="11" t="s">
        <v>10</v>
      </c>
      <c r="J47" s="11" t="s">
        <v>48</v>
      </c>
      <c r="K47" s="11" t="s">
        <v>47</v>
      </c>
      <c r="L47" s="11" t="s">
        <v>10</v>
      </c>
      <c r="M47" s="11" t="s">
        <v>10</v>
      </c>
      <c r="N47" s="11" t="s">
        <v>10</v>
      </c>
      <c r="O47" s="11" t="s">
        <v>10</v>
      </c>
      <c r="P47" s="11" t="s">
        <v>10</v>
      </c>
      <c r="Q47" s="11" t="s">
        <v>174</v>
      </c>
      <c r="R47" s="11" t="s">
        <v>10</v>
      </c>
      <c r="S47">
        <f t="shared" si="0"/>
        <v>0</v>
      </c>
      <c r="W47" s="7"/>
      <c r="AK47" s="2"/>
      <c r="AL47" s="2"/>
    </row>
    <row r="48" spans="1:38" ht="23.25">
      <c r="A48" s="11">
        <f t="shared" si="1"/>
        <v>19</v>
      </c>
      <c r="B48" s="11" t="s">
        <v>0</v>
      </c>
      <c r="C48" s="11" t="s">
        <v>40</v>
      </c>
      <c r="D48" s="11" t="s">
        <v>195</v>
      </c>
      <c r="E48" s="11" t="s">
        <v>40</v>
      </c>
      <c r="F48" s="11" t="s">
        <v>183</v>
      </c>
      <c r="G48" s="11" t="s">
        <v>37</v>
      </c>
      <c r="H48" s="11" t="s">
        <v>30</v>
      </c>
      <c r="I48" s="11" t="s">
        <v>10</v>
      </c>
      <c r="J48" s="11" t="s">
        <v>33</v>
      </c>
      <c r="K48" s="11" t="s">
        <v>32</v>
      </c>
      <c r="L48" s="11" t="s">
        <v>10</v>
      </c>
      <c r="M48" s="11" t="s">
        <v>10</v>
      </c>
      <c r="N48" s="11" t="s">
        <v>10</v>
      </c>
      <c r="O48" s="11" t="s">
        <v>10</v>
      </c>
      <c r="P48" s="11" t="s">
        <v>10</v>
      </c>
      <c r="Q48" s="11" t="s">
        <v>174</v>
      </c>
      <c r="R48" s="11" t="s">
        <v>10</v>
      </c>
      <c r="S48">
        <f t="shared" si="0"/>
        <v>0</v>
      </c>
      <c r="W48" s="7"/>
      <c r="AK48" s="2"/>
      <c r="AL48" s="2"/>
    </row>
    <row r="49" spans="1:38" ht="34.5">
      <c r="A49" s="11">
        <f t="shared" si="1"/>
        <v>20</v>
      </c>
      <c r="B49" s="11" t="s">
        <v>0</v>
      </c>
      <c r="C49" s="11" t="s">
        <v>41</v>
      </c>
      <c r="D49" s="11" t="s">
        <v>195</v>
      </c>
      <c r="E49" s="11" t="s">
        <v>41</v>
      </c>
      <c r="F49" s="11" t="s">
        <v>183</v>
      </c>
      <c r="G49" s="11" t="s">
        <v>37</v>
      </c>
      <c r="H49" s="11" t="s">
        <v>30</v>
      </c>
      <c r="I49" s="11" t="s">
        <v>10</v>
      </c>
      <c r="J49" s="11" t="s">
        <v>39</v>
      </c>
      <c r="K49" s="11" t="s">
        <v>38</v>
      </c>
      <c r="L49" s="11" t="s">
        <v>10</v>
      </c>
      <c r="M49" s="11" t="s">
        <v>10</v>
      </c>
      <c r="N49" s="11" t="s">
        <v>10</v>
      </c>
      <c r="O49" s="11" t="s">
        <v>10</v>
      </c>
      <c r="P49" s="11" t="s">
        <v>10</v>
      </c>
      <c r="Q49" s="11" t="s">
        <v>174</v>
      </c>
      <c r="R49" s="11" t="s">
        <v>10</v>
      </c>
      <c r="S49">
        <f t="shared" si="0"/>
        <v>0</v>
      </c>
      <c r="W49" s="7"/>
      <c r="AK49" s="2"/>
      <c r="AL49" s="2"/>
    </row>
    <row r="50" spans="1:38" ht="23.25">
      <c r="A50" s="11">
        <f>MAX(A48:A49)+1</f>
        <v>21</v>
      </c>
      <c r="B50" s="11" t="s">
        <v>0</v>
      </c>
      <c r="C50" s="11" t="s">
        <v>1</v>
      </c>
      <c r="D50" s="11" t="s">
        <v>195</v>
      </c>
      <c r="E50" s="11" t="s">
        <v>10</v>
      </c>
      <c r="F50" s="11" t="s">
        <v>183</v>
      </c>
      <c r="G50" s="11" t="s">
        <v>43</v>
      </c>
      <c r="H50" s="11" t="s">
        <v>30</v>
      </c>
      <c r="I50" s="11" t="s">
        <v>10</v>
      </c>
      <c r="J50" s="11" t="s">
        <v>51</v>
      </c>
      <c r="K50" s="11" t="s">
        <v>50</v>
      </c>
      <c r="L50" s="11" t="s">
        <v>10</v>
      </c>
      <c r="M50" s="11" t="s">
        <v>10</v>
      </c>
      <c r="N50" s="11" t="s">
        <v>10</v>
      </c>
      <c r="O50" s="11" t="s">
        <v>10</v>
      </c>
      <c r="P50" s="11" t="s">
        <v>10</v>
      </c>
      <c r="Q50" s="11" t="s">
        <v>174</v>
      </c>
      <c r="R50" s="11" t="s">
        <v>10</v>
      </c>
      <c r="S50">
        <f t="shared" si="0"/>
        <v>0</v>
      </c>
      <c r="W50" s="7"/>
      <c r="AK50" s="2"/>
      <c r="AL50" s="2"/>
    </row>
    <row r="51" spans="1:38" ht="23.25">
      <c r="A51" s="11">
        <f>MAX(A49:A50)+1</f>
        <v>22</v>
      </c>
      <c r="B51" s="11" t="s">
        <v>0</v>
      </c>
      <c r="C51" s="11" t="s">
        <v>1</v>
      </c>
      <c r="D51" s="11" t="s">
        <v>195</v>
      </c>
      <c r="E51" s="11" t="s">
        <v>10</v>
      </c>
      <c r="F51" s="11" t="s">
        <v>5</v>
      </c>
      <c r="G51" s="11" t="s">
        <v>43</v>
      </c>
      <c r="H51" s="11" t="s">
        <v>30</v>
      </c>
      <c r="I51" s="11" t="s">
        <v>10</v>
      </c>
      <c r="J51" s="11" t="s">
        <v>51</v>
      </c>
      <c r="K51" s="11" t="s">
        <v>50</v>
      </c>
      <c r="L51" s="11" t="s">
        <v>10</v>
      </c>
      <c r="M51" s="11" t="s">
        <v>10</v>
      </c>
      <c r="N51" s="11" t="s">
        <v>10</v>
      </c>
      <c r="O51" s="11" t="s">
        <v>10</v>
      </c>
      <c r="P51" s="11" t="s">
        <v>10</v>
      </c>
      <c r="Q51" s="11" t="s">
        <v>174</v>
      </c>
      <c r="R51" s="11" t="s">
        <v>10</v>
      </c>
      <c r="S51">
        <f t="shared" si="0"/>
        <v>0</v>
      </c>
      <c r="W51" s="7"/>
      <c r="AK51" s="2"/>
      <c r="AL51" s="2"/>
    </row>
    <row r="52" spans="1:38" ht="45.75">
      <c r="A52" s="11">
        <f>MAX(A50:A51)+1</f>
        <v>23</v>
      </c>
      <c r="B52" s="11" t="s">
        <v>0</v>
      </c>
      <c r="C52" s="11" t="s">
        <v>173</v>
      </c>
      <c r="D52" s="11" t="s">
        <v>195</v>
      </c>
      <c r="E52" s="11" t="s">
        <v>173</v>
      </c>
      <c r="F52" s="11" t="s">
        <v>5</v>
      </c>
      <c r="G52" s="11" t="s">
        <v>43</v>
      </c>
      <c r="H52" s="11" t="s">
        <v>30</v>
      </c>
      <c r="I52" s="11" t="s">
        <v>10</v>
      </c>
      <c r="J52" s="11" t="s">
        <v>48</v>
      </c>
      <c r="K52" s="11" t="s">
        <v>47</v>
      </c>
      <c r="L52" s="11" t="s">
        <v>10</v>
      </c>
      <c r="M52" s="11" t="s">
        <v>10</v>
      </c>
      <c r="N52" s="11" t="s">
        <v>10</v>
      </c>
      <c r="O52" s="11" t="s">
        <v>10</v>
      </c>
      <c r="P52" s="11" t="s">
        <v>10</v>
      </c>
      <c r="Q52" s="11" t="s">
        <v>174</v>
      </c>
      <c r="R52" s="11" t="s">
        <v>10</v>
      </c>
      <c r="S52">
        <f t="shared" si="0"/>
        <v>0</v>
      </c>
      <c r="W52" s="7"/>
      <c r="AK52" s="2"/>
      <c r="AL52" s="2"/>
    </row>
    <row r="53" spans="1:38" ht="23.25">
      <c r="A53" s="11">
        <f t="shared" si="1"/>
        <v>24</v>
      </c>
      <c r="B53" s="11" t="s">
        <v>0</v>
      </c>
      <c r="C53" s="11" t="s">
        <v>40</v>
      </c>
      <c r="D53" s="11" t="s">
        <v>195</v>
      </c>
      <c r="E53" s="11" t="s">
        <v>40</v>
      </c>
      <c r="F53" s="11" t="s">
        <v>183</v>
      </c>
      <c r="G53" s="11" t="s">
        <v>43</v>
      </c>
      <c r="H53" s="11" t="s">
        <v>30</v>
      </c>
      <c r="I53" s="11" t="s">
        <v>10</v>
      </c>
      <c r="J53" s="11" t="s">
        <v>51</v>
      </c>
      <c r="K53" s="11" t="s">
        <v>50</v>
      </c>
      <c r="L53" s="11" t="s">
        <v>10</v>
      </c>
      <c r="M53" s="11" t="s">
        <v>10</v>
      </c>
      <c r="N53" s="11" t="s">
        <v>10</v>
      </c>
      <c r="O53" s="11" t="s">
        <v>10</v>
      </c>
      <c r="P53" s="11" t="s">
        <v>10</v>
      </c>
      <c r="Q53" s="11" t="s">
        <v>174</v>
      </c>
      <c r="R53" s="11" t="s">
        <v>10</v>
      </c>
      <c r="S53">
        <f t="shared" si="0"/>
        <v>0</v>
      </c>
      <c r="W53" s="7"/>
      <c r="AK53" s="2"/>
      <c r="AL53" s="2"/>
    </row>
    <row r="54" spans="1:38" ht="34.5">
      <c r="A54" s="11">
        <f t="shared" si="1"/>
        <v>25</v>
      </c>
      <c r="B54" s="11" t="s">
        <v>0</v>
      </c>
      <c r="C54" s="11" t="s">
        <v>41</v>
      </c>
      <c r="D54" s="11" t="s">
        <v>195</v>
      </c>
      <c r="E54" s="11" t="s">
        <v>41</v>
      </c>
      <c r="F54" s="11" t="s">
        <v>183</v>
      </c>
      <c r="G54" s="11" t="s">
        <v>43</v>
      </c>
      <c r="H54" s="11" t="s">
        <v>30</v>
      </c>
      <c r="I54" s="11" t="s">
        <v>10</v>
      </c>
      <c r="J54" s="11" t="s">
        <v>51</v>
      </c>
      <c r="K54" s="11" t="s">
        <v>50</v>
      </c>
      <c r="L54" s="11" t="s">
        <v>10</v>
      </c>
      <c r="M54" s="11" t="s">
        <v>10</v>
      </c>
      <c r="N54" s="11" t="s">
        <v>10</v>
      </c>
      <c r="O54" s="11" t="s">
        <v>10</v>
      </c>
      <c r="P54" s="11" t="s">
        <v>10</v>
      </c>
      <c r="Q54" s="11" t="s">
        <v>174</v>
      </c>
      <c r="R54" s="11" t="s">
        <v>10</v>
      </c>
      <c r="S54">
        <f t="shared" si="0"/>
        <v>0</v>
      </c>
      <c r="W54" s="7"/>
      <c r="AK54" s="2"/>
      <c r="AL54" s="2"/>
    </row>
    <row r="55" spans="1:38" ht="23.25">
      <c r="A55" s="11">
        <f>MAX(A53:A54)+1</f>
        <v>26</v>
      </c>
      <c r="B55" s="11" t="s">
        <v>0</v>
      </c>
      <c r="C55" s="11" t="s">
        <v>1</v>
      </c>
      <c r="D55" s="11" t="s">
        <v>195</v>
      </c>
      <c r="E55" s="11" t="s">
        <v>10</v>
      </c>
      <c r="F55" s="11" t="s">
        <v>183</v>
      </c>
      <c r="G55" s="11" t="s">
        <v>44</v>
      </c>
      <c r="H55" s="11" t="s">
        <v>30</v>
      </c>
      <c r="I55" s="11" t="s">
        <v>10</v>
      </c>
      <c r="J55" s="11" t="s">
        <v>33</v>
      </c>
      <c r="K55" s="11" t="s">
        <v>32</v>
      </c>
      <c r="L55" s="11" t="s">
        <v>52</v>
      </c>
      <c r="M55" s="11" t="s">
        <v>10</v>
      </c>
      <c r="N55" s="11" t="s">
        <v>10</v>
      </c>
      <c r="O55" s="11" t="s">
        <v>10</v>
      </c>
      <c r="P55" s="11" t="s">
        <v>10</v>
      </c>
      <c r="Q55" s="11" t="s">
        <v>174</v>
      </c>
      <c r="R55" s="11" t="s">
        <v>10</v>
      </c>
      <c r="S55">
        <f t="shared" si="0"/>
        <v>0</v>
      </c>
      <c r="W55" s="7"/>
      <c r="AK55" s="2"/>
      <c r="AL55" s="2"/>
    </row>
    <row r="56" spans="1:38" ht="24" thickBot="1">
      <c r="A56" s="12">
        <f>MAX(A54:A55)+1</f>
        <v>27</v>
      </c>
      <c r="B56" s="12" t="s">
        <v>0</v>
      </c>
      <c r="C56" s="12" t="s">
        <v>1</v>
      </c>
      <c r="D56" s="12" t="s">
        <v>195</v>
      </c>
      <c r="E56" s="12" t="s">
        <v>10</v>
      </c>
      <c r="F56" s="12" t="s">
        <v>5</v>
      </c>
      <c r="G56" s="12" t="s">
        <v>44</v>
      </c>
      <c r="H56" s="12" t="s">
        <v>30</v>
      </c>
      <c r="I56" s="12" t="s">
        <v>10</v>
      </c>
      <c r="J56" s="12" t="s">
        <v>10</v>
      </c>
      <c r="K56" s="12" t="s">
        <v>10</v>
      </c>
      <c r="L56" s="12" t="s">
        <v>52</v>
      </c>
      <c r="M56" s="12" t="s">
        <v>10</v>
      </c>
      <c r="N56" s="12" t="s">
        <v>10</v>
      </c>
      <c r="O56" s="12" t="s">
        <v>10</v>
      </c>
      <c r="P56" s="12" t="s">
        <v>10</v>
      </c>
      <c r="Q56" s="12" t="s">
        <v>174</v>
      </c>
      <c r="R56" s="12" t="s">
        <v>10</v>
      </c>
      <c r="S56">
        <f t="shared" si="0"/>
        <v>0</v>
      </c>
      <c r="W56" s="7"/>
      <c r="AK56" s="2"/>
      <c r="AL56" s="2"/>
    </row>
    <row r="57" spans="1:38" ht="45.75">
      <c r="A57" s="11">
        <f>MAX(A55:A56)+1</f>
        <v>28</v>
      </c>
      <c r="B57" s="11" t="s">
        <v>0</v>
      </c>
      <c r="C57" s="11" t="s">
        <v>173</v>
      </c>
      <c r="D57" s="11" t="s">
        <v>195</v>
      </c>
      <c r="E57" s="11" t="s">
        <v>173</v>
      </c>
      <c r="F57" s="11" t="s">
        <v>5</v>
      </c>
      <c r="G57" s="11" t="s">
        <v>44</v>
      </c>
      <c r="H57" s="11" t="s">
        <v>30</v>
      </c>
      <c r="I57" s="11" t="s">
        <v>10</v>
      </c>
      <c r="J57" s="11" t="s">
        <v>10</v>
      </c>
      <c r="K57" s="11" t="s">
        <v>10</v>
      </c>
      <c r="L57" s="11" t="s">
        <v>52</v>
      </c>
      <c r="M57" s="11" t="s">
        <v>10</v>
      </c>
      <c r="N57" s="11" t="s">
        <v>10</v>
      </c>
      <c r="O57" s="11" t="s">
        <v>10</v>
      </c>
      <c r="P57" s="11" t="s">
        <v>10</v>
      </c>
      <c r="Q57" s="11" t="s">
        <v>174</v>
      </c>
      <c r="R57" s="11" t="s">
        <v>10</v>
      </c>
      <c r="S57">
        <f t="shared" si="0"/>
        <v>0</v>
      </c>
      <c r="W57" s="7"/>
      <c r="AK57" s="2"/>
      <c r="AL57" s="2"/>
    </row>
    <row r="58" spans="1:38" ht="23.25">
      <c r="A58" s="11">
        <f>MAX(A55:A57)+1</f>
        <v>29</v>
      </c>
      <c r="B58" s="11" t="s">
        <v>0</v>
      </c>
      <c r="C58" s="11" t="s">
        <v>40</v>
      </c>
      <c r="D58" s="11" t="s">
        <v>195</v>
      </c>
      <c r="E58" s="11" t="s">
        <v>40</v>
      </c>
      <c r="F58" s="11" t="s">
        <v>183</v>
      </c>
      <c r="G58" s="11" t="s">
        <v>44</v>
      </c>
      <c r="H58" s="11" t="s">
        <v>30</v>
      </c>
      <c r="I58" s="11" t="s">
        <v>10</v>
      </c>
      <c r="J58" s="11" t="s">
        <v>33</v>
      </c>
      <c r="K58" s="11" t="s">
        <v>32</v>
      </c>
      <c r="L58" s="11" t="s">
        <v>52</v>
      </c>
      <c r="M58" s="11" t="s">
        <v>10</v>
      </c>
      <c r="N58" s="11" t="s">
        <v>10</v>
      </c>
      <c r="O58" s="11" t="s">
        <v>10</v>
      </c>
      <c r="P58" s="11" t="s">
        <v>10</v>
      </c>
      <c r="Q58" s="11" t="s">
        <v>174</v>
      </c>
      <c r="R58" s="11" t="s">
        <v>10</v>
      </c>
      <c r="S58">
        <f t="shared" si="0"/>
        <v>0</v>
      </c>
      <c r="W58" s="7"/>
      <c r="AK58" s="2"/>
      <c r="AL58" s="2"/>
    </row>
    <row r="59" spans="1:38" ht="34.5">
      <c r="A59" s="11">
        <f>MAX(A56:A58)+1</f>
        <v>30</v>
      </c>
      <c r="B59" s="11" t="s">
        <v>0</v>
      </c>
      <c r="C59" s="11" t="s">
        <v>41</v>
      </c>
      <c r="D59" s="11" t="s">
        <v>195</v>
      </c>
      <c r="E59" s="11" t="s">
        <v>41</v>
      </c>
      <c r="F59" s="11" t="s">
        <v>183</v>
      </c>
      <c r="G59" s="11" t="s">
        <v>44</v>
      </c>
      <c r="H59" s="11" t="s">
        <v>30</v>
      </c>
      <c r="I59" s="11" t="s">
        <v>10</v>
      </c>
      <c r="J59" s="11" t="s">
        <v>33</v>
      </c>
      <c r="K59" s="11" t="s">
        <v>32</v>
      </c>
      <c r="L59" s="11" t="s">
        <v>52</v>
      </c>
      <c r="M59" s="11" t="s">
        <v>10</v>
      </c>
      <c r="N59" s="11" t="s">
        <v>10</v>
      </c>
      <c r="O59" s="11" t="s">
        <v>10</v>
      </c>
      <c r="P59" s="11" t="s">
        <v>10</v>
      </c>
      <c r="Q59" s="11" t="s">
        <v>174</v>
      </c>
      <c r="R59" s="11" t="s">
        <v>10</v>
      </c>
      <c r="S59">
        <f t="shared" si="0"/>
        <v>0</v>
      </c>
      <c r="W59" s="7"/>
      <c r="AK59" s="2"/>
      <c r="AL59" s="2"/>
    </row>
    <row r="60" spans="1:38" ht="23.25">
      <c r="A60" s="11">
        <f>MAX(A58:A59)+1</f>
        <v>31</v>
      </c>
      <c r="B60" s="11" t="s">
        <v>0</v>
      </c>
      <c r="C60" s="11" t="s">
        <v>1</v>
      </c>
      <c r="D60" s="11" t="s">
        <v>195</v>
      </c>
      <c r="E60" s="11" t="s">
        <v>10</v>
      </c>
      <c r="F60" s="11" t="s">
        <v>183</v>
      </c>
      <c r="G60" s="11" t="s">
        <v>45</v>
      </c>
      <c r="H60" s="11" t="s">
        <v>30</v>
      </c>
      <c r="I60" s="11" t="s">
        <v>10</v>
      </c>
      <c r="J60" s="11" t="s">
        <v>39</v>
      </c>
      <c r="K60" s="11" t="s">
        <v>38</v>
      </c>
      <c r="L60" s="11" t="s">
        <v>10</v>
      </c>
      <c r="M60" s="11" t="s">
        <v>10</v>
      </c>
      <c r="N60" s="11" t="s">
        <v>10</v>
      </c>
      <c r="O60" s="11" t="s">
        <v>10</v>
      </c>
      <c r="P60" s="11" t="s">
        <v>10</v>
      </c>
      <c r="Q60" s="11" t="s">
        <v>174</v>
      </c>
      <c r="R60" s="11" t="s">
        <v>10</v>
      </c>
      <c r="S60">
        <f t="shared" si="0"/>
        <v>0</v>
      </c>
      <c r="W60" s="7"/>
      <c r="AK60" s="2"/>
      <c r="AL60" s="2"/>
    </row>
    <row r="61" spans="1:38" ht="23.25">
      <c r="A61" s="11">
        <f>MAX(A59:A60)+1</f>
        <v>32</v>
      </c>
      <c r="B61" s="11" t="s">
        <v>0</v>
      </c>
      <c r="C61" s="11" t="s">
        <v>1</v>
      </c>
      <c r="D61" s="11" t="s">
        <v>195</v>
      </c>
      <c r="E61" s="11" t="s">
        <v>10</v>
      </c>
      <c r="F61" s="11" t="s">
        <v>5</v>
      </c>
      <c r="G61" s="11" t="s">
        <v>45</v>
      </c>
      <c r="H61" s="11" t="s">
        <v>30</v>
      </c>
      <c r="I61" s="11" t="s">
        <v>10</v>
      </c>
      <c r="J61" s="11" t="s">
        <v>39</v>
      </c>
      <c r="K61" s="11" t="s">
        <v>38</v>
      </c>
      <c r="L61" s="11" t="s">
        <v>10</v>
      </c>
      <c r="M61" s="11" t="s">
        <v>10</v>
      </c>
      <c r="N61" s="11" t="s">
        <v>10</v>
      </c>
      <c r="O61" s="11" t="s">
        <v>10</v>
      </c>
      <c r="P61" s="11" t="s">
        <v>10</v>
      </c>
      <c r="Q61" s="11" t="s">
        <v>174</v>
      </c>
      <c r="R61" s="11" t="s">
        <v>10</v>
      </c>
      <c r="S61">
        <f t="shared" si="0"/>
        <v>0</v>
      </c>
      <c r="W61" s="7"/>
      <c r="AK61" s="2"/>
      <c r="AL61" s="2"/>
    </row>
    <row r="62" spans="1:38" ht="45.75">
      <c r="A62" s="11">
        <f>MAX(A60:A61)+1</f>
        <v>33</v>
      </c>
      <c r="B62" s="11" t="s">
        <v>0</v>
      </c>
      <c r="C62" s="11" t="s">
        <v>173</v>
      </c>
      <c r="D62" s="11" t="s">
        <v>195</v>
      </c>
      <c r="E62" s="11" t="s">
        <v>173</v>
      </c>
      <c r="F62" s="11" t="s">
        <v>5</v>
      </c>
      <c r="G62" s="11" t="s">
        <v>45</v>
      </c>
      <c r="H62" s="11" t="s">
        <v>30</v>
      </c>
      <c r="I62" s="11" t="s">
        <v>10</v>
      </c>
      <c r="J62" s="11" t="s">
        <v>10</v>
      </c>
      <c r="K62" s="11" t="s">
        <v>10</v>
      </c>
      <c r="L62" s="11" t="s">
        <v>10</v>
      </c>
      <c r="M62" s="11" t="s">
        <v>10</v>
      </c>
      <c r="N62" s="11" t="s">
        <v>10</v>
      </c>
      <c r="O62" s="11" t="s">
        <v>10</v>
      </c>
      <c r="P62" s="11" t="s">
        <v>10</v>
      </c>
      <c r="Q62" s="11" t="s">
        <v>174</v>
      </c>
      <c r="R62" s="11" t="s">
        <v>10</v>
      </c>
      <c r="S62">
        <f t="shared" si="0"/>
        <v>0</v>
      </c>
      <c r="W62" s="7"/>
      <c r="AK62" s="2"/>
      <c r="AL62" s="2"/>
    </row>
    <row r="63" spans="1:38" ht="23.25">
      <c r="A63" s="11">
        <f t="shared" si="1"/>
        <v>34</v>
      </c>
      <c r="B63" s="11" t="s">
        <v>0</v>
      </c>
      <c r="C63" s="11" t="s">
        <v>40</v>
      </c>
      <c r="D63" s="11" t="s">
        <v>195</v>
      </c>
      <c r="E63" s="11" t="s">
        <v>40</v>
      </c>
      <c r="F63" s="11" t="s">
        <v>183</v>
      </c>
      <c r="G63" s="11" t="s">
        <v>45</v>
      </c>
      <c r="H63" s="11" t="s">
        <v>30</v>
      </c>
      <c r="I63" s="11" t="s">
        <v>10</v>
      </c>
      <c r="J63" s="11" t="s">
        <v>39</v>
      </c>
      <c r="K63" s="11" t="s">
        <v>38</v>
      </c>
      <c r="L63" s="11" t="s">
        <v>10</v>
      </c>
      <c r="M63" s="11" t="s">
        <v>10</v>
      </c>
      <c r="N63" s="11" t="s">
        <v>10</v>
      </c>
      <c r="O63" s="11" t="s">
        <v>10</v>
      </c>
      <c r="P63" s="11" t="s">
        <v>10</v>
      </c>
      <c r="Q63" s="11" t="s">
        <v>174</v>
      </c>
      <c r="R63" s="11" t="s">
        <v>10</v>
      </c>
      <c r="S63">
        <f t="shared" si="0"/>
        <v>0</v>
      </c>
      <c r="W63" s="7"/>
      <c r="AK63" s="2"/>
      <c r="AL63" s="2"/>
    </row>
    <row r="64" spans="1:38" ht="34.5">
      <c r="A64" s="11">
        <f t="shared" si="1"/>
        <v>35</v>
      </c>
      <c r="B64" s="11" t="s">
        <v>0</v>
      </c>
      <c r="C64" s="11" t="s">
        <v>41</v>
      </c>
      <c r="D64" s="11" t="s">
        <v>195</v>
      </c>
      <c r="E64" s="11" t="s">
        <v>41</v>
      </c>
      <c r="F64" s="11" t="s">
        <v>183</v>
      </c>
      <c r="G64" s="11" t="s">
        <v>45</v>
      </c>
      <c r="H64" s="11" t="s">
        <v>30</v>
      </c>
      <c r="I64" s="11" t="s">
        <v>10</v>
      </c>
      <c r="J64" s="11" t="s">
        <v>39</v>
      </c>
      <c r="K64" s="11" t="s">
        <v>38</v>
      </c>
      <c r="L64" s="11" t="s">
        <v>10</v>
      </c>
      <c r="M64" s="11" t="s">
        <v>10</v>
      </c>
      <c r="N64" s="11" t="s">
        <v>10</v>
      </c>
      <c r="O64" s="11" t="s">
        <v>10</v>
      </c>
      <c r="P64" s="11" t="s">
        <v>10</v>
      </c>
      <c r="Q64" s="11" t="s">
        <v>174</v>
      </c>
      <c r="R64" s="11" t="s">
        <v>10</v>
      </c>
      <c r="S64">
        <f t="shared" si="0"/>
        <v>0</v>
      </c>
      <c r="W64" s="7"/>
      <c r="AK64" s="2"/>
      <c r="AL64" s="2"/>
    </row>
    <row r="65" spans="1:38" ht="79.5">
      <c r="A65" s="11">
        <f>MAX(A63:A64)+1</f>
        <v>36</v>
      </c>
      <c r="B65" s="11" t="s">
        <v>0</v>
      </c>
      <c r="C65" s="11" t="s">
        <v>54</v>
      </c>
      <c r="D65" s="11" t="s">
        <v>196</v>
      </c>
      <c r="E65" s="11" t="s">
        <v>54</v>
      </c>
      <c r="F65" s="11" t="s">
        <v>183</v>
      </c>
      <c r="G65" s="11" t="s">
        <v>10</v>
      </c>
      <c r="H65" s="11" t="s">
        <v>15</v>
      </c>
      <c r="I65" s="11" t="s">
        <v>10</v>
      </c>
      <c r="J65" s="11" t="s">
        <v>10</v>
      </c>
      <c r="K65" s="11" t="s">
        <v>10</v>
      </c>
      <c r="L65" s="11" t="s">
        <v>10</v>
      </c>
      <c r="M65" s="11" t="s">
        <v>79</v>
      </c>
      <c r="N65" s="11" t="s">
        <v>10</v>
      </c>
      <c r="O65" s="11" t="s">
        <v>10</v>
      </c>
      <c r="P65" s="11" t="s">
        <v>10</v>
      </c>
      <c r="Q65" s="11" t="s">
        <v>174</v>
      </c>
      <c r="R65" s="11" t="s">
        <v>175</v>
      </c>
      <c r="S65">
        <f t="shared" si="0"/>
        <v>0</v>
      </c>
      <c r="W65" s="7"/>
      <c r="AK65" s="2"/>
      <c r="AL65" s="2"/>
    </row>
    <row r="66" spans="1:38" ht="79.5">
      <c r="A66" s="11">
        <f>MAX(A64:A65)+1</f>
        <v>37</v>
      </c>
      <c r="B66" s="11" t="s">
        <v>0</v>
      </c>
      <c r="C66" s="11" t="s">
        <v>55</v>
      </c>
      <c r="D66" s="11" t="s">
        <v>196</v>
      </c>
      <c r="E66" s="11" t="s">
        <v>55</v>
      </c>
      <c r="F66" s="11" t="s">
        <v>183</v>
      </c>
      <c r="G66" s="11" t="s">
        <v>10</v>
      </c>
      <c r="H66" s="11" t="s">
        <v>15</v>
      </c>
      <c r="I66" s="11" t="s">
        <v>10</v>
      </c>
      <c r="J66" s="11" t="s">
        <v>10</v>
      </c>
      <c r="K66" s="11" t="s">
        <v>10</v>
      </c>
      <c r="L66" s="11" t="s">
        <v>10</v>
      </c>
      <c r="M66" s="11" t="s">
        <v>80</v>
      </c>
      <c r="N66" s="11" t="s">
        <v>10</v>
      </c>
      <c r="O66" s="11" t="s">
        <v>10</v>
      </c>
      <c r="P66" s="11" t="s">
        <v>10</v>
      </c>
      <c r="Q66" s="11" t="s">
        <v>174</v>
      </c>
      <c r="R66" s="11" t="s">
        <v>175</v>
      </c>
      <c r="S66">
        <f t="shared" si="0"/>
        <v>0</v>
      </c>
      <c r="W66" s="7"/>
      <c r="AK66" s="2"/>
      <c r="AL66" s="2"/>
    </row>
    <row r="67" spans="1:38" ht="79.5">
      <c r="A67" s="11">
        <f>MAX(A65:A66)+1</f>
        <v>38</v>
      </c>
      <c r="B67" s="11" t="s">
        <v>0</v>
      </c>
      <c r="C67" s="11" t="s">
        <v>1</v>
      </c>
      <c r="D67" s="11" t="s">
        <v>195</v>
      </c>
      <c r="E67" s="11" t="s">
        <v>10</v>
      </c>
      <c r="F67" s="11" t="s">
        <v>183</v>
      </c>
      <c r="G67" s="11" t="s">
        <v>10</v>
      </c>
      <c r="H67" s="11" t="s">
        <v>18</v>
      </c>
      <c r="I67" s="11" t="s">
        <v>10</v>
      </c>
      <c r="J67" s="11" t="s">
        <v>10</v>
      </c>
      <c r="K67" s="11" t="s">
        <v>10</v>
      </c>
      <c r="L67" s="11" t="s">
        <v>10</v>
      </c>
      <c r="M67" s="11" t="s">
        <v>81</v>
      </c>
      <c r="N67" s="11" t="s">
        <v>10</v>
      </c>
      <c r="O67" s="11" t="s">
        <v>10</v>
      </c>
      <c r="P67" s="11" t="s">
        <v>10</v>
      </c>
      <c r="Q67" s="11" t="s">
        <v>174</v>
      </c>
      <c r="R67" s="11" t="s">
        <v>175</v>
      </c>
      <c r="S67">
        <f t="shared" si="0"/>
        <v>0</v>
      </c>
      <c r="W67" s="7"/>
      <c r="AK67" s="2"/>
      <c r="AL67" s="2"/>
    </row>
    <row r="68" spans="1:38" ht="34.5">
      <c r="A68" s="11">
        <f>MAX(A66:A67)+1</f>
        <v>39</v>
      </c>
      <c r="B68" s="11" t="s">
        <v>0</v>
      </c>
      <c r="C68" s="11" t="s">
        <v>20</v>
      </c>
      <c r="D68" s="11" t="s">
        <v>195</v>
      </c>
      <c r="E68" s="11" t="s">
        <v>10</v>
      </c>
      <c r="F68" s="11" t="s">
        <v>183</v>
      </c>
      <c r="G68" s="11" t="s">
        <v>10</v>
      </c>
      <c r="H68" s="11" t="s">
        <v>56</v>
      </c>
      <c r="I68" s="11" t="s">
        <v>10</v>
      </c>
      <c r="J68" s="11" t="s">
        <v>10</v>
      </c>
      <c r="K68" s="11" t="s">
        <v>10</v>
      </c>
      <c r="L68" s="11" t="s">
        <v>10</v>
      </c>
      <c r="M68" s="11" t="s">
        <v>58</v>
      </c>
      <c r="N68" s="11" t="s">
        <v>10</v>
      </c>
      <c r="O68" s="11" t="s">
        <v>10</v>
      </c>
      <c r="P68" s="11" t="s">
        <v>10</v>
      </c>
      <c r="Q68" s="11" t="s">
        <v>174</v>
      </c>
      <c r="R68" s="11" t="s">
        <v>10</v>
      </c>
      <c r="S68">
        <f t="shared" si="0"/>
        <v>1</v>
      </c>
      <c r="W68" s="7"/>
      <c r="AK68" s="2"/>
      <c r="AL68" s="2"/>
    </row>
    <row r="69" spans="1:38" ht="57">
      <c r="A69" s="11">
        <f>MAX(A68:A68)+1</f>
        <v>40</v>
      </c>
      <c r="B69" s="11" t="s">
        <v>0</v>
      </c>
      <c r="C69" s="11" t="s">
        <v>20</v>
      </c>
      <c r="D69" s="11" t="s">
        <v>195</v>
      </c>
      <c r="E69" s="11" t="s">
        <v>10</v>
      </c>
      <c r="F69" s="11" t="s">
        <v>183</v>
      </c>
      <c r="G69" s="11" t="s">
        <v>10</v>
      </c>
      <c r="H69" s="11" t="s">
        <v>30</v>
      </c>
      <c r="I69" s="11" t="s">
        <v>10</v>
      </c>
      <c r="J69" s="11" t="s">
        <v>59</v>
      </c>
      <c r="K69" s="11" t="str">
        <f>J69</f>
        <v>175/√ρ, m/s or 60 m/s whichever is lower</v>
      </c>
      <c r="L69" s="11" t="s">
        <v>10</v>
      </c>
      <c r="M69" s="11" t="s">
        <v>10</v>
      </c>
      <c r="N69" s="11" t="s">
        <v>10</v>
      </c>
      <c r="O69" s="11" t="s">
        <v>10</v>
      </c>
      <c r="P69" s="11" t="s">
        <v>10</v>
      </c>
      <c r="Q69" s="11" t="s">
        <v>174</v>
      </c>
      <c r="R69" s="11" t="s">
        <v>204</v>
      </c>
      <c r="S69">
        <f t="shared" si="0"/>
        <v>1</v>
      </c>
      <c r="W69" s="7"/>
      <c r="AK69" s="2"/>
      <c r="AL69" s="2"/>
    </row>
    <row r="70" spans="1:38" ht="90.75">
      <c r="A70" s="11">
        <f>MAX(A69:A69)+1</f>
        <v>41</v>
      </c>
      <c r="B70" s="11" t="s">
        <v>0</v>
      </c>
      <c r="C70" s="11" t="s">
        <v>1</v>
      </c>
      <c r="D70" s="11" t="s">
        <v>195</v>
      </c>
      <c r="E70" s="11" t="s">
        <v>10</v>
      </c>
      <c r="F70" s="11" t="s">
        <v>183</v>
      </c>
      <c r="G70" s="11" t="s">
        <v>10</v>
      </c>
      <c r="H70" s="11" t="s">
        <v>60</v>
      </c>
      <c r="I70" s="11" t="s">
        <v>10</v>
      </c>
      <c r="J70" s="11" t="s">
        <v>10</v>
      </c>
      <c r="K70" s="11" t="s">
        <v>10</v>
      </c>
      <c r="L70" s="11" t="s">
        <v>10</v>
      </c>
      <c r="M70" s="11" t="s">
        <v>176</v>
      </c>
      <c r="N70" s="11" t="s">
        <v>10</v>
      </c>
      <c r="O70" s="11" t="s">
        <v>10</v>
      </c>
      <c r="P70" s="11" t="s">
        <v>10</v>
      </c>
      <c r="Q70" s="11" t="s">
        <v>174</v>
      </c>
      <c r="R70" s="11" t="s">
        <v>10</v>
      </c>
      <c r="S70">
        <f t="shared" si="0"/>
        <v>0</v>
      </c>
      <c r="W70" s="7"/>
      <c r="AK70" s="2"/>
      <c r="AL70" s="2"/>
    </row>
    <row r="71" spans="1:38" ht="90.75">
      <c r="A71" s="11">
        <f>MAX(A69:A70)+1</f>
        <v>42</v>
      </c>
      <c r="B71" s="11" t="s">
        <v>0</v>
      </c>
      <c r="C71" s="11" t="s">
        <v>1</v>
      </c>
      <c r="D71" s="11" t="s">
        <v>195</v>
      </c>
      <c r="E71" s="11" t="s">
        <v>10</v>
      </c>
      <c r="F71" s="11" t="s">
        <v>183</v>
      </c>
      <c r="G71" s="11" t="s">
        <v>10</v>
      </c>
      <c r="H71" s="11" t="s">
        <v>61</v>
      </c>
      <c r="I71" s="11" t="s">
        <v>10</v>
      </c>
      <c r="J71" s="11" t="s">
        <v>10</v>
      </c>
      <c r="K71" s="11" t="s">
        <v>10</v>
      </c>
      <c r="L71" s="11" t="s">
        <v>10</v>
      </c>
      <c r="M71" s="11" t="s">
        <v>177</v>
      </c>
      <c r="N71" s="11" t="s">
        <v>10</v>
      </c>
      <c r="O71" s="11" t="s">
        <v>10</v>
      </c>
      <c r="P71" s="11" t="s">
        <v>10</v>
      </c>
      <c r="Q71" s="11" t="s">
        <v>174</v>
      </c>
      <c r="R71" s="11" t="s">
        <v>10</v>
      </c>
      <c r="S71">
        <f t="shared" si="0"/>
        <v>0</v>
      </c>
      <c r="W71" s="7"/>
      <c r="AK71" s="2"/>
      <c r="AL71" s="2"/>
    </row>
    <row r="72" spans="1:38" ht="34.5">
      <c r="A72" s="11">
        <f>MAX(A70:A71)+1</f>
        <v>43</v>
      </c>
      <c r="B72" s="11" t="s">
        <v>0</v>
      </c>
      <c r="C72" s="11" t="s">
        <v>1</v>
      </c>
      <c r="D72" s="11" t="s">
        <v>195</v>
      </c>
      <c r="E72" s="11" t="s">
        <v>10</v>
      </c>
      <c r="F72" s="11" t="s">
        <v>183</v>
      </c>
      <c r="G72" s="11" t="s">
        <v>10</v>
      </c>
      <c r="H72" s="11" t="s">
        <v>62</v>
      </c>
      <c r="I72" s="11" t="s">
        <v>10</v>
      </c>
      <c r="J72" s="11" t="s">
        <v>10</v>
      </c>
      <c r="K72" s="11" t="s">
        <v>10</v>
      </c>
      <c r="L72" s="11" t="s">
        <v>10</v>
      </c>
      <c r="M72" s="11" t="s">
        <v>82</v>
      </c>
      <c r="N72" s="11" t="s">
        <v>10</v>
      </c>
      <c r="O72" s="11" t="s">
        <v>10</v>
      </c>
      <c r="P72" s="11" t="s">
        <v>10</v>
      </c>
      <c r="Q72" s="11" t="s">
        <v>174</v>
      </c>
      <c r="R72" s="11" t="s">
        <v>63</v>
      </c>
      <c r="S72">
        <f t="shared" si="0"/>
        <v>0</v>
      </c>
      <c r="W72" s="7"/>
      <c r="AK72" s="2"/>
      <c r="AL72" s="2"/>
    </row>
    <row r="73" spans="1:38" ht="27">
      <c r="A73" s="11">
        <f>MAX(A71:A72)+1</f>
        <v>44</v>
      </c>
      <c r="B73" s="11" t="s">
        <v>23</v>
      </c>
      <c r="C73" s="11" t="s">
        <v>24</v>
      </c>
      <c r="D73" s="11" t="s">
        <v>195</v>
      </c>
      <c r="E73" s="11" t="s">
        <v>10</v>
      </c>
      <c r="F73" s="11" t="s">
        <v>183</v>
      </c>
      <c r="G73" s="11" t="s">
        <v>10</v>
      </c>
      <c r="H73" s="11" t="s">
        <v>30</v>
      </c>
      <c r="I73" s="11"/>
      <c r="J73" s="11" t="s">
        <v>205</v>
      </c>
      <c r="K73" s="11" t="s">
        <v>205</v>
      </c>
      <c r="L73" s="11" t="s">
        <v>10</v>
      </c>
      <c r="M73" s="11" t="s">
        <v>10</v>
      </c>
      <c r="N73" s="11" t="s">
        <v>10</v>
      </c>
      <c r="O73" s="11" t="s">
        <v>10</v>
      </c>
      <c r="P73" s="11" t="s">
        <v>10</v>
      </c>
      <c r="Q73" s="11" t="s">
        <v>174</v>
      </c>
      <c r="R73" s="11" t="s">
        <v>206</v>
      </c>
      <c r="S73">
        <f t="shared" si="0"/>
        <v>0</v>
      </c>
      <c r="W73" s="7"/>
      <c r="AK73" s="2"/>
      <c r="AL73" s="2"/>
    </row>
    <row r="74" spans="1:38" ht="34.5">
      <c r="A74" s="11">
        <f>MAX(A73:A73)+1</f>
        <v>45</v>
      </c>
      <c r="B74" s="11" t="s">
        <v>0</v>
      </c>
      <c r="C74" s="11" t="s">
        <v>20</v>
      </c>
      <c r="D74" s="11" t="s">
        <v>195</v>
      </c>
      <c r="E74" s="11" t="s">
        <v>10</v>
      </c>
      <c r="F74" s="11" t="s">
        <v>183</v>
      </c>
      <c r="G74" s="11" t="s">
        <v>10</v>
      </c>
      <c r="H74" s="11" t="s">
        <v>64</v>
      </c>
      <c r="I74" s="11" t="s">
        <v>10</v>
      </c>
      <c r="J74" s="11" t="s">
        <v>10</v>
      </c>
      <c r="K74" s="11" t="s">
        <v>10</v>
      </c>
      <c r="L74" s="11" t="s">
        <v>10</v>
      </c>
      <c r="M74" s="11" t="s">
        <v>10</v>
      </c>
      <c r="N74" s="11" t="s">
        <v>66</v>
      </c>
      <c r="O74" s="11" t="s">
        <v>67</v>
      </c>
      <c r="P74" s="11"/>
      <c r="Q74" s="11" t="s">
        <v>174</v>
      </c>
      <c r="R74" s="11" t="s">
        <v>68</v>
      </c>
      <c r="S74">
        <f t="shared" si="0"/>
        <v>1</v>
      </c>
      <c r="W74" s="7"/>
      <c r="AK74" s="2"/>
      <c r="AL74" s="2"/>
    </row>
    <row r="75" spans="1:38" ht="23.25">
      <c r="A75" s="11">
        <f>MAX(A73:A74)+1</f>
        <v>46</v>
      </c>
      <c r="B75" s="11" t="s">
        <v>0</v>
      </c>
      <c r="C75" s="11" t="s">
        <v>20</v>
      </c>
      <c r="D75" s="11" t="s">
        <v>195</v>
      </c>
      <c r="E75" s="11" t="s">
        <v>10</v>
      </c>
      <c r="F75" s="11" t="s">
        <v>183</v>
      </c>
      <c r="G75" s="11" t="s">
        <v>10</v>
      </c>
      <c r="H75" s="11" t="s">
        <v>70</v>
      </c>
      <c r="I75" s="11" t="s">
        <v>10</v>
      </c>
      <c r="J75" s="11" t="s">
        <v>10</v>
      </c>
      <c r="K75" s="11" t="s">
        <v>10</v>
      </c>
      <c r="L75" s="11" t="s">
        <v>10</v>
      </c>
      <c r="M75" s="11" t="s">
        <v>10</v>
      </c>
      <c r="N75" s="11" t="s">
        <v>10</v>
      </c>
      <c r="O75" s="11" t="s">
        <v>10</v>
      </c>
      <c r="P75" s="11" t="s">
        <v>69</v>
      </c>
      <c r="Q75" s="11" t="s">
        <v>174</v>
      </c>
      <c r="R75" s="11" t="s">
        <v>10</v>
      </c>
      <c r="S75">
        <f t="shared" si="0"/>
        <v>1</v>
      </c>
      <c r="W75" s="7"/>
      <c r="AK75" s="2"/>
      <c r="AL75" s="2"/>
    </row>
    <row r="76" spans="1:38" ht="14.25">
      <c r="A76" s="11"/>
      <c r="B76" s="11"/>
      <c r="C76" s="11"/>
      <c r="D76" s="11"/>
      <c r="E76" s="11" t="s">
        <v>10</v>
      </c>
      <c r="F76" s="11"/>
      <c r="G76" s="11"/>
      <c r="H76" s="11"/>
      <c r="I76" s="11"/>
      <c r="J76" s="11"/>
      <c r="K76" s="11"/>
      <c r="L76" s="11"/>
      <c r="M76" s="11"/>
      <c r="N76" s="11"/>
      <c r="O76" s="11"/>
      <c r="P76" s="11"/>
      <c r="Q76" s="11"/>
      <c r="R76" s="11"/>
      <c r="S76">
        <f t="shared" si="0"/>
        <v>0</v>
      </c>
      <c r="W76" s="7"/>
      <c r="AK76" s="2"/>
      <c r="AL76" s="2"/>
    </row>
    <row r="77" spans="1:38" ht="34.5">
      <c r="A77" s="11">
        <f t="shared" si="1"/>
        <v>47</v>
      </c>
      <c r="B77" s="11" t="s">
        <v>0</v>
      </c>
      <c r="C77" s="11" t="s">
        <v>1</v>
      </c>
      <c r="D77" s="11" t="s">
        <v>197</v>
      </c>
      <c r="E77" s="11" t="s">
        <v>10</v>
      </c>
      <c r="F77" s="11" t="s">
        <v>5</v>
      </c>
      <c r="G77" s="11" t="s">
        <v>10</v>
      </c>
      <c r="H77" s="11" t="s">
        <v>31</v>
      </c>
      <c r="I77" s="11" t="s">
        <v>10</v>
      </c>
      <c r="J77" s="11" t="s">
        <v>10</v>
      </c>
      <c r="K77" s="11" t="s">
        <v>10</v>
      </c>
      <c r="L77" s="11" t="s">
        <v>71</v>
      </c>
      <c r="M77" s="11" t="s">
        <v>10</v>
      </c>
      <c r="N77" s="11" t="s">
        <v>10</v>
      </c>
      <c r="O77" s="11" t="s">
        <v>10</v>
      </c>
      <c r="P77" s="11" t="s">
        <v>10</v>
      </c>
      <c r="Q77" s="11" t="s">
        <v>178</v>
      </c>
      <c r="R77" s="11" t="s">
        <v>10</v>
      </c>
      <c r="S77">
        <f t="shared" si="0"/>
        <v>0</v>
      </c>
      <c r="W77" s="7"/>
      <c r="AK77" s="2"/>
      <c r="AL77" s="2"/>
    </row>
    <row r="78" spans="1:38" ht="34.5">
      <c r="A78" s="11">
        <f t="shared" si="1"/>
        <v>48</v>
      </c>
      <c r="B78" s="11" t="s">
        <v>0</v>
      </c>
      <c r="C78" s="11" t="s">
        <v>1</v>
      </c>
      <c r="D78" s="11" t="s">
        <v>197</v>
      </c>
      <c r="E78" s="11" t="s">
        <v>10</v>
      </c>
      <c r="F78" s="11" t="s">
        <v>5</v>
      </c>
      <c r="G78" s="11" t="s">
        <v>10</v>
      </c>
      <c r="H78" s="11" t="s">
        <v>179</v>
      </c>
      <c r="I78" s="11" t="s">
        <v>10</v>
      </c>
      <c r="J78" s="11" t="s">
        <v>10</v>
      </c>
      <c r="K78" s="11" t="s">
        <v>10</v>
      </c>
      <c r="L78" s="11" t="s">
        <v>72</v>
      </c>
      <c r="M78" s="11" t="s">
        <v>10</v>
      </c>
      <c r="N78" s="11" t="s">
        <v>10</v>
      </c>
      <c r="O78" s="11" t="s">
        <v>10</v>
      </c>
      <c r="P78" s="11" t="s">
        <v>10</v>
      </c>
      <c r="Q78" s="11" t="s">
        <v>178</v>
      </c>
      <c r="R78" s="11" t="s">
        <v>10</v>
      </c>
      <c r="S78">
        <f t="shared" si="0"/>
        <v>0</v>
      </c>
      <c r="W78" s="7"/>
      <c r="AK78" s="2"/>
      <c r="AL78" s="2"/>
    </row>
    <row r="79" spans="1:38" ht="34.5">
      <c r="A79" s="11">
        <f t="shared" si="1"/>
        <v>49</v>
      </c>
      <c r="B79" s="11" t="s">
        <v>0</v>
      </c>
      <c r="C79" s="11" t="s">
        <v>1</v>
      </c>
      <c r="D79" s="11" t="s">
        <v>197</v>
      </c>
      <c r="E79" s="11" t="s">
        <v>10</v>
      </c>
      <c r="F79" s="11" t="s">
        <v>5</v>
      </c>
      <c r="G79" s="11" t="s">
        <v>10</v>
      </c>
      <c r="H79" s="11" t="s">
        <v>73</v>
      </c>
      <c r="I79" s="11" t="s">
        <v>10</v>
      </c>
      <c r="J79" s="11" t="s">
        <v>33</v>
      </c>
      <c r="K79" s="11" t="s">
        <v>32</v>
      </c>
      <c r="L79" s="11" t="s">
        <v>71</v>
      </c>
      <c r="M79" s="11" t="s">
        <v>10</v>
      </c>
      <c r="N79" s="11" t="s">
        <v>10</v>
      </c>
      <c r="O79" s="11" t="s">
        <v>10</v>
      </c>
      <c r="P79" s="11" t="s">
        <v>10</v>
      </c>
      <c r="Q79" s="11" t="s">
        <v>178</v>
      </c>
      <c r="R79" s="11" t="s">
        <v>10</v>
      </c>
      <c r="S79">
        <f t="shared" si="0"/>
        <v>0</v>
      </c>
      <c r="W79" s="7"/>
      <c r="AK79" s="2"/>
      <c r="AL79" s="2"/>
    </row>
    <row r="80" spans="1:38" ht="34.5">
      <c r="A80" s="11">
        <f t="shared" si="1"/>
        <v>50</v>
      </c>
      <c r="B80" s="11" t="s">
        <v>0</v>
      </c>
      <c r="C80" s="11" t="s">
        <v>1</v>
      </c>
      <c r="D80" s="11" t="s">
        <v>197</v>
      </c>
      <c r="E80" s="11" t="s">
        <v>10</v>
      </c>
      <c r="F80" s="11" t="s">
        <v>5</v>
      </c>
      <c r="G80" s="11" t="s">
        <v>10</v>
      </c>
      <c r="H80" s="11" t="s">
        <v>76</v>
      </c>
      <c r="I80" s="11" t="s">
        <v>10</v>
      </c>
      <c r="J80" s="11" t="s">
        <v>75</v>
      </c>
      <c r="K80" s="11" t="s">
        <v>74</v>
      </c>
      <c r="L80" s="11" t="s">
        <v>71</v>
      </c>
      <c r="M80" s="11" t="s">
        <v>10</v>
      </c>
      <c r="N80" s="11" t="s">
        <v>10</v>
      </c>
      <c r="O80" s="11" t="s">
        <v>10</v>
      </c>
      <c r="P80" s="11" t="s">
        <v>10</v>
      </c>
      <c r="Q80" s="11" t="s">
        <v>178</v>
      </c>
      <c r="R80" s="11" t="s">
        <v>10</v>
      </c>
      <c r="S80">
        <f t="shared" si="0"/>
        <v>0</v>
      </c>
      <c r="W80" s="7"/>
    </row>
    <row r="81" spans="1:23" ht="34.5">
      <c r="A81" s="11">
        <f t="shared" si="1"/>
        <v>51</v>
      </c>
      <c r="B81" s="11" t="s">
        <v>0</v>
      </c>
      <c r="C81" s="11" t="s">
        <v>1</v>
      </c>
      <c r="D81" s="11" t="s">
        <v>197</v>
      </c>
      <c r="E81" s="11" t="s">
        <v>10</v>
      </c>
      <c r="F81" s="11" t="s">
        <v>5</v>
      </c>
      <c r="G81" s="11" t="s">
        <v>10</v>
      </c>
      <c r="H81" s="11" t="s">
        <v>77</v>
      </c>
      <c r="I81" s="11" t="s">
        <v>10</v>
      </c>
      <c r="J81" s="11" t="s">
        <v>75</v>
      </c>
      <c r="K81" s="11" t="s">
        <v>74</v>
      </c>
      <c r="L81" s="11" t="s">
        <v>71</v>
      </c>
      <c r="M81" s="11" t="s">
        <v>10</v>
      </c>
      <c r="N81" s="11" t="s">
        <v>10</v>
      </c>
      <c r="O81" s="11" t="s">
        <v>10</v>
      </c>
      <c r="P81" s="11" t="s">
        <v>10</v>
      </c>
      <c r="Q81" s="11" t="s">
        <v>178</v>
      </c>
      <c r="R81" s="11" t="s">
        <v>10</v>
      </c>
      <c r="S81">
        <f t="shared" si="0"/>
        <v>0</v>
      </c>
      <c r="W81" s="7"/>
    </row>
    <row r="82" spans="1:23" ht="14.25">
      <c r="A82" s="11"/>
      <c r="B82" s="11"/>
      <c r="C82" s="11"/>
      <c r="D82" s="11"/>
      <c r="E82" s="11" t="s">
        <v>10</v>
      </c>
      <c r="F82" s="11"/>
      <c r="G82" s="11"/>
      <c r="H82" s="11"/>
      <c r="I82" s="11"/>
      <c r="J82" s="11"/>
      <c r="K82" s="11"/>
      <c r="L82" s="11"/>
      <c r="M82" s="11"/>
      <c r="N82" s="11"/>
      <c r="O82" s="11"/>
      <c r="P82" s="11"/>
      <c r="Q82" s="11"/>
      <c r="R82" s="11"/>
      <c r="S82">
        <f t="shared" si="0"/>
        <v>0</v>
      </c>
      <c r="W82" s="7"/>
    </row>
    <row r="83" spans="1:23" ht="34.5">
      <c r="A83" s="11">
        <f t="shared" ref="A83:A114" si="2">MAX(A80:A82)+1</f>
        <v>52</v>
      </c>
      <c r="B83" s="11" t="s">
        <v>0</v>
      </c>
      <c r="C83" s="11" t="s">
        <v>1</v>
      </c>
      <c r="D83" s="11" t="s">
        <v>196</v>
      </c>
      <c r="E83" s="11" t="s">
        <v>10</v>
      </c>
      <c r="F83" s="11" t="s">
        <v>183</v>
      </c>
      <c r="G83" s="11" t="s">
        <v>10</v>
      </c>
      <c r="H83" s="11" t="s">
        <v>78</v>
      </c>
      <c r="I83" s="11" t="s">
        <v>85</v>
      </c>
      <c r="J83" s="11" t="s">
        <v>11</v>
      </c>
      <c r="K83" s="11" t="s">
        <v>12</v>
      </c>
      <c r="L83" s="11" t="s">
        <v>10</v>
      </c>
      <c r="M83" s="11" t="s">
        <v>83</v>
      </c>
      <c r="N83" s="11" t="s">
        <v>10</v>
      </c>
      <c r="O83" s="11" t="s">
        <v>10</v>
      </c>
      <c r="P83" s="11" t="s">
        <v>10</v>
      </c>
      <c r="Q83" s="11" t="s">
        <v>180</v>
      </c>
      <c r="R83" s="11" t="s">
        <v>10</v>
      </c>
      <c r="S83">
        <f t="shared" si="0"/>
        <v>0</v>
      </c>
      <c r="W83" s="7"/>
    </row>
    <row r="84" spans="1:23" ht="34.5">
      <c r="A84" s="11">
        <f t="shared" si="2"/>
        <v>53</v>
      </c>
      <c r="B84" s="11" t="s">
        <v>0</v>
      </c>
      <c r="C84" s="11" t="s">
        <v>1</v>
      </c>
      <c r="D84" s="11" t="s">
        <v>196</v>
      </c>
      <c r="E84" s="11" t="s">
        <v>10</v>
      </c>
      <c r="F84" s="11" t="s">
        <v>183</v>
      </c>
      <c r="G84" s="11" t="s">
        <v>10</v>
      </c>
      <c r="H84" s="11" t="s">
        <v>78</v>
      </c>
      <c r="I84" s="11" t="s">
        <v>86</v>
      </c>
      <c r="J84" s="11" t="s">
        <v>6</v>
      </c>
      <c r="K84" s="11" t="s">
        <v>7</v>
      </c>
      <c r="L84" s="11" t="s">
        <v>10</v>
      </c>
      <c r="M84" s="11" t="s">
        <v>83</v>
      </c>
      <c r="N84" s="11" t="s">
        <v>10</v>
      </c>
      <c r="O84" s="11" t="s">
        <v>10</v>
      </c>
      <c r="P84" s="11" t="s">
        <v>10</v>
      </c>
      <c r="Q84" s="11" t="s">
        <v>180</v>
      </c>
      <c r="R84" s="11" t="s">
        <v>10</v>
      </c>
      <c r="S84">
        <f t="shared" si="0"/>
        <v>0</v>
      </c>
      <c r="W84" s="7"/>
    </row>
    <row r="85" spans="1:23" ht="34.5">
      <c r="A85" s="11">
        <f t="shared" si="2"/>
        <v>54</v>
      </c>
      <c r="B85" s="11" t="s">
        <v>0</v>
      </c>
      <c r="C85" s="11" t="s">
        <v>1</v>
      </c>
      <c r="D85" s="11" t="s">
        <v>196</v>
      </c>
      <c r="E85" s="11" t="s">
        <v>10</v>
      </c>
      <c r="F85" s="11" t="s">
        <v>183</v>
      </c>
      <c r="G85" s="11" t="s">
        <v>10</v>
      </c>
      <c r="H85" s="11" t="s">
        <v>78</v>
      </c>
      <c r="I85" s="11" t="s">
        <v>87</v>
      </c>
      <c r="J85" s="11" t="s">
        <v>89</v>
      </c>
      <c r="K85" s="11" t="s">
        <v>72</v>
      </c>
      <c r="L85" s="11" t="s">
        <v>10</v>
      </c>
      <c r="M85" s="11" t="s">
        <v>83</v>
      </c>
      <c r="N85" s="11" t="s">
        <v>10</v>
      </c>
      <c r="O85" s="11" t="s">
        <v>10</v>
      </c>
      <c r="P85" s="11" t="s">
        <v>10</v>
      </c>
      <c r="Q85" s="11" t="s">
        <v>180</v>
      </c>
      <c r="R85" s="11" t="s">
        <v>10</v>
      </c>
      <c r="S85">
        <f t="shared" si="0"/>
        <v>0</v>
      </c>
      <c r="W85" s="7"/>
    </row>
    <row r="86" spans="1:23" ht="34.5">
      <c r="A86" s="11">
        <f t="shared" si="2"/>
        <v>55</v>
      </c>
      <c r="B86" s="11" t="s">
        <v>0</v>
      </c>
      <c r="C86" s="11" t="s">
        <v>1</v>
      </c>
      <c r="D86" s="11" t="s">
        <v>196</v>
      </c>
      <c r="E86" s="11" t="s">
        <v>10</v>
      </c>
      <c r="F86" s="11" t="s">
        <v>183</v>
      </c>
      <c r="G86" s="11" t="s">
        <v>10</v>
      </c>
      <c r="H86" s="11" t="s">
        <v>78</v>
      </c>
      <c r="I86" s="11" t="s">
        <v>88</v>
      </c>
      <c r="J86" s="11" t="s">
        <v>75</v>
      </c>
      <c r="K86" s="11" t="s">
        <v>74</v>
      </c>
      <c r="L86" s="11" t="s">
        <v>10</v>
      </c>
      <c r="M86" s="11" t="s">
        <v>83</v>
      </c>
      <c r="N86" s="11" t="s">
        <v>10</v>
      </c>
      <c r="O86" s="11" t="s">
        <v>10</v>
      </c>
      <c r="P86" s="11" t="s">
        <v>10</v>
      </c>
      <c r="Q86" s="11" t="s">
        <v>180</v>
      </c>
      <c r="R86" s="11" t="s">
        <v>10</v>
      </c>
      <c r="S86">
        <f t="shared" si="0"/>
        <v>0</v>
      </c>
      <c r="W86" s="7"/>
    </row>
    <row r="87" spans="1:23" ht="34.5">
      <c r="A87" s="11">
        <f>MAX(A85:A86)+1</f>
        <v>56</v>
      </c>
      <c r="B87" s="11" t="s">
        <v>0</v>
      </c>
      <c r="C87" s="11" t="s">
        <v>1</v>
      </c>
      <c r="D87" s="11" t="s">
        <v>196</v>
      </c>
      <c r="E87" s="11" t="s">
        <v>10</v>
      </c>
      <c r="F87" s="11" t="s">
        <v>183</v>
      </c>
      <c r="G87" s="11" t="s">
        <v>10</v>
      </c>
      <c r="H87" s="11" t="s">
        <v>90</v>
      </c>
      <c r="I87" s="11" t="s">
        <v>85</v>
      </c>
      <c r="J87" s="11" t="s">
        <v>6</v>
      </c>
      <c r="K87" s="11" t="s">
        <v>7</v>
      </c>
      <c r="L87" s="11" t="s">
        <v>10</v>
      </c>
      <c r="M87" s="11" t="s">
        <v>91</v>
      </c>
      <c r="N87" s="11" t="s">
        <v>10</v>
      </c>
      <c r="O87" s="11" t="s">
        <v>10</v>
      </c>
      <c r="P87" s="11" t="s">
        <v>10</v>
      </c>
      <c r="Q87" s="11" t="s">
        <v>180</v>
      </c>
      <c r="R87" s="11" t="s">
        <v>10</v>
      </c>
      <c r="S87">
        <f t="shared" si="0"/>
        <v>0</v>
      </c>
      <c r="W87" s="7"/>
    </row>
    <row r="88" spans="1:23" ht="34.5">
      <c r="A88" s="11">
        <f>MAX(A86:A87)+1</f>
        <v>57</v>
      </c>
      <c r="B88" s="11" t="s">
        <v>0</v>
      </c>
      <c r="C88" s="11" t="s">
        <v>1</v>
      </c>
      <c r="D88" s="11" t="s">
        <v>196</v>
      </c>
      <c r="E88" s="11" t="s">
        <v>10</v>
      </c>
      <c r="F88" s="11" t="s">
        <v>183</v>
      </c>
      <c r="G88" s="11" t="s">
        <v>10</v>
      </c>
      <c r="H88" s="11" t="s">
        <v>90</v>
      </c>
      <c r="I88" s="11" t="s">
        <v>86</v>
      </c>
      <c r="J88" s="11" t="s">
        <v>89</v>
      </c>
      <c r="K88" s="11" t="s">
        <v>72</v>
      </c>
      <c r="L88" s="11" t="s">
        <v>10</v>
      </c>
      <c r="M88" s="11" t="s">
        <v>91</v>
      </c>
      <c r="N88" s="11" t="s">
        <v>10</v>
      </c>
      <c r="O88" s="11" t="s">
        <v>10</v>
      </c>
      <c r="P88" s="11" t="s">
        <v>10</v>
      </c>
      <c r="Q88" s="11" t="s">
        <v>180</v>
      </c>
      <c r="R88" s="11" t="s">
        <v>10</v>
      </c>
      <c r="S88">
        <f t="shared" si="0"/>
        <v>0</v>
      </c>
      <c r="W88" s="7"/>
    </row>
    <row r="89" spans="1:23" ht="34.5">
      <c r="A89" s="11">
        <f>MAX(A87:A88)+1</f>
        <v>58</v>
      </c>
      <c r="B89" s="11" t="s">
        <v>0</v>
      </c>
      <c r="C89" s="11" t="s">
        <v>1</v>
      </c>
      <c r="D89" s="11" t="s">
        <v>196</v>
      </c>
      <c r="E89" s="11" t="s">
        <v>10</v>
      </c>
      <c r="F89" s="11" t="s">
        <v>183</v>
      </c>
      <c r="G89" s="11" t="s">
        <v>10</v>
      </c>
      <c r="H89" s="11" t="s">
        <v>90</v>
      </c>
      <c r="I89" s="11" t="s">
        <v>87</v>
      </c>
      <c r="J89" s="11" t="s">
        <v>75</v>
      </c>
      <c r="K89" s="11" t="s">
        <v>74</v>
      </c>
      <c r="L89" s="11" t="s">
        <v>10</v>
      </c>
      <c r="M89" s="11" t="s">
        <v>91</v>
      </c>
      <c r="N89" s="11" t="s">
        <v>10</v>
      </c>
      <c r="O89" s="11" t="s">
        <v>10</v>
      </c>
      <c r="P89" s="11" t="s">
        <v>10</v>
      </c>
      <c r="Q89" s="11" t="s">
        <v>180</v>
      </c>
      <c r="R89" s="11" t="s">
        <v>10</v>
      </c>
      <c r="S89">
        <f t="shared" si="0"/>
        <v>0</v>
      </c>
      <c r="W89" s="7"/>
    </row>
    <row r="90" spans="1:23" ht="34.5">
      <c r="A90" s="11">
        <f t="shared" si="2"/>
        <v>59</v>
      </c>
      <c r="B90" s="11" t="s">
        <v>0</v>
      </c>
      <c r="C90" s="11" t="s">
        <v>1</v>
      </c>
      <c r="D90" s="11" t="s">
        <v>196</v>
      </c>
      <c r="E90" s="11" t="s">
        <v>10</v>
      </c>
      <c r="F90" s="11" t="s">
        <v>183</v>
      </c>
      <c r="G90" s="11" t="s">
        <v>10</v>
      </c>
      <c r="H90" s="11" t="s">
        <v>90</v>
      </c>
      <c r="I90" s="11" t="s">
        <v>88</v>
      </c>
      <c r="J90" s="11" t="s">
        <v>92</v>
      </c>
      <c r="K90" s="11" t="s">
        <v>19</v>
      </c>
      <c r="L90" s="11" t="s">
        <v>10</v>
      </c>
      <c r="M90" s="11" t="s">
        <v>91</v>
      </c>
      <c r="N90" s="11" t="s">
        <v>10</v>
      </c>
      <c r="O90" s="11" t="s">
        <v>10</v>
      </c>
      <c r="P90" s="11" t="s">
        <v>10</v>
      </c>
      <c r="Q90" s="11" t="s">
        <v>180</v>
      </c>
      <c r="R90" s="11" t="s">
        <v>10</v>
      </c>
      <c r="S90">
        <f t="shared" si="0"/>
        <v>0</v>
      </c>
      <c r="W90" s="7"/>
    </row>
    <row r="91" spans="1:23" ht="34.5">
      <c r="A91" s="11">
        <f>MAX(A89:A90)+1</f>
        <v>60</v>
      </c>
      <c r="B91" s="11" t="s">
        <v>0</v>
      </c>
      <c r="C91" s="11" t="s">
        <v>1</v>
      </c>
      <c r="D91" s="11" t="s">
        <v>195</v>
      </c>
      <c r="E91" s="11" t="s">
        <v>10</v>
      </c>
      <c r="F91" s="11" t="s">
        <v>183</v>
      </c>
      <c r="G91" s="11" t="s">
        <v>10</v>
      </c>
      <c r="H91" s="11" t="s">
        <v>93</v>
      </c>
      <c r="I91" s="11" t="s">
        <v>85</v>
      </c>
      <c r="J91" s="11" t="s">
        <v>96</v>
      </c>
      <c r="K91" s="11" t="s">
        <v>95</v>
      </c>
      <c r="L91" s="11" t="s">
        <v>10</v>
      </c>
      <c r="M91" s="11" t="s">
        <v>94</v>
      </c>
      <c r="N91" s="11" t="s">
        <v>10</v>
      </c>
      <c r="O91" s="11" t="s">
        <v>10</v>
      </c>
      <c r="P91" s="11" t="s">
        <v>10</v>
      </c>
      <c r="Q91" s="11" t="s">
        <v>180</v>
      </c>
      <c r="R91" s="11" t="s">
        <v>10</v>
      </c>
      <c r="S91">
        <f t="shared" si="0"/>
        <v>0</v>
      </c>
      <c r="W91" s="7"/>
    </row>
    <row r="92" spans="1:23" ht="34.5">
      <c r="A92" s="11">
        <f>MAX(A90:A91)+1</f>
        <v>61</v>
      </c>
      <c r="B92" s="11" t="s">
        <v>0</v>
      </c>
      <c r="C92" s="11" t="s">
        <v>1</v>
      </c>
      <c r="D92" s="11" t="s">
        <v>195</v>
      </c>
      <c r="E92" s="11" t="s">
        <v>10</v>
      </c>
      <c r="F92" s="11" t="s">
        <v>183</v>
      </c>
      <c r="G92" s="11" t="s">
        <v>10</v>
      </c>
      <c r="H92" s="11" t="s">
        <v>93</v>
      </c>
      <c r="I92" s="11" t="s">
        <v>86</v>
      </c>
      <c r="J92" s="11" t="s">
        <v>96</v>
      </c>
      <c r="K92" s="11" t="s">
        <v>95</v>
      </c>
      <c r="L92" s="11" t="s">
        <v>10</v>
      </c>
      <c r="M92" s="11" t="s">
        <v>94</v>
      </c>
      <c r="N92" s="11" t="s">
        <v>10</v>
      </c>
      <c r="O92" s="11" t="s">
        <v>10</v>
      </c>
      <c r="P92" s="11" t="s">
        <v>10</v>
      </c>
      <c r="Q92" s="11" t="s">
        <v>180</v>
      </c>
      <c r="R92" s="11" t="s">
        <v>10</v>
      </c>
      <c r="S92">
        <f t="shared" ref="S92:S149" si="3">IF(AND(B$19=B92,D$19=C92,E$19=D92),1,0)</f>
        <v>0</v>
      </c>
      <c r="W92" s="7"/>
    </row>
    <row r="93" spans="1:23" ht="35.25" thickBot="1">
      <c r="A93" s="12">
        <f>MAX(A91:A92)+1</f>
        <v>62</v>
      </c>
      <c r="B93" s="12" t="s">
        <v>0</v>
      </c>
      <c r="C93" s="12" t="s">
        <v>1</v>
      </c>
      <c r="D93" s="12" t="s">
        <v>195</v>
      </c>
      <c r="E93" s="12" t="s">
        <v>10</v>
      </c>
      <c r="F93" s="12" t="s">
        <v>183</v>
      </c>
      <c r="G93" s="12" t="s">
        <v>10</v>
      </c>
      <c r="H93" s="12" t="s">
        <v>93</v>
      </c>
      <c r="I93" s="12" t="s">
        <v>87</v>
      </c>
      <c r="J93" s="12" t="s">
        <v>96</v>
      </c>
      <c r="K93" s="12" t="s">
        <v>95</v>
      </c>
      <c r="L93" s="12" t="s">
        <v>10</v>
      </c>
      <c r="M93" s="12" t="s">
        <v>94</v>
      </c>
      <c r="N93" s="12" t="s">
        <v>10</v>
      </c>
      <c r="O93" s="12" t="s">
        <v>10</v>
      </c>
      <c r="P93" s="12" t="s">
        <v>10</v>
      </c>
      <c r="Q93" s="12" t="s">
        <v>180</v>
      </c>
      <c r="R93" s="12" t="s">
        <v>10</v>
      </c>
      <c r="S93">
        <f t="shared" si="3"/>
        <v>0</v>
      </c>
      <c r="W93" s="7"/>
    </row>
    <row r="94" spans="1:23" ht="34.5">
      <c r="A94" s="11">
        <f>MAX(A91:A93)+1</f>
        <v>63</v>
      </c>
      <c r="B94" s="11" t="s">
        <v>0</v>
      </c>
      <c r="C94" s="11" t="s">
        <v>1</v>
      </c>
      <c r="D94" s="11" t="s">
        <v>195</v>
      </c>
      <c r="E94" s="11" t="s">
        <v>10</v>
      </c>
      <c r="F94" s="11" t="s">
        <v>183</v>
      </c>
      <c r="G94" s="11" t="s">
        <v>10</v>
      </c>
      <c r="H94" s="11" t="s">
        <v>93</v>
      </c>
      <c r="I94" s="11" t="s">
        <v>88</v>
      </c>
      <c r="J94" s="11" t="s">
        <v>39</v>
      </c>
      <c r="K94" s="11" t="s">
        <v>38</v>
      </c>
      <c r="L94" s="11" t="s">
        <v>10</v>
      </c>
      <c r="M94" s="11" t="s">
        <v>94</v>
      </c>
      <c r="N94" s="11" t="s">
        <v>10</v>
      </c>
      <c r="O94" s="11" t="s">
        <v>10</v>
      </c>
      <c r="P94" s="11" t="s">
        <v>10</v>
      </c>
      <c r="Q94" s="11" t="s">
        <v>180</v>
      </c>
      <c r="R94" s="11" t="s">
        <v>10</v>
      </c>
      <c r="S94">
        <f t="shared" si="3"/>
        <v>0</v>
      </c>
      <c r="W94" s="7"/>
    </row>
    <row r="95" spans="1:23" ht="34.5">
      <c r="A95" s="11">
        <f>MAX(A93:A94)+1</f>
        <v>64</v>
      </c>
      <c r="B95" s="11" t="s">
        <v>0</v>
      </c>
      <c r="C95" s="11" t="s">
        <v>1</v>
      </c>
      <c r="D95" s="11" t="s">
        <v>195</v>
      </c>
      <c r="E95" s="11" t="s">
        <v>10</v>
      </c>
      <c r="F95" s="11" t="s">
        <v>183</v>
      </c>
      <c r="G95" s="11" t="s">
        <v>10</v>
      </c>
      <c r="H95" s="11" t="s">
        <v>97</v>
      </c>
      <c r="I95" s="11" t="s">
        <v>85</v>
      </c>
      <c r="J95" s="11" t="s">
        <v>96</v>
      </c>
      <c r="K95" s="11" t="s">
        <v>95</v>
      </c>
      <c r="L95" s="11" t="s">
        <v>10</v>
      </c>
      <c r="M95" s="11" t="s">
        <v>98</v>
      </c>
      <c r="N95" s="11" t="s">
        <v>10</v>
      </c>
      <c r="O95" s="11" t="s">
        <v>10</v>
      </c>
      <c r="P95" s="11" t="s">
        <v>10</v>
      </c>
      <c r="Q95" s="11" t="s">
        <v>180</v>
      </c>
      <c r="R95" s="11" t="s">
        <v>10</v>
      </c>
      <c r="S95">
        <f t="shared" si="3"/>
        <v>0</v>
      </c>
      <c r="W95" s="7"/>
    </row>
    <row r="96" spans="1:23" ht="34.5">
      <c r="A96" s="11">
        <f>MAX(A94:A95)+1</f>
        <v>65</v>
      </c>
      <c r="B96" s="11" t="s">
        <v>0</v>
      </c>
      <c r="C96" s="11" t="s">
        <v>1</v>
      </c>
      <c r="D96" s="11" t="s">
        <v>195</v>
      </c>
      <c r="E96" s="11" t="s">
        <v>10</v>
      </c>
      <c r="F96" s="11" t="s">
        <v>183</v>
      </c>
      <c r="G96" s="11" t="s">
        <v>10</v>
      </c>
      <c r="H96" s="11" t="s">
        <v>97</v>
      </c>
      <c r="I96" s="11" t="s">
        <v>86</v>
      </c>
      <c r="J96" s="11" t="s">
        <v>96</v>
      </c>
      <c r="K96" s="11" t="s">
        <v>95</v>
      </c>
      <c r="L96" s="11" t="s">
        <v>10</v>
      </c>
      <c r="M96" s="11" t="s">
        <v>98</v>
      </c>
      <c r="N96" s="11" t="s">
        <v>10</v>
      </c>
      <c r="O96" s="11" t="s">
        <v>10</v>
      </c>
      <c r="P96" s="11" t="s">
        <v>10</v>
      </c>
      <c r="Q96" s="11" t="s">
        <v>180</v>
      </c>
      <c r="R96" s="11" t="s">
        <v>10</v>
      </c>
      <c r="S96">
        <f t="shared" si="3"/>
        <v>0</v>
      </c>
      <c r="W96" s="7"/>
    </row>
    <row r="97" spans="1:23" ht="34.5">
      <c r="A97" s="11">
        <f>MAX(A95:A96)+1</f>
        <v>66</v>
      </c>
      <c r="B97" s="11" t="s">
        <v>0</v>
      </c>
      <c r="C97" s="11" t="s">
        <v>1</v>
      </c>
      <c r="D97" s="11" t="s">
        <v>195</v>
      </c>
      <c r="E97" s="11" t="s">
        <v>10</v>
      </c>
      <c r="F97" s="11" t="s">
        <v>183</v>
      </c>
      <c r="G97" s="11" t="s">
        <v>10</v>
      </c>
      <c r="H97" s="11" t="s">
        <v>97</v>
      </c>
      <c r="I97" s="11" t="s">
        <v>87</v>
      </c>
      <c r="J97" s="11" t="s">
        <v>96</v>
      </c>
      <c r="K97" s="11" t="s">
        <v>95</v>
      </c>
      <c r="L97" s="11" t="s">
        <v>10</v>
      </c>
      <c r="M97" s="11" t="s">
        <v>98</v>
      </c>
      <c r="N97" s="11" t="s">
        <v>10</v>
      </c>
      <c r="O97" s="11" t="s">
        <v>10</v>
      </c>
      <c r="P97" s="11" t="s">
        <v>10</v>
      </c>
      <c r="Q97" s="11" t="s">
        <v>180</v>
      </c>
      <c r="R97" s="11" t="s">
        <v>10</v>
      </c>
      <c r="S97">
        <f t="shared" si="3"/>
        <v>0</v>
      </c>
      <c r="W97" s="7"/>
    </row>
    <row r="98" spans="1:23" ht="34.5">
      <c r="A98" s="11">
        <f t="shared" si="2"/>
        <v>67</v>
      </c>
      <c r="B98" s="11" t="s">
        <v>0</v>
      </c>
      <c r="C98" s="11" t="s">
        <v>1</v>
      </c>
      <c r="D98" s="11" t="s">
        <v>195</v>
      </c>
      <c r="E98" s="11" t="s">
        <v>10</v>
      </c>
      <c r="F98" s="11" t="s">
        <v>183</v>
      </c>
      <c r="G98" s="11" t="s">
        <v>10</v>
      </c>
      <c r="H98" s="11" t="s">
        <v>97</v>
      </c>
      <c r="I98" s="11" t="s">
        <v>88</v>
      </c>
      <c r="J98" s="11" t="s">
        <v>39</v>
      </c>
      <c r="K98" s="11" t="s">
        <v>38</v>
      </c>
      <c r="L98" s="11" t="s">
        <v>10</v>
      </c>
      <c r="M98" s="11" t="s">
        <v>98</v>
      </c>
      <c r="N98" s="11" t="s">
        <v>10</v>
      </c>
      <c r="O98" s="11" t="s">
        <v>10</v>
      </c>
      <c r="P98" s="11" t="s">
        <v>10</v>
      </c>
      <c r="Q98" s="11" t="s">
        <v>180</v>
      </c>
      <c r="R98" s="11" t="s">
        <v>10</v>
      </c>
      <c r="S98">
        <f t="shared" si="3"/>
        <v>0</v>
      </c>
      <c r="W98" s="7"/>
    </row>
    <row r="99" spans="1:23" ht="45.75">
      <c r="A99" s="11">
        <f>MAX(A97:A98)+1</f>
        <v>68</v>
      </c>
      <c r="B99" s="11" t="s">
        <v>0</v>
      </c>
      <c r="C99" s="11" t="s">
        <v>1</v>
      </c>
      <c r="D99" s="11" t="s">
        <v>195</v>
      </c>
      <c r="E99" s="11" t="s">
        <v>10</v>
      </c>
      <c r="F99" s="11" t="s">
        <v>183</v>
      </c>
      <c r="G99" s="11" t="s">
        <v>10</v>
      </c>
      <c r="H99" s="11" t="s">
        <v>99</v>
      </c>
      <c r="I99" s="11" t="s">
        <v>85</v>
      </c>
      <c r="J99" s="11" t="s">
        <v>33</v>
      </c>
      <c r="K99" s="11" t="s">
        <v>32</v>
      </c>
      <c r="L99" s="11" t="s">
        <v>10</v>
      </c>
      <c r="M99" s="11" t="s">
        <v>94</v>
      </c>
      <c r="N99" s="11" t="s">
        <v>10</v>
      </c>
      <c r="O99" s="11" t="s">
        <v>10</v>
      </c>
      <c r="P99" s="11" t="s">
        <v>10</v>
      </c>
      <c r="Q99" s="11" t="s">
        <v>180</v>
      </c>
      <c r="R99" s="11" t="s">
        <v>10</v>
      </c>
      <c r="S99">
        <f t="shared" si="3"/>
        <v>0</v>
      </c>
      <c r="W99" s="7"/>
    </row>
    <row r="100" spans="1:23" ht="45.75">
      <c r="A100" s="11">
        <f>MAX(A98:A99)+1</f>
        <v>69</v>
      </c>
      <c r="B100" s="11" t="s">
        <v>0</v>
      </c>
      <c r="C100" s="11" t="s">
        <v>1</v>
      </c>
      <c r="D100" s="11" t="s">
        <v>195</v>
      </c>
      <c r="E100" s="11" t="s">
        <v>10</v>
      </c>
      <c r="F100" s="11" t="s">
        <v>183</v>
      </c>
      <c r="G100" s="11" t="s">
        <v>10</v>
      </c>
      <c r="H100" s="11" t="s">
        <v>99</v>
      </c>
      <c r="I100" s="11" t="s">
        <v>86</v>
      </c>
      <c r="J100" s="11" t="s">
        <v>33</v>
      </c>
      <c r="K100" s="11" t="s">
        <v>32</v>
      </c>
      <c r="L100" s="11" t="s">
        <v>10</v>
      </c>
      <c r="M100" s="11" t="s">
        <v>94</v>
      </c>
      <c r="N100" s="11" t="s">
        <v>10</v>
      </c>
      <c r="O100" s="11" t="s">
        <v>10</v>
      </c>
      <c r="P100" s="11" t="s">
        <v>10</v>
      </c>
      <c r="Q100" s="11" t="s">
        <v>180</v>
      </c>
      <c r="R100" s="11" t="s">
        <v>10</v>
      </c>
      <c r="S100">
        <f t="shared" si="3"/>
        <v>0</v>
      </c>
      <c r="W100" s="7"/>
    </row>
    <row r="101" spans="1:23" ht="45.75">
      <c r="A101" s="11">
        <f>MAX(A99:A100)+1</f>
        <v>70</v>
      </c>
      <c r="B101" s="11" t="s">
        <v>0</v>
      </c>
      <c r="C101" s="11" t="s">
        <v>1</v>
      </c>
      <c r="D101" s="11" t="s">
        <v>195</v>
      </c>
      <c r="E101" s="11" t="s">
        <v>10</v>
      </c>
      <c r="F101" s="11" t="s">
        <v>183</v>
      </c>
      <c r="G101" s="11" t="s">
        <v>10</v>
      </c>
      <c r="H101" s="11" t="s">
        <v>99</v>
      </c>
      <c r="I101" s="11" t="s">
        <v>87</v>
      </c>
      <c r="J101" s="11" t="s">
        <v>33</v>
      </c>
      <c r="K101" s="11" t="s">
        <v>32</v>
      </c>
      <c r="L101" s="11" t="s">
        <v>10</v>
      </c>
      <c r="M101" s="11" t="s">
        <v>94</v>
      </c>
      <c r="N101" s="11" t="s">
        <v>10</v>
      </c>
      <c r="O101" s="11" t="s">
        <v>10</v>
      </c>
      <c r="P101" s="11" t="s">
        <v>10</v>
      </c>
      <c r="Q101" s="11" t="s">
        <v>180</v>
      </c>
      <c r="R101" s="11" t="s">
        <v>10</v>
      </c>
      <c r="S101">
        <f t="shared" si="3"/>
        <v>0</v>
      </c>
      <c r="W101" s="7"/>
    </row>
    <row r="102" spans="1:23" ht="45.75">
      <c r="A102" s="11">
        <f t="shared" si="2"/>
        <v>71</v>
      </c>
      <c r="B102" s="11" t="s">
        <v>0</v>
      </c>
      <c r="C102" s="11" t="s">
        <v>1</v>
      </c>
      <c r="D102" s="11" t="s">
        <v>195</v>
      </c>
      <c r="E102" s="11" t="s">
        <v>10</v>
      </c>
      <c r="F102" s="11" t="s">
        <v>183</v>
      </c>
      <c r="G102" s="11" t="s">
        <v>10</v>
      </c>
      <c r="H102" s="11" t="s">
        <v>99</v>
      </c>
      <c r="I102" s="11" t="s">
        <v>88</v>
      </c>
      <c r="J102" s="11" t="s">
        <v>33</v>
      </c>
      <c r="K102" s="11" t="s">
        <v>32</v>
      </c>
      <c r="L102" s="11" t="s">
        <v>10</v>
      </c>
      <c r="M102" s="11" t="s">
        <v>94</v>
      </c>
      <c r="N102" s="11" t="s">
        <v>10</v>
      </c>
      <c r="O102" s="11" t="s">
        <v>10</v>
      </c>
      <c r="P102" s="11" t="s">
        <v>10</v>
      </c>
      <c r="Q102" s="11" t="s">
        <v>180</v>
      </c>
      <c r="R102" s="11" t="s">
        <v>10</v>
      </c>
      <c r="S102">
        <f t="shared" si="3"/>
        <v>0</v>
      </c>
      <c r="W102" s="7"/>
    </row>
    <row r="103" spans="1:23" ht="45.75">
      <c r="A103" s="11">
        <f>MAX(A101:A102)+1</f>
        <v>72</v>
      </c>
      <c r="B103" s="11" t="s">
        <v>0</v>
      </c>
      <c r="C103" s="11" t="s">
        <v>1</v>
      </c>
      <c r="D103" s="11" t="s">
        <v>195</v>
      </c>
      <c r="E103" s="11" t="s">
        <v>10</v>
      </c>
      <c r="F103" s="11" t="s">
        <v>183</v>
      </c>
      <c r="G103" s="11" t="s">
        <v>10</v>
      </c>
      <c r="H103" s="11" t="s">
        <v>100</v>
      </c>
      <c r="I103" s="11" t="s">
        <v>85</v>
      </c>
      <c r="J103" s="11" t="s">
        <v>33</v>
      </c>
      <c r="K103" s="11" t="s">
        <v>32</v>
      </c>
      <c r="L103" s="11" t="s">
        <v>10</v>
      </c>
      <c r="M103" s="11" t="s">
        <v>98</v>
      </c>
      <c r="N103" s="11" t="s">
        <v>10</v>
      </c>
      <c r="O103" s="11" t="s">
        <v>10</v>
      </c>
      <c r="P103" s="11" t="s">
        <v>10</v>
      </c>
      <c r="Q103" s="11" t="s">
        <v>180</v>
      </c>
      <c r="R103" s="11" t="s">
        <v>10</v>
      </c>
      <c r="S103">
        <f t="shared" si="3"/>
        <v>0</v>
      </c>
      <c r="W103" s="7"/>
    </row>
    <row r="104" spans="1:23" ht="45.75">
      <c r="A104" s="11">
        <f>MAX(A102:A103)+1</f>
        <v>73</v>
      </c>
      <c r="B104" s="11" t="s">
        <v>0</v>
      </c>
      <c r="C104" s="11" t="s">
        <v>1</v>
      </c>
      <c r="D104" s="11" t="s">
        <v>195</v>
      </c>
      <c r="E104" s="11" t="s">
        <v>10</v>
      </c>
      <c r="F104" s="11" t="s">
        <v>183</v>
      </c>
      <c r="G104" s="11" t="s">
        <v>10</v>
      </c>
      <c r="H104" s="11" t="s">
        <v>100</v>
      </c>
      <c r="I104" s="11" t="s">
        <v>86</v>
      </c>
      <c r="J104" s="11" t="s">
        <v>33</v>
      </c>
      <c r="K104" s="11" t="s">
        <v>32</v>
      </c>
      <c r="L104" s="11" t="s">
        <v>10</v>
      </c>
      <c r="M104" s="11" t="s">
        <v>98</v>
      </c>
      <c r="N104" s="11" t="s">
        <v>10</v>
      </c>
      <c r="O104" s="11" t="s">
        <v>10</v>
      </c>
      <c r="P104" s="11" t="s">
        <v>10</v>
      </c>
      <c r="Q104" s="11" t="s">
        <v>180</v>
      </c>
      <c r="R104" s="11" t="s">
        <v>10</v>
      </c>
      <c r="S104">
        <f t="shared" si="3"/>
        <v>0</v>
      </c>
      <c r="W104" s="7"/>
    </row>
    <row r="105" spans="1:23" ht="45.75">
      <c r="A105" s="11">
        <f>MAX(A103:A104)+1</f>
        <v>74</v>
      </c>
      <c r="B105" s="11" t="s">
        <v>0</v>
      </c>
      <c r="C105" s="11" t="s">
        <v>1</v>
      </c>
      <c r="D105" s="11" t="s">
        <v>195</v>
      </c>
      <c r="E105" s="11" t="s">
        <v>10</v>
      </c>
      <c r="F105" s="11" t="s">
        <v>183</v>
      </c>
      <c r="G105" s="11" t="s">
        <v>10</v>
      </c>
      <c r="H105" s="11" t="s">
        <v>100</v>
      </c>
      <c r="I105" s="11" t="s">
        <v>87</v>
      </c>
      <c r="J105" s="11" t="s">
        <v>33</v>
      </c>
      <c r="K105" s="11" t="s">
        <v>32</v>
      </c>
      <c r="L105" s="11" t="s">
        <v>10</v>
      </c>
      <c r="M105" s="11" t="s">
        <v>98</v>
      </c>
      <c r="N105" s="11" t="s">
        <v>10</v>
      </c>
      <c r="O105" s="11" t="s">
        <v>10</v>
      </c>
      <c r="P105" s="11" t="s">
        <v>10</v>
      </c>
      <c r="Q105" s="11" t="s">
        <v>180</v>
      </c>
      <c r="R105" s="11" t="s">
        <v>10</v>
      </c>
      <c r="S105">
        <f t="shared" si="3"/>
        <v>0</v>
      </c>
      <c r="W105" s="7"/>
    </row>
    <row r="106" spans="1:23" ht="45.75">
      <c r="A106" s="11">
        <f t="shared" si="2"/>
        <v>75</v>
      </c>
      <c r="B106" s="11" t="s">
        <v>0</v>
      </c>
      <c r="C106" s="11" t="s">
        <v>1</v>
      </c>
      <c r="D106" s="11" t="s">
        <v>195</v>
      </c>
      <c r="E106" s="11" t="s">
        <v>10</v>
      </c>
      <c r="F106" s="11" t="s">
        <v>183</v>
      </c>
      <c r="G106" s="11" t="s">
        <v>10</v>
      </c>
      <c r="H106" s="11" t="s">
        <v>100</v>
      </c>
      <c r="I106" s="11" t="s">
        <v>88</v>
      </c>
      <c r="J106" s="11" t="s">
        <v>33</v>
      </c>
      <c r="K106" s="11" t="s">
        <v>32</v>
      </c>
      <c r="L106" s="11" t="s">
        <v>10</v>
      </c>
      <c r="M106" s="11" t="s">
        <v>98</v>
      </c>
      <c r="N106" s="11" t="s">
        <v>10</v>
      </c>
      <c r="O106" s="11" t="s">
        <v>10</v>
      </c>
      <c r="P106" s="11" t="s">
        <v>10</v>
      </c>
      <c r="Q106" s="11" t="s">
        <v>180</v>
      </c>
      <c r="R106" s="11" t="s">
        <v>10</v>
      </c>
      <c r="S106">
        <f t="shared" si="3"/>
        <v>0</v>
      </c>
      <c r="W106" s="7"/>
    </row>
    <row r="107" spans="1:23" ht="34.5">
      <c r="A107" s="11">
        <f>MAX(A105:A106)+1</f>
        <v>76</v>
      </c>
      <c r="B107" s="11" t="s">
        <v>0</v>
      </c>
      <c r="C107" s="11" t="s">
        <v>1</v>
      </c>
      <c r="D107" s="11" t="s">
        <v>197</v>
      </c>
      <c r="E107" s="11" t="s">
        <v>10</v>
      </c>
      <c r="F107" s="11" t="s">
        <v>183</v>
      </c>
      <c r="G107" s="11" t="s">
        <v>10</v>
      </c>
      <c r="H107" s="11" t="s">
        <v>31</v>
      </c>
      <c r="I107" s="11" t="s">
        <v>10</v>
      </c>
      <c r="J107" s="11" t="s">
        <v>102</v>
      </c>
      <c r="K107" s="11" t="s">
        <v>101</v>
      </c>
      <c r="L107" s="11" t="s">
        <v>10</v>
      </c>
      <c r="M107" s="11" t="s">
        <v>103</v>
      </c>
      <c r="N107" s="11" t="s">
        <v>10</v>
      </c>
      <c r="O107" s="11" t="s">
        <v>10</v>
      </c>
      <c r="P107" s="11" t="s">
        <v>10</v>
      </c>
      <c r="Q107" s="11" t="s">
        <v>180</v>
      </c>
      <c r="R107" s="11" t="s">
        <v>10</v>
      </c>
      <c r="S107">
        <f t="shared" si="3"/>
        <v>0</v>
      </c>
      <c r="W107" s="7"/>
    </row>
    <row r="108" spans="1:23" ht="34.5">
      <c r="A108" s="11">
        <f>MAX(A107:A107)+1</f>
        <v>77</v>
      </c>
      <c r="B108" s="11" t="s">
        <v>0</v>
      </c>
      <c r="C108" s="11" t="s">
        <v>1</v>
      </c>
      <c r="D108" s="11" t="s">
        <v>195</v>
      </c>
      <c r="E108" s="11" t="s">
        <v>10</v>
      </c>
      <c r="F108" s="11" t="s">
        <v>183</v>
      </c>
      <c r="G108" s="11" t="s">
        <v>37</v>
      </c>
      <c r="H108" s="11" t="s">
        <v>108</v>
      </c>
      <c r="I108" s="11" t="s">
        <v>10</v>
      </c>
      <c r="J108" s="11" t="s">
        <v>105</v>
      </c>
      <c r="K108" s="11" t="s">
        <v>104</v>
      </c>
      <c r="L108" s="11" t="s">
        <v>106</v>
      </c>
      <c r="M108" s="11" t="s">
        <v>10</v>
      </c>
      <c r="N108" s="11" t="s">
        <v>10</v>
      </c>
      <c r="O108" s="11" t="s">
        <v>10</v>
      </c>
      <c r="P108" s="11" t="s">
        <v>10</v>
      </c>
      <c r="Q108" s="11" t="s">
        <v>180</v>
      </c>
      <c r="R108" s="11" t="s">
        <v>10</v>
      </c>
      <c r="S108">
        <f t="shared" si="3"/>
        <v>0</v>
      </c>
      <c r="W108" s="7"/>
    </row>
    <row r="109" spans="1:23" ht="34.5">
      <c r="A109" s="11">
        <f>MAX(A107:A108)+1</f>
        <v>78</v>
      </c>
      <c r="B109" s="11" t="s">
        <v>0</v>
      </c>
      <c r="C109" s="11" t="s">
        <v>1</v>
      </c>
      <c r="D109" s="11" t="s">
        <v>197</v>
      </c>
      <c r="E109" s="11" t="s">
        <v>10</v>
      </c>
      <c r="F109" s="11" t="s">
        <v>183</v>
      </c>
      <c r="G109" s="11" t="s">
        <v>10</v>
      </c>
      <c r="H109" s="11" t="s">
        <v>107</v>
      </c>
      <c r="I109" s="11" t="s">
        <v>10</v>
      </c>
      <c r="J109" s="11" t="s">
        <v>75</v>
      </c>
      <c r="K109" s="11" t="s">
        <v>74</v>
      </c>
      <c r="L109" s="11" t="s">
        <v>10</v>
      </c>
      <c r="M109" s="11" t="s">
        <v>10</v>
      </c>
      <c r="N109" s="11" t="s">
        <v>10</v>
      </c>
      <c r="O109" s="11" t="s">
        <v>10</v>
      </c>
      <c r="P109" s="11" t="s">
        <v>10</v>
      </c>
      <c r="Q109" s="11" t="s">
        <v>180</v>
      </c>
      <c r="R109" s="11" t="s">
        <v>10</v>
      </c>
      <c r="S109">
        <f t="shared" si="3"/>
        <v>0</v>
      </c>
      <c r="W109" s="7"/>
    </row>
    <row r="110" spans="1:23" ht="34.5">
      <c r="A110" s="11">
        <f>MAX(A108:A109)+1</f>
        <v>79</v>
      </c>
      <c r="B110" s="11" t="s">
        <v>0</v>
      </c>
      <c r="C110" s="11" t="s">
        <v>20</v>
      </c>
      <c r="D110" s="11" t="s">
        <v>195</v>
      </c>
      <c r="E110" s="11" t="s">
        <v>116</v>
      </c>
      <c r="F110" s="11" t="s">
        <v>183</v>
      </c>
      <c r="G110" s="11" t="s">
        <v>10</v>
      </c>
      <c r="H110" s="11" t="s">
        <v>114</v>
      </c>
      <c r="I110" s="11" t="s">
        <v>10</v>
      </c>
      <c r="J110" s="11" t="s">
        <v>10</v>
      </c>
      <c r="K110" s="11" t="s">
        <v>10</v>
      </c>
      <c r="L110" s="11" t="s">
        <v>10</v>
      </c>
      <c r="M110" s="11" t="s">
        <v>10</v>
      </c>
      <c r="N110" s="11" t="s">
        <v>207</v>
      </c>
      <c r="O110" s="11" t="s">
        <v>10</v>
      </c>
      <c r="P110" s="11" t="s">
        <v>10</v>
      </c>
      <c r="Q110" s="11" t="s">
        <v>180</v>
      </c>
      <c r="R110" s="11" t="s">
        <v>10</v>
      </c>
      <c r="S110">
        <f t="shared" si="3"/>
        <v>1</v>
      </c>
      <c r="W110" s="7"/>
    </row>
    <row r="111" spans="1:23" ht="34.5">
      <c r="A111" s="11">
        <f>MAX(A109:A110)+1</f>
        <v>80</v>
      </c>
      <c r="B111" s="11" t="s">
        <v>0</v>
      </c>
      <c r="C111" s="11" t="s">
        <v>20</v>
      </c>
      <c r="D111" s="11" t="s">
        <v>195</v>
      </c>
      <c r="E111" s="11" t="s">
        <v>116</v>
      </c>
      <c r="F111" s="11" t="s">
        <v>183</v>
      </c>
      <c r="G111" s="11" t="s">
        <v>10</v>
      </c>
      <c r="H111" s="11" t="s">
        <v>109</v>
      </c>
      <c r="I111" s="11" t="s">
        <v>10</v>
      </c>
      <c r="J111" s="11" t="s">
        <v>10</v>
      </c>
      <c r="K111" s="11" t="s">
        <v>10</v>
      </c>
      <c r="L111" s="11" t="s">
        <v>10</v>
      </c>
      <c r="M111" s="11" t="s">
        <v>10</v>
      </c>
      <c r="N111" s="11" t="s">
        <v>208</v>
      </c>
      <c r="O111" s="11" t="s">
        <v>10</v>
      </c>
      <c r="P111" s="11" t="s">
        <v>10</v>
      </c>
      <c r="Q111" s="11" t="s">
        <v>180</v>
      </c>
      <c r="R111" s="11" t="s">
        <v>10</v>
      </c>
      <c r="S111">
        <f t="shared" si="3"/>
        <v>1</v>
      </c>
      <c r="W111" s="7"/>
    </row>
    <row r="112" spans="1:23" ht="34.5">
      <c r="A112" s="11">
        <f>MAX(A110:A111)+1</f>
        <v>81</v>
      </c>
      <c r="B112" s="11" t="s">
        <v>0</v>
      </c>
      <c r="C112" s="11" t="s">
        <v>20</v>
      </c>
      <c r="D112" s="11" t="s">
        <v>195</v>
      </c>
      <c r="E112" s="11" t="s">
        <v>116</v>
      </c>
      <c r="F112" s="11" t="s">
        <v>183</v>
      </c>
      <c r="G112" s="11" t="s">
        <v>10</v>
      </c>
      <c r="H112" s="11" t="s">
        <v>110</v>
      </c>
      <c r="I112" s="11" t="s">
        <v>10</v>
      </c>
      <c r="J112" s="11" t="s">
        <v>10</v>
      </c>
      <c r="K112" s="11" t="s">
        <v>10</v>
      </c>
      <c r="L112" s="11" t="s">
        <v>10</v>
      </c>
      <c r="M112" s="11" t="s">
        <v>10</v>
      </c>
      <c r="N112" s="11" t="s">
        <v>209</v>
      </c>
      <c r="O112" s="11" t="s">
        <v>10</v>
      </c>
      <c r="P112" s="11" t="s">
        <v>10</v>
      </c>
      <c r="Q112" s="11" t="s">
        <v>180</v>
      </c>
      <c r="R112" s="11" t="s">
        <v>10</v>
      </c>
      <c r="S112">
        <f t="shared" si="3"/>
        <v>1</v>
      </c>
      <c r="W112" s="7"/>
    </row>
    <row r="113" spans="1:23" ht="34.5">
      <c r="A113" s="11">
        <f t="shared" si="2"/>
        <v>82</v>
      </c>
      <c r="B113" s="11" t="s">
        <v>0</v>
      </c>
      <c r="C113" s="11" t="s">
        <v>20</v>
      </c>
      <c r="D113" s="11" t="s">
        <v>195</v>
      </c>
      <c r="E113" s="11" t="s">
        <v>116</v>
      </c>
      <c r="F113" s="11" t="s">
        <v>183</v>
      </c>
      <c r="G113" s="11" t="s">
        <v>10</v>
      </c>
      <c r="H113" s="11" t="s">
        <v>111</v>
      </c>
      <c r="I113" s="11" t="s">
        <v>10</v>
      </c>
      <c r="J113" s="11" t="s">
        <v>10</v>
      </c>
      <c r="K113" s="11" t="s">
        <v>10</v>
      </c>
      <c r="L113" s="11" t="s">
        <v>10</v>
      </c>
      <c r="M113" s="11" t="s">
        <v>10</v>
      </c>
      <c r="N113" s="11" t="s">
        <v>112</v>
      </c>
      <c r="O113" s="11" t="s">
        <v>10</v>
      </c>
      <c r="P113" s="11" t="s">
        <v>10</v>
      </c>
      <c r="Q113" s="11" t="s">
        <v>180</v>
      </c>
      <c r="R113" s="11" t="s">
        <v>10</v>
      </c>
      <c r="S113">
        <f t="shared" si="3"/>
        <v>1</v>
      </c>
      <c r="W113" s="7"/>
    </row>
    <row r="114" spans="1:23" ht="34.5">
      <c r="A114" s="11">
        <f t="shared" si="2"/>
        <v>83</v>
      </c>
      <c r="B114" s="11" t="s">
        <v>0</v>
      </c>
      <c r="C114" s="11" t="s">
        <v>20</v>
      </c>
      <c r="D114" s="11" t="s">
        <v>195</v>
      </c>
      <c r="E114" s="11" t="s">
        <v>116</v>
      </c>
      <c r="F114" s="11" t="s">
        <v>183</v>
      </c>
      <c r="G114" s="11" t="s">
        <v>10</v>
      </c>
      <c r="H114" s="11" t="s">
        <v>113</v>
      </c>
      <c r="I114" s="11" t="s">
        <v>10</v>
      </c>
      <c r="J114" s="11" t="s">
        <v>10</v>
      </c>
      <c r="K114" s="11" t="s">
        <v>10</v>
      </c>
      <c r="L114" s="11" t="s">
        <v>10</v>
      </c>
      <c r="M114" s="11" t="s">
        <v>10</v>
      </c>
      <c r="N114" s="11" t="s">
        <v>210</v>
      </c>
      <c r="O114" s="11" t="s">
        <v>10</v>
      </c>
      <c r="P114" s="11" t="s">
        <v>10</v>
      </c>
      <c r="Q114" s="11" t="s">
        <v>180</v>
      </c>
      <c r="R114" s="11" t="s">
        <v>10</v>
      </c>
      <c r="S114">
        <f t="shared" si="3"/>
        <v>1</v>
      </c>
      <c r="W114" s="7"/>
    </row>
    <row r="115" spans="1:23" ht="45.75">
      <c r="A115" s="11">
        <f t="shared" ref="A115:A131" si="4">MAX(A113:A114)+1</f>
        <v>84</v>
      </c>
      <c r="B115" s="11" t="s">
        <v>0</v>
      </c>
      <c r="C115" s="11" t="s">
        <v>20</v>
      </c>
      <c r="D115" s="11" t="s">
        <v>195</v>
      </c>
      <c r="E115" s="11" t="s">
        <v>116</v>
      </c>
      <c r="F115" s="11" t="s">
        <v>183</v>
      </c>
      <c r="G115" s="11" t="s">
        <v>10</v>
      </c>
      <c r="H115" s="11" t="s">
        <v>115</v>
      </c>
      <c r="I115" s="11" t="s">
        <v>10</v>
      </c>
      <c r="J115" s="11" t="s">
        <v>10</v>
      </c>
      <c r="K115" s="11" t="s">
        <v>10</v>
      </c>
      <c r="L115" s="11" t="s">
        <v>10</v>
      </c>
      <c r="M115" s="11" t="s">
        <v>10</v>
      </c>
      <c r="N115" s="11" t="s">
        <v>209</v>
      </c>
      <c r="O115" s="11" t="s">
        <v>10</v>
      </c>
      <c r="P115" s="11" t="s">
        <v>10</v>
      </c>
      <c r="Q115" s="11" t="s">
        <v>180</v>
      </c>
      <c r="R115" s="11" t="s">
        <v>10</v>
      </c>
      <c r="S115">
        <f t="shared" si="3"/>
        <v>1</v>
      </c>
      <c r="W115" s="7"/>
    </row>
    <row r="116" spans="1:23" ht="57">
      <c r="A116" s="11">
        <f t="shared" si="4"/>
        <v>85</v>
      </c>
      <c r="B116" s="11" t="s">
        <v>0</v>
      </c>
      <c r="C116" s="11" t="s">
        <v>20</v>
      </c>
      <c r="D116" s="11" t="s">
        <v>195</v>
      </c>
      <c r="E116" s="11" t="s">
        <v>116</v>
      </c>
      <c r="F116" s="11" t="s">
        <v>183</v>
      </c>
      <c r="G116" s="11" t="s">
        <v>10</v>
      </c>
      <c r="H116" s="11" t="s">
        <v>117</v>
      </c>
      <c r="I116" s="11" t="s">
        <v>10</v>
      </c>
      <c r="J116" s="11" t="s">
        <v>10</v>
      </c>
      <c r="K116" s="11" t="s">
        <v>10</v>
      </c>
      <c r="L116" s="11" t="s">
        <v>10</v>
      </c>
      <c r="M116" s="11" t="s">
        <v>10</v>
      </c>
      <c r="N116" s="11" t="s">
        <v>211</v>
      </c>
      <c r="O116" s="11" t="s">
        <v>10</v>
      </c>
      <c r="P116" s="11" t="s">
        <v>10</v>
      </c>
      <c r="Q116" s="11" t="s">
        <v>180</v>
      </c>
      <c r="R116" s="11" t="s">
        <v>10</v>
      </c>
      <c r="S116">
        <f t="shared" si="3"/>
        <v>1</v>
      </c>
      <c r="W116" s="7"/>
    </row>
    <row r="117" spans="1:23" ht="45.75">
      <c r="A117" s="11">
        <f t="shared" si="4"/>
        <v>86</v>
      </c>
      <c r="B117" s="11" t="s">
        <v>0</v>
      </c>
      <c r="C117" s="11" t="s">
        <v>20</v>
      </c>
      <c r="D117" s="11" t="s">
        <v>195</v>
      </c>
      <c r="E117" s="11" t="s">
        <v>116</v>
      </c>
      <c r="F117" s="11" t="s">
        <v>183</v>
      </c>
      <c r="G117" s="11" t="s">
        <v>10</v>
      </c>
      <c r="H117" s="11" t="s">
        <v>118</v>
      </c>
      <c r="I117" s="11" t="s">
        <v>10</v>
      </c>
      <c r="J117" s="11" t="s">
        <v>10</v>
      </c>
      <c r="K117" s="11" t="s">
        <v>10</v>
      </c>
      <c r="L117" s="11" t="s">
        <v>10</v>
      </c>
      <c r="M117" s="11" t="s">
        <v>10</v>
      </c>
      <c r="N117" s="11" t="s">
        <v>212</v>
      </c>
      <c r="O117" s="11" t="s">
        <v>10</v>
      </c>
      <c r="P117" s="11" t="s">
        <v>10</v>
      </c>
      <c r="Q117" s="11" t="s">
        <v>180</v>
      </c>
      <c r="R117" s="11" t="s">
        <v>10</v>
      </c>
      <c r="S117">
        <f t="shared" si="3"/>
        <v>1</v>
      </c>
      <c r="W117" s="7"/>
    </row>
    <row r="118" spans="1:23" ht="45.75">
      <c r="A118" s="11">
        <f t="shared" si="4"/>
        <v>87</v>
      </c>
      <c r="B118" s="11" t="s">
        <v>0</v>
      </c>
      <c r="C118" s="11" t="s">
        <v>20</v>
      </c>
      <c r="D118" s="11" t="s">
        <v>196</v>
      </c>
      <c r="E118" s="11" t="s">
        <v>116</v>
      </c>
      <c r="F118" s="11" t="s">
        <v>183</v>
      </c>
      <c r="G118" s="11" t="s">
        <v>10</v>
      </c>
      <c r="H118" s="11" t="s">
        <v>119</v>
      </c>
      <c r="I118" s="11" t="s">
        <v>10</v>
      </c>
      <c r="J118" s="11" t="s">
        <v>10</v>
      </c>
      <c r="K118" s="11" t="s">
        <v>10</v>
      </c>
      <c r="L118" s="11" t="s">
        <v>10</v>
      </c>
      <c r="M118" s="11" t="s">
        <v>122</v>
      </c>
      <c r="N118" s="11" t="s">
        <v>209</v>
      </c>
      <c r="O118" s="11" t="s">
        <v>10</v>
      </c>
      <c r="P118" s="11" t="s">
        <v>10</v>
      </c>
      <c r="Q118" s="11" t="s">
        <v>180</v>
      </c>
      <c r="R118" s="11" t="s">
        <v>10</v>
      </c>
      <c r="S118">
        <f t="shared" si="3"/>
        <v>0</v>
      </c>
      <c r="W118" s="7"/>
    </row>
    <row r="119" spans="1:23" ht="45.75">
      <c r="A119" s="11">
        <f t="shared" si="4"/>
        <v>88</v>
      </c>
      <c r="B119" s="11" t="s">
        <v>0</v>
      </c>
      <c r="C119" s="11" t="s">
        <v>20</v>
      </c>
      <c r="D119" s="11" t="s">
        <v>196</v>
      </c>
      <c r="E119" s="11" t="s">
        <v>116</v>
      </c>
      <c r="F119" s="11" t="s">
        <v>183</v>
      </c>
      <c r="G119" s="11" t="s">
        <v>10</v>
      </c>
      <c r="H119" s="11" t="s">
        <v>120</v>
      </c>
      <c r="I119" s="11" t="s">
        <v>10</v>
      </c>
      <c r="J119" s="11" t="s">
        <v>10</v>
      </c>
      <c r="K119" s="11" t="s">
        <v>10</v>
      </c>
      <c r="L119" s="11" t="s">
        <v>10</v>
      </c>
      <c r="M119" s="11" t="s">
        <v>122</v>
      </c>
      <c r="N119" s="11" t="s">
        <v>211</v>
      </c>
      <c r="O119" s="11" t="s">
        <v>10</v>
      </c>
      <c r="P119" s="11" t="s">
        <v>10</v>
      </c>
      <c r="Q119" s="11" t="s">
        <v>180</v>
      </c>
      <c r="R119" s="11" t="s">
        <v>10</v>
      </c>
      <c r="S119">
        <f t="shared" si="3"/>
        <v>0</v>
      </c>
      <c r="W119" s="7"/>
    </row>
    <row r="120" spans="1:23" ht="45.75">
      <c r="A120" s="11">
        <f t="shared" si="4"/>
        <v>89</v>
      </c>
      <c r="B120" s="11" t="s">
        <v>0</v>
      </c>
      <c r="C120" s="11" t="s">
        <v>20</v>
      </c>
      <c r="D120" s="11" t="s">
        <v>196</v>
      </c>
      <c r="E120" s="11" t="s">
        <v>116</v>
      </c>
      <c r="F120" s="11" t="s">
        <v>183</v>
      </c>
      <c r="G120" s="11" t="s">
        <v>10</v>
      </c>
      <c r="H120" s="11" t="s">
        <v>121</v>
      </c>
      <c r="I120" s="11" t="s">
        <v>10</v>
      </c>
      <c r="J120" s="11" t="s">
        <v>10</v>
      </c>
      <c r="K120" s="11" t="s">
        <v>10</v>
      </c>
      <c r="L120" s="11" t="s">
        <v>10</v>
      </c>
      <c r="M120" s="11" t="s">
        <v>122</v>
      </c>
      <c r="N120" s="11" t="s">
        <v>212</v>
      </c>
      <c r="O120" s="11" t="s">
        <v>10</v>
      </c>
      <c r="P120" s="11" t="s">
        <v>10</v>
      </c>
      <c r="Q120" s="11" t="s">
        <v>180</v>
      </c>
      <c r="R120" s="11" t="s">
        <v>10</v>
      </c>
      <c r="S120">
        <f t="shared" si="3"/>
        <v>0</v>
      </c>
      <c r="W120" s="7"/>
    </row>
    <row r="121" spans="1:23" ht="57">
      <c r="A121" s="11">
        <f t="shared" si="4"/>
        <v>90</v>
      </c>
      <c r="B121" s="11" t="s">
        <v>0</v>
      </c>
      <c r="C121" s="11" t="s">
        <v>20</v>
      </c>
      <c r="D121" s="11" t="s">
        <v>195</v>
      </c>
      <c r="E121" s="11" t="s">
        <v>116</v>
      </c>
      <c r="F121" s="11" t="s">
        <v>183</v>
      </c>
      <c r="G121" s="11" t="s">
        <v>10</v>
      </c>
      <c r="H121" s="11" t="s">
        <v>123</v>
      </c>
      <c r="I121" s="11" t="s">
        <v>10</v>
      </c>
      <c r="J121" s="11" t="s">
        <v>10</v>
      </c>
      <c r="K121" s="11" t="s">
        <v>10</v>
      </c>
      <c r="L121" s="11" t="s">
        <v>10</v>
      </c>
      <c r="M121" s="11" t="s">
        <v>126</v>
      </c>
      <c r="N121" s="11" t="s">
        <v>209</v>
      </c>
      <c r="O121" s="11" t="s">
        <v>10</v>
      </c>
      <c r="P121" s="11" t="s">
        <v>10</v>
      </c>
      <c r="Q121" s="11" t="s">
        <v>180</v>
      </c>
      <c r="R121" s="11" t="s">
        <v>10</v>
      </c>
      <c r="S121">
        <f t="shared" si="3"/>
        <v>1</v>
      </c>
      <c r="W121" s="7"/>
    </row>
    <row r="122" spans="1:23" ht="57">
      <c r="A122" s="11">
        <f t="shared" si="4"/>
        <v>91</v>
      </c>
      <c r="B122" s="11" t="s">
        <v>0</v>
      </c>
      <c r="C122" s="11" t="s">
        <v>20</v>
      </c>
      <c r="D122" s="11" t="s">
        <v>195</v>
      </c>
      <c r="E122" s="11" t="s">
        <v>116</v>
      </c>
      <c r="F122" s="11" t="s">
        <v>183</v>
      </c>
      <c r="G122" s="11" t="s">
        <v>10</v>
      </c>
      <c r="H122" s="11" t="s">
        <v>124</v>
      </c>
      <c r="I122" s="11" t="s">
        <v>10</v>
      </c>
      <c r="J122" s="11" t="s">
        <v>10</v>
      </c>
      <c r="K122" s="11" t="s">
        <v>10</v>
      </c>
      <c r="L122" s="11" t="s">
        <v>10</v>
      </c>
      <c r="M122" s="11" t="s">
        <v>126</v>
      </c>
      <c r="N122" s="11" t="s">
        <v>211</v>
      </c>
      <c r="O122" s="11" t="s">
        <v>10</v>
      </c>
      <c r="P122" s="11" t="s">
        <v>10</v>
      </c>
      <c r="Q122" s="11" t="s">
        <v>180</v>
      </c>
      <c r="R122" s="11" t="s">
        <v>10</v>
      </c>
      <c r="S122">
        <f t="shared" si="3"/>
        <v>1</v>
      </c>
      <c r="W122" s="7"/>
    </row>
    <row r="123" spans="1:23" ht="57">
      <c r="A123" s="11">
        <f t="shared" si="4"/>
        <v>92</v>
      </c>
      <c r="B123" s="11" t="s">
        <v>0</v>
      </c>
      <c r="C123" s="11" t="s">
        <v>20</v>
      </c>
      <c r="D123" s="11" t="s">
        <v>195</v>
      </c>
      <c r="E123" s="11" t="s">
        <v>116</v>
      </c>
      <c r="F123" s="11" t="s">
        <v>183</v>
      </c>
      <c r="G123" s="11" t="s">
        <v>10</v>
      </c>
      <c r="H123" s="11" t="s">
        <v>125</v>
      </c>
      <c r="I123" s="11" t="s">
        <v>10</v>
      </c>
      <c r="J123" s="11" t="s">
        <v>10</v>
      </c>
      <c r="K123" s="11" t="s">
        <v>10</v>
      </c>
      <c r="L123" s="11" t="s">
        <v>10</v>
      </c>
      <c r="M123" s="11" t="s">
        <v>126</v>
      </c>
      <c r="N123" s="11" t="s">
        <v>212</v>
      </c>
      <c r="O123" s="11" t="s">
        <v>10</v>
      </c>
      <c r="P123" s="11" t="s">
        <v>10</v>
      </c>
      <c r="Q123" s="11" t="s">
        <v>180</v>
      </c>
      <c r="R123" s="11" t="s">
        <v>10</v>
      </c>
      <c r="S123">
        <f t="shared" si="3"/>
        <v>1</v>
      </c>
      <c r="W123" s="7"/>
    </row>
    <row r="124" spans="1:23" ht="34.5">
      <c r="A124" s="11">
        <f t="shared" si="4"/>
        <v>93</v>
      </c>
      <c r="B124" s="11" t="s">
        <v>0</v>
      </c>
      <c r="C124" s="11" t="s">
        <v>127</v>
      </c>
      <c r="D124" s="11" t="s">
        <v>195</v>
      </c>
      <c r="E124" s="11" t="s">
        <v>10</v>
      </c>
      <c r="F124" s="11" t="s">
        <v>183</v>
      </c>
      <c r="G124" s="11" t="s">
        <v>10</v>
      </c>
      <c r="H124" s="11" t="s">
        <v>128</v>
      </c>
      <c r="I124" s="11" t="s">
        <v>10</v>
      </c>
      <c r="J124" s="11" t="s">
        <v>10</v>
      </c>
      <c r="K124" s="11" t="s">
        <v>10</v>
      </c>
      <c r="L124" s="11" t="s">
        <v>10</v>
      </c>
      <c r="M124" s="11" t="s">
        <v>129</v>
      </c>
      <c r="N124" s="11" t="s">
        <v>10</v>
      </c>
      <c r="O124" s="11" t="s">
        <v>10</v>
      </c>
      <c r="P124" s="11" t="s">
        <v>10</v>
      </c>
      <c r="Q124" s="11" t="s">
        <v>180</v>
      </c>
      <c r="R124" s="11" t="s">
        <v>10</v>
      </c>
      <c r="S124">
        <f t="shared" si="3"/>
        <v>0</v>
      </c>
      <c r="W124" s="7"/>
    </row>
    <row r="125" spans="1:23" ht="34.5">
      <c r="A125" s="11">
        <f t="shared" si="4"/>
        <v>94</v>
      </c>
      <c r="B125" s="11" t="s">
        <v>0</v>
      </c>
      <c r="C125" s="11" t="s">
        <v>127</v>
      </c>
      <c r="D125" s="11" t="s">
        <v>195</v>
      </c>
      <c r="E125" s="11" t="s">
        <v>10</v>
      </c>
      <c r="F125" s="11" t="s">
        <v>183</v>
      </c>
      <c r="G125" s="11" t="s">
        <v>10</v>
      </c>
      <c r="H125" s="11" t="s">
        <v>130</v>
      </c>
      <c r="I125" s="11" t="s">
        <v>10</v>
      </c>
      <c r="J125" s="11" t="s">
        <v>10</v>
      </c>
      <c r="K125" s="11" t="s">
        <v>10</v>
      </c>
      <c r="L125" s="11" t="s">
        <v>10</v>
      </c>
      <c r="M125" s="11" t="s">
        <v>131</v>
      </c>
      <c r="N125" s="11" t="s">
        <v>10</v>
      </c>
      <c r="O125" s="11" t="s">
        <v>10</v>
      </c>
      <c r="P125" s="11" t="s">
        <v>10</v>
      </c>
      <c r="Q125" s="11" t="s">
        <v>180</v>
      </c>
      <c r="R125" s="11" t="s">
        <v>10</v>
      </c>
      <c r="S125">
        <f t="shared" si="3"/>
        <v>0</v>
      </c>
      <c r="W125" s="7"/>
    </row>
    <row r="126" spans="1:23" ht="34.5">
      <c r="A126" s="11">
        <f t="shared" si="4"/>
        <v>95</v>
      </c>
      <c r="B126" s="11" t="s">
        <v>0</v>
      </c>
      <c r="C126" s="11" t="s">
        <v>127</v>
      </c>
      <c r="D126" s="11" t="s">
        <v>195</v>
      </c>
      <c r="E126" s="11" t="s">
        <v>10</v>
      </c>
      <c r="F126" s="11" t="s">
        <v>183</v>
      </c>
      <c r="G126" s="11" t="s">
        <v>10</v>
      </c>
      <c r="H126" s="11" t="s">
        <v>132</v>
      </c>
      <c r="I126" s="11" t="s">
        <v>10</v>
      </c>
      <c r="J126" s="11" t="s">
        <v>135</v>
      </c>
      <c r="K126" s="11" t="s">
        <v>134</v>
      </c>
      <c r="L126" s="11" t="s">
        <v>10</v>
      </c>
      <c r="M126" s="11" t="s">
        <v>136</v>
      </c>
      <c r="N126" s="11" t="s">
        <v>10</v>
      </c>
      <c r="O126" s="11" t="s">
        <v>10</v>
      </c>
      <c r="P126" s="11" t="s">
        <v>10</v>
      </c>
      <c r="Q126" s="11" t="s">
        <v>180</v>
      </c>
      <c r="R126" s="11" t="s">
        <v>10</v>
      </c>
      <c r="S126">
        <f t="shared" si="3"/>
        <v>0</v>
      </c>
      <c r="W126" s="7"/>
    </row>
    <row r="127" spans="1:23" ht="34.5">
      <c r="A127" s="11">
        <f t="shared" si="4"/>
        <v>96</v>
      </c>
      <c r="B127" s="11" t="s">
        <v>0</v>
      </c>
      <c r="C127" s="11" t="s">
        <v>127</v>
      </c>
      <c r="D127" s="11" t="s">
        <v>195</v>
      </c>
      <c r="E127" s="11" t="s">
        <v>10</v>
      </c>
      <c r="F127" s="11" t="s">
        <v>183</v>
      </c>
      <c r="G127" s="11" t="s">
        <v>10</v>
      </c>
      <c r="H127" s="11" t="s">
        <v>133</v>
      </c>
      <c r="I127" s="11" t="s">
        <v>10</v>
      </c>
      <c r="J127" s="11" t="s">
        <v>135</v>
      </c>
      <c r="K127" s="11" t="s">
        <v>134</v>
      </c>
      <c r="L127" s="11" t="s">
        <v>10</v>
      </c>
      <c r="M127" s="11" t="s">
        <v>129</v>
      </c>
      <c r="N127" s="11" t="s">
        <v>10</v>
      </c>
      <c r="O127" s="11" t="s">
        <v>10</v>
      </c>
      <c r="P127" s="11" t="s">
        <v>10</v>
      </c>
      <c r="Q127" s="11" t="s">
        <v>180</v>
      </c>
      <c r="R127" s="11" t="s">
        <v>10</v>
      </c>
      <c r="S127">
        <f t="shared" si="3"/>
        <v>0</v>
      </c>
      <c r="W127" s="7"/>
    </row>
    <row r="128" spans="1:23" ht="34.5">
      <c r="A128" s="11">
        <f t="shared" si="4"/>
        <v>97</v>
      </c>
      <c r="B128" s="11" t="s">
        <v>0</v>
      </c>
      <c r="C128" s="11" t="s">
        <v>127</v>
      </c>
      <c r="D128" s="11" t="s">
        <v>195</v>
      </c>
      <c r="E128" s="11" t="s">
        <v>10</v>
      </c>
      <c r="F128" s="11" t="s">
        <v>183</v>
      </c>
      <c r="G128" s="11" t="s">
        <v>10</v>
      </c>
      <c r="H128" s="11" t="s">
        <v>137</v>
      </c>
      <c r="I128" s="11" t="s">
        <v>10</v>
      </c>
      <c r="J128" s="11" t="s">
        <v>140</v>
      </c>
      <c r="K128" s="11" t="s">
        <v>139</v>
      </c>
      <c r="L128" s="11" t="s">
        <v>10</v>
      </c>
      <c r="M128" s="11" t="s">
        <v>136</v>
      </c>
      <c r="N128" s="11" t="s">
        <v>10</v>
      </c>
      <c r="O128" s="11" t="s">
        <v>10</v>
      </c>
      <c r="P128" s="11" t="s">
        <v>10</v>
      </c>
      <c r="Q128" s="11" t="s">
        <v>180</v>
      </c>
      <c r="R128" s="11" t="s">
        <v>10</v>
      </c>
      <c r="S128">
        <f t="shared" si="3"/>
        <v>0</v>
      </c>
      <c r="W128" s="7"/>
    </row>
    <row r="129" spans="1:24" ht="34.5">
      <c r="A129" s="11">
        <f t="shared" si="4"/>
        <v>98</v>
      </c>
      <c r="B129" s="11" t="s">
        <v>0</v>
      </c>
      <c r="C129" s="11" t="s">
        <v>127</v>
      </c>
      <c r="D129" s="11" t="s">
        <v>195</v>
      </c>
      <c r="E129" s="11" t="s">
        <v>10</v>
      </c>
      <c r="F129" s="11" t="s">
        <v>183</v>
      </c>
      <c r="G129" s="11" t="s">
        <v>10</v>
      </c>
      <c r="H129" s="11" t="s">
        <v>138</v>
      </c>
      <c r="I129" s="11" t="s">
        <v>10</v>
      </c>
      <c r="J129" s="11" t="s">
        <v>140</v>
      </c>
      <c r="K129" s="11" t="s">
        <v>139</v>
      </c>
      <c r="L129" s="11" t="s">
        <v>10</v>
      </c>
      <c r="M129" s="11" t="s">
        <v>129</v>
      </c>
      <c r="N129" s="11" t="s">
        <v>10</v>
      </c>
      <c r="O129" s="11" t="s">
        <v>10</v>
      </c>
      <c r="P129" s="11" t="s">
        <v>10</v>
      </c>
      <c r="Q129" s="11" t="s">
        <v>180</v>
      </c>
      <c r="R129" s="11" t="s">
        <v>10</v>
      </c>
      <c r="S129">
        <f t="shared" si="3"/>
        <v>0</v>
      </c>
      <c r="W129" s="7"/>
    </row>
    <row r="130" spans="1:24" s="4" customFormat="1" ht="77.25">
      <c r="A130" s="11">
        <f t="shared" si="4"/>
        <v>99</v>
      </c>
      <c r="B130" s="11" t="s">
        <v>23</v>
      </c>
      <c r="C130" s="11" t="s">
        <v>24</v>
      </c>
      <c r="D130" s="11" t="s">
        <v>195</v>
      </c>
      <c r="E130" s="11" t="s">
        <v>10</v>
      </c>
      <c r="F130" s="11" t="s">
        <v>183</v>
      </c>
      <c r="G130" s="11" t="s">
        <v>10</v>
      </c>
      <c r="H130" s="11" t="s">
        <v>114</v>
      </c>
      <c r="I130" s="11" t="s">
        <v>10</v>
      </c>
      <c r="J130" s="11" t="s">
        <v>10</v>
      </c>
      <c r="K130" s="11" t="s">
        <v>10</v>
      </c>
      <c r="L130" s="11" t="s">
        <v>10</v>
      </c>
      <c r="M130" s="11" t="s">
        <v>10</v>
      </c>
      <c r="N130" s="11" t="s">
        <v>207</v>
      </c>
      <c r="O130" s="11" t="s">
        <v>10</v>
      </c>
      <c r="P130" s="11" t="s">
        <v>10</v>
      </c>
      <c r="Q130" s="11" t="s">
        <v>180</v>
      </c>
      <c r="R130" s="11" t="s">
        <v>213</v>
      </c>
      <c r="S130">
        <f t="shared" si="3"/>
        <v>0</v>
      </c>
      <c r="T130"/>
      <c r="U130"/>
      <c r="V130"/>
      <c r="W130" s="7"/>
      <c r="X130"/>
    </row>
    <row r="131" spans="1:24" s="4" customFormat="1" ht="78" thickBot="1">
      <c r="A131" s="12">
        <f t="shared" si="4"/>
        <v>100</v>
      </c>
      <c r="B131" s="12" t="s">
        <v>23</v>
      </c>
      <c r="C131" s="12" t="s">
        <v>24</v>
      </c>
      <c r="D131" s="12" t="s">
        <v>195</v>
      </c>
      <c r="E131" s="12" t="s">
        <v>10</v>
      </c>
      <c r="F131" s="12" t="s">
        <v>183</v>
      </c>
      <c r="G131" s="12" t="s">
        <v>10</v>
      </c>
      <c r="H131" s="12" t="s">
        <v>109</v>
      </c>
      <c r="I131" s="12" t="s">
        <v>10</v>
      </c>
      <c r="J131" s="12" t="s">
        <v>10</v>
      </c>
      <c r="K131" s="12" t="s">
        <v>10</v>
      </c>
      <c r="L131" s="12" t="s">
        <v>10</v>
      </c>
      <c r="M131" s="12" t="s">
        <v>10</v>
      </c>
      <c r="N131" s="12" t="s">
        <v>208</v>
      </c>
      <c r="O131" s="12" t="s">
        <v>10</v>
      </c>
      <c r="P131" s="12" t="s">
        <v>10</v>
      </c>
      <c r="Q131" s="12" t="s">
        <v>180</v>
      </c>
      <c r="R131" s="12" t="s">
        <v>213</v>
      </c>
      <c r="S131">
        <f t="shared" si="3"/>
        <v>0</v>
      </c>
      <c r="T131"/>
      <c r="U131"/>
      <c r="V131"/>
      <c r="W131" s="7"/>
      <c r="X131"/>
    </row>
    <row r="132" spans="1:24" s="4" customFormat="1" ht="77.25">
      <c r="A132" s="11">
        <f>MAX(A130:A131)+1</f>
        <v>101</v>
      </c>
      <c r="B132" s="11" t="s">
        <v>23</v>
      </c>
      <c r="C132" s="11" t="s">
        <v>24</v>
      </c>
      <c r="D132" s="11" t="s">
        <v>195</v>
      </c>
      <c r="E132" s="11" t="s">
        <v>10</v>
      </c>
      <c r="F132" s="11" t="s">
        <v>183</v>
      </c>
      <c r="G132" s="11" t="s">
        <v>10</v>
      </c>
      <c r="H132" s="11" t="s">
        <v>110</v>
      </c>
      <c r="I132" s="11" t="s">
        <v>10</v>
      </c>
      <c r="J132" s="11" t="s">
        <v>10</v>
      </c>
      <c r="K132" s="11" t="s">
        <v>10</v>
      </c>
      <c r="L132" s="11" t="s">
        <v>10</v>
      </c>
      <c r="M132" s="11" t="s">
        <v>10</v>
      </c>
      <c r="N132" s="11" t="s">
        <v>209</v>
      </c>
      <c r="O132" s="11" t="s">
        <v>10</v>
      </c>
      <c r="P132" s="11" t="s">
        <v>10</v>
      </c>
      <c r="Q132" s="11" t="s">
        <v>180</v>
      </c>
      <c r="R132" s="11" t="s">
        <v>213</v>
      </c>
      <c r="S132">
        <f t="shared" si="3"/>
        <v>0</v>
      </c>
      <c r="T132"/>
      <c r="U132"/>
      <c r="V132"/>
      <c r="W132" s="7"/>
      <c r="X132"/>
    </row>
    <row r="133" spans="1:24" s="4" customFormat="1" ht="77.25">
      <c r="A133" s="11">
        <f>MAX(A130:A132)+1</f>
        <v>102</v>
      </c>
      <c r="B133" s="11" t="s">
        <v>23</v>
      </c>
      <c r="C133" s="11" t="s">
        <v>24</v>
      </c>
      <c r="D133" s="11" t="s">
        <v>195</v>
      </c>
      <c r="E133" s="11" t="s">
        <v>10</v>
      </c>
      <c r="F133" s="11" t="s">
        <v>183</v>
      </c>
      <c r="G133" s="11" t="s">
        <v>10</v>
      </c>
      <c r="H133" s="11" t="s">
        <v>111</v>
      </c>
      <c r="I133" s="11" t="s">
        <v>10</v>
      </c>
      <c r="J133" s="11" t="s">
        <v>10</v>
      </c>
      <c r="K133" s="11" t="s">
        <v>10</v>
      </c>
      <c r="L133" s="11" t="s">
        <v>10</v>
      </c>
      <c r="M133" s="11" t="s">
        <v>10</v>
      </c>
      <c r="N133" s="11" t="s">
        <v>211</v>
      </c>
      <c r="O133" s="11" t="s">
        <v>10</v>
      </c>
      <c r="P133" s="11" t="s">
        <v>10</v>
      </c>
      <c r="Q133" s="11" t="s">
        <v>180</v>
      </c>
      <c r="R133" s="11" t="s">
        <v>213</v>
      </c>
      <c r="S133">
        <f t="shared" si="3"/>
        <v>0</v>
      </c>
      <c r="T133"/>
      <c r="U133"/>
      <c r="V133"/>
      <c r="W133" s="7"/>
      <c r="X133"/>
    </row>
    <row r="134" spans="1:24" s="4" customFormat="1" ht="77.25">
      <c r="A134" s="11">
        <f>MAX(A131:A133)+1</f>
        <v>103</v>
      </c>
      <c r="B134" s="11" t="s">
        <v>23</v>
      </c>
      <c r="C134" s="11" t="s">
        <v>24</v>
      </c>
      <c r="D134" s="11" t="s">
        <v>195</v>
      </c>
      <c r="E134" s="11" t="s">
        <v>10</v>
      </c>
      <c r="F134" s="11" t="s">
        <v>183</v>
      </c>
      <c r="G134" s="11" t="s">
        <v>10</v>
      </c>
      <c r="H134" s="11" t="s">
        <v>113</v>
      </c>
      <c r="I134" s="11" t="s">
        <v>10</v>
      </c>
      <c r="J134" s="11" t="s">
        <v>10</v>
      </c>
      <c r="K134" s="11" t="s">
        <v>10</v>
      </c>
      <c r="L134" s="11" t="s">
        <v>10</v>
      </c>
      <c r="M134" s="11" t="s">
        <v>10</v>
      </c>
      <c r="N134" s="11" t="s">
        <v>210</v>
      </c>
      <c r="O134" s="11" t="s">
        <v>10</v>
      </c>
      <c r="P134" s="11" t="s">
        <v>10</v>
      </c>
      <c r="Q134" s="11" t="s">
        <v>180</v>
      </c>
      <c r="R134" s="11" t="s">
        <v>213</v>
      </c>
      <c r="S134">
        <f t="shared" si="3"/>
        <v>0</v>
      </c>
      <c r="T134"/>
      <c r="U134"/>
      <c r="V134"/>
      <c r="W134" s="7"/>
      <c r="X134"/>
    </row>
    <row r="135" spans="1:24" s="4" customFormat="1" ht="77.25">
      <c r="A135" s="11">
        <f t="shared" ref="A135:A149" si="5">MAX(A133:A134)+1</f>
        <v>104</v>
      </c>
      <c r="B135" s="11" t="s">
        <v>23</v>
      </c>
      <c r="C135" s="11" t="s">
        <v>24</v>
      </c>
      <c r="D135" s="11" t="s">
        <v>195</v>
      </c>
      <c r="E135" s="11" t="s">
        <v>10</v>
      </c>
      <c r="F135" s="11" t="s">
        <v>183</v>
      </c>
      <c r="G135" s="11" t="s">
        <v>10</v>
      </c>
      <c r="H135" s="11" t="s">
        <v>115</v>
      </c>
      <c r="I135" s="11" t="s">
        <v>10</v>
      </c>
      <c r="J135" s="11" t="s">
        <v>10</v>
      </c>
      <c r="K135" s="11" t="s">
        <v>10</v>
      </c>
      <c r="L135" s="11" t="s">
        <v>10</v>
      </c>
      <c r="M135" s="11" t="s">
        <v>10</v>
      </c>
      <c r="N135" s="11" t="s">
        <v>209</v>
      </c>
      <c r="O135" s="11" t="s">
        <v>10</v>
      </c>
      <c r="P135" s="11" t="s">
        <v>10</v>
      </c>
      <c r="Q135" s="11" t="s">
        <v>180</v>
      </c>
      <c r="R135" s="11" t="s">
        <v>213</v>
      </c>
      <c r="S135">
        <f t="shared" si="3"/>
        <v>0</v>
      </c>
      <c r="T135"/>
      <c r="U135"/>
      <c r="V135"/>
      <c r="W135" s="7"/>
      <c r="X135"/>
    </row>
    <row r="136" spans="1:24" s="4" customFormat="1" ht="77.25">
      <c r="A136" s="11">
        <f t="shared" si="5"/>
        <v>105</v>
      </c>
      <c r="B136" s="11" t="s">
        <v>23</v>
      </c>
      <c r="C136" s="11" t="s">
        <v>24</v>
      </c>
      <c r="D136" s="11" t="s">
        <v>195</v>
      </c>
      <c r="E136" s="11" t="s">
        <v>10</v>
      </c>
      <c r="F136" s="11" t="s">
        <v>183</v>
      </c>
      <c r="G136" s="11" t="s">
        <v>10</v>
      </c>
      <c r="H136" s="11" t="s">
        <v>117</v>
      </c>
      <c r="I136" s="11" t="s">
        <v>10</v>
      </c>
      <c r="J136" s="11" t="s">
        <v>10</v>
      </c>
      <c r="K136" s="11" t="s">
        <v>10</v>
      </c>
      <c r="L136" s="11" t="s">
        <v>10</v>
      </c>
      <c r="M136" s="11" t="s">
        <v>10</v>
      </c>
      <c r="N136" s="11" t="s">
        <v>211</v>
      </c>
      <c r="O136" s="11" t="s">
        <v>10</v>
      </c>
      <c r="P136" s="11" t="s">
        <v>10</v>
      </c>
      <c r="Q136" s="11" t="s">
        <v>180</v>
      </c>
      <c r="R136" s="11" t="s">
        <v>213</v>
      </c>
      <c r="S136">
        <f t="shared" si="3"/>
        <v>0</v>
      </c>
      <c r="T136"/>
      <c r="U136"/>
      <c r="V136"/>
      <c r="W136" s="7"/>
      <c r="X136"/>
    </row>
    <row r="137" spans="1:24" s="4" customFormat="1" ht="77.25">
      <c r="A137" s="11">
        <f t="shared" si="5"/>
        <v>106</v>
      </c>
      <c r="B137" s="11" t="s">
        <v>23</v>
      </c>
      <c r="C137" s="11" t="s">
        <v>24</v>
      </c>
      <c r="D137" s="11" t="s">
        <v>195</v>
      </c>
      <c r="E137" s="11" t="s">
        <v>10</v>
      </c>
      <c r="F137" s="11" t="s">
        <v>183</v>
      </c>
      <c r="G137" s="11" t="s">
        <v>10</v>
      </c>
      <c r="H137" s="11" t="s">
        <v>118</v>
      </c>
      <c r="I137" s="11" t="s">
        <v>10</v>
      </c>
      <c r="J137" s="11" t="s">
        <v>10</v>
      </c>
      <c r="K137" s="11" t="s">
        <v>10</v>
      </c>
      <c r="L137" s="11" t="s">
        <v>10</v>
      </c>
      <c r="M137" s="11" t="s">
        <v>10</v>
      </c>
      <c r="N137" s="11" t="s">
        <v>212</v>
      </c>
      <c r="O137" s="11" t="s">
        <v>10</v>
      </c>
      <c r="P137" s="11" t="s">
        <v>10</v>
      </c>
      <c r="Q137" s="11" t="s">
        <v>180</v>
      </c>
      <c r="R137" s="11" t="s">
        <v>213</v>
      </c>
      <c r="S137">
        <f t="shared" si="3"/>
        <v>0</v>
      </c>
      <c r="T137"/>
      <c r="U137"/>
      <c r="V137"/>
      <c r="W137" s="7"/>
      <c r="X137"/>
    </row>
    <row r="138" spans="1:24" s="4" customFormat="1" ht="77.25">
      <c r="A138" s="11">
        <f t="shared" si="5"/>
        <v>107</v>
      </c>
      <c r="B138" s="11" t="s">
        <v>23</v>
      </c>
      <c r="C138" s="11" t="s">
        <v>24</v>
      </c>
      <c r="D138" s="11" t="s">
        <v>196</v>
      </c>
      <c r="E138" s="11" t="s">
        <v>10</v>
      </c>
      <c r="F138" s="11" t="s">
        <v>183</v>
      </c>
      <c r="G138" s="11" t="s">
        <v>10</v>
      </c>
      <c r="H138" s="11" t="s">
        <v>119</v>
      </c>
      <c r="I138" s="11" t="s">
        <v>10</v>
      </c>
      <c r="J138" s="11" t="s">
        <v>10</v>
      </c>
      <c r="K138" s="11" t="s">
        <v>10</v>
      </c>
      <c r="L138" s="11" t="s">
        <v>10</v>
      </c>
      <c r="M138" s="11" t="s">
        <v>10</v>
      </c>
      <c r="N138" s="11" t="s">
        <v>209</v>
      </c>
      <c r="O138" s="11" t="s">
        <v>10</v>
      </c>
      <c r="P138" s="11" t="s">
        <v>10</v>
      </c>
      <c r="Q138" s="11" t="s">
        <v>180</v>
      </c>
      <c r="R138" s="11" t="s">
        <v>213</v>
      </c>
      <c r="S138">
        <f t="shared" si="3"/>
        <v>0</v>
      </c>
      <c r="T138"/>
      <c r="U138"/>
      <c r="V138"/>
      <c r="W138" s="7"/>
      <c r="X138"/>
    </row>
    <row r="139" spans="1:24" s="4" customFormat="1" ht="77.25">
      <c r="A139" s="11">
        <f t="shared" si="5"/>
        <v>108</v>
      </c>
      <c r="B139" s="11" t="s">
        <v>23</v>
      </c>
      <c r="C139" s="11" t="s">
        <v>24</v>
      </c>
      <c r="D139" s="11" t="s">
        <v>196</v>
      </c>
      <c r="E139" s="11" t="s">
        <v>10</v>
      </c>
      <c r="F139" s="11" t="s">
        <v>183</v>
      </c>
      <c r="G139" s="11" t="s">
        <v>10</v>
      </c>
      <c r="H139" s="11" t="s">
        <v>120</v>
      </c>
      <c r="I139" s="11" t="s">
        <v>10</v>
      </c>
      <c r="J139" s="11" t="s">
        <v>10</v>
      </c>
      <c r="K139" s="11" t="s">
        <v>10</v>
      </c>
      <c r="L139" s="11" t="s">
        <v>10</v>
      </c>
      <c r="M139" s="11" t="s">
        <v>10</v>
      </c>
      <c r="N139" s="11" t="s">
        <v>211</v>
      </c>
      <c r="O139" s="11" t="s">
        <v>10</v>
      </c>
      <c r="P139" s="11" t="s">
        <v>10</v>
      </c>
      <c r="Q139" s="11" t="s">
        <v>180</v>
      </c>
      <c r="R139" s="11" t="s">
        <v>213</v>
      </c>
      <c r="S139">
        <f t="shared" si="3"/>
        <v>0</v>
      </c>
      <c r="T139"/>
      <c r="U139"/>
      <c r="V139"/>
      <c r="W139" s="7"/>
      <c r="X139"/>
    </row>
    <row r="140" spans="1:24" s="4" customFormat="1" ht="77.25">
      <c r="A140" s="11">
        <f t="shared" si="5"/>
        <v>109</v>
      </c>
      <c r="B140" s="11" t="s">
        <v>23</v>
      </c>
      <c r="C140" s="11" t="s">
        <v>24</v>
      </c>
      <c r="D140" s="11" t="s">
        <v>196</v>
      </c>
      <c r="E140" s="11" t="s">
        <v>10</v>
      </c>
      <c r="F140" s="11" t="s">
        <v>183</v>
      </c>
      <c r="G140" s="11" t="s">
        <v>10</v>
      </c>
      <c r="H140" s="11" t="s">
        <v>121</v>
      </c>
      <c r="I140" s="11" t="s">
        <v>10</v>
      </c>
      <c r="J140" s="11" t="s">
        <v>10</v>
      </c>
      <c r="K140" s="11" t="s">
        <v>10</v>
      </c>
      <c r="L140" s="11" t="s">
        <v>10</v>
      </c>
      <c r="M140" s="11" t="s">
        <v>10</v>
      </c>
      <c r="N140" s="11" t="s">
        <v>212</v>
      </c>
      <c r="O140" s="11" t="s">
        <v>10</v>
      </c>
      <c r="P140" s="11" t="s">
        <v>10</v>
      </c>
      <c r="Q140" s="11" t="s">
        <v>180</v>
      </c>
      <c r="R140" s="11" t="s">
        <v>213</v>
      </c>
      <c r="S140">
        <f t="shared" si="3"/>
        <v>0</v>
      </c>
      <c r="T140"/>
      <c r="U140"/>
      <c r="V140"/>
      <c r="W140" s="7"/>
      <c r="X140"/>
    </row>
    <row r="141" spans="1:24" s="4" customFormat="1" ht="77.25">
      <c r="A141" s="11">
        <f t="shared" si="5"/>
        <v>110</v>
      </c>
      <c r="B141" s="11" t="s">
        <v>23</v>
      </c>
      <c r="C141" s="11" t="s">
        <v>24</v>
      </c>
      <c r="D141" s="11" t="s">
        <v>195</v>
      </c>
      <c r="E141" s="11" t="s">
        <v>10</v>
      </c>
      <c r="F141" s="11" t="s">
        <v>183</v>
      </c>
      <c r="G141" s="11" t="s">
        <v>10</v>
      </c>
      <c r="H141" s="11" t="s">
        <v>123</v>
      </c>
      <c r="I141" s="11" t="s">
        <v>10</v>
      </c>
      <c r="J141" s="11" t="s">
        <v>10</v>
      </c>
      <c r="K141" s="11" t="s">
        <v>10</v>
      </c>
      <c r="L141" s="11" t="s">
        <v>10</v>
      </c>
      <c r="M141" s="11" t="s">
        <v>10</v>
      </c>
      <c r="N141" s="11" t="s">
        <v>209</v>
      </c>
      <c r="O141" s="11" t="s">
        <v>10</v>
      </c>
      <c r="P141" s="11" t="s">
        <v>10</v>
      </c>
      <c r="Q141" s="11" t="s">
        <v>180</v>
      </c>
      <c r="R141" s="11" t="s">
        <v>213</v>
      </c>
      <c r="S141">
        <f t="shared" si="3"/>
        <v>0</v>
      </c>
      <c r="T141"/>
      <c r="U141"/>
      <c r="V141"/>
      <c r="W141" s="7"/>
      <c r="X141"/>
    </row>
    <row r="142" spans="1:24" s="4" customFormat="1" ht="77.25">
      <c r="A142" s="11">
        <f t="shared" si="5"/>
        <v>111</v>
      </c>
      <c r="B142" s="11" t="s">
        <v>23</v>
      </c>
      <c r="C142" s="11" t="s">
        <v>24</v>
      </c>
      <c r="D142" s="11" t="s">
        <v>195</v>
      </c>
      <c r="E142" s="11" t="s">
        <v>10</v>
      </c>
      <c r="F142" s="11" t="s">
        <v>183</v>
      </c>
      <c r="G142" s="11" t="s">
        <v>10</v>
      </c>
      <c r="H142" s="11" t="s">
        <v>124</v>
      </c>
      <c r="I142" s="11" t="s">
        <v>10</v>
      </c>
      <c r="J142" s="11" t="s">
        <v>10</v>
      </c>
      <c r="K142" s="11" t="s">
        <v>10</v>
      </c>
      <c r="L142" s="11" t="s">
        <v>10</v>
      </c>
      <c r="M142" s="11" t="s">
        <v>10</v>
      </c>
      <c r="N142" s="11" t="s">
        <v>211</v>
      </c>
      <c r="O142" s="11" t="s">
        <v>10</v>
      </c>
      <c r="P142" s="11" t="s">
        <v>10</v>
      </c>
      <c r="Q142" s="11" t="s">
        <v>180</v>
      </c>
      <c r="R142" s="11" t="s">
        <v>213</v>
      </c>
      <c r="S142">
        <f t="shared" si="3"/>
        <v>0</v>
      </c>
      <c r="T142"/>
      <c r="U142"/>
      <c r="V142"/>
      <c r="W142" s="7"/>
      <c r="X142"/>
    </row>
    <row r="143" spans="1:24" s="4" customFormat="1" ht="77.25">
      <c r="A143" s="11">
        <f t="shared" si="5"/>
        <v>112</v>
      </c>
      <c r="B143" s="11" t="s">
        <v>23</v>
      </c>
      <c r="C143" s="11" t="s">
        <v>24</v>
      </c>
      <c r="D143" s="11" t="s">
        <v>195</v>
      </c>
      <c r="E143" s="11" t="s">
        <v>10</v>
      </c>
      <c r="F143" s="11" t="s">
        <v>183</v>
      </c>
      <c r="G143" s="11" t="s">
        <v>10</v>
      </c>
      <c r="H143" s="11" t="s">
        <v>125</v>
      </c>
      <c r="I143" s="11" t="s">
        <v>10</v>
      </c>
      <c r="J143" s="11" t="s">
        <v>10</v>
      </c>
      <c r="K143" s="11" t="s">
        <v>10</v>
      </c>
      <c r="L143" s="11" t="s">
        <v>10</v>
      </c>
      <c r="M143" s="11" t="s">
        <v>10</v>
      </c>
      <c r="N143" s="11" t="s">
        <v>212</v>
      </c>
      <c r="O143" s="11" t="s">
        <v>10</v>
      </c>
      <c r="P143" s="11" t="s">
        <v>10</v>
      </c>
      <c r="Q143" s="11" t="s">
        <v>180</v>
      </c>
      <c r="R143" s="11" t="s">
        <v>213</v>
      </c>
      <c r="S143">
        <f t="shared" si="3"/>
        <v>0</v>
      </c>
      <c r="T143"/>
      <c r="U143"/>
      <c r="V143"/>
      <c r="W143" s="7"/>
      <c r="X143"/>
    </row>
    <row r="144" spans="1:24" ht="34.5">
      <c r="A144" s="11">
        <f t="shared" si="5"/>
        <v>113</v>
      </c>
      <c r="B144" s="11" t="s">
        <v>0</v>
      </c>
      <c r="C144" s="11" t="s">
        <v>20</v>
      </c>
      <c r="D144" s="11" t="s">
        <v>195</v>
      </c>
      <c r="E144" s="11" t="s">
        <v>141</v>
      </c>
      <c r="F144" s="11" t="s">
        <v>183</v>
      </c>
      <c r="G144" s="11" t="s">
        <v>10</v>
      </c>
      <c r="H144" s="11" t="s">
        <v>143</v>
      </c>
      <c r="I144" s="11" t="s">
        <v>10</v>
      </c>
      <c r="J144" s="11" t="s">
        <v>10</v>
      </c>
      <c r="K144" s="11" t="s">
        <v>10</v>
      </c>
      <c r="L144" s="11" t="s">
        <v>10</v>
      </c>
      <c r="M144" s="11" t="s">
        <v>10</v>
      </c>
      <c r="N144" s="11" t="s">
        <v>214</v>
      </c>
      <c r="O144" s="11" t="s">
        <v>10</v>
      </c>
      <c r="P144" s="11" t="s">
        <v>10</v>
      </c>
      <c r="Q144" s="11" t="s">
        <v>180</v>
      </c>
      <c r="R144" s="11" t="s">
        <v>10</v>
      </c>
      <c r="S144">
        <f t="shared" si="3"/>
        <v>1</v>
      </c>
      <c r="W144" s="7"/>
    </row>
    <row r="145" spans="1:23" ht="45.75">
      <c r="A145" s="11">
        <f t="shared" si="5"/>
        <v>114</v>
      </c>
      <c r="B145" s="11" t="s">
        <v>0</v>
      </c>
      <c r="C145" s="11" t="s">
        <v>20</v>
      </c>
      <c r="D145" s="11" t="s">
        <v>195</v>
      </c>
      <c r="E145" s="11" t="s">
        <v>141</v>
      </c>
      <c r="F145" s="11" t="s">
        <v>183</v>
      </c>
      <c r="G145" s="11" t="s">
        <v>10</v>
      </c>
      <c r="H145" s="11" t="s">
        <v>144</v>
      </c>
      <c r="I145" s="11" t="s">
        <v>10</v>
      </c>
      <c r="J145" s="11" t="s">
        <v>10</v>
      </c>
      <c r="K145" s="11" t="s">
        <v>10</v>
      </c>
      <c r="L145" s="11" t="s">
        <v>10</v>
      </c>
      <c r="M145" s="11" t="s">
        <v>10</v>
      </c>
      <c r="N145" s="11" t="s">
        <v>215</v>
      </c>
      <c r="O145" s="11" t="s">
        <v>10</v>
      </c>
      <c r="P145" s="11" t="s">
        <v>10</v>
      </c>
      <c r="Q145" s="11" t="s">
        <v>180</v>
      </c>
      <c r="R145" s="11" t="s">
        <v>10</v>
      </c>
      <c r="S145">
        <f t="shared" si="3"/>
        <v>1</v>
      </c>
      <c r="W145" s="7"/>
    </row>
    <row r="146" spans="1:23" ht="45.75">
      <c r="A146" s="11">
        <f t="shared" si="5"/>
        <v>115</v>
      </c>
      <c r="B146" s="11" t="s">
        <v>0</v>
      </c>
      <c r="C146" s="11" t="s">
        <v>20</v>
      </c>
      <c r="D146" s="11" t="s">
        <v>195</v>
      </c>
      <c r="E146" s="11" t="s">
        <v>141</v>
      </c>
      <c r="F146" s="11" t="s">
        <v>183</v>
      </c>
      <c r="G146" s="11" t="s">
        <v>10</v>
      </c>
      <c r="H146" s="11" t="s">
        <v>145</v>
      </c>
      <c r="I146" s="11" t="s">
        <v>10</v>
      </c>
      <c r="J146" s="11" t="s">
        <v>10</v>
      </c>
      <c r="K146" s="11" t="s">
        <v>10</v>
      </c>
      <c r="L146" s="11" t="s">
        <v>10</v>
      </c>
      <c r="M146" s="11" t="s">
        <v>10</v>
      </c>
      <c r="N146" s="11" t="s">
        <v>216</v>
      </c>
      <c r="O146" s="11" t="s">
        <v>10</v>
      </c>
      <c r="P146" s="11" t="s">
        <v>10</v>
      </c>
      <c r="Q146" s="11" t="s">
        <v>180</v>
      </c>
      <c r="R146" s="11" t="s">
        <v>10</v>
      </c>
      <c r="S146">
        <f t="shared" si="3"/>
        <v>1</v>
      </c>
      <c r="W146" s="7"/>
    </row>
    <row r="147" spans="1:23" ht="47.25">
      <c r="A147" s="11">
        <f t="shared" si="5"/>
        <v>116</v>
      </c>
      <c r="B147" s="11" t="s">
        <v>0</v>
      </c>
      <c r="C147" s="11" t="s">
        <v>20</v>
      </c>
      <c r="D147" s="11" t="s">
        <v>195</v>
      </c>
      <c r="E147" s="11" t="s">
        <v>141</v>
      </c>
      <c r="F147" s="11" t="s">
        <v>183</v>
      </c>
      <c r="G147" s="11" t="s">
        <v>10</v>
      </c>
      <c r="H147" s="11" t="s">
        <v>148</v>
      </c>
      <c r="I147" s="11" t="s">
        <v>10</v>
      </c>
      <c r="J147" s="11" t="s">
        <v>10</v>
      </c>
      <c r="K147" s="11" t="s">
        <v>10</v>
      </c>
      <c r="L147" s="11" t="s">
        <v>10</v>
      </c>
      <c r="M147" s="11" t="s">
        <v>10</v>
      </c>
      <c r="N147" s="11" t="s">
        <v>217</v>
      </c>
      <c r="O147" s="11" t="s">
        <v>147</v>
      </c>
      <c r="P147" s="11" t="s">
        <v>10</v>
      </c>
      <c r="Q147" s="11" t="s">
        <v>180</v>
      </c>
      <c r="R147" s="11" t="s">
        <v>218</v>
      </c>
      <c r="S147">
        <f t="shared" si="3"/>
        <v>1</v>
      </c>
      <c r="W147" s="7"/>
    </row>
    <row r="148" spans="1:23" ht="34.5">
      <c r="A148" s="11">
        <f t="shared" si="5"/>
        <v>117</v>
      </c>
      <c r="B148" s="11" t="s">
        <v>0</v>
      </c>
      <c r="C148" s="11" t="s">
        <v>20</v>
      </c>
      <c r="D148" s="11" t="s">
        <v>195</v>
      </c>
      <c r="E148" s="11" t="s">
        <v>141</v>
      </c>
      <c r="F148" s="11" t="s">
        <v>183</v>
      </c>
      <c r="G148" s="11" t="s">
        <v>10</v>
      </c>
      <c r="H148" s="11" t="s">
        <v>149</v>
      </c>
      <c r="I148" s="11" t="s">
        <v>10</v>
      </c>
      <c r="J148" s="11" t="s">
        <v>10</v>
      </c>
      <c r="K148" s="11" t="s">
        <v>10</v>
      </c>
      <c r="L148" s="11" t="s">
        <v>10</v>
      </c>
      <c r="M148" s="11" t="s">
        <v>10</v>
      </c>
      <c r="N148" s="11" t="s">
        <v>146</v>
      </c>
      <c r="O148" s="11" t="s">
        <v>150</v>
      </c>
      <c r="P148" s="11" t="s">
        <v>10</v>
      </c>
      <c r="Q148" s="11" t="s">
        <v>180</v>
      </c>
      <c r="R148" s="11" t="s">
        <v>10</v>
      </c>
      <c r="S148">
        <f t="shared" si="3"/>
        <v>1</v>
      </c>
      <c r="W148" s="7"/>
    </row>
    <row r="149" spans="1:23" ht="34.5">
      <c r="A149" s="11">
        <f t="shared" si="5"/>
        <v>118</v>
      </c>
      <c r="B149" s="11" t="s">
        <v>23</v>
      </c>
      <c r="C149" s="11" t="s">
        <v>24</v>
      </c>
      <c r="D149" s="11" t="s">
        <v>195</v>
      </c>
      <c r="E149" s="11" t="s">
        <v>151</v>
      </c>
      <c r="F149" s="11" t="s">
        <v>183</v>
      </c>
      <c r="G149" s="11" t="s">
        <v>10</v>
      </c>
      <c r="H149" s="11" t="s">
        <v>142</v>
      </c>
      <c r="I149" s="11" t="s">
        <v>10</v>
      </c>
      <c r="J149" s="11" t="s">
        <v>10</v>
      </c>
      <c r="K149" s="11" t="s">
        <v>10</v>
      </c>
      <c r="L149" s="11" t="s">
        <v>10</v>
      </c>
      <c r="M149" s="11" t="s">
        <v>10</v>
      </c>
      <c r="N149" s="11" t="s">
        <v>216</v>
      </c>
      <c r="O149" s="11" t="s">
        <v>152</v>
      </c>
      <c r="P149" s="11" t="s">
        <v>10</v>
      </c>
      <c r="Q149" s="11" t="s">
        <v>180</v>
      </c>
      <c r="R149" s="11" t="s">
        <v>10</v>
      </c>
      <c r="S149">
        <f t="shared" si="3"/>
        <v>0</v>
      </c>
      <c r="W149" s="7"/>
    </row>
    <row r="150" spans="1:23" ht="14.25">
      <c r="A150" s="11"/>
      <c r="B150" s="11"/>
      <c r="C150" s="11"/>
      <c r="D150" s="11"/>
      <c r="E150" s="11"/>
      <c r="F150" s="11"/>
      <c r="G150" s="11"/>
      <c r="H150" s="11"/>
      <c r="I150" s="11"/>
      <c r="J150" s="11"/>
      <c r="K150" s="11"/>
      <c r="L150" s="11"/>
      <c r="M150" s="11"/>
      <c r="N150" s="11"/>
      <c r="O150" s="11"/>
      <c r="P150" s="11"/>
      <c r="Q150" s="11"/>
      <c r="R150" s="11"/>
      <c r="W150" s="7"/>
    </row>
    <row r="151" spans="1:23" ht="102">
      <c r="A151" s="11">
        <f>MAX(A148:A149)+1</f>
        <v>119</v>
      </c>
      <c r="B151" s="11" t="s">
        <v>0</v>
      </c>
      <c r="C151" s="11" t="s">
        <v>1</v>
      </c>
      <c r="D151" s="11" t="s">
        <v>195</v>
      </c>
      <c r="E151" s="11" t="s">
        <v>10</v>
      </c>
      <c r="F151" s="11" t="s">
        <v>183</v>
      </c>
      <c r="G151" s="11" t="s">
        <v>10</v>
      </c>
      <c r="H151" s="11" t="s">
        <v>231</v>
      </c>
      <c r="I151" s="11" t="s">
        <v>10</v>
      </c>
      <c r="J151" s="11" t="s">
        <v>225</v>
      </c>
      <c r="K151" s="11" t="s">
        <v>223</v>
      </c>
      <c r="L151" s="11" t="s">
        <v>229</v>
      </c>
      <c r="M151" s="11" t="s">
        <v>10</v>
      </c>
      <c r="N151" s="11" t="s">
        <v>10</v>
      </c>
      <c r="O151" s="11" t="s">
        <v>10</v>
      </c>
      <c r="P151" s="11" t="s">
        <v>10</v>
      </c>
      <c r="Q151" s="11" t="s">
        <v>227</v>
      </c>
      <c r="R151" s="11" t="s">
        <v>228</v>
      </c>
      <c r="S151">
        <f t="shared" ref="S151:S152" si="6">IF(AND(B$19=B151,D$19=C151,E$19=D151),1,0)</f>
        <v>0</v>
      </c>
      <c r="W151" s="7"/>
    </row>
    <row r="152" spans="1:23" ht="48.75">
      <c r="A152" s="11">
        <f>MAX(A149:A151)+1</f>
        <v>120</v>
      </c>
      <c r="B152" s="11" t="s">
        <v>0</v>
      </c>
      <c r="C152" s="11" t="s">
        <v>20</v>
      </c>
      <c r="D152" s="11" t="s">
        <v>195</v>
      </c>
      <c r="E152" s="11" t="s">
        <v>10</v>
      </c>
      <c r="F152" s="11" t="s">
        <v>183</v>
      </c>
      <c r="G152" s="11" t="s">
        <v>10</v>
      </c>
      <c r="H152" s="11" t="s">
        <v>231</v>
      </c>
      <c r="I152" s="11" t="s">
        <v>10</v>
      </c>
      <c r="J152" s="11" t="s">
        <v>226</v>
      </c>
      <c r="K152" s="11" t="s">
        <v>224</v>
      </c>
      <c r="L152" s="11" t="s">
        <v>10</v>
      </c>
      <c r="M152" s="11" t="s">
        <v>10</v>
      </c>
      <c r="N152" s="11" t="s">
        <v>10</v>
      </c>
      <c r="O152" s="11" t="s">
        <v>10</v>
      </c>
      <c r="P152" s="11" t="s">
        <v>10</v>
      </c>
      <c r="Q152" s="11" t="s">
        <v>227</v>
      </c>
      <c r="R152" s="11" t="s">
        <v>230</v>
      </c>
      <c r="S152">
        <f t="shared" si="6"/>
        <v>1</v>
      </c>
      <c r="W152" s="7"/>
    </row>
  </sheetData>
  <mergeCells count="7">
    <mergeCell ref="B19:C19"/>
    <mergeCell ref="E18:F18"/>
    <mergeCell ref="E19:F19"/>
    <mergeCell ref="G22:H22"/>
    <mergeCell ref="I22:J22"/>
    <mergeCell ref="B18:C18"/>
    <mergeCell ref="K22:R22"/>
  </mergeCells>
  <conditionalFormatting sqref="A28:R150 D151 I151:I152">
    <cfRule type="expression" dxfId="3" priority="4">
      <formula>$S28=1</formula>
    </cfRule>
  </conditionalFormatting>
  <conditionalFormatting sqref="A151:R151 K151:K152 J152 L152 M151:P152 Q152:R152 E152:H152">
    <cfRule type="expression" dxfId="2" priority="3">
      <formula>$S151=1</formula>
    </cfRule>
  </conditionalFormatting>
  <conditionalFormatting sqref="A152:R152 M151:P152">
    <cfRule type="expression" dxfId="1" priority="2">
      <formula>$S151=1</formula>
    </cfRule>
  </conditionalFormatting>
  <conditionalFormatting sqref="H151:H152">
    <cfRule type="expression" dxfId="0" priority="1">
      <formula>$S151=1</formula>
    </cfRule>
  </conditionalFormatting>
  <dataValidations count="8">
    <dataValidation type="list" allowBlank="1" showInputMessage="1" showErrorMessage="1" sqref="E19:F19">
      <formula1>$AM$18:$AM$20</formula1>
    </dataValidation>
    <dataValidation type="list" allowBlank="1" showInputMessage="1" showErrorMessage="1" sqref="D19">
      <formula1>$AL$18:$AL$21</formula1>
    </dataValidation>
    <dataValidation type="list" allowBlank="1" showInputMessage="1" showErrorMessage="1" sqref="F3:H3">
      <formula1>#REF!</formula1>
    </dataValidation>
    <dataValidation type="list" allowBlank="1" showInputMessage="1" showErrorMessage="1" sqref="B3">
      <formula1>$AK$2:$AK$3</formula1>
    </dataValidation>
    <dataValidation type="list" allowBlank="1" showInputMessage="1" showErrorMessage="1" sqref="E3">
      <formula1>$AL$2:$AL$16</formula1>
    </dataValidation>
    <dataValidation type="list" allowBlank="1" showInputMessage="1" showErrorMessage="1" sqref="J3">
      <formula1>#REF!</formula1>
    </dataValidation>
    <dataValidation type="list" allowBlank="1" showInputMessage="1" showErrorMessage="1" sqref="I3">
      <formula1>#REF!</formula1>
    </dataValidation>
    <dataValidation type="list" allowBlank="1" showInputMessage="1" showErrorMessage="1" sqref="B19:C19">
      <formula1>$AK$18:$AK$19</formula1>
    </dataValidation>
  </dataValidations>
  <pageMargins left="0.7" right="0.7" top="0.75" bottom="0.75" header="0.3" footer="0.3"/>
  <pageSetup paperSize="8" scale="60" fitToHeight="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vt:lpstr>
      <vt:lpstr>I!Print_Area</vt:lpstr>
    </vt:vector>
  </TitlesOfParts>
  <Company>Ramboll Oil &amp; Gas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Satpute</dc:creator>
  <cp:lastModifiedBy>Ajay Satpute</cp:lastModifiedBy>
  <cp:lastPrinted>2012-12-16T08:46:42Z</cp:lastPrinted>
  <dcterms:created xsi:type="dcterms:W3CDTF">2012-12-12T11:51:41Z</dcterms:created>
  <dcterms:modified xsi:type="dcterms:W3CDTF">2012-12-30T08:36:47Z</dcterms:modified>
</cp:coreProperties>
</file>