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3380" windowHeight="4008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10" i="1"/>
  <c r="B109"/>
  <c r="B103"/>
  <c r="B100"/>
  <c r="B102" s="1"/>
  <c r="B101"/>
  <c r="B111" l="1"/>
  <c r="B112"/>
  <c r="B105"/>
  <c r="B106" s="1"/>
  <c r="B116" s="1"/>
  <c r="B104"/>
  <c r="B113" l="1"/>
  <c r="B117" s="1"/>
</calcChain>
</file>

<file path=xl/sharedStrings.xml><?xml version="1.0" encoding="utf-8"?>
<sst xmlns="http://schemas.openxmlformats.org/spreadsheetml/2006/main" count="59" uniqueCount="48">
  <si>
    <t>where:</t>
  </si>
  <si>
    <t>Compressor power per refrigeration duty, kW / MW</t>
  </si>
  <si>
    <t>Q =</t>
  </si>
  <si>
    <t>Condenser duty per refrigeration duty, kW / MW</t>
  </si>
  <si>
    <r>
      <t>P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</si>
  <si>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t>τ =</t>
  </si>
  <si>
    <t>Evaporator temperature, K</t>
  </si>
  <si>
    <r>
      <t>T</t>
    </r>
    <r>
      <rPr>
        <vertAlign val="subscript"/>
        <sz val="11"/>
        <color theme="1"/>
        <rFont val="Calibri"/>
        <family val="2"/>
      </rPr>
      <t xml:space="preserve">cd </t>
    </r>
    <r>
      <rPr>
        <sz val="11"/>
        <color theme="1"/>
        <rFont val="Calibri"/>
        <family val="2"/>
      </rPr>
      <t>=</t>
    </r>
  </si>
  <si>
    <t>Refrigerant-condensing temperature, K</t>
  </si>
  <si>
    <t>Inputs</t>
  </si>
  <si>
    <t>MW</t>
  </si>
  <si>
    <r>
      <t>Condenser Temp, T</t>
    </r>
    <r>
      <rPr>
        <vertAlign val="subscript"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 xml:space="preserve"> =</t>
    </r>
  </si>
  <si>
    <t>⁰C</t>
  </si>
  <si>
    <t>Outputs (compressor power)</t>
  </si>
  <si>
    <t>a =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</si>
  <si>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cd </t>
    </r>
    <r>
      <rPr>
        <sz val="11"/>
        <color theme="1"/>
        <rFont val="Calibri"/>
        <family val="2"/>
        <scheme val="minor"/>
      </rPr>
      <t>=</t>
    </r>
  </si>
  <si>
    <t>K</t>
  </si>
  <si>
    <t>b =</t>
  </si>
  <si>
    <t>c =</t>
  </si>
  <si>
    <t>d =</t>
  </si>
  <si>
    <r>
      <t xml:space="preserve">Evaporator Temp, </t>
    </r>
    <r>
      <rPr>
        <sz val="11"/>
        <color theme="1"/>
        <rFont val="Calibri"/>
        <family val="2"/>
      </rPr>
      <t>τ =</t>
    </r>
  </si>
  <si>
    <t>kW</t>
  </si>
  <si>
    <t>Outputs (condenser duty)</t>
  </si>
  <si>
    <t>Outputs (Total compressor Power / Total Condenser Duty)</t>
  </si>
  <si>
    <r>
      <t>P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=</t>
    </r>
  </si>
  <si>
    <r>
      <t>Q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=</t>
    </r>
  </si>
  <si>
    <t>kW / MW</t>
  </si>
  <si>
    <t>Notes for Equations and Table</t>
  </si>
  <si>
    <t>Refrigeration Duty =</t>
  </si>
  <si>
    <t>Performance Prediction of a 3-stage propane refrigeration system</t>
  </si>
  <si>
    <t>i. A polytropic efficiency of 0.77 is utilized for the compressors</t>
  </si>
  <si>
    <t xml:space="preserve">iii. The pressure at the compressor suction nozzle and the side load nozzle have been adjusted by 10 kPa </t>
  </si>
  <si>
    <t>to account for pressure drop.</t>
  </si>
  <si>
    <t>Conclusion:</t>
  </si>
  <si>
    <t>Prepared by: Ankur Srivastava</t>
  </si>
  <si>
    <t>Chemical Engineer</t>
  </si>
  <si>
    <t>Email:</t>
  </si>
  <si>
    <t>ankur_2061@hotmail.com</t>
  </si>
  <si>
    <t xml:space="preserve">Comparison of results from the predictive tool with data reported by GPSA in studies conducted by them over a wide range of refrigerant condensing temperature and </t>
  </si>
  <si>
    <t>evaporator temperature for 3-stage propane refrigeration system gives an "average absolute deviation percent" of only 1.38%, which makes this tool very useful.</t>
  </si>
  <si>
    <t xml:space="preserve">The first two equations represent the proposed governing equation in which four parameters are used to correlate the compressor power and condenser duty per MW of refrigeration </t>
  </si>
  <si>
    <t xml:space="preserve">duty in a three-stage propane refrigerant system as a function of evaporator temperature in (K) and refrigerant condensing temperature in (K). The subsequent four equations provide </t>
  </si>
  <si>
    <t xml:space="preserve">calculations for parameters a, b. c, and, d using tuned coefficients A1, B1, C1, D1; A2, B2, C2, D2; A3, B3, C3, D3; and, A4, B4, C4, D4. The values of the tuned coefficients are provided in the  </t>
  </si>
  <si>
    <t>table below. Errors in the original table from the paper have been corrected.</t>
  </si>
  <si>
    <t>iv. A 70 kPa pressure drop has been considered for the refrigerant condenser in this predictive tool.</t>
  </si>
  <si>
    <t>The predictive tool (set of equations) uses the following inputs / assumptions:</t>
  </si>
  <si>
    <t>ii. Equal compression ratio has been considered for the 3-stages of compression</t>
  </si>
  <si>
    <t>Based on an original paper by 'Alireza Bahadori'</t>
  </si>
</sst>
</file>

<file path=xl/styles.xml><?xml version="1.0" encoding="utf-8"?>
<styleSheet xmlns="http://schemas.openxmlformats.org/spreadsheetml/2006/main">
  <numFmts count="1">
    <numFmt numFmtId="164" formatCode="0.0000E+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3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3" borderId="1" xfId="0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0" fontId="9" fillId="0" borderId="0" xfId="1" applyAlignment="1" applyProtection="1"/>
    <xf numFmtId="0" fontId="0" fillId="2" borderId="1" xfId="0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FF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</xdr:row>
      <xdr:rowOff>91440</xdr:rowOff>
    </xdr:from>
    <xdr:to>
      <xdr:col>11</xdr:col>
      <xdr:colOff>427328</xdr:colOff>
      <xdr:row>26</xdr:row>
      <xdr:rowOff>175648</xdr:rowOff>
    </xdr:to>
    <xdr:pic>
      <xdr:nvPicPr>
        <xdr:cNvPr id="5" name="Picture 4" descr="Propane_3stage_Refrigerati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457200"/>
          <a:ext cx="7011008" cy="447332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28</xdr:row>
      <xdr:rowOff>53340</xdr:rowOff>
    </xdr:from>
    <xdr:to>
      <xdr:col>4</xdr:col>
      <xdr:colOff>533666</xdr:colOff>
      <xdr:row>40</xdr:row>
      <xdr:rowOff>167840</xdr:rowOff>
    </xdr:to>
    <xdr:pic>
      <xdr:nvPicPr>
        <xdr:cNvPr id="7" name="Picture 6" descr="Propane_Refrigeratio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340" y="5219700"/>
          <a:ext cx="3063506" cy="23090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60</xdr:row>
      <xdr:rowOff>60960</xdr:rowOff>
    </xdr:from>
    <xdr:to>
      <xdr:col>16</xdr:col>
      <xdr:colOff>411480</xdr:colOff>
      <xdr:row>92</xdr:row>
      <xdr:rowOff>137674</xdr:rowOff>
    </xdr:to>
    <xdr:pic>
      <xdr:nvPicPr>
        <xdr:cNvPr id="9" name="Picture 8" descr="Tuned_Coefficients_Propane_Refrigeration_Performance_Evaluation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4300" y="11308080"/>
          <a:ext cx="10195560" cy="5928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kur_206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5"/>
  <sheetViews>
    <sheetView tabSelected="1" zoomScaleNormal="100" workbookViewId="0"/>
  </sheetViews>
  <sheetFormatPr defaultRowHeight="14.4"/>
  <cols>
    <col min="2" max="2" width="11" customWidth="1"/>
  </cols>
  <sheetData>
    <row r="1" spans="1:1" ht="18">
      <c r="A1" s="3" t="s">
        <v>29</v>
      </c>
    </row>
    <row r="2" spans="1:1">
      <c r="A2" s="2" t="s">
        <v>47</v>
      </c>
    </row>
    <row r="43" spans="1:2">
      <c r="A43" t="s">
        <v>0</v>
      </c>
    </row>
    <row r="44" spans="1:2" ht="15.6">
      <c r="A44" t="s">
        <v>4</v>
      </c>
      <c r="B44" t="s">
        <v>1</v>
      </c>
    </row>
    <row r="45" spans="1:2">
      <c r="A45" t="s">
        <v>2</v>
      </c>
      <c r="B45" t="s">
        <v>3</v>
      </c>
    </row>
    <row r="46" spans="1:2">
      <c r="A46" s="1" t="s">
        <v>5</v>
      </c>
      <c r="B46" t="s">
        <v>6</v>
      </c>
    </row>
    <row r="47" spans="1:2" ht="15.6">
      <c r="A47" s="1" t="s">
        <v>7</v>
      </c>
      <c r="B47" t="s">
        <v>8</v>
      </c>
    </row>
    <row r="48" spans="1:2">
      <c r="A48" s="1"/>
    </row>
    <row r="49" spans="1:1">
      <c r="A49" s="4" t="s">
        <v>27</v>
      </c>
    </row>
    <row r="50" spans="1:1">
      <c r="A50" s="1" t="s">
        <v>40</v>
      </c>
    </row>
    <row r="51" spans="1:1">
      <c r="A51" s="1" t="s">
        <v>41</v>
      </c>
    </row>
    <row r="52" spans="1:1">
      <c r="A52" s="1" t="s">
        <v>42</v>
      </c>
    </row>
    <row r="53" spans="1:1">
      <c r="A53" s="1" t="s">
        <v>43</v>
      </c>
    </row>
    <row r="54" spans="1:1">
      <c r="A54" s="1" t="s">
        <v>45</v>
      </c>
    </row>
    <row r="55" spans="1:1">
      <c r="A55" s="8" t="s">
        <v>30</v>
      </c>
    </row>
    <row r="56" spans="1:1">
      <c r="A56" s="8" t="s">
        <v>46</v>
      </c>
    </row>
    <row r="57" spans="1:1">
      <c r="A57" s="8" t="s">
        <v>31</v>
      </c>
    </row>
    <row r="58" spans="1:1">
      <c r="A58" s="8" t="s">
        <v>32</v>
      </c>
    </row>
    <row r="59" spans="1:1">
      <c r="A59" s="8" t="s">
        <v>44</v>
      </c>
    </row>
    <row r="60" spans="1:1">
      <c r="A60" s="8"/>
    </row>
    <row r="94" spans="1:4">
      <c r="A94" s="2" t="s">
        <v>9</v>
      </c>
    </row>
    <row r="95" spans="1:4">
      <c r="A95" t="s">
        <v>28</v>
      </c>
      <c r="C95" s="11">
        <v>7.3250000000000002</v>
      </c>
      <c r="D95" t="s">
        <v>10</v>
      </c>
    </row>
    <row r="96" spans="1:4" ht="15.6">
      <c r="A96" t="s">
        <v>11</v>
      </c>
      <c r="C96" s="11">
        <v>38</v>
      </c>
      <c r="D96" s="1" t="s">
        <v>12</v>
      </c>
    </row>
    <row r="97" spans="1:4">
      <c r="A97" t="s">
        <v>20</v>
      </c>
      <c r="C97" s="11">
        <v>-29</v>
      </c>
      <c r="D97" s="1" t="s">
        <v>12</v>
      </c>
    </row>
    <row r="98" spans="1:4">
      <c r="D98" s="1"/>
    </row>
    <row r="99" spans="1:4">
      <c r="A99" s="2" t="s">
        <v>13</v>
      </c>
    </row>
    <row r="100" spans="1:4" ht="15.6">
      <c r="A100" t="s">
        <v>15</v>
      </c>
      <c r="B100" s="5">
        <f>C96+273.15</f>
        <v>311.14999999999998</v>
      </c>
      <c r="C100" t="s">
        <v>16</v>
      </c>
    </row>
    <row r="101" spans="1:4">
      <c r="A101" s="1" t="s">
        <v>5</v>
      </c>
      <c r="B101" s="5">
        <f>C97+273.15</f>
        <v>244.14999999999998</v>
      </c>
      <c r="C101" t="s">
        <v>16</v>
      </c>
    </row>
    <row r="102" spans="1:4">
      <c r="A102" t="s">
        <v>14</v>
      </c>
      <c r="B102" s="6">
        <f>-9.939664301*10^5+1.295718*10^4*B100-5.086891*10*B100^2+6.320882*10^-2*B100^3</f>
        <v>16909.432024077512</v>
      </c>
    </row>
    <row r="103" spans="1:4">
      <c r="A103" t="s">
        <v>17</v>
      </c>
      <c r="B103" s="6">
        <f>8.9637714079*10^3-1.2568914817*10^2*B100+5.1187150879*10^-1*B100^2-6.495788495*10^-4*B100^3
-4</f>
        <v>-159.68176094554656</v>
      </c>
    </row>
    <row r="104" spans="1:4">
      <c r="A104" t="s">
        <v>18</v>
      </c>
      <c r="B104" s="6">
        <f>-2.4561261262*10+3.8945712354*10^-1*B100-1.672973379*10^-3*B100^2+2.186667067*10^-6*B100^3</f>
        <v>0.52120836691543104</v>
      </c>
    </row>
    <row r="105" spans="1:4">
      <c r="A105" t="s">
        <v>19</v>
      </c>
      <c r="B105" s="6">
        <f>1.7419189226*10^-2-3.657081906*10^-4*B100+1.7239116599*10^-6*B100^2-2.3607788587*10^-9*B100^3</f>
        <v>-5.8714945374785388E-4</v>
      </c>
    </row>
    <row r="106" spans="1:4" ht="15.6">
      <c r="A106" t="s">
        <v>4</v>
      </c>
      <c r="B106" s="7">
        <f>B102+(B103*B101)+(B104*B101^2)+(B105*B101^3)</f>
        <v>446.82220045444046</v>
      </c>
      <c r="C106" t="s">
        <v>26</v>
      </c>
    </row>
    <row r="108" spans="1:4">
      <c r="A108" s="2" t="s">
        <v>22</v>
      </c>
    </row>
    <row r="109" spans="1:4">
      <c r="A109" t="s">
        <v>14</v>
      </c>
      <c r="B109" s="5">
        <f>-2.549657006*10^6+2.7186965337*10^4*B100-9.452002919*10*B100^2+1.0809134274*10^-1*B100^3</f>
        <v>14794.114331692457</v>
      </c>
    </row>
    <row r="110" spans="1:4">
      <c r="A110" t="s">
        <v>17</v>
      </c>
      <c r="B110" s="5">
        <f>3.9688944338*10^4-4.1240325339*10^2*B100+1.406753656*B100^2-1.5831433795*10^-3*B100^3</f>
        <v>-126.68307008549891</v>
      </c>
    </row>
    <row r="111" spans="1:4">
      <c r="A111" t="s">
        <v>18</v>
      </c>
      <c r="B111" s="6">
        <f>-1.88015092007*10^2+1.92668916*B100-6.5023259168*10^-3*B100^2+7.2517344834*10^-6*B100^3</f>
        <v>0.40559024060098636</v>
      </c>
    </row>
    <row r="112" spans="1:4">
      <c r="A112" t="s">
        <v>19</v>
      </c>
      <c r="B112" s="6">
        <f>2.78987227794*10^-1-2.8359177512*10^-3*B100+9.5105297733*10^-6*B100^2-1.0549804442*10^-8*B100^3</f>
        <v>-4.5303443226890616E-4</v>
      </c>
    </row>
    <row r="113" spans="1:3">
      <c r="A113" t="s">
        <v>2</v>
      </c>
      <c r="B113" s="6">
        <f>B109+B110*B101+B111*B101^2+B112*B101^3</f>
        <v>1448.0835249097045</v>
      </c>
      <c r="C113" t="s">
        <v>26</v>
      </c>
    </row>
    <row r="115" spans="1:3">
      <c r="A115" s="2" t="s">
        <v>23</v>
      </c>
    </row>
    <row r="116" spans="1:3" ht="15.6">
      <c r="A116" t="s">
        <v>24</v>
      </c>
      <c r="B116" s="5">
        <f>ROUNDUP(B106*C95,0)</f>
        <v>3273</v>
      </c>
      <c r="C116" t="s">
        <v>21</v>
      </c>
    </row>
    <row r="117" spans="1:3" ht="15.6">
      <c r="A117" t="s">
        <v>25</v>
      </c>
      <c r="B117" s="5">
        <f>ROUNDUP(B113*C95,0)</f>
        <v>10608</v>
      </c>
      <c r="C117" t="s">
        <v>21</v>
      </c>
    </row>
    <row r="119" spans="1:3" ht="15.6">
      <c r="A119" s="9" t="s">
        <v>33</v>
      </c>
    </row>
    <row r="120" spans="1:3">
      <c r="A120" s="4" t="s">
        <v>38</v>
      </c>
    </row>
    <row r="121" spans="1:3">
      <c r="A121" s="4" t="s">
        <v>39</v>
      </c>
    </row>
    <row r="122" spans="1:3">
      <c r="A122" s="4"/>
    </row>
    <row r="123" spans="1:3">
      <c r="A123" s="1" t="s">
        <v>34</v>
      </c>
    </row>
    <row r="124" spans="1:3">
      <c r="A124" s="1" t="s">
        <v>35</v>
      </c>
    </row>
    <row r="125" spans="1:3">
      <c r="A125" s="1" t="s">
        <v>36</v>
      </c>
      <c r="B125" s="10" t="s">
        <v>37</v>
      </c>
    </row>
  </sheetData>
  <sheetProtection password="E942" sheet="1" objects="1" scenarios="1"/>
  <hyperlinks>
    <hyperlink ref="B125" r:id="rId1"/>
  </hyperlinks>
  <pageMargins left="0.7" right="0.7" top="0.75" bottom="0.75" header="0.3" footer="0.3"/>
  <pageSetup scale="60" fitToHeight="2" orientation="portrait" horizontalDpi="300" verticalDpi="0" r:id="rId2"/>
  <rowBreaks count="1" manualBreakCount="1">
    <brk id="59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Ankur</cp:lastModifiedBy>
  <cp:lastPrinted>2016-08-08T13:01:14Z</cp:lastPrinted>
  <dcterms:created xsi:type="dcterms:W3CDTF">2016-08-07T15:53:26Z</dcterms:created>
  <dcterms:modified xsi:type="dcterms:W3CDTF">2016-08-08T14:15:44Z</dcterms:modified>
</cp:coreProperties>
</file>